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\Sales Report\June'20\Focus Retail\Regional File\"/>
    </mc:Choice>
  </mc:AlternateContent>
  <bookViews>
    <workbookView xWindow="0" yWindow="0" windowWidth="20490" windowHeight="7755"/>
  </bookViews>
  <sheets>
    <sheet name="Rajshahi" sheetId="1" r:id="rId1"/>
    <sheet name="Rajshahi Zone wise 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Rajshahi!$A$4:$AK$4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 localSheetId="1">#REF!</definedName>
    <definedName name="Mamun">#REF!</definedName>
    <definedName name="mdl" localSheetId="0">#REF!</definedName>
    <definedName name="mdl" localSheetId="1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 localSheetId="1">#REF!</definedName>
    <definedName name="RTLIST">#REF!</definedName>
    <definedName name="RTLIST1" localSheetId="0">#REF!</definedName>
    <definedName name="RTLIST1" localSheetId="1">#REF!</definedName>
    <definedName name="RTLIST1">#REF!</definedName>
    <definedName name="rtnme" localSheetId="0">#REF!</definedName>
    <definedName name="rtnme" localSheetId="1">#REF!</definedName>
    <definedName name="rtnme">#REF!</definedName>
    <definedName name="s" localSheetId="0">#REF!</definedName>
    <definedName name="s" localSheetId="1">#REF!</definedName>
    <definedName name="s">#REF!</definedName>
    <definedName name="Sup">'[2]Formula Ref'!$A$2:$B$13</definedName>
    <definedName name="SUPD" localSheetId="0">#REF!</definedName>
    <definedName name="SUPD" localSheetId="1">#REF!</definedName>
    <definedName name="SUP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8" i="1" l="1"/>
  <c r="L128" i="1"/>
  <c r="J128" i="1"/>
  <c r="S127" i="1"/>
  <c r="J127" i="1"/>
  <c r="L127" i="1"/>
  <c r="S126" i="1"/>
  <c r="Q126" i="1"/>
  <c r="J126" i="1"/>
  <c r="L126" i="1"/>
  <c r="S125" i="1"/>
  <c r="Q125" i="1"/>
  <c r="J125" i="1"/>
  <c r="L125" i="1"/>
  <c r="S124" i="1"/>
  <c r="Q124" i="1"/>
  <c r="J124" i="1"/>
  <c r="L124" i="1"/>
  <c r="Z123" i="1"/>
  <c r="S123" i="1"/>
  <c r="J123" i="1"/>
  <c r="L123" i="1"/>
  <c r="S122" i="1"/>
  <c r="J122" i="1"/>
  <c r="L122" i="1"/>
  <c r="Z121" i="1"/>
  <c r="S121" i="1"/>
  <c r="Q121" i="1"/>
  <c r="L121" i="1"/>
  <c r="Z120" i="1"/>
  <c r="S120" i="1"/>
  <c r="Q120" i="1"/>
  <c r="J120" i="1"/>
  <c r="L120" i="1"/>
  <c r="S119" i="1"/>
  <c r="Q119" i="1"/>
  <c r="J119" i="1"/>
  <c r="L119" i="1"/>
  <c r="Z118" i="1"/>
  <c r="S118" i="1"/>
  <c r="Q118" i="1"/>
  <c r="J118" i="1"/>
  <c r="X117" i="1"/>
  <c r="Z117" i="1"/>
  <c r="S117" i="1"/>
  <c r="X116" i="1"/>
  <c r="Z116" i="1"/>
  <c r="S116" i="1"/>
  <c r="X115" i="1"/>
  <c r="Z115" i="1"/>
  <c r="S115" i="1"/>
  <c r="X114" i="1"/>
  <c r="Z114" i="1"/>
  <c r="S114" i="1"/>
  <c r="X113" i="1"/>
  <c r="Z113" i="1"/>
  <c r="S113" i="1"/>
  <c r="X112" i="1"/>
  <c r="Z112" i="1"/>
  <c r="S112" i="1"/>
  <c r="X111" i="1"/>
  <c r="Z111" i="1"/>
  <c r="S111" i="1"/>
  <c r="X110" i="1"/>
  <c r="Z110" i="1"/>
  <c r="S110" i="1"/>
  <c r="X109" i="1"/>
  <c r="Z109" i="1"/>
  <c r="S109" i="1"/>
  <c r="X108" i="1"/>
  <c r="Z108" i="1"/>
  <c r="L108" i="1"/>
  <c r="Z107" i="1"/>
  <c r="L107" i="1"/>
  <c r="Z106" i="1"/>
  <c r="L106" i="1"/>
  <c r="Z105" i="1"/>
  <c r="S105" i="1"/>
  <c r="Q105" i="1"/>
  <c r="L105" i="1"/>
  <c r="Z104" i="1"/>
  <c r="S104" i="1"/>
  <c r="Q104" i="1"/>
  <c r="L104" i="1"/>
  <c r="Z103" i="1"/>
  <c r="S103" i="1"/>
  <c r="Q103" i="1"/>
  <c r="L103" i="1"/>
  <c r="Z102" i="1"/>
  <c r="Q102" i="1"/>
  <c r="L102" i="1"/>
  <c r="J102" i="1"/>
  <c r="Z101" i="1"/>
  <c r="Q101" i="1"/>
  <c r="Z100" i="1"/>
  <c r="X100" i="1"/>
  <c r="Z99" i="1"/>
  <c r="X99" i="1"/>
  <c r="Z98" i="1"/>
  <c r="X98" i="1"/>
  <c r="Z97" i="1"/>
  <c r="X97" i="1"/>
  <c r="Z96" i="1"/>
  <c r="X96" i="1"/>
  <c r="Z95" i="1"/>
  <c r="X95" i="1"/>
  <c r="Z94" i="1"/>
  <c r="X94" i="1"/>
  <c r="Z93" i="1"/>
  <c r="X93" i="1"/>
  <c r="Z92" i="1"/>
  <c r="X92" i="1"/>
  <c r="Z91" i="1"/>
  <c r="X91" i="1"/>
  <c r="Z90" i="1"/>
  <c r="X90" i="1"/>
  <c r="Q90" i="1"/>
  <c r="Z89" i="1"/>
  <c r="Q89" i="1"/>
  <c r="L89" i="1"/>
  <c r="Z88" i="1"/>
  <c r="Q88" i="1"/>
  <c r="L88" i="1"/>
  <c r="Z87" i="1"/>
  <c r="Q87" i="1"/>
  <c r="L87" i="1"/>
  <c r="Z86" i="1"/>
  <c r="Q86" i="1"/>
  <c r="L86" i="1"/>
  <c r="Z85" i="1"/>
  <c r="Q85" i="1"/>
  <c r="L85" i="1"/>
  <c r="Z84" i="1"/>
  <c r="L84" i="1"/>
  <c r="L83" i="1"/>
  <c r="L82" i="1"/>
  <c r="L81" i="1"/>
  <c r="X80" i="1"/>
  <c r="S80" i="1"/>
  <c r="L80" i="1"/>
  <c r="X79" i="1"/>
  <c r="S79" i="1"/>
  <c r="L79" i="1"/>
  <c r="X78" i="1"/>
  <c r="S78" i="1"/>
  <c r="L78" i="1"/>
  <c r="X77" i="1"/>
  <c r="S77" i="1"/>
  <c r="L77" i="1"/>
  <c r="Z76" i="1"/>
  <c r="X76" i="1"/>
  <c r="Z75" i="1"/>
  <c r="X75" i="1"/>
  <c r="Z74" i="1"/>
  <c r="X74" i="1"/>
  <c r="Z73" i="1"/>
  <c r="X73" i="1"/>
  <c r="Z72" i="1"/>
  <c r="X72" i="1"/>
  <c r="Z71" i="1"/>
  <c r="X71" i="1"/>
  <c r="Z70" i="1"/>
  <c r="X70" i="1"/>
  <c r="X69" i="1"/>
  <c r="Z69" i="1"/>
  <c r="Q69" i="1"/>
  <c r="X68" i="1"/>
  <c r="Z68" i="1"/>
  <c r="Q68" i="1"/>
  <c r="L68" i="1"/>
  <c r="X67" i="1"/>
  <c r="Z67" i="1"/>
  <c r="Q67" i="1"/>
  <c r="L67" i="1"/>
  <c r="X66" i="1"/>
  <c r="Z66" i="1"/>
  <c r="Q66" i="1"/>
  <c r="L66" i="1"/>
  <c r="X65" i="1"/>
  <c r="Z65" i="1"/>
  <c r="Q65" i="1"/>
  <c r="L65" i="1"/>
  <c r="X64" i="1"/>
  <c r="Z64" i="1"/>
  <c r="Q64" i="1"/>
  <c r="L64" i="1"/>
  <c r="X63" i="1"/>
  <c r="Z63" i="1"/>
  <c r="Q63" i="1"/>
  <c r="L63" i="1"/>
  <c r="X62" i="1"/>
  <c r="Z62" i="1"/>
  <c r="Q62" i="1"/>
  <c r="L62" i="1"/>
  <c r="X61" i="1"/>
  <c r="Z61" i="1"/>
  <c r="Q61" i="1"/>
  <c r="L61" i="1"/>
  <c r="X60" i="1"/>
  <c r="Z60" i="1"/>
  <c r="Q60" i="1"/>
  <c r="L60" i="1"/>
  <c r="X59" i="1"/>
  <c r="Z59" i="1"/>
  <c r="Q59" i="1"/>
  <c r="L59" i="1"/>
  <c r="X58" i="1"/>
  <c r="Z58" i="1"/>
  <c r="Q58" i="1"/>
  <c r="L58" i="1"/>
  <c r="X57" i="1"/>
  <c r="Z57" i="1"/>
  <c r="Q57" i="1"/>
  <c r="L57" i="1"/>
  <c r="X56" i="1"/>
  <c r="Z56" i="1"/>
  <c r="Q56" i="1"/>
  <c r="L56" i="1"/>
  <c r="X55" i="1"/>
  <c r="Z55" i="1"/>
  <c r="Q55" i="1"/>
  <c r="L55" i="1"/>
  <c r="Z54" i="1"/>
  <c r="Q54" i="1"/>
  <c r="L54" i="1"/>
  <c r="Z53" i="1"/>
  <c r="Q53" i="1"/>
  <c r="L53" i="1"/>
  <c r="Z52" i="1"/>
  <c r="Q52" i="1"/>
  <c r="L52" i="1"/>
  <c r="Z51" i="1"/>
  <c r="Q51" i="1"/>
  <c r="L51" i="1"/>
  <c r="Z50" i="1"/>
  <c r="Q50" i="1"/>
  <c r="L50" i="1"/>
  <c r="Z49" i="1"/>
  <c r="L49" i="1"/>
  <c r="Z48" i="1"/>
  <c r="L48" i="1"/>
  <c r="Z47" i="1"/>
  <c r="L47" i="1"/>
  <c r="Z46" i="1"/>
  <c r="Q46" i="1"/>
  <c r="L46" i="1"/>
  <c r="Z45" i="1"/>
  <c r="L45" i="1"/>
  <c r="Z44" i="1"/>
  <c r="L44" i="1"/>
  <c r="S43" i="1"/>
  <c r="Q43" i="1"/>
  <c r="S42" i="1"/>
  <c r="Q42" i="1"/>
  <c r="S41" i="1"/>
  <c r="Q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X10" i="1"/>
  <c r="S10" i="1"/>
  <c r="L10" i="1"/>
  <c r="X9" i="1"/>
  <c r="S9" i="1"/>
  <c r="L9" i="1"/>
  <c r="X8" i="1"/>
  <c r="S8" i="1"/>
  <c r="L8" i="1"/>
  <c r="X7" i="1"/>
  <c r="S7" i="1"/>
  <c r="L7" i="1"/>
  <c r="X6" i="1"/>
  <c r="S6" i="1"/>
  <c r="L6" i="1"/>
  <c r="AJ129" i="1"/>
  <c r="AI129" i="1"/>
  <c r="AH129" i="1"/>
  <c r="AG129" i="1"/>
  <c r="AF129" i="1"/>
  <c r="AE129" i="1"/>
  <c r="AD129" i="1"/>
  <c r="AC129" i="1"/>
  <c r="W129" i="1"/>
  <c r="V129" i="1"/>
  <c r="P129" i="1"/>
  <c r="O129" i="1"/>
  <c r="L5" i="1"/>
  <c r="I129" i="1"/>
  <c r="J129" i="1" s="1"/>
  <c r="H129" i="1"/>
  <c r="G129" i="1"/>
  <c r="X129" i="1" l="1"/>
  <c r="Z129" i="1"/>
  <c r="Q5" i="1"/>
  <c r="Z5" i="1"/>
  <c r="Q7" i="1"/>
  <c r="Z7" i="1"/>
  <c r="Q8" i="1"/>
  <c r="Z8" i="1"/>
  <c r="Q9" i="1"/>
  <c r="Z9" i="1"/>
  <c r="Q10" i="1"/>
  <c r="Z10" i="1"/>
  <c r="Q11" i="1"/>
  <c r="Z11" i="1"/>
  <c r="Q12" i="1"/>
  <c r="Z12" i="1"/>
  <c r="Q13" i="1"/>
  <c r="Z13" i="1"/>
  <c r="Q14" i="1"/>
  <c r="Z14" i="1"/>
  <c r="Q15" i="1"/>
  <c r="Z15" i="1"/>
  <c r="Q16" i="1"/>
  <c r="Z16" i="1"/>
  <c r="Q17" i="1"/>
  <c r="Z17" i="1"/>
  <c r="Q18" i="1"/>
  <c r="Z18" i="1"/>
  <c r="Q19" i="1"/>
  <c r="Z19" i="1"/>
  <c r="Q20" i="1"/>
  <c r="Z20" i="1"/>
  <c r="Q21" i="1"/>
  <c r="Z21" i="1"/>
  <c r="Q22" i="1"/>
  <c r="Z22" i="1"/>
  <c r="Q23" i="1"/>
  <c r="Z23" i="1"/>
  <c r="Q24" i="1"/>
  <c r="Z24" i="1"/>
  <c r="Q25" i="1"/>
  <c r="Z25" i="1"/>
  <c r="Q26" i="1"/>
  <c r="Z26" i="1"/>
  <c r="Q27" i="1"/>
  <c r="Z27" i="1"/>
  <c r="Q28" i="1"/>
  <c r="Z28" i="1"/>
  <c r="Q29" i="1"/>
  <c r="Z29" i="1"/>
  <c r="Q30" i="1"/>
  <c r="Z30" i="1"/>
  <c r="Q31" i="1"/>
  <c r="Z31" i="1"/>
  <c r="Q32" i="1"/>
  <c r="Z32" i="1"/>
  <c r="Q33" i="1"/>
  <c r="Z33" i="1"/>
  <c r="Q34" i="1"/>
  <c r="Z34" i="1"/>
  <c r="Q35" i="1"/>
  <c r="Z35" i="1"/>
  <c r="Q36" i="1"/>
  <c r="Z36" i="1"/>
  <c r="Q37" i="1"/>
  <c r="Z37" i="1"/>
  <c r="Q38" i="1"/>
  <c r="Z38" i="1"/>
  <c r="Q39" i="1"/>
  <c r="Z39" i="1"/>
  <c r="Q40" i="1"/>
  <c r="Z40" i="1"/>
  <c r="J41" i="1"/>
  <c r="X41" i="1"/>
  <c r="J42" i="1"/>
  <c r="X42" i="1"/>
  <c r="J43" i="1"/>
  <c r="X43" i="1"/>
  <c r="Q44" i="1"/>
  <c r="S44" i="1"/>
  <c r="S5" i="1"/>
  <c r="Q6" i="1"/>
  <c r="Z6" i="1"/>
  <c r="P14" i="2"/>
  <c r="E13" i="2"/>
  <c r="J12" i="2"/>
  <c r="F12" i="2"/>
  <c r="P6" i="2"/>
  <c r="E5" i="2"/>
  <c r="J4" i="2"/>
  <c r="F4" i="2"/>
  <c r="J14" i="2"/>
  <c r="F14" i="2"/>
  <c r="O13" i="2"/>
  <c r="K13" i="2"/>
  <c r="C13" i="2"/>
  <c r="P12" i="2"/>
  <c r="J6" i="2"/>
  <c r="F6" i="2"/>
  <c r="O5" i="2"/>
  <c r="K5" i="2"/>
  <c r="C5" i="2"/>
  <c r="P4" i="2"/>
  <c r="E14" i="2"/>
  <c r="J13" i="2"/>
  <c r="F13" i="2"/>
  <c r="G13" i="2" s="1"/>
  <c r="O12" i="2"/>
  <c r="K12" i="2"/>
  <c r="C12" i="2"/>
  <c r="E6" i="2"/>
  <c r="J5" i="2"/>
  <c r="F5" i="2"/>
  <c r="G5" i="2" s="1"/>
  <c r="O4" i="2"/>
  <c r="K4" i="2"/>
  <c r="C4" i="2"/>
  <c r="O14" i="2"/>
  <c r="C14" i="2"/>
  <c r="E12" i="2"/>
  <c r="K6" i="2"/>
  <c r="L6" i="2" s="1"/>
  <c r="P5" i="2"/>
  <c r="Q5" i="2" s="1"/>
  <c r="K14" i="2"/>
  <c r="L14" i="2" s="1"/>
  <c r="P13" i="2"/>
  <c r="Q13" i="2" s="1"/>
  <c r="O6" i="2"/>
  <c r="C6" i="2"/>
  <c r="E4" i="2"/>
  <c r="J5" i="1"/>
  <c r="J6" i="1"/>
  <c r="J7" i="1"/>
  <c r="J8" i="1"/>
  <c r="J9" i="1"/>
  <c r="J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L41" i="1"/>
  <c r="Z41" i="1"/>
  <c r="L42" i="1"/>
  <c r="Z42" i="1"/>
  <c r="L43" i="1"/>
  <c r="Z43" i="1"/>
  <c r="X44" i="1"/>
  <c r="K129" i="1"/>
  <c r="Q129" i="1"/>
  <c r="R129" i="1" s="1"/>
  <c r="X5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Q45" i="1"/>
  <c r="J44" i="1"/>
  <c r="J45" i="1"/>
  <c r="S45" i="1"/>
  <c r="J46" i="1"/>
  <c r="S46" i="1"/>
  <c r="J47" i="1"/>
  <c r="S47" i="1"/>
  <c r="J48" i="1"/>
  <c r="S48" i="1"/>
  <c r="J49" i="1"/>
  <c r="S49" i="1"/>
  <c r="J50" i="1"/>
  <c r="S50" i="1"/>
  <c r="J51" i="1"/>
  <c r="S51" i="1"/>
  <c r="J52" i="1"/>
  <c r="S52" i="1"/>
  <c r="J53" i="1"/>
  <c r="S53" i="1"/>
  <c r="J54" i="1"/>
  <c r="S54" i="1"/>
  <c r="J55" i="1"/>
  <c r="S55" i="1"/>
  <c r="J56" i="1"/>
  <c r="S56" i="1"/>
  <c r="J57" i="1"/>
  <c r="S57" i="1"/>
  <c r="J58" i="1"/>
  <c r="S58" i="1"/>
  <c r="J59" i="1"/>
  <c r="S59" i="1"/>
  <c r="J60" i="1"/>
  <c r="S60" i="1"/>
  <c r="J61" i="1"/>
  <c r="S61" i="1"/>
  <c r="J62" i="1"/>
  <c r="S62" i="1"/>
  <c r="J63" i="1"/>
  <c r="S63" i="1"/>
  <c r="J64" i="1"/>
  <c r="S64" i="1"/>
  <c r="J65" i="1"/>
  <c r="S65" i="1"/>
  <c r="J66" i="1"/>
  <c r="S66" i="1"/>
  <c r="J67" i="1"/>
  <c r="S67" i="1"/>
  <c r="J68" i="1"/>
  <c r="S68" i="1"/>
  <c r="J69" i="1"/>
  <c r="S69" i="1"/>
  <c r="J70" i="1"/>
  <c r="S70" i="1"/>
  <c r="J71" i="1"/>
  <c r="S71" i="1"/>
  <c r="J72" i="1"/>
  <c r="S72" i="1"/>
  <c r="J73" i="1"/>
  <c r="S73" i="1"/>
  <c r="J74" i="1"/>
  <c r="S74" i="1"/>
  <c r="J75" i="1"/>
  <c r="S75" i="1"/>
  <c r="J76" i="1"/>
  <c r="S76" i="1"/>
  <c r="Z77" i="1"/>
  <c r="Z78" i="1"/>
  <c r="Z79" i="1"/>
  <c r="Z80" i="1"/>
  <c r="L69" i="1"/>
  <c r="L70" i="1"/>
  <c r="L71" i="1"/>
  <c r="L72" i="1"/>
  <c r="L73" i="1"/>
  <c r="L74" i="1"/>
  <c r="L75" i="1"/>
  <c r="L76" i="1"/>
  <c r="Q77" i="1"/>
  <c r="Q78" i="1"/>
  <c r="Q79" i="1"/>
  <c r="Q80" i="1"/>
  <c r="X45" i="1"/>
  <c r="X46" i="1"/>
  <c r="X47" i="1"/>
  <c r="X48" i="1"/>
  <c r="X49" i="1"/>
  <c r="X50" i="1"/>
  <c r="X51" i="1"/>
  <c r="X52" i="1"/>
  <c r="X53" i="1"/>
  <c r="X54" i="1"/>
  <c r="Z81" i="1"/>
  <c r="X81" i="1"/>
  <c r="Z82" i="1"/>
  <c r="X82" i="1"/>
  <c r="Z83" i="1"/>
  <c r="X83" i="1"/>
  <c r="Q47" i="1"/>
  <c r="Q48" i="1"/>
  <c r="Q49" i="1"/>
  <c r="Q70" i="1"/>
  <c r="Q71" i="1"/>
  <c r="Q72" i="1"/>
  <c r="Q73" i="1"/>
  <c r="Q74" i="1"/>
  <c r="Q75" i="1"/>
  <c r="Q76" i="1"/>
  <c r="J77" i="1"/>
  <c r="J78" i="1"/>
  <c r="J79" i="1"/>
  <c r="J80" i="1"/>
  <c r="J81" i="1"/>
  <c r="Q81" i="1"/>
  <c r="Q82" i="1"/>
  <c r="Q83" i="1"/>
  <c r="Q84" i="1"/>
  <c r="S81" i="1"/>
  <c r="J82" i="1"/>
  <c r="S82" i="1"/>
  <c r="J83" i="1"/>
  <c r="S83" i="1"/>
  <c r="J84" i="1"/>
  <c r="S84" i="1"/>
  <c r="J85" i="1"/>
  <c r="S85" i="1"/>
  <c r="J86" i="1"/>
  <c r="S86" i="1"/>
  <c r="J87" i="1"/>
  <c r="S87" i="1"/>
  <c r="J88" i="1"/>
  <c r="S88" i="1"/>
  <c r="J89" i="1"/>
  <c r="S89" i="1"/>
  <c r="J90" i="1"/>
  <c r="S90" i="1"/>
  <c r="J91" i="1"/>
  <c r="S91" i="1"/>
  <c r="J92" i="1"/>
  <c r="S92" i="1"/>
  <c r="J93" i="1"/>
  <c r="S93" i="1"/>
  <c r="J94" i="1"/>
  <c r="S94" i="1"/>
  <c r="J95" i="1"/>
  <c r="S95" i="1"/>
  <c r="J96" i="1"/>
  <c r="S96" i="1"/>
  <c r="J97" i="1"/>
  <c r="S97" i="1"/>
  <c r="J98" i="1"/>
  <c r="S98" i="1"/>
  <c r="J99" i="1"/>
  <c r="S99" i="1"/>
  <c r="J100" i="1"/>
  <c r="S100" i="1"/>
  <c r="J101" i="1"/>
  <c r="X101" i="1"/>
  <c r="X102" i="1"/>
  <c r="X103" i="1"/>
  <c r="X104" i="1"/>
  <c r="X105" i="1"/>
  <c r="S106" i="1"/>
  <c r="Q106" i="1"/>
  <c r="S107" i="1"/>
  <c r="Q107" i="1"/>
  <c r="S108" i="1"/>
  <c r="Q108" i="1"/>
  <c r="L90" i="1"/>
  <c r="L91" i="1"/>
  <c r="L92" i="1"/>
  <c r="L93" i="1"/>
  <c r="L94" i="1"/>
  <c r="L95" i="1"/>
  <c r="L96" i="1"/>
  <c r="L97" i="1"/>
  <c r="L98" i="1"/>
  <c r="L99" i="1"/>
  <c r="L100" i="1"/>
  <c r="L101" i="1"/>
  <c r="J103" i="1"/>
  <c r="J104" i="1"/>
  <c r="J105" i="1"/>
  <c r="X106" i="1"/>
  <c r="X107" i="1"/>
  <c r="X84" i="1"/>
  <c r="X85" i="1"/>
  <c r="X86" i="1"/>
  <c r="X87" i="1"/>
  <c r="X88" i="1"/>
  <c r="X89" i="1"/>
  <c r="Q91" i="1"/>
  <c r="Q92" i="1"/>
  <c r="Q93" i="1"/>
  <c r="Q94" i="1"/>
  <c r="Q95" i="1"/>
  <c r="Q96" i="1"/>
  <c r="Q97" i="1"/>
  <c r="Q98" i="1"/>
  <c r="Q99" i="1"/>
  <c r="Q100" i="1"/>
  <c r="S101" i="1"/>
  <c r="S102" i="1"/>
  <c r="J106" i="1"/>
  <c r="J107" i="1"/>
  <c r="J108" i="1"/>
  <c r="X119" i="1"/>
  <c r="X122" i="1"/>
  <c r="L109" i="1"/>
  <c r="L110" i="1"/>
  <c r="L111" i="1"/>
  <c r="L112" i="1"/>
  <c r="L113" i="1"/>
  <c r="L114" i="1"/>
  <c r="L115" i="1"/>
  <c r="L116" i="1"/>
  <c r="L117" i="1"/>
  <c r="X120" i="1"/>
  <c r="X124" i="1"/>
  <c r="Q109" i="1"/>
  <c r="Q110" i="1"/>
  <c r="Q111" i="1"/>
  <c r="Q112" i="1"/>
  <c r="Q113" i="1"/>
  <c r="Q114" i="1"/>
  <c r="Q115" i="1"/>
  <c r="Q116" i="1"/>
  <c r="Q117" i="1"/>
  <c r="L118" i="1"/>
  <c r="J121" i="1"/>
  <c r="X121" i="1"/>
  <c r="X123" i="1"/>
  <c r="D15" i="2"/>
  <c r="J109" i="1"/>
  <c r="J110" i="1"/>
  <c r="J111" i="1"/>
  <c r="J112" i="1"/>
  <c r="J113" i="1"/>
  <c r="J114" i="1"/>
  <c r="J115" i="1"/>
  <c r="J116" i="1"/>
  <c r="J117" i="1"/>
  <c r="X118" i="1"/>
  <c r="Z119" i="1"/>
  <c r="Z122" i="1"/>
  <c r="X125" i="1"/>
  <c r="D7" i="2"/>
  <c r="X126" i="1"/>
  <c r="X127" i="1"/>
  <c r="X128" i="1"/>
  <c r="Q122" i="1"/>
  <c r="Q123" i="1"/>
  <c r="Z124" i="1"/>
  <c r="Z125" i="1"/>
  <c r="Z126" i="1"/>
  <c r="Q127" i="1"/>
  <c r="Z127" i="1"/>
  <c r="Q128" i="1"/>
  <c r="Z128" i="1"/>
  <c r="C15" i="2" l="1"/>
  <c r="L5" i="2"/>
  <c r="P15" i="2"/>
  <c r="Q12" i="2"/>
  <c r="S12" i="2" s="1"/>
  <c r="G14" i="2"/>
  <c r="I5" i="2"/>
  <c r="I13" i="2"/>
  <c r="N14" i="2"/>
  <c r="Q6" i="2"/>
  <c r="S6" i="2" s="1"/>
  <c r="Q14" i="2"/>
  <c r="S14" i="2" s="1"/>
  <c r="E7" i="2"/>
  <c r="O7" i="2"/>
  <c r="K15" i="2"/>
  <c r="L12" i="2"/>
  <c r="N12" i="2" s="1"/>
  <c r="S5" i="2"/>
  <c r="C7" i="2"/>
  <c r="N5" i="2"/>
  <c r="O15" i="2"/>
  <c r="P7" i="2"/>
  <c r="Q7" i="2" s="1"/>
  <c r="Q4" i="2"/>
  <c r="S4" i="2" s="1"/>
  <c r="G6" i="2"/>
  <c r="L13" i="2"/>
  <c r="N13" i="2" s="1"/>
  <c r="G4" i="2"/>
  <c r="I4" i="2" s="1"/>
  <c r="I7" i="2" s="1"/>
  <c r="F7" i="2"/>
  <c r="G7" i="2" s="1"/>
  <c r="G12" i="2"/>
  <c r="I12" i="2" s="1"/>
  <c r="I15" i="2" s="1"/>
  <c r="F15" i="2"/>
  <c r="M129" i="1"/>
  <c r="I14" i="2"/>
  <c r="E15" i="2"/>
  <c r="K7" i="2"/>
  <c r="L4" i="2"/>
  <c r="N4" i="2" s="1"/>
  <c r="N7" i="2" s="1"/>
  <c r="I6" i="2"/>
  <c r="N6" i="2"/>
  <c r="S13" i="2"/>
  <c r="J7" i="2"/>
  <c r="J15" i="2"/>
  <c r="N15" i="2" l="1"/>
  <c r="G15" i="2"/>
  <c r="Q15" i="2"/>
  <c r="S15" i="2"/>
  <c r="S7" i="2"/>
  <c r="L7" i="2"/>
  <c r="L15" i="2"/>
</calcChain>
</file>

<file path=xl/sharedStrings.xml><?xml version="1.0" encoding="utf-8"?>
<sst xmlns="http://schemas.openxmlformats.org/spreadsheetml/2006/main" count="905" uniqueCount="297">
  <si>
    <t>Retail wise Sales Status</t>
  </si>
  <si>
    <t>Till</t>
  </si>
  <si>
    <t>Quantity (5K+)</t>
  </si>
  <si>
    <t>Quantity (6K+)</t>
  </si>
  <si>
    <t>Value (SmartPhone)</t>
  </si>
  <si>
    <t>Z25</t>
  </si>
  <si>
    <t>Z15</t>
  </si>
  <si>
    <t>i65</t>
  </si>
  <si>
    <t>Remarks</t>
  </si>
  <si>
    <t xml:space="preserve"> Retail ID</t>
  </si>
  <si>
    <t>Retail Name</t>
  </si>
  <si>
    <t>RT Type</t>
  </si>
  <si>
    <t>Dealer</t>
  </si>
  <si>
    <t>Region</t>
  </si>
  <si>
    <t>Zone</t>
  </si>
  <si>
    <t>SBC Qty.</t>
  </si>
  <si>
    <t>Target</t>
  </si>
  <si>
    <t>Achievement</t>
  </si>
  <si>
    <t>Achievement %</t>
  </si>
  <si>
    <t>Month End Forecast</t>
  </si>
  <si>
    <t>% of Forecast</t>
  </si>
  <si>
    <t>Average Daily Sales (ADS)</t>
  </si>
  <si>
    <t>Required Average Daily Sales (RADS)</t>
  </si>
  <si>
    <t>RET-07685</t>
  </si>
  <si>
    <t>RET-14710</t>
  </si>
  <si>
    <t>RET-07985</t>
  </si>
  <si>
    <t>RET-07686</t>
  </si>
  <si>
    <t>RET-07986</t>
  </si>
  <si>
    <t>RET-21937</t>
  </si>
  <si>
    <t>RET-07997</t>
  </si>
  <si>
    <t>RET-08597</t>
  </si>
  <si>
    <t>RET-12216</t>
  </si>
  <si>
    <t>RET-07968</t>
  </si>
  <si>
    <t>RET-08755</t>
  </si>
  <si>
    <t>RET-08237</t>
  </si>
  <si>
    <t>RET-08096</t>
  </si>
  <si>
    <t>RET-08262</t>
  </si>
  <si>
    <t>RET-08019</t>
  </si>
  <si>
    <t>RET-21197</t>
  </si>
  <si>
    <t>RET-08240</t>
  </si>
  <si>
    <t>RET-07855</t>
  </si>
  <si>
    <t>RET-08762</t>
  </si>
  <si>
    <t>RET-12345</t>
  </si>
  <si>
    <t>RET-22524</t>
  </si>
  <si>
    <t>RET-12458</t>
  </si>
  <si>
    <t>RET-12369</t>
  </si>
  <si>
    <t>RET-08086</t>
  </si>
  <si>
    <t>RET-08697</t>
  </si>
  <si>
    <t>RET-17781</t>
  </si>
  <si>
    <t>RET-22102</t>
  </si>
  <si>
    <t>RET-12955</t>
  </si>
  <si>
    <t>RET-07845</t>
  </si>
  <si>
    <t>RET-08900</t>
  </si>
  <si>
    <t>RET-14703</t>
  </si>
  <si>
    <t>RET-08136</t>
  </si>
  <si>
    <t>RET-08161</t>
  </si>
  <si>
    <t>RET-08283</t>
  </si>
  <si>
    <t>RET-23025</t>
  </si>
  <si>
    <t>RET-08205</t>
  </si>
  <si>
    <t>RET-08269</t>
  </si>
  <si>
    <t>RET-08197</t>
  </si>
  <si>
    <t>RET-08162</t>
  </si>
  <si>
    <t>RET-28301</t>
  </si>
  <si>
    <t>RET-23023</t>
  </si>
  <si>
    <t>RET-08137</t>
  </si>
  <si>
    <t>RET-22841</t>
  </si>
  <si>
    <t>RET-08292</t>
  </si>
  <si>
    <t>RET-08183</t>
  </si>
  <si>
    <t>RET-08678</t>
  </si>
  <si>
    <t>RET-08680</t>
  </si>
  <si>
    <t>RET-08632</t>
  </si>
  <si>
    <t>RET-08605</t>
  </si>
  <si>
    <t>RET-12959</t>
  </si>
  <si>
    <t>RET-08713</t>
  </si>
  <si>
    <t>RET-12961</t>
  </si>
  <si>
    <t>RET-12922</t>
  </si>
  <si>
    <t>RET-08642</t>
  </si>
  <si>
    <t>RET-08692</t>
  </si>
  <si>
    <t>RET-08686</t>
  </si>
  <si>
    <t>RET-07987</t>
  </si>
  <si>
    <t>RET-29330</t>
  </si>
  <si>
    <t>RET-07856</t>
  </si>
  <si>
    <t>RET-18552</t>
  </si>
  <si>
    <t>RET-07843</t>
  </si>
  <si>
    <t>RET-07931</t>
  </si>
  <si>
    <t>RET-07943</t>
  </si>
  <si>
    <t>RET-08105</t>
  </si>
  <si>
    <t>RET-07880</t>
  </si>
  <si>
    <t>RET-07912</t>
  </si>
  <si>
    <t>RET-07882</t>
  </si>
  <si>
    <t>RET-07918</t>
  </si>
  <si>
    <t>RET-07881</t>
  </si>
  <si>
    <t>RET-14699</t>
  </si>
  <si>
    <t>RET-12552</t>
  </si>
  <si>
    <t>RET-08025</t>
  </si>
  <si>
    <t>RET-20457</t>
  </si>
  <si>
    <t>RET-16299</t>
  </si>
  <si>
    <t>RET-07964</t>
  </si>
  <si>
    <t>RET-25050</t>
  </si>
  <si>
    <t>RET-08043</t>
  </si>
  <si>
    <t>RET-08037</t>
  </si>
  <si>
    <t>RET-25052</t>
  </si>
  <si>
    <t>RET-08031</t>
  </si>
  <si>
    <t>RET-28786</t>
  </si>
  <si>
    <t>RET-07893</t>
  </si>
  <si>
    <t>RET-16312</t>
  </si>
  <si>
    <t>RET-08072</t>
  </si>
  <si>
    <t>RET-07786</t>
  </si>
  <si>
    <t>RET-07837</t>
  </si>
  <si>
    <t>RET-11721</t>
  </si>
  <si>
    <t>RET-11720</t>
  </si>
  <si>
    <t>RET-11800</t>
  </si>
  <si>
    <t>RET-07802</t>
  </si>
  <si>
    <t>RET-28886</t>
  </si>
  <si>
    <t>RET-25433</t>
  </si>
  <si>
    <t>RET-07678</t>
  </si>
  <si>
    <t>RET-11770</t>
  </si>
  <si>
    <t>RET-07741</t>
  </si>
  <si>
    <t>RET-07718</t>
  </si>
  <si>
    <t>RET-24107</t>
  </si>
  <si>
    <t>RET-28958</t>
  </si>
  <si>
    <t>RET-19041</t>
  </si>
  <si>
    <t>RET-07758</t>
  </si>
  <si>
    <t>RET-29502</t>
  </si>
  <si>
    <t>RET-11974</t>
  </si>
  <si>
    <t>RET-08785</t>
  </si>
  <si>
    <t>RET-08782</t>
  </si>
  <si>
    <t>RET-12935</t>
  </si>
  <si>
    <t>RET-08781</t>
  </si>
  <si>
    <t>RET-07676</t>
  </si>
  <si>
    <t>RET-08866</t>
  </si>
  <si>
    <t>RET-25237</t>
  </si>
  <si>
    <t>RET-23564</t>
  </si>
  <si>
    <t>RET-08600</t>
  </si>
  <si>
    <t>RET-07776</t>
  </si>
  <si>
    <t>RET-07980</t>
  </si>
  <si>
    <t>RET-16297</t>
  </si>
  <si>
    <t>RET-08102</t>
  </si>
  <si>
    <t>RET-07972</t>
  </si>
  <si>
    <t>RET-12921</t>
  </si>
  <si>
    <t>RET-07858</t>
  </si>
  <si>
    <t>RET-07957</t>
  </si>
  <si>
    <t>RET-08842</t>
  </si>
  <si>
    <t>RET-08835</t>
  </si>
  <si>
    <t>RET-07690</t>
  </si>
  <si>
    <t>RET-11716</t>
  </si>
  <si>
    <t>RET-08841</t>
  </si>
  <si>
    <t>Focus Retail</t>
  </si>
  <si>
    <t>Value (Smartphone)</t>
  </si>
  <si>
    <t>Retail Qty.</t>
  </si>
  <si>
    <t>Tar</t>
  </si>
  <si>
    <t>Ach</t>
  </si>
  <si>
    <t>Ach%</t>
  </si>
  <si>
    <t>Forecast %</t>
  </si>
  <si>
    <t>Forecast Qty.</t>
  </si>
  <si>
    <t>Forecast Value</t>
  </si>
  <si>
    <t>Rajshahi</t>
  </si>
  <si>
    <t>Pabna</t>
  </si>
  <si>
    <t>Naogaon</t>
  </si>
  <si>
    <t>Total</t>
  </si>
  <si>
    <t>SBC Retail</t>
  </si>
  <si>
    <t>One Telecom</t>
  </si>
  <si>
    <t>SIS</t>
  </si>
  <si>
    <t>Tulip Distribution</t>
  </si>
  <si>
    <t>Mobile Point</t>
  </si>
  <si>
    <t>Satata Enterprise</t>
  </si>
  <si>
    <t>Chantara Telecom</t>
  </si>
  <si>
    <t>Grameen Mobile Phone</t>
  </si>
  <si>
    <t>Mobile Mela</t>
  </si>
  <si>
    <t>Mobile World</t>
  </si>
  <si>
    <t>Hello Rajshahi</t>
  </si>
  <si>
    <t>Jewel Mobile Corner</t>
  </si>
  <si>
    <t>Sarkar Telecom* Sirajgonj</t>
  </si>
  <si>
    <t>Mobile Hut-2</t>
  </si>
  <si>
    <t>GO</t>
  </si>
  <si>
    <t>Ratul Mobile Plus</t>
  </si>
  <si>
    <t>Hello Naogaon</t>
  </si>
  <si>
    <t>Prio Computer &amp; Mobile Corner</t>
  </si>
  <si>
    <t>Shapla Telecom</t>
  </si>
  <si>
    <t>Jaman Telecom</t>
  </si>
  <si>
    <t>Manik Electronics</t>
  </si>
  <si>
    <t>Luky Telecom</t>
  </si>
  <si>
    <t>Asif Telecom</t>
  </si>
  <si>
    <t>JS Mobile Mela</t>
  </si>
  <si>
    <t>Alomgir Telecom</t>
  </si>
  <si>
    <t>Bina Mobile Center</t>
  </si>
  <si>
    <t>Mugdho Corporation</t>
  </si>
  <si>
    <t>Shahin Telecom</t>
  </si>
  <si>
    <t>Jamuna telecom</t>
  </si>
  <si>
    <t>Hanif  Electric &amp; Electronics Media</t>
  </si>
  <si>
    <t>SUBORNA TELECOM</t>
  </si>
  <si>
    <t>Hello Mobile</t>
  </si>
  <si>
    <t>SIS-economy</t>
  </si>
  <si>
    <t>Bhai Bhai Telecom</t>
  </si>
  <si>
    <t>Alif Telecom</t>
  </si>
  <si>
    <t>Dutta Electronics And Mobile Zone</t>
  </si>
  <si>
    <t>Sharif Telecom</t>
  </si>
  <si>
    <t>Trisha Telecom</t>
  </si>
  <si>
    <t>Mobile Park</t>
  </si>
  <si>
    <t>Arafat Telecom</t>
  </si>
  <si>
    <t>Haque Enterprise</t>
  </si>
  <si>
    <t>Chumki Telecom-2</t>
  </si>
  <si>
    <t>Nahar Multimedia</t>
  </si>
  <si>
    <t>Mucha Telecom</t>
  </si>
  <si>
    <t>Moni Dip Electronics</t>
  </si>
  <si>
    <t>Smart Mobile Shop</t>
  </si>
  <si>
    <t>Lily Mobile</t>
  </si>
  <si>
    <t>Sentu Electronics</t>
  </si>
  <si>
    <t>Sohel Electronics &amp; Telecom</t>
  </si>
  <si>
    <t>New Nahi Telecom</t>
  </si>
  <si>
    <t>Mobile Garden</t>
  </si>
  <si>
    <t>M/S Tamim Telecom</t>
  </si>
  <si>
    <t>Sumon Telecom</t>
  </si>
  <si>
    <t>Bappi Telecom</t>
  </si>
  <si>
    <t>Shahara Telecom</t>
  </si>
  <si>
    <t>Hello Atrai</t>
  </si>
  <si>
    <t>S.S Telecom</t>
  </si>
  <si>
    <t>EO</t>
  </si>
  <si>
    <t>Muna Mobile Plus</t>
  </si>
  <si>
    <t>Padma Mobile</t>
  </si>
  <si>
    <t>Nayem Telecom</t>
  </si>
  <si>
    <t>Maa Telecom</t>
  </si>
  <si>
    <t>Saju Telecom</t>
  </si>
  <si>
    <t>M.S Firoj Electronics</t>
  </si>
  <si>
    <t>Naheean Telecom</t>
  </si>
  <si>
    <t>M.Telecom 2</t>
  </si>
  <si>
    <t>Natore Telecom</t>
  </si>
  <si>
    <t>Desh Telecom</t>
  </si>
  <si>
    <t>Rose Mobile Point</t>
  </si>
  <si>
    <t>Jilani Mobile Center</t>
  </si>
  <si>
    <t>SR Electronics</t>
  </si>
  <si>
    <t>Friends Mobile Collection</t>
  </si>
  <si>
    <t>Khoka Store plus telecom</t>
  </si>
  <si>
    <t>Biswas Telecom</t>
  </si>
  <si>
    <t>Apurbo Electronics</t>
  </si>
  <si>
    <t>Sohan Telecom</t>
  </si>
  <si>
    <t>Dighi Telecom</t>
  </si>
  <si>
    <t>Shathi Computer</t>
  </si>
  <si>
    <t>Suraiya Mobile  Center</t>
  </si>
  <si>
    <t>Uatsab Telecom</t>
  </si>
  <si>
    <t>Omor Electronics</t>
  </si>
  <si>
    <t>Lemon Electronics</t>
  </si>
  <si>
    <t>MAA TELECOM</t>
  </si>
  <si>
    <t>Faysal Mobile</t>
  </si>
  <si>
    <t>Obaidullah Telecom</t>
  </si>
  <si>
    <t>Hello Solonga</t>
  </si>
  <si>
    <t>Milon telecom</t>
  </si>
  <si>
    <t>Modina Electronics</t>
  </si>
  <si>
    <t>Jewel Electronics</t>
  </si>
  <si>
    <t>Bhuiyan Mobile Center</t>
  </si>
  <si>
    <t>Shohel Telecom</t>
  </si>
  <si>
    <t>Chumki Telecom</t>
  </si>
  <si>
    <t>Multimedia</t>
  </si>
  <si>
    <t>Swastidip Enterprise</t>
  </si>
  <si>
    <t>Touch Electronics</t>
  </si>
  <si>
    <t>Sujon Telecom &amp; Mike</t>
  </si>
  <si>
    <t>Tanvir Telecom</t>
  </si>
  <si>
    <t>Bondhu Telecom</t>
  </si>
  <si>
    <t>Shuvo Telecom</t>
  </si>
  <si>
    <t>Bundo Electronics</t>
  </si>
  <si>
    <t>Ariyan Telecom</t>
  </si>
  <si>
    <t>Islam Telecom</t>
  </si>
  <si>
    <t>Jonony Watch &amp; Electronics</t>
  </si>
  <si>
    <t>Sony Electronics</t>
  </si>
  <si>
    <t>Casio watch</t>
  </si>
  <si>
    <t>Mohona Telecom</t>
  </si>
  <si>
    <t>Roton Telecom</t>
  </si>
  <si>
    <t>Ovi Mobile Corner</t>
  </si>
  <si>
    <t>Phone Palace</t>
  </si>
  <si>
    <t>Abir telecom</t>
  </si>
  <si>
    <t>Sunmoon Computer</t>
  </si>
  <si>
    <t>Friends Electronics</t>
  </si>
  <si>
    <t>Tulip-2</t>
  </si>
  <si>
    <t>Mollah Enterprise</t>
  </si>
  <si>
    <t>Rasel Telecom</t>
  </si>
  <si>
    <t>Rahman Telecom</t>
  </si>
  <si>
    <t>Sonali Telecom</t>
  </si>
  <si>
    <t>Khan Mobile Point</t>
  </si>
  <si>
    <t>Lamia Electronics</t>
  </si>
  <si>
    <t>Rajib Telecom -2</t>
  </si>
  <si>
    <t>Mobile Clinic</t>
  </si>
  <si>
    <t>Venus Electronics</t>
  </si>
  <si>
    <t>Hello Ullahapara</t>
  </si>
  <si>
    <t>SARKAR ELECTRONICS</t>
  </si>
  <si>
    <t>Aziz Distribution</t>
  </si>
  <si>
    <t>Jannat Telecom</t>
  </si>
  <si>
    <t>Tuhin Mobile center</t>
  </si>
  <si>
    <t>Soroni Telecom</t>
  </si>
  <si>
    <t>Mobile Dot Com</t>
  </si>
  <si>
    <t>One 2 One</t>
  </si>
  <si>
    <t>Easy Telecom</t>
  </si>
  <si>
    <t>Taim Electornics</t>
  </si>
  <si>
    <t>Young Fashion</t>
  </si>
  <si>
    <t>Target increased as per sales trend till 11-06-20</t>
  </si>
  <si>
    <t>Target reduced for lockdown issue as per regional recommendation</t>
  </si>
  <si>
    <t>Target increased as per sales trend till 13-06-20</t>
  </si>
  <si>
    <t>Target increased as per sales trend till 10-06-20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</si>
</sst>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[&gt;=10000000]##.0\,##\,##\,##0;[&gt;=100000]\ ##.0\,##\,##0;##,##0.0"/>
    <numFmt numFmtId="166" formatCode="[&gt;=10000000]##\,##\,##\,##0;[&gt;=100000]\ ##\,##\,##0;##,##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4" xfId="0" applyNumberFormat="1" applyFont="1" applyFill="1" applyBorder="1" applyAlignment="1">
      <alignment horizontal="center" vertical="center" wrapText="1"/>
    </xf>
    <xf numFmtId="0" fontId="2" fillId="4" borderId="15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 wrapText="1"/>
    </xf>
    <xf numFmtId="0" fontId="2" fillId="5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1" fontId="4" fillId="7" borderId="19" xfId="0" applyNumberFormat="1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9" fontId="4" fillId="7" borderId="18" xfId="2" applyFont="1" applyFill="1" applyBorder="1" applyAlignment="1">
      <alignment horizontal="center" vertical="center"/>
    </xf>
    <xf numFmtId="1" fontId="4" fillId="7" borderId="18" xfId="0" applyNumberFormat="1" applyFont="1" applyFill="1" applyBorder="1" applyAlignment="1">
      <alignment horizontal="center" vertical="center"/>
    </xf>
    <xf numFmtId="165" fontId="4" fillId="7" borderId="18" xfId="0" applyNumberFormat="1" applyFont="1" applyFill="1" applyBorder="1" applyAlignment="1">
      <alignment horizontal="center" vertical="center"/>
    </xf>
    <xf numFmtId="165" fontId="4" fillId="7" borderId="21" xfId="0" applyNumberFormat="1" applyFont="1" applyFill="1" applyBorder="1" applyAlignment="1">
      <alignment horizontal="center" vertical="center"/>
    </xf>
    <xf numFmtId="166" fontId="4" fillId="7" borderId="19" xfId="0" applyNumberFormat="1" applyFont="1" applyFill="1" applyBorder="1" applyAlignment="1">
      <alignment horizontal="center" vertical="center"/>
    </xf>
    <xf numFmtId="166" fontId="4" fillId="7" borderId="20" xfId="0" applyNumberFormat="1" applyFont="1" applyFill="1" applyBorder="1" applyAlignment="1">
      <alignment horizontal="center" vertical="center"/>
    </xf>
    <xf numFmtId="166" fontId="4" fillId="7" borderId="18" xfId="0" applyNumberFormat="1" applyFont="1" applyFill="1" applyBorder="1" applyAlignment="1">
      <alignment horizontal="center" vertical="center"/>
    </xf>
    <xf numFmtId="166" fontId="4" fillId="7" borderId="2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166" fontId="2" fillId="3" borderId="26" xfId="0" applyNumberFormat="1" applyFont="1" applyFill="1" applyBorder="1" applyAlignment="1">
      <alignment horizontal="center" vertical="center"/>
    </xf>
    <xf numFmtId="166" fontId="2" fillId="3" borderId="27" xfId="0" applyNumberFormat="1" applyFont="1" applyFill="1" applyBorder="1" applyAlignment="1">
      <alignment horizontal="center" vertical="center"/>
    </xf>
    <xf numFmtId="9" fontId="2" fillId="3" borderId="27" xfId="2" applyFont="1" applyFill="1" applyBorder="1" applyAlignment="1">
      <alignment horizontal="center" vertical="center"/>
    </xf>
    <xf numFmtId="166" fontId="2" fillId="3" borderId="28" xfId="2" applyNumberFormat="1" applyFont="1" applyFill="1" applyBorder="1" applyAlignment="1">
      <alignment horizontal="center" vertical="center"/>
    </xf>
    <xf numFmtId="166" fontId="2" fillId="8" borderId="26" xfId="0" applyNumberFormat="1" applyFont="1" applyFill="1" applyBorder="1" applyAlignment="1">
      <alignment horizontal="center" vertical="center"/>
    </xf>
    <xf numFmtId="166" fontId="2" fillId="8" borderId="27" xfId="0" applyNumberFormat="1" applyFont="1" applyFill="1" applyBorder="1" applyAlignment="1">
      <alignment horizontal="center" vertical="center"/>
    </xf>
    <xf numFmtId="9" fontId="2" fillId="8" borderId="27" xfId="2" applyFont="1" applyFill="1" applyBorder="1" applyAlignment="1">
      <alignment horizontal="center" vertical="center"/>
    </xf>
    <xf numFmtId="166" fontId="2" fillId="8" borderId="27" xfId="2" applyNumberFormat="1" applyFont="1" applyFill="1" applyBorder="1" applyAlignment="1">
      <alignment horizontal="center" vertical="center"/>
    </xf>
    <xf numFmtId="166" fontId="2" fillId="8" borderId="28" xfId="2" applyNumberFormat="1" applyFont="1" applyFill="1" applyBorder="1" applyAlignment="1">
      <alignment horizontal="center" vertical="center"/>
    </xf>
    <xf numFmtId="166" fontId="2" fillId="5" borderId="26" xfId="0" applyNumberFormat="1" applyFont="1" applyFill="1" applyBorder="1" applyAlignment="1">
      <alignment horizontal="center" vertical="center"/>
    </xf>
    <xf numFmtId="166" fontId="2" fillId="5" borderId="27" xfId="0" applyNumberFormat="1" applyFont="1" applyFill="1" applyBorder="1" applyAlignment="1">
      <alignment horizontal="center" vertical="center"/>
    </xf>
    <xf numFmtId="9" fontId="2" fillId="5" borderId="27" xfId="2" applyFont="1" applyFill="1" applyBorder="1" applyAlignment="1">
      <alignment horizontal="center" vertical="center"/>
    </xf>
    <xf numFmtId="166" fontId="2" fillId="5" borderId="27" xfId="2" applyNumberFormat="1" applyFont="1" applyFill="1" applyBorder="1" applyAlignment="1">
      <alignment horizontal="center" vertical="center"/>
    </xf>
    <xf numFmtId="166" fontId="2" fillId="5" borderId="28" xfId="2" applyNumberFormat="1" applyFont="1" applyFill="1" applyBorder="1" applyAlignment="1">
      <alignment horizontal="center" vertical="center"/>
    </xf>
    <xf numFmtId="166" fontId="2" fillId="2" borderId="26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9" borderId="29" xfId="0" applyFont="1" applyFill="1" applyBorder="1"/>
    <xf numFmtId="0" fontId="3" fillId="9" borderId="30" xfId="0" applyFont="1" applyFill="1" applyBorder="1"/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/>
    </xf>
    <xf numFmtId="167" fontId="5" fillId="3" borderId="35" xfId="1" applyNumberFormat="1" applyFont="1" applyFill="1" applyBorder="1" applyAlignment="1">
      <alignment horizontal="center" vertical="center" wrapText="1"/>
    </xf>
    <xf numFmtId="167" fontId="5" fillId="3" borderId="35" xfId="1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textRotation="90"/>
    </xf>
    <xf numFmtId="0" fontId="3" fillId="0" borderId="35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7" fontId="3" fillId="0" borderId="35" xfId="1" applyNumberFormat="1" applyFont="1" applyBorder="1" applyAlignment="1">
      <alignment horizontal="center" vertical="center"/>
    </xf>
    <xf numFmtId="9" fontId="3" fillId="0" borderId="35" xfId="2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textRotation="90"/>
    </xf>
    <xf numFmtId="0" fontId="2" fillId="0" borderId="35" xfId="0" applyFont="1" applyBorder="1" applyAlignment="1">
      <alignment vertical="center" textRotation="90"/>
    </xf>
    <xf numFmtId="0" fontId="2" fillId="10" borderId="35" xfId="0" applyFont="1" applyFill="1" applyBorder="1" applyAlignment="1">
      <alignment horizontal="center" vertical="center"/>
    </xf>
    <xf numFmtId="167" fontId="2" fillId="10" borderId="35" xfId="1" applyNumberFormat="1" applyFont="1" applyFill="1" applyBorder="1" applyAlignment="1">
      <alignment horizontal="center" vertical="center"/>
    </xf>
    <xf numFmtId="9" fontId="2" fillId="10" borderId="35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ales%20Report/June'20/Focus%20Retail/Focus%20Retail%20Sales%20Report%20till%2030-06-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Feb'17\New%20Sales%20Report\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Apr'17\Target\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Interface"/>
      <sheetName val="Sales summary"/>
      <sheetName val="Focus Type Wise"/>
      <sheetName val="Slab wise Summary(FR)"/>
      <sheetName val="Slab wise Summary(SBC)"/>
      <sheetName val="Slab wise Summary(RC)"/>
      <sheetName val="Region wise slab (SBC)"/>
      <sheetName val="Zone wise Summary"/>
      <sheetName val="Region Wise Achievement"/>
      <sheetName val="RC Wise Sales"/>
      <sheetName val="Outlet &amp; Target"/>
      <sheetName val="Retail wise Sales Status"/>
      <sheetName val="Day Wise Sales(SBC)"/>
      <sheetName val="Dealer Wise"/>
      <sheetName val="Raw Data SBC"/>
      <sheetName val="Daily Sales Data FR"/>
      <sheetName val="HFM"/>
      <sheetName val="Dhaka North"/>
      <sheetName val="Dhaka North Zone wise Summary"/>
      <sheetName val="Dhaka South"/>
      <sheetName val="Dhaka South Zone wise Summary"/>
      <sheetName val="Barisal"/>
      <sheetName val="Barisal Zone wise Summary"/>
      <sheetName val="Chittagong"/>
      <sheetName val="Chittagong Zone wise Summary"/>
      <sheetName val="Khulna"/>
      <sheetName val="Khulna Zone wise Summary"/>
      <sheetName val="Rajshahi"/>
      <sheetName val="Rajshahi Zone wise Summary"/>
      <sheetName val="Rangpur"/>
      <sheetName val="Rangpur Zone wise Summary"/>
      <sheetName val="Sylhet"/>
      <sheetName val="Sylhet Zone wise Summary"/>
    </sheetNames>
    <sheetDataSet>
      <sheetData sheetId="0">
        <row r="8">
          <cell r="R8" t="str">
            <v>Admin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AK131"/>
  <sheetViews>
    <sheetView showGridLines="0" tabSelected="1" zoomScale="85" zoomScaleNormal="85" workbookViewId="0">
      <pane xSplit="4" ySplit="4" topLeftCell="E5" activePane="bottomRight" state="frozen"/>
      <selection activeCell="AC3" sqref="AC3:AJ3"/>
      <selection pane="topRight" activeCell="AC3" sqref="AC3:AJ3"/>
      <selection pane="bottomLeft" activeCell="AC3" sqref="AC3:AJ3"/>
      <selection pane="bottomRight" activeCell="E4" sqref="E4"/>
    </sheetView>
  </sheetViews>
  <sheetFormatPr defaultRowHeight="12.75" x14ac:dyDescent="0.25"/>
  <cols>
    <col min="1" max="1" width="11.140625" style="2" bestFit="1" customWidth="1"/>
    <col min="2" max="2" width="29" style="2" customWidth="1"/>
    <col min="3" max="3" width="14.28515625" style="2" customWidth="1"/>
    <col min="4" max="4" width="24.5703125" style="2" customWidth="1"/>
    <col min="5" max="5" width="12.7109375" style="2" customWidth="1"/>
    <col min="6" max="6" width="18.5703125" style="2" bestFit="1" customWidth="1"/>
    <col min="7" max="7" width="5.85546875" style="2" customWidth="1"/>
    <col min="8" max="8" width="13.7109375" style="2" bestFit="1" customWidth="1"/>
    <col min="9" max="9" width="13.7109375" style="2" customWidth="1"/>
    <col min="10" max="10" width="12.7109375" style="2" customWidth="1"/>
    <col min="11" max="13" width="13.7109375" style="2" customWidth="1"/>
    <col min="14" max="14" width="17.7109375" style="2" customWidth="1"/>
    <col min="15" max="15" width="13.7109375" style="2" bestFit="1" customWidth="1"/>
    <col min="16" max="16" width="13.7109375" style="2" customWidth="1"/>
    <col min="17" max="17" width="12.7109375" style="2" customWidth="1"/>
    <col min="18" max="20" width="13.7109375" style="2" customWidth="1"/>
    <col min="21" max="21" width="17.7109375" style="2" customWidth="1"/>
    <col min="22" max="23" width="17.85546875" style="2" customWidth="1"/>
    <col min="24" max="24" width="13.28515625" style="2" bestFit="1" customWidth="1"/>
    <col min="25" max="25" width="20.28515625" style="2" bestFit="1" customWidth="1"/>
    <col min="26" max="26" width="14" style="2" customWidth="1"/>
    <col min="27" max="27" width="16.42578125" style="5" customWidth="1"/>
    <col min="28" max="28" width="17.7109375" style="5" customWidth="1"/>
    <col min="29" max="36" width="12.5703125" style="2" customWidth="1"/>
    <col min="37" max="37" width="40" style="2" bestFit="1" customWidth="1"/>
    <col min="38" max="16384" width="9.140625" style="2"/>
  </cols>
  <sheetData>
    <row r="2" spans="1:37" ht="13.5" thickBot="1" x14ac:dyDescent="0.3">
      <c r="A2" s="1" t="s">
        <v>0</v>
      </c>
      <c r="D2" s="3" t="s">
        <v>1</v>
      </c>
      <c r="E2" s="4">
        <v>44012</v>
      </c>
    </row>
    <row r="3" spans="1:37" ht="15" customHeight="1" thickTop="1" thickBot="1" x14ac:dyDescent="0.25">
      <c r="A3" s="6"/>
      <c r="B3" s="7"/>
      <c r="C3" s="7"/>
      <c r="D3" s="7"/>
      <c r="E3" s="7"/>
      <c r="F3" s="7"/>
      <c r="G3" s="8"/>
      <c r="H3" s="9" t="s">
        <v>2</v>
      </c>
      <c r="I3" s="10"/>
      <c r="J3" s="10"/>
      <c r="K3" s="10"/>
      <c r="L3" s="10"/>
      <c r="M3" s="10"/>
      <c r="N3" s="11"/>
      <c r="O3" s="12" t="s">
        <v>3</v>
      </c>
      <c r="P3" s="13"/>
      <c r="Q3" s="13"/>
      <c r="R3" s="13"/>
      <c r="S3" s="13"/>
      <c r="T3" s="13"/>
      <c r="U3" s="14"/>
      <c r="V3" s="15" t="s">
        <v>4</v>
      </c>
      <c r="W3" s="16"/>
      <c r="X3" s="16"/>
      <c r="Y3" s="16"/>
      <c r="Z3" s="16"/>
      <c r="AA3" s="16"/>
      <c r="AB3" s="17"/>
      <c r="AC3" s="18" t="s">
        <v>5</v>
      </c>
      <c r="AD3" s="19"/>
      <c r="AE3" s="18" t="s">
        <v>6</v>
      </c>
      <c r="AF3" s="19"/>
      <c r="AG3" s="18" t="s">
        <v>7</v>
      </c>
      <c r="AH3" s="19"/>
      <c r="AI3" s="18"/>
      <c r="AJ3" s="19"/>
      <c r="AK3" s="20" t="s">
        <v>8</v>
      </c>
    </row>
    <row r="4" spans="1:37" ht="38.25" customHeight="1" thickTop="1" thickBot="1" x14ac:dyDescent="0.25">
      <c r="A4" s="21" t="s">
        <v>9</v>
      </c>
      <c r="B4" s="22" t="s">
        <v>10</v>
      </c>
      <c r="C4" s="22" t="s">
        <v>11</v>
      </c>
      <c r="D4" s="22" t="s">
        <v>12</v>
      </c>
      <c r="E4" s="22" t="s">
        <v>13</v>
      </c>
      <c r="F4" s="22" t="s">
        <v>14</v>
      </c>
      <c r="G4" s="23" t="s">
        <v>15</v>
      </c>
      <c r="H4" s="24" t="s">
        <v>16</v>
      </c>
      <c r="I4" s="25" t="s">
        <v>17</v>
      </c>
      <c r="J4" s="25" t="s">
        <v>18</v>
      </c>
      <c r="K4" s="25" t="s">
        <v>19</v>
      </c>
      <c r="L4" s="25" t="s">
        <v>20</v>
      </c>
      <c r="M4" s="26" t="s">
        <v>21</v>
      </c>
      <c r="N4" s="27" t="s">
        <v>22</v>
      </c>
      <c r="O4" s="28" t="s">
        <v>16</v>
      </c>
      <c r="P4" s="29" t="s">
        <v>17</v>
      </c>
      <c r="Q4" s="29" t="s">
        <v>18</v>
      </c>
      <c r="R4" s="29" t="s">
        <v>19</v>
      </c>
      <c r="S4" s="29" t="s">
        <v>20</v>
      </c>
      <c r="T4" s="30" t="s">
        <v>21</v>
      </c>
      <c r="U4" s="31" t="s">
        <v>22</v>
      </c>
      <c r="V4" s="32" t="s">
        <v>16</v>
      </c>
      <c r="W4" s="33" t="s">
        <v>17</v>
      </c>
      <c r="X4" s="33" t="s">
        <v>18</v>
      </c>
      <c r="Y4" s="34" t="s">
        <v>19</v>
      </c>
      <c r="Z4" s="33" t="s">
        <v>20</v>
      </c>
      <c r="AA4" s="35" t="s">
        <v>21</v>
      </c>
      <c r="AB4" s="36" t="s">
        <v>22</v>
      </c>
      <c r="AC4" s="24" t="s">
        <v>16</v>
      </c>
      <c r="AD4" s="25" t="s">
        <v>17</v>
      </c>
      <c r="AE4" s="24" t="s">
        <v>16</v>
      </c>
      <c r="AF4" s="25" t="s">
        <v>17</v>
      </c>
      <c r="AG4" s="24" t="s">
        <v>16</v>
      </c>
      <c r="AH4" s="25" t="s">
        <v>17</v>
      </c>
      <c r="AI4" s="24" t="s">
        <v>16</v>
      </c>
      <c r="AJ4" s="25" t="s">
        <v>17</v>
      </c>
      <c r="AK4" s="37"/>
    </row>
    <row r="5" spans="1:37" ht="13.5" thickTop="1" x14ac:dyDescent="0.25">
      <c r="A5" s="38" t="s">
        <v>23</v>
      </c>
      <c r="B5" s="39" t="s">
        <v>161</v>
      </c>
      <c r="C5" s="40" t="s">
        <v>162</v>
      </c>
      <c r="D5" s="40" t="s">
        <v>163</v>
      </c>
      <c r="E5" s="40" t="s">
        <v>156</v>
      </c>
      <c r="F5" s="40" t="s">
        <v>157</v>
      </c>
      <c r="G5" s="40">
        <v>1</v>
      </c>
      <c r="H5" s="41">
        <v>132</v>
      </c>
      <c r="I5" s="42">
        <v>91</v>
      </c>
      <c r="J5" s="43">
        <f>IFERROR(I5/H5,0)</f>
        <v>0.68939393939393945</v>
      </c>
      <c r="K5" s="44">
        <v>91</v>
      </c>
      <c r="L5" s="43">
        <f>IFERROR(K5/H5,0)</f>
        <v>0.68939393939393945</v>
      </c>
      <c r="M5" s="45">
        <v>3.0333333333333332</v>
      </c>
      <c r="N5" s="46" t="e">
        <v>#DIV/0!</v>
      </c>
      <c r="O5" s="41">
        <v>92</v>
      </c>
      <c r="P5" s="42">
        <v>74</v>
      </c>
      <c r="Q5" s="43">
        <f>IFERROR(P5/O5,0)</f>
        <v>0.80434782608695654</v>
      </c>
      <c r="R5" s="44">
        <v>74</v>
      </c>
      <c r="S5" s="43">
        <f>IFERROR(R5/O5,0)</f>
        <v>0.80434782608695654</v>
      </c>
      <c r="T5" s="45">
        <v>2.4666666666666668</v>
      </c>
      <c r="U5" s="46" t="e">
        <v>#DIV/0!</v>
      </c>
      <c r="V5" s="47">
        <v>930119</v>
      </c>
      <c r="W5" s="42">
        <v>759779</v>
      </c>
      <c r="X5" s="43">
        <f>W5/V5</f>
        <v>0.81686214344616115</v>
      </c>
      <c r="Y5" s="48">
        <v>759779</v>
      </c>
      <c r="Z5" s="43">
        <f>Y5/V5</f>
        <v>0.81686214344616115</v>
      </c>
      <c r="AA5" s="49">
        <v>25325.966666666667</v>
      </c>
      <c r="AB5" s="50" t="e">
        <v>#DIV/0!</v>
      </c>
      <c r="AC5" s="51">
        <v>17</v>
      </c>
      <c r="AD5" s="52">
        <v>14</v>
      </c>
      <c r="AE5" s="51">
        <v>19</v>
      </c>
      <c r="AF5" s="52">
        <v>12</v>
      </c>
      <c r="AG5" s="51">
        <v>3</v>
      </c>
      <c r="AH5" s="52">
        <v>1</v>
      </c>
      <c r="AI5" s="51">
        <v>0</v>
      </c>
      <c r="AJ5" s="52">
        <v>0</v>
      </c>
      <c r="AK5" s="52" t="s">
        <v>293</v>
      </c>
    </row>
    <row r="6" spans="1:37" x14ac:dyDescent="0.25">
      <c r="A6" s="38" t="s">
        <v>24</v>
      </c>
      <c r="B6" s="39" t="s">
        <v>164</v>
      </c>
      <c r="C6" s="40" t="s">
        <v>162</v>
      </c>
      <c r="D6" s="40" t="s">
        <v>165</v>
      </c>
      <c r="E6" s="40" t="s">
        <v>156</v>
      </c>
      <c r="F6" s="40" t="s">
        <v>157</v>
      </c>
      <c r="G6" s="40">
        <v>1</v>
      </c>
      <c r="H6" s="41">
        <v>75</v>
      </c>
      <c r="I6" s="42">
        <v>75</v>
      </c>
      <c r="J6" s="43">
        <f t="shared" ref="J6:J69" si="0">IFERROR(I6/H6,0)</f>
        <v>1</v>
      </c>
      <c r="K6" s="44">
        <v>75</v>
      </c>
      <c r="L6" s="43">
        <f t="shared" ref="L6:L69" si="1">IFERROR(K6/H6,0)</f>
        <v>1</v>
      </c>
      <c r="M6" s="45">
        <v>2.5</v>
      </c>
      <c r="N6" s="46" t="e">
        <v>#DIV/0!</v>
      </c>
      <c r="O6" s="41">
        <v>58</v>
      </c>
      <c r="P6" s="42">
        <v>61</v>
      </c>
      <c r="Q6" s="43">
        <f t="shared" ref="Q6:Q69" si="2">IFERROR(P6/O6,0)</f>
        <v>1.0517241379310345</v>
      </c>
      <c r="R6" s="44">
        <v>61</v>
      </c>
      <c r="S6" s="43">
        <f t="shared" ref="S6:S69" si="3">IFERROR(R6/O6,0)</f>
        <v>1.0517241379310345</v>
      </c>
      <c r="T6" s="45">
        <v>2.0333333333333332</v>
      </c>
      <c r="U6" s="46" t="e">
        <v>#DIV/0!</v>
      </c>
      <c r="V6" s="47">
        <v>600000</v>
      </c>
      <c r="W6" s="42">
        <v>592214</v>
      </c>
      <c r="X6" s="43">
        <f t="shared" ref="X6:X69" si="4">W6/V6</f>
        <v>0.98702333333333336</v>
      </c>
      <c r="Y6" s="48">
        <v>592214</v>
      </c>
      <c r="Z6" s="43">
        <f t="shared" ref="Z6:Z69" si="5">Y6/V6</f>
        <v>0.98702333333333336</v>
      </c>
      <c r="AA6" s="49">
        <v>19740.466666666667</v>
      </c>
      <c r="AB6" s="50" t="e">
        <v>#DIV/0!</v>
      </c>
      <c r="AC6" s="51">
        <v>6</v>
      </c>
      <c r="AD6" s="52">
        <v>9</v>
      </c>
      <c r="AE6" s="51">
        <v>7</v>
      </c>
      <c r="AF6" s="52">
        <v>5</v>
      </c>
      <c r="AG6" s="51">
        <v>3</v>
      </c>
      <c r="AH6" s="52">
        <v>1</v>
      </c>
      <c r="AI6" s="51">
        <v>0</v>
      </c>
      <c r="AJ6" s="52">
        <v>0</v>
      </c>
      <c r="AK6" s="52" t="s">
        <v>294</v>
      </c>
    </row>
    <row r="7" spans="1:37" x14ac:dyDescent="0.25">
      <c r="A7" s="38" t="s">
        <v>25</v>
      </c>
      <c r="B7" s="39" t="s">
        <v>166</v>
      </c>
      <c r="C7" s="40" t="s">
        <v>162</v>
      </c>
      <c r="D7" s="40" t="s">
        <v>165</v>
      </c>
      <c r="E7" s="40" t="s">
        <v>156</v>
      </c>
      <c r="F7" s="40" t="s">
        <v>157</v>
      </c>
      <c r="G7" s="40">
        <v>0</v>
      </c>
      <c r="H7" s="41">
        <v>68</v>
      </c>
      <c r="I7" s="42">
        <v>56</v>
      </c>
      <c r="J7" s="43">
        <f t="shared" si="0"/>
        <v>0.82352941176470584</v>
      </c>
      <c r="K7" s="44">
        <v>56</v>
      </c>
      <c r="L7" s="43">
        <f t="shared" si="1"/>
        <v>0.82352941176470584</v>
      </c>
      <c r="M7" s="45">
        <v>1.8666666666666667</v>
      </c>
      <c r="N7" s="46" t="e">
        <v>#DIV/0!</v>
      </c>
      <c r="O7" s="41">
        <v>37</v>
      </c>
      <c r="P7" s="42">
        <v>26</v>
      </c>
      <c r="Q7" s="43">
        <f t="shared" si="2"/>
        <v>0.70270270270270274</v>
      </c>
      <c r="R7" s="44">
        <v>26</v>
      </c>
      <c r="S7" s="43">
        <f t="shared" si="3"/>
        <v>0.70270270270270274</v>
      </c>
      <c r="T7" s="45">
        <v>0.8666666666666667</v>
      </c>
      <c r="U7" s="46" t="e">
        <v>#DIV/0!</v>
      </c>
      <c r="V7" s="47">
        <v>565985</v>
      </c>
      <c r="W7" s="42">
        <v>399025</v>
      </c>
      <c r="X7" s="43">
        <f t="shared" si="4"/>
        <v>0.70500985008436623</v>
      </c>
      <c r="Y7" s="48">
        <v>399025</v>
      </c>
      <c r="Z7" s="43">
        <f t="shared" si="5"/>
        <v>0.70500985008436623</v>
      </c>
      <c r="AA7" s="49">
        <v>13300.833333333334</v>
      </c>
      <c r="AB7" s="50" t="e">
        <v>#DIV/0!</v>
      </c>
      <c r="AC7" s="51">
        <v>5</v>
      </c>
      <c r="AD7" s="52">
        <v>0</v>
      </c>
      <c r="AE7" s="51">
        <v>1</v>
      </c>
      <c r="AF7" s="52">
        <v>0</v>
      </c>
      <c r="AG7" s="51">
        <v>1</v>
      </c>
      <c r="AH7" s="52">
        <v>0</v>
      </c>
      <c r="AI7" s="51">
        <v>0</v>
      </c>
      <c r="AJ7" s="52">
        <v>0</v>
      </c>
      <c r="AK7" s="52">
        <v>0</v>
      </c>
    </row>
    <row r="8" spans="1:37" x14ac:dyDescent="0.25">
      <c r="A8" s="38" t="s">
        <v>26</v>
      </c>
      <c r="B8" s="39" t="s">
        <v>167</v>
      </c>
      <c r="C8" s="40" t="s">
        <v>162</v>
      </c>
      <c r="D8" s="40" t="s">
        <v>163</v>
      </c>
      <c r="E8" s="40" t="s">
        <v>156</v>
      </c>
      <c r="F8" s="40" t="s">
        <v>157</v>
      </c>
      <c r="G8" s="40">
        <v>1</v>
      </c>
      <c r="H8" s="41">
        <v>67</v>
      </c>
      <c r="I8" s="42">
        <v>46</v>
      </c>
      <c r="J8" s="43">
        <f t="shared" si="0"/>
        <v>0.68656716417910446</v>
      </c>
      <c r="K8" s="44">
        <v>46</v>
      </c>
      <c r="L8" s="43">
        <f t="shared" si="1"/>
        <v>0.68656716417910446</v>
      </c>
      <c r="M8" s="45">
        <v>1.5333333333333334</v>
      </c>
      <c r="N8" s="46" t="e">
        <v>#DIV/0!</v>
      </c>
      <c r="O8" s="41">
        <v>45</v>
      </c>
      <c r="P8" s="42">
        <v>36</v>
      </c>
      <c r="Q8" s="43">
        <f t="shared" si="2"/>
        <v>0.8</v>
      </c>
      <c r="R8" s="44">
        <v>36</v>
      </c>
      <c r="S8" s="43">
        <f t="shared" si="3"/>
        <v>0.8</v>
      </c>
      <c r="T8" s="45">
        <v>1.2</v>
      </c>
      <c r="U8" s="46" t="e">
        <v>#DIV/0!</v>
      </c>
      <c r="V8" s="47">
        <v>551755</v>
      </c>
      <c r="W8" s="42">
        <v>383250</v>
      </c>
      <c r="X8" s="43">
        <f t="shared" si="4"/>
        <v>0.69460177071345075</v>
      </c>
      <c r="Y8" s="48">
        <v>383250</v>
      </c>
      <c r="Z8" s="43">
        <f t="shared" si="5"/>
        <v>0.69460177071345075</v>
      </c>
      <c r="AA8" s="49">
        <v>12775</v>
      </c>
      <c r="AB8" s="50" t="e">
        <v>#DIV/0!</v>
      </c>
      <c r="AC8" s="51">
        <v>6</v>
      </c>
      <c r="AD8" s="52">
        <v>3</v>
      </c>
      <c r="AE8" s="51">
        <v>6</v>
      </c>
      <c r="AF8" s="52">
        <v>2</v>
      </c>
      <c r="AG8" s="51">
        <v>3</v>
      </c>
      <c r="AH8" s="52">
        <v>0</v>
      </c>
      <c r="AI8" s="51">
        <v>0</v>
      </c>
      <c r="AJ8" s="52">
        <v>0</v>
      </c>
      <c r="AK8" s="52" t="s">
        <v>293</v>
      </c>
    </row>
    <row r="9" spans="1:37" x14ac:dyDescent="0.25">
      <c r="A9" s="38" t="s">
        <v>27</v>
      </c>
      <c r="B9" s="39" t="s">
        <v>168</v>
      </c>
      <c r="C9" s="40" t="s">
        <v>162</v>
      </c>
      <c r="D9" s="40" t="s">
        <v>165</v>
      </c>
      <c r="E9" s="40" t="s">
        <v>156</v>
      </c>
      <c r="F9" s="40" t="s">
        <v>157</v>
      </c>
      <c r="G9" s="40">
        <v>0</v>
      </c>
      <c r="H9" s="41">
        <v>81</v>
      </c>
      <c r="I9" s="42">
        <v>83</v>
      </c>
      <c r="J9" s="43">
        <f t="shared" si="0"/>
        <v>1.0246913580246915</v>
      </c>
      <c r="K9" s="44">
        <v>83</v>
      </c>
      <c r="L9" s="43">
        <f t="shared" si="1"/>
        <v>1.0246913580246915</v>
      </c>
      <c r="M9" s="45">
        <v>2.7666666666666666</v>
      </c>
      <c r="N9" s="46" t="e">
        <v>#DIV/0!</v>
      </c>
      <c r="O9" s="41">
        <v>39</v>
      </c>
      <c r="P9" s="42">
        <v>66</v>
      </c>
      <c r="Q9" s="43">
        <f t="shared" si="2"/>
        <v>1.6923076923076923</v>
      </c>
      <c r="R9" s="44">
        <v>66</v>
      </c>
      <c r="S9" s="43">
        <f t="shared" si="3"/>
        <v>1.6923076923076923</v>
      </c>
      <c r="T9" s="45">
        <v>2.2000000000000002</v>
      </c>
      <c r="U9" s="46" t="e">
        <v>#DIV/0!</v>
      </c>
      <c r="V9" s="47">
        <v>402272</v>
      </c>
      <c r="W9" s="42">
        <v>657015</v>
      </c>
      <c r="X9" s="43">
        <f t="shared" si="4"/>
        <v>1.6332605799061333</v>
      </c>
      <c r="Y9" s="48">
        <v>657015</v>
      </c>
      <c r="Z9" s="43">
        <f t="shared" si="5"/>
        <v>1.6332605799061333</v>
      </c>
      <c r="AA9" s="49">
        <v>21900.5</v>
      </c>
      <c r="AB9" s="50" t="e">
        <v>#DIV/0!</v>
      </c>
      <c r="AC9" s="51">
        <v>1</v>
      </c>
      <c r="AD9" s="52">
        <v>0</v>
      </c>
      <c r="AE9" s="51">
        <v>4</v>
      </c>
      <c r="AF9" s="52">
        <v>0</v>
      </c>
      <c r="AG9" s="51">
        <v>1</v>
      </c>
      <c r="AH9" s="52">
        <v>0</v>
      </c>
      <c r="AI9" s="51">
        <v>0</v>
      </c>
      <c r="AJ9" s="52">
        <v>0</v>
      </c>
      <c r="AK9" s="52" t="s">
        <v>295</v>
      </c>
    </row>
    <row r="10" spans="1:37" x14ac:dyDescent="0.25">
      <c r="A10" s="38" t="s">
        <v>28</v>
      </c>
      <c r="B10" s="39" t="s">
        <v>169</v>
      </c>
      <c r="C10" s="40" t="s">
        <v>162</v>
      </c>
      <c r="D10" s="40" t="s">
        <v>170</v>
      </c>
      <c r="E10" s="40" t="s">
        <v>156</v>
      </c>
      <c r="F10" s="40" t="s">
        <v>156</v>
      </c>
      <c r="G10" s="40">
        <v>0</v>
      </c>
      <c r="H10" s="41">
        <v>20</v>
      </c>
      <c r="I10" s="42">
        <v>15</v>
      </c>
      <c r="J10" s="43">
        <f t="shared" si="0"/>
        <v>0.75</v>
      </c>
      <c r="K10" s="44">
        <v>15</v>
      </c>
      <c r="L10" s="43">
        <f t="shared" si="1"/>
        <v>0.75</v>
      </c>
      <c r="M10" s="45">
        <v>0.5</v>
      </c>
      <c r="N10" s="46" t="e">
        <v>#DIV/0!</v>
      </c>
      <c r="O10" s="41">
        <v>12</v>
      </c>
      <c r="P10" s="42">
        <v>8</v>
      </c>
      <c r="Q10" s="43">
        <f t="shared" si="2"/>
        <v>0.66666666666666663</v>
      </c>
      <c r="R10" s="44">
        <v>8</v>
      </c>
      <c r="S10" s="43">
        <f t="shared" si="3"/>
        <v>0.66666666666666663</v>
      </c>
      <c r="T10" s="45">
        <v>0.26666666666666666</v>
      </c>
      <c r="U10" s="46" t="e">
        <v>#DIV/0!</v>
      </c>
      <c r="V10" s="47">
        <v>150000</v>
      </c>
      <c r="W10" s="42">
        <v>108199</v>
      </c>
      <c r="X10" s="43">
        <f t="shared" si="4"/>
        <v>0.72132666666666667</v>
      </c>
      <c r="Y10" s="48">
        <v>108199</v>
      </c>
      <c r="Z10" s="43">
        <f t="shared" si="5"/>
        <v>0.72132666666666667</v>
      </c>
      <c r="AA10" s="49">
        <v>3606.6333333333332</v>
      </c>
      <c r="AB10" s="50" t="e">
        <v>#DIV/0!</v>
      </c>
      <c r="AC10" s="51">
        <v>2</v>
      </c>
      <c r="AD10" s="52">
        <v>0</v>
      </c>
      <c r="AE10" s="51">
        <v>1</v>
      </c>
      <c r="AF10" s="52">
        <v>0</v>
      </c>
      <c r="AG10" s="51">
        <v>1</v>
      </c>
      <c r="AH10" s="52">
        <v>0</v>
      </c>
      <c r="AI10" s="51">
        <v>0</v>
      </c>
      <c r="AJ10" s="52">
        <v>0</v>
      </c>
      <c r="AK10" s="52">
        <v>0</v>
      </c>
    </row>
    <row r="11" spans="1:37" x14ac:dyDescent="0.25">
      <c r="A11" s="38" t="s">
        <v>29</v>
      </c>
      <c r="B11" s="39" t="s">
        <v>171</v>
      </c>
      <c r="C11" s="40" t="s">
        <v>162</v>
      </c>
      <c r="D11" s="40" t="s">
        <v>172</v>
      </c>
      <c r="E11" s="40" t="s">
        <v>156</v>
      </c>
      <c r="F11" s="40" t="s">
        <v>157</v>
      </c>
      <c r="G11" s="40">
        <v>0</v>
      </c>
      <c r="H11" s="41">
        <v>40</v>
      </c>
      <c r="I11" s="42">
        <v>22</v>
      </c>
      <c r="J11" s="43">
        <f t="shared" si="0"/>
        <v>0.55000000000000004</v>
      </c>
      <c r="K11" s="44">
        <v>22</v>
      </c>
      <c r="L11" s="43">
        <f t="shared" si="1"/>
        <v>0.55000000000000004</v>
      </c>
      <c r="M11" s="45">
        <v>0.73333333333333328</v>
      </c>
      <c r="N11" s="46" t="e">
        <v>#DIV/0!</v>
      </c>
      <c r="O11" s="41">
        <v>22</v>
      </c>
      <c r="P11" s="42">
        <v>17</v>
      </c>
      <c r="Q11" s="43">
        <f t="shared" si="2"/>
        <v>0.77272727272727271</v>
      </c>
      <c r="R11" s="44">
        <v>17</v>
      </c>
      <c r="S11" s="43">
        <f t="shared" si="3"/>
        <v>0.77272727272727271</v>
      </c>
      <c r="T11" s="45">
        <v>0.56666666666666665</v>
      </c>
      <c r="U11" s="46" t="e">
        <v>#DIV/0!</v>
      </c>
      <c r="V11" s="47">
        <v>304615</v>
      </c>
      <c r="W11" s="42">
        <v>164260</v>
      </c>
      <c r="X11" s="43">
        <f t="shared" si="4"/>
        <v>0.53923805459350327</v>
      </c>
      <c r="Y11" s="48">
        <v>164260</v>
      </c>
      <c r="Z11" s="43">
        <f t="shared" si="5"/>
        <v>0.53923805459350327</v>
      </c>
      <c r="AA11" s="49">
        <v>5475.333333333333</v>
      </c>
      <c r="AB11" s="50" t="e">
        <v>#DIV/0!</v>
      </c>
      <c r="AC11" s="51">
        <v>3</v>
      </c>
      <c r="AD11" s="52">
        <v>0</v>
      </c>
      <c r="AE11" s="51">
        <v>2</v>
      </c>
      <c r="AF11" s="52">
        <v>0</v>
      </c>
      <c r="AG11" s="51">
        <v>1</v>
      </c>
      <c r="AH11" s="52">
        <v>0</v>
      </c>
      <c r="AI11" s="51">
        <v>0</v>
      </c>
      <c r="AJ11" s="52">
        <v>0</v>
      </c>
      <c r="AK11" s="52">
        <v>0</v>
      </c>
    </row>
    <row r="12" spans="1:37" x14ac:dyDescent="0.25">
      <c r="A12" s="38" t="s">
        <v>30</v>
      </c>
      <c r="B12" s="39" t="s">
        <v>173</v>
      </c>
      <c r="C12" s="40" t="s">
        <v>174</v>
      </c>
      <c r="D12" s="40" t="s">
        <v>170</v>
      </c>
      <c r="E12" s="40" t="s">
        <v>156</v>
      </c>
      <c r="F12" s="40" t="s">
        <v>156</v>
      </c>
      <c r="G12" s="40">
        <v>0</v>
      </c>
      <c r="H12" s="41">
        <v>7</v>
      </c>
      <c r="I12" s="42">
        <v>5</v>
      </c>
      <c r="J12" s="43">
        <f t="shared" si="0"/>
        <v>0.7142857142857143</v>
      </c>
      <c r="K12" s="44">
        <v>5</v>
      </c>
      <c r="L12" s="43">
        <f t="shared" si="1"/>
        <v>0.7142857142857143</v>
      </c>
      <c r="M12" s="45">
        <v>0.16666666666666666</v>
      </c>
      <c r="N12" s="46" t="e">
        <v>#DIV/0!</v>
      </c>
      <c r="O12" s="41">
        <v>5</v>
      </c>
      <c r="P12" s="42">
        <v>3</v>
      </c>
      <c r="Q12" s="43">
        <f t="shared" si="2"/>
        <v>0.6</v>
      </c>
      <c r="R12" s="44">
        <v>3</v>
      </c>
      <c r="S12" s="43">
        <f t="shared" si="3"/>
        <v>0.6</v>
      </c>
      <c r="T12" s="45">
        <v>0.1</v>
      </c>
      <c r="U12" s="46" t="e">
        <v>#DIV/0!</v>
      </c>
      <c r="V12" s="47">
        <v>50000</v>
      </c>
      <c r="W12" s="42">
        <v>41740</v>
      </c>
      <c r="X12" s="43">
        <f t="shared" si="4"/>
        <v>0.83479999999999999</v>
      </c>
      <c r="Y12" s="48">
        <v>41740</v>
      </c>
      <c r="Z12" s="43">
        <f t="shared" si="5"/>
        <v>0.83479999999999999</v>
      </c>
      <c r="AA12" s="49">
        <v>1391.3333333333333</v>
      </c>
      <c r="AB12" s="50" t="e">
        <v>#DIV/0!</v>
      </c>
      <c r="AC12" s="51">
        <v>1</v>
      </c>
      <c r="AD12" s="52">
        <v>0</v>
      </c>
      <c r="AE12" s="51">
        <v>1</v>
      </c>
      <c r="AF12" s="52">
        <v>0</v>
      </c>
      <c r="AG12" s="51">
        <v>1</v>
      </c>
      <c r="AH12" s="52">
        <v>0</v>
      </c>
      <c r="AI12" s="51">
        <v>0</v>
      </c>
      <c r="AJ12" s="52">
        <v>0</v>
      </c>
      <c r="AK12" s="52">
        <v>0</v>
      </c>
    </row>
    <row r="13" spans="1:37" x14ac:dyDescent="0.25">
      <c r="A13" s="38" t="s">
        <v>31</v>
      </c>
      <c r="B13" s="39" t="s">
        <v>175</v>
      </c>
      <c r="C13" s="40" t="s">
        <v>162</v>
      </c>
      <c r="D13" s="40" t="s">
        <v>176</v>
      </c>
      <c r="E13" s="40" t="s">
        <v>156</v>
      </c>
      <c r="F13" s="40" t="s">
        <v>158</v>
      </c>
      <c r="G13" s="40">
        <v>0</v>
      </c>
      <c r="H13" s="41">
        <v>36</v>
      </c>
      <c r="I13" s="42">
        <v>45</v>
      </c>
      <c r="J13" s="43">
        <f t="shared" si="0"/>
        <v>1.25</v>
      </c>
      <c r="K13" s="44">
        <v>45</v>
      </c>
      <c r="L13" s="43">
        <f t="shared" si="1"/>
        <v>1.25</v>
      </c>
      <c r="M13" s="45">
        <v>1.5</v>
      </c>
      <c r="N13" s="46" t="e">
        <v>#DIV/0!</v>
      </c>
      <c r="O13" s="41">
        <v>25</v>
      </c>
      <c r="P13" s="42">
        <v>29</v>
      </c>
      <c r="Q13" s="43">
        <f t="shared" si="2"/>
        <v>1.1599999999999999</v>
      </c>
      <c r="R13" s="44">
        <v>29</v>
      </c>
      <c r="S13" s="43">
        <f t="shared" si="3"/>
        <v>1.1599999999999999</v>
      </c>
      <c r="T13" s="45">
        <v>0.96666666666666667</v>
      </c>
      <c r="U13" s="46" t="e">
        <v>#DIV/0!</v>
      </c>
      <c r="V13" s="47">
        <v>247336</v>
      </c>
      <c r="W13" s="42">
        <v>388919</v>
      </c>
      <c r="X13" s="43">
        <f t="shared" si="4"/>
        <v>1.5724318336190446</v>
      </c>
      <c r="Y13" s="48">
        <v>388919</v>
      </c>
      <c r="Z13" s="43">
        <f t="shared" si="5"/>
        <v>1.5724318336190446</v>
      </c>
      <c r="AA13" s="49">
        <v>12963.966666666667</v>
      </c>
      <c r="AB13" s="50" t="e">
        <v>#DIV/0!</v>
      </c>
      <c r="AC13" s="51">
        <v>3</v>
      </c>
      <c r="AD13" s="52">
        <v>0</v>
      </c>
      <c r="AE13" s="51">
        <v>2</v>
      </c>
      <c r="AF13" s="52">
        <v>0</v>
      </c>
      <c r="AG13" s="51">
        <v>1</v>
      </c>
      <c r="AH13" s="52">
        <v>0</v>
      </c>
      <c r="AI13" s="51">
        <v>0</v>
      </c>
      <c r="AJ13" s="52">
        <v>0</v>
      </c>
      <c r="AK13" s="52" t="s">
        <v>296</v>
      </c>
    </row>
    <row r="14" spans="1:37" x14ac:dyDescent="0.25">
      <c r="A14" s="38" t="s">
        <v>32</v>
      </c>
      <c r="B14" s="39" t="s">
        <v>177</v>
      </c>
      <c r="C14" s="40" t="s">
        <v>162</v>
      </c>
      <c r="D14" s="40" t="s">
        <v>172</v>
      </c>
      <c r="E14" s="40" t="s">
        <v>156</v>
      </c>
      <c r="F14" s="40" t="s">
        <v>157</v>
      </c>
      <c r="G14" s="40">
        <v>0</v>
      </c>
      <c r="H14" s="41">
        <v>50</v>
      </c>
      <c r="I14" s="42">
        <v>49</v>
      </c>
      <c r="J14" s="43">
        <f t="shared" si="0"/>
        <v>0.98</v>
      </c>
      <c r="K14" s="44">
        <v>49</v>
      </c>
      <c r="L14" s="43">
        <f t="shared" si="1"/>
        <v>0.98</v>
      </c>
      <c r="M14" s="45">
        <v>1.6333333333333333</v>
      </c>
      <c r="N14" s="46" t="e">
        <v>#DIV/0!</v>
      </c>
      <c r="O14" s="41">
        <v>24</v>
      </c>
      <c r="P14" s="42">
        <v>39</v>
      </c>
      <c r="Q14" s="43">
        <f t="shared" si="2"/>
        <v>1.625</v>
      </c>
      <c r="R14" s="44">
        <v>39</v>
      </c>
      <c r="S14" s="43">
        <f t="shared" si="3"/>
        <v>1.625</v>
      </c>
      <c r="T14" s="45">
        <v>1.3</v>
      </c>
      <c r="U14" s="46" t="e">
        <v>#DIV/0!</v>
      </c>
      <c r="V14" s="47">
        <v>245465</v>
      </c>
      <c r="W14" s="42">
        <v>395715</v>
      </c>
      <c r="X14" s="43">
        <f t="shared" si="4"/>
        <v>1.6121035585521357</v>
      </c>
      <c r="Y14" s="48">
        <v>395715</v>
      </c>
      <c r="Z14" s="43">
        <f t="shared" si="5"/>
        <v>1.6121035585521357</v>
      </c>
      <c r="AA14" s="49">
        <v>13190.5</v>
      </c>
      <c r="AB14" s="50" t="e">
        <v>#DIV/0!</v>
      </c>
      <c r="AC14" s="51">
        <v>2</v>
      </c>
      <c r="AD14" s="52">
        <v>0</v>
      </c>
      <c r="AE14" s="51">
        <v>2</v>
      </c>
      <c r="AF14" s="52">
        <v>0</v>
      </c>
      <c r="AG14" s="51">
        <v>1</v>
      </c>
      <c r="AH14" s="52">
        <v>0</v>
      </c>
      <c r="AI14" s="51">
        <v>0</v>
      </c>
      <c r="AJ14" s="52">
        <v>0</v>
      </c>
      <c r="AK14" s="52" t="s">
        <v>295</v>
      </c>
    </row>
    <row r="15" spans="1:37" x14ac:dyDescent="0.25">
      <c r="A15" s="38" t="s">
        <v>33</v>
      </c>
      <c r="B15" s="39" t="s">
        <v>178</v>
      </c>
      <c r="C15" s="40" t="s">
        <v>162</v>
      </c>
      <c r="D15" s="40" t="s">
        <v>170</v>
      </c>
      <c r="E15" s="40" t="s">
        <v>156</v>
      </c>
      <c r="F15" s="40" t="s">
        <v>156</v>
      </c>
      <c r="G15" s="40">
        <v>0</v>
      </c>
      <c r="H15" s="41">
        <v>47</v>
      </c>
      <c r="I15" s="42">
        <v>45</v>
      </c>
      <c r="J15" s="43">
        <f t="shared" si="0"/>
        <v>0.95744680851063835</v>
      </c>
      <c r="K15" s="44">
        <v>45</v>
      </c>
      <c r="L15" s="43">
        <f t="shared" si="1"/>
        <v>0.95744680851063835</v>
      </c>
      <c r="M15" s="45">
        <v>1.5</v>
      </c>
      <c r="N15" s="46" t="e">
        <v>#DIV/0!</v>
      </c>
      <c r="O15" s="41">
        <v>33</v>
      </c>
      <c r="P15" s="42">
        <v>26</v>
      </c>
      <c r="Q15" s="43">
        <f t="shared" si="2"/>
        <v>0.78787878787878785</v>
      </c>
      <c r="R15" s="44">
        <v>26</v>
      </c>
      <c r="S15" s="43">
        <f t="shared" si="3"/>
        <v>0.78787878787878785</v>
      </c>
      <c r="T15" s="45">
        <v>0.8666666666666667</v>
      </c>
      <c r="U15" s="46" t="e">
        <v>#DIV/0!</v>
      </c>
      <c r="V15" s="47">
        <v>353420</v>
      </c>
      <c r="W15" s="42">
        <v>336252</v>
      </c>
      <c r="X15" s="43">
        <f t="shared" si="4"/>
        <v>0.95142323581008437</v>
      </c>
      <c r="Y15" s="48">
        <v>336252</v>
      </c>
      <c r="Z15" s="43">
        <f t="shared" si="5"/>
        <v>0.95142323581008437</v>
      </c>
      <c r="AA15" s="49">
        <v>11208.4</v>
      </c>
      <c r="AB15" s="50" t="e">
        <v>#DIV/0!</v>
      </c>
      <c r="AC15" s="51">
        <v>1</v>
      </c>
      <c r="AD15" s="52">
        <v>0</v>
      </c>
      <c r="AE15" s="51">
        <v>2</v>
      </c>
      <c r="AF15" s="52">
        <v>0</v>
      </c>
      <c r="AG15" s="51">
        <v>1</v>
      </c>
      <c r="AH15" s="52">
        <v>0</v>
      </c>
      <c r="AI15" s="51">
        <v>0</v>
      </c>
      <c r="AJ15" s="52">
        <v>0</v>
      </c>
      <c r="AK15" s="52" t="s">
        <v>296</v>
      </c>
    </row>
    <row r="16" spans="1:37" x14ac:dyDescent="0.25">
      <c r="A16" s="38" t="s">
        <v>34</v>
      </c>
      <c r="B16" s="39" t="s">
        <v>179</v>
      </c>
      <c r="C16" s="40" t="s">
        <v>162</v>
      </c>
      <c r="D16" s="40" t="s">
        <v>176</v>
      </c>
      <c r="E16" s="40" t="s">
        <v>156</v>
      </c>
      <c r="F16" s="40" t="s">
        <v>158</v>
      </c>
      <c r="G16" s="40">
        <v>0</v>
      </c>
      <c r="H16" s="41">
        <v>20</v>
      </c>
      <c r="I16" s="42">
        <v>26</v>
      </c>
      <c r="J16" s="43">
        <f t="shared" si="0"/>
        <v>1.3</v>
      </c>
      <c r="K16" s="44">
        <v>26</v>
      </c>
      <c r="L16" s="43">
        <f t="shared" si="1"/>
        <v>1.3</v>
      </c>
      <c r="M16" s="45">
        <v>0.8666666666666667</v>
      </c>
      <c r="N16" s="46" t="e">
        <v>#DIV/0!</v>
      </c>
      <c r="O16" s="41">
        <v>14</v>
      </c>
      <c r="P16" s="42">
        <v>15</v>
      </c>
      <c r="Q16" s="43">
        <f t="shared" si="2"/>
        <v>1.0714285714285714</v>
      </c>
      <c r="R16" s="44">
        <v>15</v>
      </c>
      <c r="S16" s="43">
        <f t="shared" si="3"/>
        <v>1.0714285714285714</v>
      </c>
      <c r="T16" s="45">
        <v>0.5</v>
      </c>
      <c r="U16" s="46" t="e">
        <v>#DIV/0!</v>
      </c>
      <c r="V16" s="47">
        <v>138216</v>
      </c>
      <c r="W16" s="42">
        <v>198897</v>
      </c>
      <c r="X16" s="43">
        <f t="shared" si="4"/>
        <v>1.4390302135787463</v>
      </c>
      <c r="Y16" s="48">
        <v>198897</v>
      </c>
      <c r="Z16" s="43">
        <f t="shared" si="5"/>
        <v>1.4390302135787463</v>
      </c>
      <c r="AA16" s="49">
        <v>6629.9</v>
      </c>
      <c r="AB16" s="50" t="e">
        <v>#DIV/0!</v>
      </c>
      <c r="AC16" s="51">
        <v>1</v>
      </c>
      <c r="AD16" s="52">
        <v>0</v>
      </c>
      <c r="AE16" s="51">
        <v>1</v>
      </c>
      <c r="AF16" s="52">
        <v>0</v>
      </c>
      <c r="AG16" s="51">
        <v>1</v>
      </c>
      <c r="AH16" s="52">
        <v>0</v>
      </c>
      <c r="AI16" s="51">
        <v>0</v>
      </c>
      <c r="AJ16" s="52">
        <v>0</v>
      </c>
      <c r="AK16" s="52" t="s">
        <v>296</v>
      </c>
    </row>
    <row r="17" spans="1:37" x14ac:dyDescent="0.25">
      <c r="A17" s="38" t="s">
        <v>35</v>
      </c>
      <c r="B17" s="39" t="s">
        <v>180</v>
      </c>
      <c r="C17" s="40" t="s">
        <v>162</v>
      </c>
      <c r="D17" s="40" t="s">
        <v>176</v>
      </c>
      <c r="E17" s="40" t="s">
        <v>156</v>
      </c>
      <c r="F17" s="40" t="s">
        <v>158</v>
      </c>
      <c r="G17" s="40">
        <v>0</v>
      </c>
      <c r="H17" s="41">
        <v>20</v>
      </c>
      <c r="I17" s="42">
        <v>29</v>
      </c>
      <c r="J17" s="43">
        <f t="shared" si="0"/>
        <v>1.45</v>
      </c>
      <c r="K17" s="44">
        <v>29</v>
      </c>
      <c r="L17" s="43">
        <f t="shared" si="1"/>
        <v>1.45</v>
      </c>
      <c r="M17" s="45">
        <v>0.96666666666666667</v>
      </c>
      <c r="N17" s="46" t="e">
        <v>#DIV/0!</v>
      </c>
      <c r="O17" s="41">
        <v>14</v>
      </c>
      <c r="P17" s="42">
        <v>16</v>
      </c>
      <c r="Q17" s="43">
        <f t="shared" si="2"/>
        <v>1.1428571428571428</v>
      </c>
      <c r="R17" s="44">
        <v>16</v>
      </c>
      <c r="S17" s="43">
        <f t="shared" si="3"/>
        <v>1.1428571428571428</v>
      </c>
      <c r="T17" s="45">
        <v>0.53333333333333333</v>
      </c>
      <c r="U17" s="46" t="e">
        <v>#DIV/0!</v>
      </c>
      <c r="V17" s="47">
        <v>133350</v>
      </c>
      <c r="W17" s="42">
        <v>226069</v>
      </c>
      <c r="X17" s="43">
        <f t="shared" si="4"/>
        <v>1.6953055868016498</v>
      </c>
      <c r="Y17" s="48">
        <v>226069</v>
      </c>
      <c r="Z17" s="43">
        <f t="shared" si="5"/>
        <v>1.6953055868016498</v>
      </c>
      <c r="AA17" s="49">
        <v>7535.6333333333332</v>
      </c>
      <c r="AB17" s="50" t="e">
        <v>#DIV/0!</v>
      </c>
      <c r="AC17" s="51">
        <v>1</v>
      </c>
      <c r="AD17" s="52">
        <v>0</v>
      </c>
      <c r="AE17" s="51">
        <v>1</v>
      </c>
      <c r="AF17" s="52">
        <v>0</v>
      </c>
      <c r="AG17" s="51">
        <v>1</v>
      </c>
      <c r="AH17" s="52">
        <v>0</v>
      </c>
      <c r="AI17" s="51">
        <v>0</v>
      </c>
      <c r="AJ17" s="52">
        <v>0</v>
      </c>
      <c r="AK17" s="52">
        <v>0</v>
      </c>
    </row>
    <row r="18" spans="1:37" x14ac:dyDescent="0.25">
      <c r="A18" s="38" t="s">
        <v>36</v>
      </c>
      <c r="B18" s="39" t="s">
        <v>181</v>
      </c>
      <c r="C18" s="40" t="s">
        <v>174</v>
      </c>
      <c r="D18" s="40" t="s">
        <v>176</v>
      </c>
      <c r="E18" s="40" t="s">
        <v>156</v>
      </c>
      <c r="F18" s="40" t="s">
        <v>158</v>
      </c>
      <c r="G18" s="40">
        <v>0</v>
      </c>
      <c r="H18" s="41">
        <v>59</v>
      </c>
      <c r="I18" s="42">
        <v>46</v>
      </c>
      <c r="J18" s="43">
        <f t="shared" si="0"/>
        <v>0.77966101694915257</v>
      </c>
      <c r="K18" s="44">
        <v>46</v>
      </c>
      <c r="L18" s="43">
        <f t="shared" si="1"/>
        <v>0.77966101694915257</v>
      </c>
      <c r="M18" s="45">
        <v>1.5333333333333334</v>
      </c>
      <c r="N18" s="46" t="e">
        <v>#DIV/0!</v>
      </c>
      <c r="O18" s="41">
        <v>41</v>
      </c>
      <c r="P18" s="42">
        <v>26</v>
      </c>
      <c r="Q18" s="43">
        <f t="shared" si="2"/>
        <v>0.63414634146341464</v>
      </c>
      <c r="R18" s="44">
        <v>26</v>
      </c>
      <c r="S18" s="43">
        <f t="shared" si="3"/>
        <v>0.63414634146341464</v>
      </c>
      <c r="T18" s="45">
        <v>0.8666666666666667</v>
      </c>
      <c r="U18" s="46" t="e">
        <v>#DIV/0!</v>
      </c>
      <c r="V18" s="47">
        <v>391766</v>
      </c>
      <c r="W18" s="42">
        <v>355984</v>
      </c>
      <c r="X18" s="43">
        <f t="shared" si="4"/>
        <v>0.90866486627221354</v>
      </c>
      <c r="Y18" s="48">
        <v>355984</v>
      </c>
      <c r="Z18" s="43">
        <f t="shared" si="5"/>
        <v>0.90866486627221354</v>
      </c>
      <c r="AA18" s="49">
        <v>11866.133333333333</v>
      </c>
      <c r="AB18" s="50" t="e">
        <v>#DIV/0!</v>
      </c>
      <c r="AC18" s="51">
        <v>1</v>
      </c>
      <c r="AD18" s="52">
        <v>0</v>
      </c>
      <c r="AE18" s="51">
        <v>2</v>
      </c>
      <c r="AF18" s="52">
        <v>0</v>
      </c>
      <c r="AG18" s="51">
        <v>1</v>
      </c>
      <c r="AH18" s="52">
        <v>0</v>
      </c>
      <c r="AI18" s="51">
        <v>0</v>
      </c>
      <c r="AJ18" s="52">
        <v>0</v>
      </c>
      <c r="AK18" s="52" t="s">
        <v>296</v>
      </c>
    </row>
    <row r="19" spans="1:37" x14ac:dyDescent="0.25">
      <c r="A19" s="38" t="s">
        <v>37</v>
      </c>
      <c r="B19" s="39" t="s">
        <v>182</v>
      </c>
      <c r="C19" s="40" t="s">
        <v>162</v>
      </c>
      <c r="D19" s="40" t="s">
        <v>172</v>
      </c>
      <c r="E19" s="40" t="s">
        <v>156</v>
      </c>
      <c r="F19" s="40" t="s">
        <v>157</v>
      </c>
      <c r="G19" s="40">
        <v>0</v>
      </c>
      <c r="H19" s="41">
        <v>25</v>
      </c>
      <c r="I19" s="42">
        <v>28</v>
      </c>
      <c r="J19" s="43">
        <f t="shared" si="0"/>
        <v>1.1200000000000001</v>
      </c>
      <c r="K19" s="44">
        <v>28</v>
      </c>
      <c r="L19" s="43">
        <f t="shared" si="1"/>
        <v>1.1200000000000001</v>
      </c>
      <c r="M19" s="45">
        <v>0.93333333333333335</v>
      </c>
      <c r="N19" s="46" t="e">
        <v>#DIV/0!</v>
      </c>
      <c r="O19" s="41">
        <v>17</v>
      </c>
      <c r="P19" s="42">
        <v>17</v>
      </c>
      <c r="Q19" s="43">
        <f t="shared" si="2"/>
        <v>1</v>
      </c>
      <c r="R19" s="44">
        <v>17</v>
      </c>
      <c r="S19" s="43">
        <f t="shared" si="3"/>
        <v>1</v>
      </c>
      <c r="T19" s="45">
        <v>0.56666666666666665</v>
      </c>
      <c r="U19" s="46" t="e">
        <v>#DIV/0!</v>
      </c>
      <c r="V19" s="47">
        <v>228821</v>
      </c>
      <c r="W19" s="42">
        <v>216756</v>
      </c>
      <c r="X19" s="43">
        <f t="shared" si="4"/>
        <v>0.94727319607903115</v>
      </c>
      <c r="Y19" s="48">
        <v>216756</v>
      </c>
      <c r="Z19" s="43">
        <f t="shared" si="5"/>
        <v>0.94727319607903115</v>
      </c>
      <c r="AA19" s="49">
        <v>7225.2</v>
      </c>
      <c r="AB19" s="50" t="e">
        <v>#DIV/0!</v>
      </c>
      <c r="AC19" s="51">
        <v>3</v>
      </c>
      <c r="AD19" s="52">
        <v>0</v>
      </c>
      <c r="AE19" s="51">
        <v>3</v>
      </c>
      <c r="AF19" s="52">
        <v>0</v>
      </c>
      <c r="AG19" s="51">
        <v>1</v>
      </c>
      <c r="AH19" s="52">
        <v>0</v>
      </c>
      <c r="AI19" s="51">
        <v>0</v>
      </c>
      <c r="AJ19" s="52">
        <v>0</v>
      </c>
      <c r="AK19" s="52">
        <v>0</v>
      </c>
    </row>
    <row r="20" spans="1:37" x14ac:dyDescent="0.25">
      <c r="A20" s="38" t="s">
        <v>38</v>
      </c>
      <c r="B20" s="39" t="s">
        <v>183</v>
      </c>
      <c r="C20" s="40" t="s">
        <v>174</v>
      </c>
      <c r="D20" s="40" t="s">
        <v>172</v>
      </c>
      <c r="E20" s="40" t="s">
        <v>156</v>
      </c>
      <c r="F20" s="40" t="s">
        <v>157</v>
      </c>
      <c r="G20" s="40">
        <v>0</v>
      </c>
      <c r="H20" s="41">
        <v>17</v>
      </c>
      <c r="I20" s="42">
        <v>15</v>
      </c>
      <c r="J20" s="43">
        <f t="shared" si="0"/>
        <v>0.88235294117647056</v>
      </c>
      <c r="K20" s="44">
        <v>15</v>
      </c>
      <c r="L20" s="43">
        <f t="shared" si="1"/>
        <v>0.88235294117647056</v>
      </c>
      <c r="M20" s="45">
        <v>0.5</v>
      </c>
      <c r="N20" s="46" t="e">
        <v>#DIV/0!</v>
      </c>
      <c r="O20" s="41">
        <v>12</v>
      </c>
      <c r="P20" s="42">
        <v>10</v>
      </c>
      <c r="Q20" s="43">
        <f t="shared" si="2"/>
        <v>0.83333333333333337</v>
      </c>
      <c r="R20" s="44">
        <v>10</v>
      </c>
      <c r="S20" s="43">
        <f t="shared" si="3"/>
        <v>0.83333333333333337</v>
      </c>
      <c r="T20" s="45">
        <v>0.33333333333333331</v>
      </c>
      <c r="U20" s="46" t="e">
        <v>#DIV/0!</v>
      </c>
      <c r="V20" s="47">
        <v>133544</v>
      </c>
      <c r="W20" s="42">
        <v>116966</v>
      </c>
      <c r="X20" s="43">
        <f t="shared" si="4"/>
        <v>0.87586113939974841</v>
      </c>
      <c r="Y20" s="48">
        <v>116966</v>
      </c>
      <c r="Z20" s="43">
        <f t="shared" si="5"/>
        <v>0.87586113939974841</v>
      </c>
      <c r="AA20" s="49">
        <v>3898.8666666666668</v>
      </c>
      <c r="AB20" s="50" t="e">
        <v>#DIV/0!</v>
      </c>
      <c r="AC20" s="51">
        <v>2</v>
      </c>
      <c r="AD20" s="52">
        <v>0</v>
      </c>
      <c r="AE20" s="51">
        <v>1</v>
      </c>
      <c r="AF20" s="52">
        <v>0</v>
      </c>
      <c r="AG20" s="51">
        <v>1</v>
      </c>
      <c r="AH20" s="52">
        <v>0</v>
      </c>
      <c r="AI20" s="51">
        <v>0</v>
      </c>
      <c r="AJ20" s="52">
        <v>0</v>
      </c>
      <c r="AK20" s="52">
        <v>0</v>
      </c>
    </row>
    <row r="21" spans="1:37" x14ac:dyDescent="0.25">
      <c r="A21" s="38" t="s">
        <v>39</v>
      </c>
      <c r="B21" s="39" t="s">
        <v>184</v>
      </c>
      <c r="C21" s="40" t="s">
        <v>174</v>
      </c>
      <c r="D21" s="40" t="s">
        <v>176</v>
      </c>
      <c r="E21" s="40" t="s">
        <v>156</v>
      </c>
      <c r="F21" s="40" t="s">
        <v>158</v>
      </c>
      <c r="G21" s="40">
        <v>0</v>
      </c>
      <c r="H21" s="41">
        <v>10</v>
      </c>
      <c r="I21" s="42">
        <v>19</v>
      </c>
      <c r="J21" s="43">
        <f t="shared" si="0"/>
        <v>1.9</v>
      </c>
      <c r="K21" s="44">
        <v>19</v>
      </c>
      <c r="L21" s="43">
        <f t="shared" si="1"/>
        <v>1.9</v>
      </c>
      <c r="M21" s="45">
        <v>0.6333333333333333</v>
      </c>
      <c r="N21" s="46" t="e">
        <v>#DIV/0!</v>
      </c>
      <c r="O21" s="41">
        <v>7</v>
      </c>
      <c r="P21" s="42">
        <v>7</v>
      </c>
      <c r="Q21" s="43">
        <f t="shared" si="2"/>
        <v>1</v>
      </c>
      <c r="R21" s="44">
        <v>7</v>
      </c>
      <c r="S21" s="43">
        <f t="shared" si="3"/>
        <v>1</v>
      </c>
      <c r="T21" s="45">
        <v>0.23333333333333334</v>
      </c>
      <c r="U21" s="46" t="e">
        <v>#DIV/0!</v>
      </c>
      <c r="V21" s="47">
        <v>102632</v>
      </c>
      <c r="W21" s="42">
        <v>137507</v>
      </c>
      <c r="X21" s="43">
        <f t="shared" si="4"/>
        <v>1.3398062982305714</v>
      </c>
      <c r="Y21" s="48">
        <v>137507</v>
      </c>
      <c r="Z21" s="43">
        <f t="shared" si="5"/>
        <v>1.3398062982305714</v>
      </c>
      <c r="AA21" s="49">
        <v>4583.5666666666666</v>
      </c>
      <c r="AB21" s="50" t="e">
        <v>#DIV/0!</v>
      </c>
      <c r="AC21" s="51">
        <v>1</v>
      </c>
      <c r="AD21" s="52">
        <v>0</v>
      </c>
      <c r="AE21" s="51">
        <v>1</v>
      </c>
      <c r="AF21" s="52">
        <v>0</v>
      </c>
      <c r="AG21" s="51">
        <v>1</v>
      </c>
      <c r="AH21" s="52">
        <v>0</v>
      </c>
      <c r="AI21" s="51">
        <v>0</v>
      </c>
      <c r="AJ21" s="52">
        <v>0</v>
      </c>
      <c r="AK21" s="52">
        <v>0</v>
      </c>
    </row>
    <row r="22" spans="1:37" x14ac:dyDescent="0.25">
      <c r="A22" s="38" t="s">
        <v>40</v>
      </c>
      <c r="B22" s="39" t="s">
        <v>185</v>
      </c>
      <c r="C22" s="40" t="s">
        <v>174</v>
      </c>
      <c r="D22" s="40" t="s">
        <v>186</v>
      </c>
      <c r="E22" s="40" t="s">
        <v>156</v>
      </c>
      <c r="F22" s="40" t="s">
        <v>156</v>
      </c>
      <c r="G22" s="40">
        <v>0</v>
      </c>
      <c r="H22" s="41">
        <v>44</v>
      </c>
      <c r="I22" s="42">
        <v>39</v>
      </c>
      <c r="J22" s="43">
        <f t="shared" si="0"/>
        <v>0.88636363636363635</v>
      </c>
      <c r="K22" s="44">
        <v>39</v>
      </c>
      <c r="L22" s="43">
        <f t="shared" si="1"/>
        <v>0.88636363636363635</v>
      </c>
      <c r="M22" s="45">
        <v>1.3</v>
      </c>
      <c r="N22" s="46" t="e">
        <v>#DIV/0!</v>
      </c>
      <c r="O22" s="41">
        <v>19</v>
      </c>
      <c r="P22" s="42">
        <v>23</v>
      </c>
      <c r="Q22" s="43">
        <f t="shared" si="2"/>
        <v>1.2105263157894737</v>
      </c>
      <c r="R22" s="44">
        <v>23</v>
      </c>
      <c r="S22" s="43">
        <f t="shared" si="3"/>
        <v>1.2105263157894737</v>
      </c>
      <c r="T22" s="45">
        <v>0.76666666666666672</v>
      </c>
      <c r="U22" s="46" t="e">
        <v>#DIV/0!</v>
      </c>
      <c r="V22" s="47">
        <v>193765</v>
      </c>
      <c r="W22" s="42">
        <v>319919</v>
      </c>
      <c r="X22" s="43">
        <f t="shared" si="4"/>
        <v>1.6510670141666453</v>
      </c>
      <c r="Y22" s="48">
        <v>319919</v>
      </c>
      <c r="Z22" s="43">
        <f t="shared" si="5"/>
        <v>1.6510670141666453</v>
      </c>
      <c r="AA22" s="49">
        <v>10663.966666666667</v>
      </c>
      <c r="AB22" s="50" t="e">
        <v>#DIV/0!</v>
      </c>
      <c r="AC22" s="51">
        <v>5</v>
      </c>
      <c r="AD22" s="52">
        <v>0</v>
      </c>
      <c r="AE22" s="51">
        <v>1</v>
      </c>
      <c r="AF22" s="52">
        <v>0</v>
      </c>
      <c r="AG22" s="51">
        <v>1</v>
      </c>
      <c r="AH22" s="52">
        <v>0</v>
      </c>
      <c r="AI22" s="51">
        <v>0</v>
      </c>
      <c r="AJ22" s="52">
        <v>0</v>
      </c>
      <c r="AK22" s="52" t="s">
        <v>295</v>
      </c>
    </row>
    <row r="23" spans="1:37" x14ac:dyDescent="0.25">
      <c r="A23" s="38" t="s">
        <v>41</v>
      </c>
      <c r="B23" s="39" t="s">
        <v>187</v>
      </c>
      <c r="C23" s="40" t="s">
        <v>162</v>
      </c>
      <c r="D23" s="40" t="s">
        <v>170</v>
      </c>
      <c r="E23" s="40" t="s">
        <v>156</v>
      </c>
      <c r="F23" s="40" t="s">
        <v>156</v>
      </c>
      <c r="G23" s="40">
        <v>0</v>
      </c>
      <c r="H23" s="41">
        <v>32</v>
      </c>
      <c r="I23" s="42">
        <v>45</v>
      </c>
      <c r="J23" s="43">
        <f t="shared" si="0"/>
        <v>1.40625</v>
      </c>
      <c r="K23" s="44">
        <v>45</v>
      </c>
      <c r="L23" s="43">
        <f t="shared" si="1"/>
        <v>1.40625</v>
      </c>
      <c r="M23" s="45">
        <v>1.5</v>
      </c>
      <c r="N23" s="46" t="e">
        <v>#DIV/0!</v>
      </c>
      <c r="O23" s="41">
        <v>22</v>
      </c>
      <c r="P23" s="42">
        <v>32</v>
      </c>
      <c r="Q23" s="43">
        <f t="shared" si="2"/>
        <v>1.4545454545454546</v>
      </c>
      <c r="R23" s="44">
        <v>32</v>
      </c>
      <c r="S23" s="43">
        <f t="shared" si="3"/>
        <v>1.4545454545454546</v>
      </c>
      <c r="T23" s="45">
        <v>1.0666666666666667</v>
      </c>
      <c r="U23" s="46" t="e">
        <v>#DIV/0!</v>
      </c>
      <c r="V23" s="47">
        <v>240761</v>
      </c>
      <c r="W23" s="42">
        <v>342527</v>
      </c>
      <c r="X23" s="43">
        <f t="shared" si="4"/>
        <v>1.4226847371459663</v>
      </c>
      <c r="Y23" s="48">
        <v>342527</v>
      </c>
      <c r="Z23" s="43">
        <f t="shared" si="5"/>
        <v>1.4226847371459663</v>
      </c>
      <c r="AA23" s="49">
        <v>11417.566666666668</v>
      </c>
      <c r="AB23" s="50" t="e">
        <v>#DIV/0!</v>
      </c>
      <c r="AC23" s="51">
        <v>1</v>
      </c>
      <c r="AD23" s="52">
        <v>0</v>
      </c>
      <c r="AE23" s="51">
        <v>1</v>
      </c>
      <c r="AF23" s="52">
        <v>0</v>
      </c>
      <c r="AG23" s="51">
        <v>1</v>
      </c>
      <c r="AH23" s="52">
        <v>0</v>
      </c>
      <c r="AI23" s="51">
        <v>0</v>
      </c>
      <c r="AJ23" s="52">
        <v>0</v>
      </c>
      <c r="AK23" s="52" t="s">
        <v>296</v>
      </c>
    </row>
    <row r="24" spans="1:37" x14ac:dyDescent="0.25">
      <c r="A24" s="38" t="s">
        <v>42</v>
      </c>
      <c r="B24" s="39" t="s">
        <v>188</v>
      </c>
      <c r="C24" s="40" t="s">
        <v>162</v>
      </c>
      <c r="D24" s="40" t="s">
        <v>172</v>
      </c>
      <c r="E24" s="40" t="s">
        <v>156</v>
      </c>
      <c r="F24" s="40" t="s">
        <v>157</v>
      </c>
      <c r="G24" s="40">
        <v>0</v>
      </c>
      <c r="H24" s="41">
        <v>55</v>
      </c>
      <c r="I24" s="42">
        <v>52</v>
      </c>
      <c r="J24" s="43">
        <f t="shared" si="0"/>
        <v>0.94545454545454544</v>
      </c>
      <c r="K24" s="44">
        <v>52</v>
      </c>
      <c r="L24" s="43">
        <f t="shared" si="1"/>
        <v>0.94545454545454544</v>
      </c>
      <c r="M24" s="45">
        <v>1.7333333333333334</v>
      </c>
      <c r="N24" s="46" t="e">
        <v>#DIV/0!</v>
      </c>
      <c r="O24" s="41">
        <v>39</v>
      </c>
      <c r="P24" s="42">
        <v>33</v>
      </c>
      <c r="Q24" s="43">
        <f t="shared" si="2"/>
        <v>0.84615384615384615</v>
      </c>
      <c r="R24" s="44">
        <v>33</v>
      </c>
      <c r="S24" s="43">
        <f t="shared" si="3"/>
        <v>0.84615384615384615</v>
      </c>
      <c r="T24" s="45">
        <v>1.1000000000000001</v>
      </c>
      <c r="U24" s="46" t="e">
        <v>#DIV/0!</v>
      </c>
      <c r="V24" s="47">
        <v>407894</v>
      </c>
      <c r="W24" s="42">
        <v>394721</v>
      </c>
      <c r="X24" s="43">
        <f t="shared" si="4"/>
        <v>0.96770484488617137</v>
      </c>
      <c r="Y24" s="48">
        <v>394721</v>
      </c>
      <c r="Z24" s="43">
        <f t="shared" si="5"/>
        <v>0.96770484488617137</v>
      </c>
      <c r="AA24" s="49">
        <v>13157.366666666667</v>
      </c>
      <c r="AB24" s="50" t="e">
        <v>#DIV/0!</v>
      </c>
      <c r="AC24" s="51">
        <v>3</v>
      </c>
      <c r="AD24" s="52">
        <v>0</v>
      </c>
      <c r="AE24" s="51">
        <v>2</v>
      </c>
      <c r="AF24" s="52">
        <v>0</v>
      </c>
      <c r="AG24" s="51">
        <v>1</v>
      </c>
      <c r="AH24" s="52">
        <v>0</v>
      </c>
      <c r="AI24" s="51">
        <v>0</v>
      </c>
      <c r="AJ24" s="52">
        <v>0</v>
      </c>
      <c r="AK24" s="52">
        <v>0</v>
      </c>
    </row>
    <row r="25" spans="1:37" x14ac:dyDescent="0.25">
      <c r="A25" s="38" t="s">
        <v>43</v>
      </c>
      <c r="B25" s="39" t="s">
        <v>189</v>
      </c>
      <c r="C25" s="40" t="s">
        <v>174</v>
      </c>
      <c r="D25" s="40" t="s">
        <v>176</v>
      </c>
      <c r="E25" s="40" t="s">
        <v>156</v>
      </c>
      <c r="F25" s="40" t="s">
        <v>158</v>
      </c>
      <c r="G25" s="40">
        <v>0</v>
      </c>
      <c r="H25" s="41">
        <v>8</v>
      </c>
      <c r="I25" s="42">
        <v>5</v>
      </c>
      <c r="J25" s="43">
        <f t="shared" si="0"/>
        <v>0.625</v>
      </c>
      <c r="K25" s="44">
        <v>5</v>
      </c>
      <c r="L25" s="43">
        <f t="shared" si="1"/>
        <v>0.625</v>
      </c>
      <c r="M25" s="45">
        <v>0.16666666666666666</v>
      </c>
      <c r="N25" s="46" t="e">
        <v>#DIV/0!</v>
      </c>
      <c r="O25" s="41">
        <v>6</v>
      </c>
      <c r="P25" s="42">
        <v>3</v>
      </c>
      <c r="Q25" s="43">
        <f t="shared" si="2"/>
        <v>0.5</v>
      </c>
      <c r="R25" s="44">
        <v>3</v>
      </c>
      <c r="S25" s="43">
        <f t="shared" si="3"/>
        <v>0.5</v>
      </c>
      <c r="T25" s="45">
        <v>0.1</v>
      </c>
      <c r="U25" s="46" t="e">
        <v>#DIV/0!</v>
      </c>
      <c r="V25" s="47">
        <v>89896</v>
      </c>
      <c r="W25" s="42">
        <v>36940</v>
      </c>
      <c r="X25" s="43">
        <f t="shared" si="4"/>
        <v>0.41091928450654092</v>
      </c>
      <c r="Y25" s="48">
        <v>36940</v>
      </c>
      <c r="Z25" s="43">
        <f t="shared" si="5"/>
        <v>0.41091928450654092</v>
      </c>
      <c r="AA25" s="49">
        <v>1231.3333333333333</v>
      </c>
      <c r="AB25" s="50" t="e">
        <v>#DIV/0!</v>
      </c>
      <c r="AC25" s="51">
        <v>1</v>
      </c>
      <c r="AD25" s="52">
        <v>0</v>
      </c>
      <c r="AE25" s="51">
        <v>2</v>
      </c>
      <c r="AF25" s="52">
        <v>0</v>
      </c>
      <c r="AG25" s="51">
        <v>1</v>
      </c>
      <c r="AH25" s="52">
        <v>0</v>
      </c>
      <c r="AI25" s="51">
        <v>0</v>
      </c>
      <c r="AJ25" s="52">
        <v>0</v>
      </c>
      <c r="AK25" s="52">
        <v>0</v>
      </c>
    </row>
    <row r="26" spans="1:37" x14ac:dyDescent="0.25">
      <c r="A26" s="38" t="s">
        <v>44</v>
      </c>
      <c r="B26" s="39" t="s">
        <v>190</v>
      </c>
      <c r="C26" s="40" t="s">
        <v>174</v>
      </c>
      <c r="D26" s="40" t="s">
        <v>172</v>
      </c>
      <c r="E26" s="40" t="s">
        <v>156</v>
      </c>
      <c r="F26" s="40" t="s">
        <v>157</v>
      </c>
      <c r="G26" s="40">
        <v>0</v>
      </c>
      <c r="H26" s="41">
        <v>16</v>
      </c>
      <c r="I26" s="42">
        <v>12</v>
      </c>
      <c r="J26" s="43">
        <f t="shared" si="0"/>
        <v>0.75</v>
      </c>
      <c r="K26" s="44">
        <v>12</v>
      </c>
      <c r="L26" s="43">
        <f t="shared" si="1"/>
        <v>0.75</v>
      </c>
      <c r="M26" s="45">
        <v>0.4</v>
      </c>
      <c r="N26" s="46" t="e">
        <v>#DIV/0!</v>
      </c>
      <c r="O26" s="41">
        <v>11</v>
      </c>
      <c r="P26" s="42">
        <v>7</v>
      </c>
      <c r="Q26" s="43">
        <f t="shared" si="2"/>
        <v>0.63636363636363635</v>
      </c>
      <c r="R26" s="44">
        <v>7</v>
      </c>
      <c r="S26" s="43">
        <f t="shared" si="3"/>
        <v>0.63636363636363635</v>
      </c>
      <c r="T26" s="45">
        <v>0.23333333333333334</v>
      </c>
      <c r="U26" s="46" t="e">
        <v>#DIV/0!</v>
      </c>
      <c r="V26" s="47">
        <v>114301</v>
      </c>
      <c r="W26" s="42">
        <v>97876</v>
      </c>
      <c r="X26" s="43">
        <f t="shared" si="4"/>
        <v>0.85630046981216257</v>
      </c>
      <c r="Y26" s="48">
        <v>97876</v>
      </c>
      <c r="Z26" s="43">
        <f t="shared" si="5"/>
        <v>0.85630046981216257</v>
      </c>
      <c r="AA26" s="49">
        <v>3262.5333333333333</v>
      </c>
      <c r="AB26" s="50" t="e">
        <v>#DIV/0!</v>
      </c>
      <c r="AC26" s="51">
        <v>1</v>
      </c>
      <c r="AD26" s="52">
        <v>0</v>
      </c>
      <c r="AE26" s="51">
        <v>1</v>
      </c>
      <c r="AF26" s="52">
        <v>0</v>
      </c>
      <c r="AG26" s="51">
        <v>1</v>
      </c>
      <c r="AH26" s="52">
        <v>0</v>
      </c>
      <c r="AI26" s="51">
        <v>0</v>
      </c>
      <c r="AJ26" s="52">
        <v>0</v>
      </c>
      <c r="AK26" s="52" t="s">
        <v>296</v>
      </c>
    </row>
    <row r="27" spans="1:37" x14ac:dyDescent="0.25">
      <c r="A27" s="38" t="s">
        <v>45</v>
      </c>
      <c r="B27" s="39" t="s">
        <v>191</v>
      </c>
      <c r="C27" s="40" t="s">
        <v>192</v>
      </c>
      <c r="D27" s="40" t="s">
        <v>170</v>
      </c>
      <c r="E27" s="40" t="s">
        <v>156</v>
      </c>
      <c r="F27" s="40" t="s">
        <v>156</v>
      </c>
      <c r="G27" s="40">
        <v>0</v>
      </c>
      <c r="H27" s="41">
        <v>18</v>
      </c>
      <c r="I27" s="42">
        <v>23</v>
      </c>
      <c r="J27" s="43">
        <f t="shared" si="0"/>
        <v>1.2777777777777777</v>
      </c>
      <c r="K27" s="44">
        <v>23</v>
      </c>
      <c r="L27" s="43">
        <f t="shared" si="1"/>
        <v>1.2777777777777777</v>
      </c>
      <c r="M27" s="45">
        <v>0.76666666666666672</v>
      </c>
      <c r="N27" s="46" t="e">
        <v>#DIV/0!</v>
      </c>
      <c r="O27" s="41">
        <v>13</v>
      </c>
      <c r="P27" s="42">
        <v>14</v>
      </c>
      <c r="Q27" s="43">
        <f t="shared" si="2"/>
        <v>1.0769230769230769</v>
      </c>
      <c r="R27" s="44">
        <v>14</v>
      </c>
      <c r="S27" s="43">
        <f t="shared" si="3"/>
        <v>1.0769230769230769</v>
      </c>
      <c r="T27" s="45">
        <v>0.46666666666666667</v>
      </c>
      <c r="U27" s="46" t="e">
        <v>#DIV/0!</v>
      </c>
      <c r="V27" s="47">
        <v>137968</v>
      </c>
      <c r="W27" s="42">
        <v>175427</v>
      </c>
      <c r="X27" s="43">
        <f t="shared" si="4"/>
        <v>1.2715049866635741</v>
      </c>
      <c r="Y27" s="48">
        <v>175427</v>
      </c>
      <c r="Z27" s="43">
        <f t="shared" si="5"/>
        <v>1.2715049866635741</v>
      </c>
      <c r="AA27" s="49">
        <v>5847.5666666666666</v>
      </c>
      <c r="AB27" s="50" t="e">
        <v>#DIV/0!</v>
      </c>
      <c r="AC27" s="51">
        <v>1</v>
      </c>
      <c r="AD27" s="52">
        <v>0</v>
      </c>
      <c r="AE27" s="51">
        <v>1</v>
      </c>
      <c r="AF27" s="52">
        <v>0</v>
      </c>
      <c r="AG27" s="51">
        <v>1</v>
      </c>
      <c r="AH27" s="52">
        <v>0</v>
      </c>
      <c r="AI27" s="51">
        <v>0</v>
      </c>
      <c r="AJ27" s="52">
        <v>0</v>
      </c>
      <c r="AK27" s="52" t="s">
        <v>296</v>
      </c>
    </row>
    <row r="28" spans="1:37" x14ac:dyDescent="0.25">
      <c r="A28" s="38" t="s">
        <v>46</v>
      </c>
      <c r="B28" s="39" t="s">
        <v>193</v>
      </c>
      <c r="C28" s="40" t="s">
        <v>174</v>
      </c>
      <c r="D28" s="40" t="s">
        <v>165</v>
      </c>
      <c r="E28" s="40" t="s">
        <v>156</v>
      </c>
      <c r="F28" s="40" t="s">
        <v>157</v>
      </c>
      <c r="G28" s="40">
        <v>0</v>
      </c>
      <c r="H28" s="41">
        <v>20</v>
      </c>
      <c r="I28" s="42">
        <v>19</v>
      </c>
      <c r="J28" s="43">
        <f t="shared" si="0"/>
        <v>0.95</v>
      </c>
      <c r="K28" s="44">
        <v>19</v>
      </c>
      <c r="L28" s="43">
        <f t="shared" si="1"/>
        <v>0.95</v>
      </c>
      <c r="M28" s="45">
        <v>0.6333333333333333</v>
      </c>
      <c r="N28" s="46" t="e">
        <v>#DIV/0!</v>
      </c>
      <c r="O28" s="41">
        <v>14</v>
      </c>
      <c r="P28" s="42">
        <v>16</v>
      </c>
      <c r="Q28" s="43">
        <f t="shared" si="2"/>
        <v>1.1428571428571428</v>
      </c>
      <c r="R28" s="44">
        <v>16</v>
      </c>
      <c r="S28" s="43">
        <f t="shared" si="3"/>
        <v>1.1428571428571428</v>
      </c>
      <c r="T28" s="45">
        <v>0.53333333333333333</v>
      </c>
      <c r="U28" s="46" t="e">
        <v>#DIV/0!</v>
      </c>
      <c r="V28" s="47">
        <v>137989</v>
      </c>
      <c r="W28" s="42">
        <v>149999</v>
      </c>
      <c r="X28" s="43">
        <f t="shared" si="4"/>
        <v>1.0870359231532949</v>
      </c>
      <c r="Y28" s="48">
        <v>149999</v>
      </c>
      <c r="Z28" s="43">
        <f t="shared" si="5"/>
        <v>1.0870359231532949</v>
      </c>
      <c r="AA28" s="49">
        <v>4999.9666666666662</v>
      </c>
      <c r="AB28" s="50" t="e">
        <v>#DIV/0!</v>
      </c>
      <c r="AC28" s="51">
        <v>1</v>
      </c>
      <c r="AD28" s="52">
        <v>0</v>
      </c>
      <c r="AE28" s="51">
        <v>1</v>
      </c>
      <c r="AF28" s="52">
        <v>0</v>
      </c>
      <c r="AG28" s="51">
        <v>1</v>
      </c>
      <c r="AH28" s="52">
        <v>0</v>
      </c>
      <c r="AI28" s="51">
        <v>0</v>
      </c>
      <c r="AJ28" s="52">
        <v>0</v>
      </c>
      <c r="AK28" s="52" t="s">
        <v>296</v>
      </c>
    </row>
    <row r="29" spans="1:37" x14ac:dyDescent="0.25">
      <c r="A29" s="38" t="s">
        <v>47</v>
      </c>
      <c r="B29" s="39" t="s">
        <v>194</v>
      </c>
      <c r="C29" s="40" t="s">
        <v>162</v>
      </c>
      <c r="D29" s="40" t="s">
        <v>170</v>
      </c>
      <c r="E29" s="40" t="s">
        <v>156</v>
      </c>
      <c r="F29" s="40" t="s">
        <v>156</v>
      </c>
      <c r="G29" s="40">
        <v>0</v>
      </c>
      <c r="H29" s="41">
        <v>43</v>
      </c>
      <c r="I29" s="42">
        <v>40</v>
      </c>
      <c r="J29" s="43">
        <f t="shared" si="0"/>
        <v>0.93023255813953487</v>
      </c>
      <c r="K29" s="44">
        <v>40</v>
      </c>
      <c r="L29" s="43">
        <f t="shared" si="1"/>
        <v>0.93023255813953487</v>
      </c>
      <c r="M29" s="45">
        <v>1.3333333333333333</v>
      </c>
      <c r="N29" s="46" t="e">
        <v>#DIV/0!</v>
      </c>
      <c r="O29" s="41">
        <v>30</v>
      </c>
      <c r="P29" s="42">
        <v>20</v>
      </c>
      <c r="Q29" s="43">
        <f t="shared" si="2"/>
        <v>0.66666666666666663</v>
      </c>
      <c r="R29" s="44">
        <v>20</v>
      </c>
      <c r="S29" s="43">
        <f t="shared" si="3"/>
        <v>0.66666666666666663</v>
      </c>
      <c r="T29" s="45">
        <v>0.66666666666666663</v>
      </c>
      <c r="U29" s="46" t="e">
        <v>#DIV/0!</v>
      </c>
      <c r="V29" s="47">
        <v>275598</v>
      </c>
      <c r="W29" s="42">
        <v>300237</v>
      </c>
      <c r="X29" s="43">
        <f t="shared" si="4"/>
        <v>1.0894019550214442</v>
      </c>
      <c r="Y29" s="48">
        <v>300237</v>
      </c>
      <c r="Z29" s="43">
        <f t="shared" si="5"/>
        <v>1.0894019550214442</v>
      </c>
      <c r="AA29" s="49">
        <v>10007.9</v>
      </c>
      <c r="AB29" s="50" t="e">
        <v>#DIV/0!</v>
      </c>
      <c r="AC29" s="51">
        <v>2</v>
      </c>
      <c r="AD29" s="52">
        <v>0</v>
      </c>
      <c r="AE29" s="51">
        <v>1</v>
      </c>
      <c r="AF29" s="52">
        <v>0</v>
      </c>
      <c r="AG29" s="51">
        <v>1</v>
      </c>
      <c r="AH29" s="52">
        <v>0</v>
      </c>
      <c r="AI29" s="51">
        <v>0</v>
      </c>
      <c r="AJ29" s="52">
        <v>0</v>
      </c>
      <c r="AK29" s="52" t="s">
        <v>296</v>
      </c>
    </row>
    <row r="30" spans="1:37" x14ac:dyDescent="0.25">
      <c r="A30" s="38" t="s">
        <v>48</v>
      </c>
      <c r="B30" s="39" t="s">
        <v>195</v>
      </c>
      <c r="C30" s="40" t="s">
        <v>192</v>
      </c>
      <c r="D30" s="40" t="s">
        <v>176</v>
      </c>
      <c r="E30" s="40" t="s">
        <v>156</v>
      </c>
      <c r="F30" s="40" t="s">
        <v>158</v>
      </c>
      <c r="G30" s="40">
        <v>0</v>
      </c>
      <c r="H30" s="41">
        <v>20</v>
      </c>
      <c r="I30" s="42">
        <v>27</v>
      </c>
      <c r="J30" s="43">
        <f t="shared" si="0"/>
        <v>1.35</v>
      </c>
      <c r="K30" s="44">
        <v>27</v>
      </c>
      <c r="L30" s="43">
        <f t="shared" si="1"/>
        <v>1.35</v>
      </c>
      <c r="M30" s="45">
        <v>0.9</v>
      </c>
      <c r="N30" s="46" t="e">
        <v>#DIV/0!</v>
      </c>
      <c r="O30" s="41">
        <v>14</v>
      </c>
      <c r="P30" s="42">
        <v>20</v>
      </c>
      <c r="Q30" s="43">
        <f t="shared" si="2"/>
        <v>1.4285714285714286</v>
      </c>
      <c r="R30" s="44">
        <v>20</v>
      </c>
      <c r="S30" s="43">
        <f t="shared" si="3"/>
        <v>1.4285714285714286</v>
      </c>
      <c r="T30" s="45">
        <v>0.66666666666666663</v>
      </c>
      <c r="U30" s="46" t="e">
        <v>#DIV/0!</v>
      </c>
      <c r="V30" s="47">
        <v>138428</v>
      </c>
      <c r="W30" s="42">
        <v>201718</v>
      </c>
      <c r="X30" s="43">
        <f t="shared" si="4"/>
        <v>1.4572051897015055</v>
      </c>
      <c r="Y30" s="48">
        <v>201718</v>
      </c>
      <c r="Z30" s="43">
        <f t="shared" si="5"/>
        <v>1.4572051897015055</v>
      </c>
      <c r="AA30" s="49">
        <v>6723.9333333333334</v>
      </c>
      <c r="AB30" s="50" t="e">
        <v>#DIV/0!</v>
      </c>
      <c r="AC30" s="51">
        <v>1</v>
      </c>
      <c r="AD30" s="52">
        <v>0</v>
      </c>
      <c r="AE30" s="51">
        <v>2</v>
      </c>
      <c r="AF30" s="52">
        <v>0</v>
      </c>
      <c r="AG30" s="51">
        <v>1</v>
      </c>
      <c r="AH30" s="52">
        <v>0</v>
      </c>
      <c r="AI30" s="51">
        <v>0</v>
      </c>
      <c r="AJ30" s="52">
        <v>0</v>
      </c>
      <c r="AK30" s="52" t="s">
        <v>296</v>
      </c>
    </row>
    <row r="31" spans="1:37" x14ac:dyDescent="0.25">
      <c r="A31" s="38" t="s">
        <v>49</v>
      </c>
      <c r="B31" s="39" t="s">
        <v>196</v>
      </c>
      <c r="C31" s="40" t="s">
        <v>174</v>
      </c>
      <c r="D31" s="40" t="s">
        <v>165</v>
      </c>
      <c r="E31" s="40" t="s">
        <v>156</v>
      </c>
      <c r="F31" s="40" t="s">
        <v>157</v>
      </c>
      <c r="G31" s="40">
        <v>0</v>
      </c>
      <c r="H31" s="41">
        <v>11</v>
      </c>
      <c r="I31" s="42">
        <v>11</v>
      </c>
      <c r="J31" s="43">
        <f t="shared" si="0"/>
        <v>1</v>
      </c>
      <c r="K31" s="44">
        <v>11</v>
      </c>
      <c r="L31" s="43">
        <f t="shared" si="1"/>
        <v>1</v>
      </c>
      <c r="M31" s="45">
        <v>0.36666666666666664</v>
      </c>
      <c r="N31" s="46" t="e">
        <v>#DIV/0!</v>
      </c>
      <c r="O31" s="41">
        <v>8</v>
      </c>
      <c r="P31" s="42">
        <v>9</v>
      </c>
      <c r="Q31" s="43">
        <f t="shared" si="2"/>
        <v>1.125</v>
      </c>
      <c r="R31" s="44">
        <v>9</v>
      </c>
      <c r="S31" s="43">
        <f t="shared" si="3"/>
        <v>1.125</v>
      </c>
      <c r="T31" s="45">
        <v>0.3</v>
      </c>
      <c r="U31" s="46" t="e">
        <v>#DIV/0!</v>
      </c>
      <c r="V31" s="47">
        <v>72954</v>
      </c>
      <c r="W31" s="42">
        <v>88049</v>
      </c>
      <c r="X31" s="43">
        <f t="shared" si="4"/>
        <v>1.2069112043205308</v>
      </c>
      <c r="Y31" s="48">
        <v>88049</v>
      </c>
      <c r="Z31" s="43">
        <f t="shared" si="5"/>
        <v>1.2069112043205308</v>
      </c>
      <c r="AA31" s="49">
        <v>2934.9666666666667</v>
      </c>
      <c r="AB31" s="50" t="e">
        <v>#DIV/0!</v>
      </c>
      <c r="AC31" s="51">
        <v>1</v>
      </c>
      <c r="AD31" s="52">
        <v>0</v>
      </c>
      <c r="AE31" s="51">
        <v>1</v>
      </c>
      <c r="AF31" s="52">
        <v>0</v>
      </c>
      <c r="AG31" s="51">
        <v>1</v>
      </c>
      <c r="AH31" s="52">
        <v>0</v>
      </c>
      <c r="AI31" s="51">
        <v>0</v>
      </c>
      <c r="AJ31" s="52">
        <v>0</v>
      </c>
      <c r="AK31" s="52" t="s">
        <v>296</v>
      </c>
    </row>
    <row r="32" spans="1:37" x14ac:dyDescent="0.25">
      <c r="A32" s="38" t="s">
        <v>50</v>
      </c>
      <c r="B32" s="39" t="s">
        <v>197</v>
      </c>
      <c r="C32" s="40" t="s">
        <v>192</v>
      </c>
      <c r="D32" s="40" t="s">
        <v>170</v>
      </c>
      <c r="E32" s="40" t="s">
        <v>156</v>
      </c>
      <c r="F32" s="40" t="s">
        <v>156</v>
      </c>
      <c r="G32" s="40">
        <v>0</v>
      </c>
      <c r="H32" s="41">
        <v>24</v>
      </c>
      <c r="I32" s="42">
        <v>26</v>
      </c>
      <c r="J32" s="43">
        <f t="shared" si="0"/>
        <v>1.0833333333333333</v>
      </c>
      <c r="K32" s="44">
        <v>26</v>
      </c>
      <c r="L32" s="43">
        <f t="shared" si="1"/>
        <v>1.0833333333333333</v>
      </c>
      <c r="M32" s="45">
        <v>0.8666666666666667</v>
      </c>
      <c r="N32" s="46" t="e">
        <v>#DIV/0!</v>
      </c>
      <c r="O32" s="41">
        <v>10</v>
      </c>
      <c r="P32" s="42">
        <v>16</v>
      </c>
      <c r="Q32" s="43">
        <f t="shared" si="2"/>
        <v>1.6</v>
      </c>
      <c r="R32" s="44">
        <v>16</v>
      </c>
      <c r="S32" s="43">
        <f t="shared" si="3"/>
        <v>1.6</v>
      </c>
      <c r="T32" s="45">
        <v>0.53333333333333333</v>
      </c>
      <c r="U32" s="46" t="e">
        <v>#DIV/0!</v>
      </c>
      <c r="V32" s="47">
        <v>125000</v>
      </c>
      <c r="W32" s="42">
        <v>206527</v>
      </c>
      <c r="X32" s="43">
        <f t="shared" si="4"/>
        <v>1.6522159999999999</v>
      </c>
      <c r="Y32" s="48">
        <v>206527</v>
      </c>
      <c r="Z32" s="43">
        <f t="shared" si="5"/>
        <v>1.6522159999999999</v>
      </c>
      <c r="AA32" s="49">
        <v>6884.2333333333336</v>
      </c>
      <c r="AB32" s="50" t="e">
        <v>#DIV/0!</v>
      </c>
      <c r="AC32" s="51">
        <v>2</v>
      </c>
      <c r="AD32" s="52">
        <v>0</v>
      </c>
      <c r="AE32" s="51">
        <v>1</v>
      </c>
      <c r="AF32" s="52">
        <v>0</v>
      </c>
      <c r="AG32" s="51">
        <v>1</v>
      </c>
      <c r="AH32" s="52">
        <v>0</v>
      </c>
      <c r="AI32" s="51">
        <v>0</v>
      </c>
      <c r="AJ32" s="52">
        <v>0</v>
      </c>
      <c r="AK32" s="52" t="s">
        <v>295</v>
      </c>
    </row>
    <row r="33" spans="1:37" x14ac:dyDescent="0.25">
      <c r="A33" s="38" t="s">
        <v>51</v>
      </c>
      <c r="B33" s="39" t="s">
        <v>198</v>
      </c>
      <c r="C33" s="40" t="s">
        <v>174</v>
      </c>
      <c r="D33" s="40" t="s">
        <v>186</v>
      </c>
      <c r="E33" s="40" t="s">
        <v>156</v>
      </c>
      <c r="F33" s="40" t="s">
        <v>156</v>
      </c>
      <c r="G33" s="40">
        <v>0</v>
      </c>
      <c r="H33" s="41">
        <v>11</v>
      </c>
      <c r="I33" s="42">
        <v>13</v>
      </c>
      <c r="J33" s="43">
        <f t="shared" si="0"/>
        <v>1.1818181818181819</v>
      </c>
      <c r="K33" s="44">
        <v>13</v>
      </c>
      <c r="L33" s="43">
        <f t="shared" si="1"/>
        <v>1.1818181818181819</v>
      </c>
      <c r="M33" s="45">
        <v>0.43333333333333335</v>
      </c>
      <c r="N33" s="46" t="e">
        <v>#DIV/0!</v>
      </c>
      <c r="O33" s="41">
        <v>4</v>
      </c>
      <c r="P33" s="42">
        <v>9</v>
      </c>
      <c r="Q33" s="43">
        <f t="shared" si="2"/>
        <v>2.25</v>
      </c>
      <c r="R33" s="44">
        <v>9</v>
      </c>
      <c r="S33" s="43">
        <f t="shared" si="3"/>
        <v>2.25</v>
      </c>
      <c r="T33" s="45">
        <v>0.3</v>
      </c>
      <c r="U33" s="46" t="e">
        <v>#DIV/0!</v>
      </c>
      <c r="V33" s="47">
        <v>50000</v>
      </c>
      <c r="W33" s="42">
        <v>127699</v>
      </c>
      <c r="X33" s="43">
        <f t="shared" si="4"/>
        <v>2.5539800000000001</v>
      </c>
      <c r="Y33" s="48">
        <v>127699</v>
      </c>
      <c r="Z33" s="43">
        <f t="shared" si="5"/>
        <v>2.5539800000000001</v>
      </c>
      <c r="AA33" s="49">
        <v>4256.6333333333332</v>
      </c>
      <c r="AB33" s="50" t="e">
        <v>#DIV/0!</v>
      </c>
      <c r="AC33" s="51">
        <v>1</v>
      </c>
      <c r="AD33" s="52">
        <v>0</v>
      </c>
      <c r="AE33" s="51">
        <v>1</v>
      </c>
      <c r="AF33" s="52">
        <v>0</v>
      </c>
      <c r="AG33" s="51">
        <v>1</v>
      </c>
      <c r="AH33" s="52">
        <v>0</v>
      </c>
      <c r="AI33" s="51">
        <v>0</v>
      </c>
      <c r="AJ33" s="52">
        <v>0</v>
      </c>
      <c r="AK33" s="52" t="s">
        <v>295</v>
      </c>
    </row>
    <row r="34" spans="1:37" x14ac:dyDescent="0.25">
      <c r="A34" s="38" t="s">
        <v>52</v>
      </c>
      <c r="B34" s="39" t="s">
        <v>199</v>
      </c>
      <c r="C34" s="40" t="s">
        <v>192</v>
      </c>
      <c r="D34" s="40" t="s">
        <v>200</v>
      </c>
      <c r="E34" s="40" t="s">
        <v>156</v>
      </c>
      <c r="F34" s="40" t="s">
        <v>158</v>
      </c>
      <c r="G34" s="40">
        <v>0</v>
      </c>
      <c r="H34" s="41">
        <v>7</v>
      </c>
      <c r="I34" s="42">
        <v>3</v>
      </c>
      <c r="J34" s="43">
        <f t="shared" si="0"/>
        <v>0.42857142857142855</v>
      </c>
      <c r="K34" s="44">
        <v>3</v>
      </c>
      <c r="L34" s="43">
        <f t="shared" si="1"/>
        <v>0.42857142857142855</v>
      </c>
      <c r="M34" s="45">
        <v>0.1</v>
      </c>
      <c r="N34" s="46" t="e">
        <v>#DIV/0!</v>
      </c>
      <c r="O34" s="41">
        <v>4</v>
      </c>
      <c r="P34" s="42">
        <v>2</v>
      </c>
      <c r="Q34" s="43">
        <f t="shared" si="2"/>
        <v>0.5</v>
      </c>
      <c r="R34" s="44">
        <v>2</v>
      </c>
      <c r="S34" s="43">
        <f t="shared" si="3"/>
        <v>0.5</v>
      </c>
      <c r="T34" s="45">
        <v>6.6666666666666666E-2</v>
      </c>
      <c r="U34" s="46" t="e">
        <v>#DIV/0!</v>
      </c>
      <c r="V34" s="47">
        <v>50000</v>
      </c>
      <c r="W34" s="42">
        <v>42370</v>
      </c>
      <c r="X34" s="43">
        <f t="shared" si="4"/>
        <v>0.84740000000000004</v>
      </c>
      <c r="Y34" s="48">
        <v>42370</v>
      </c>
      <c r="Z34" s="43">
        <f t="shared" si="5"/>
        <v>0.84740000000000004</v>
      </c>
      <c r="AA34" s="49">
        <v>1412.3333333333333</v>
      </c>
      <c r="AB34" s="50" t="e">
        <v>#DIV/0!</v>
      </c>
      <c r="AC34" s="51">
        <v>1</v>
      </c>
      <c r="AD34" s="52">
        <v>0</v>
      </c>
      <c r="AE34" s="51">
        <v>1</v>
      </c>
      <c r="AF34" s="52">
        <v>0</v>
      </c>
      <c r="AG34" s="51">
        <v>1</v>
      </c>
      <c r="AH34" s="52">
        <v>0</v>
      </c>
      <c r="AI34" s="51">
        <v>0</v>
      </c>
      <c r="AJ34" s="52">
        <v>0</v>
      </c>
      <c r="AK34" s="52">
        <v>0</v>
      </c>
    </row>
    <row r="35" spans="1:37" x14ac:dyDescent="0.25">
      <c r="A35" s="38" t="s">
        <v>53</v>
      </c>
      <c r="B35" s="39" t="s">
        <v>201</v>
      </c>
      <c r="C35" s="40" t="s">
        <v>192</v>
      </c>
      <c r="D35" s="40" t="s">
        <v>165</v>
      </c>
      <c r="E35" s="40" t="s">
        <v>156</v>
      </c>
      <c r="F35" s="40" t="s">
        <v>157</v>
      </c>
      <c r="G35" s="40">
        <v>0</v>
      </c>
      <c r="H35" s="41">
        <v>18</v>
      </c>
      <c r="I35" s="42">
        <v>22</v>
      </c>
      <c r="J35" s="43">
        <f t="shared" si="0"/>
        <v>1.2222222222222223</v>
      </c>
      <c r="K35" s="44">
        <v>22</v>
      </c>
      <c r="L35" s="43">
        <f t="shared" si="1"/>
        <v>1.2222222222222223</v>
      </c>
      <c r="M35" s="45">
        <v>0.73333333333333328</v>
      </c>
      <c r="N35" s="46" t="e">
        <v>#DIV/0!</v>
      </c>
      <c r="O35" s="41">
        <v>12</v>
      </c>
      <c r="P35" s="42">
        <v>15</v>
      </c>
      <c r="Q35" s="43">
        <f t="shared" si="2"/>
        <v>1.25</v>
      </c>
      <c r="R35" s="44">
        <v>15</v>
      </c>
      <c r="S35" s="43">
        <f t="shared" si="3"/>
        <v>1.25</v>
      </c>
      <c r="T35" s="45">
        <v>0.5</v>
      </c>
      <c r="U35" s="46" t="e">
        <v>#DIV/0!</v>
      </c>
      <c r="V35" s="47">
        <v>143060</v>
      </c>
      <c r="W35" s="42">
        <v>164659</v>
      </c>
      <c r="X35" s="43">
        <f t="shared" si="4"/>
        <v>1.15097861037327</v>
      </c>
      <c r="Y35" s="48">
        <v>164659</v>
      </c>
      <c r="Z35" s="43">
        <f t="shared" si="5"/>
        <v>1.15097861037327</v>
      </c>
      <c r="AA35" s="49">
        <v>5488.6333333333332</v>
      </c>
      <c r="AB35" s="50" t="e">
        <v>#DIV/0!</v>
      </c>
      <c r="AC35" s="51">
        <v>1</v>
      </c>
      <c r="AD35" s="52">
        <v>0</v>
      </c>
      <c r="AE35" s="51">
        <v>3</v>
      </c>
      <c r="AF35" s="52">
        <v>0</v>
      </c>
      <c r="AG35" s="51">
        <v>1</v>
      </c>
      <c r="AH35" s="52">
        <v>0</v>
      </c>
      <c r="AI35" s="51">
        <v>0</v>
      </c>
      <c r="AJ35" s="52">
        <v>0</v>
      </c>
      <c r="AK35" s="52">
        <v>0</v>
      </c>
    </row>
    <row r="36" spans="1:37" x14ac:dyDescent="0.25">
      <c r="A36" s="38" t="s">
        <v>54</v>
      </c>
      <c r="B36" s="39" t="s">
        <v>202</v>
      </c>
      <c r="C36" s="40" t="s">
        <v>174</v>
      </c>
      <c r="D36" s="40" t="s">
        <v>176</v>
      </c>
      <c r="E36" s="40" t="s">
        <v>156</v>
      </c>
      <c r="F36" s="40" t="s">
        <v>158</v>
      </c>
      <c r="G36" s="40">
        <v>0</v>
      </c>
      <c r="H36" s="41">
        <v>25</v>
      </c>
      <c r="I36" s="42">
        <v>26</v>
      </c>
      <c r="J36" s="43">
        <f t="shared" si="0"/>
        <v>1.04</v>
      </c>
      <c r="K36" s="44">
        <v>26</v>
      </c>
      <c r="L36" s="43">
        <f t="shared" si="1"/>
        <v>1.04</v>
      </c>
      <c r="M36" s="45">
        <v>0.8666666666666667</v>
      </c>
      <c r="N36" s="46" t="e">
        <v>#DIV/0!</v>
      </c>
      <c r="O36" s="41">
        <v>17</v>
      </c>
      <c r="P36" s="42">
        <v>18</v>
      </c>
      <c r="Q36" s="43">
        <f t="shared" si="2"/>
        <v>1.0588235294117647</v>
      </c>
      <c r="R36" s="44">
        <v>18</v>
      </c>
      <c r="S36" s="43">
        <f t="shared" si="3"/>
        <v>1.0588235294117647</v>
      </c>
      <c r="T36" s="45">
        <v>0.6</v>
      </c>
      <c r="U36" s="46" t="e">
        <v>#DIV/0!</v>
      </c>
      <c r="V36" s="47">
        <v>203509</v>
      </c>
      <c r="W36" s="42">
        <v>198658</v>
      </c>
      <c r="X36" s="43">
        <f t="shared" si="4"/>
        <v>0.97616321636880921</v>
      </c>
      <c r="Y36" s="48">
        <v>198658</v>
      </c>
      <c r="Z36" s="43">
        <f t="shared" si="5"/>
        <v>0.97616321636880921</v>
      </c>
      <c r="AA36" s="49">
        <v>6621.9333333333334</v>
      </c>
      <c r="AB36" s="50" t="e">
        <v>#DIV/0!</v>
      </c>
      <c r="AC36" s="51">
        <v>1</v>
      </c>
      <c r="AD36" s="52">
        <v>0</v>
      </c>
      <c r="AE36" s="51">
        <v>1</v>
      </c>
      <c r="AF36" s="52">
        <v>0</v>
      </c>
      <c r="AG36" s="51">
        <v>1</v>
      </c>
      <c r="AH36" s="52">
        <v>0</v>
      </c>
      <c r="AI36" s="51">
        <v>0</v>
      </c>
      <c r="AJ36" s="52">
        <v>0</v>
      </c>
      <c r="AK36" s="52" t="s">
        <v>296</v>
      </c>
    </row>
    <row r="37" spans="1:37" x14ac:dyDescent="0.25">
      <c r="A37" s="38" t="s">
        <v>55</v>
      </c>
      <c r="B37" s="39" t="s">
        <v>203</v>
      </c>
      <c r="C37" s="40" t="s">
        <v>174</v>
      </c>
      <c r="D37" s="40" t="s">
        <v>176</v>
      </c>
      <c r="E37" s="40" t="s">
        <v>156</v>
      </c>
      <c r="F37" s="40" t="s">
        <v>158</v>
      </c>
      <c r="G37" s="40">
        <v>0</v>
      </c>
      <c r="H37" s="41">
        <v>14</v>
      </c>
      <c r="I37" s="42">
        <v>11</v>
      </c>
      <c r="J37" s="43">
        <f t="shared" si="0"/>
        <v>0.7857142857142857</v>
      </c>
      <c r="K37" s="44">
        <v>11</v>
      </c>
      <c r="L37" s="43">
        <f t="shared" si="1"/>
        <v>0.7857142857142857</v>
      </c>
      <c r="M37" s="45">
        <v>0.36666666666666664</v>
      </c>
      <c r="N37" s="46" t="e">
        <v>#DIV/0!</v>
      </c>
      <c r="O37" s="41">
        <v>9</v>
      </c>
      <c r="P37" s="42">
        <v>9</v>
      </c>
      <c r="Q37" s="43">
        <f t="shared" si="2"/>
        <v>1</v>
      </c>
      <c r="R37" s="44">
        <v>9</v>
      </c>
      <c r="S37" s="43">
        <f t="shared" si="3"/>
        <v>1</v>
      </c>
      <c r="T37" s="45">
        <v>0.3</v>
      </c>
      <c r="U37" s="46" t="e">
        <v>#DIV/0!</v>
      </c>
      <c r="V37" s="47">
        <v>92064</v>
      </c>
      <c r="W37" s="42">
        <v>87380</v>
      </c>
      <c r="X37" s="43">
        <f t="shared" si="4"/>
        <v>0.94912234966979492</v>
      </c>
      <c r="Y37" s="48">
        <v>87380</v>
      </c>
      <c r="Z37" s="43">
        <f t="shared" si="5"/>
        <v>0.94912234966979492</v>
      </c>
      <c r="AA37" s="49">
        <v>2912.6666666666665</v>
      </c>
      <c r="AB37" s="50" t="e">
        <v>#DIV/0!</v>
      </c>
      <c r="AC37" s="51">
        <v>2</v>
      </c>
      <c r="AD37" s="52">
        <v>0</v>
      </c>
      <c r="AE37" s="51">
        <v>3</v>
      </c>
      <c r="AF37" s="52">
        <v>0</v>
      </c>
      <c r="AG37" s="51">
        <v>1</v>
      </c>
      <c r="AH37" s="52">
        <v>0</v>
      </c>
      <c r="AI37" s="51">
        <v>0</v>
      </c>
      <c r="AJ37" s="52">
        <v>0</v>
      </c>
      <c r="AK37" s="52" t="s">
        <v>296</v>
      </c>
    </row>
    <row r="38" spans="1:37" x14ac:dyDescent="0.25">
      <c r="A38" s="38" t="s">
        <v>56</v>
      </c>
      <c r="B38" s="39" t="s">
        <v>204</v>
      </c>
      <c r="C38" s="40" t="s">
        <v>174</v>
      </c>
      <c r="D38" s="40" t="s">
        <v>176</v>
      </c>
      <c r="E38" s="40" t="s">
        <v>156</v>
      </c>
      <c r="F38" s="40" t="s">
        <v>158</v>
      </c>
      <c r="G38" s="40">
        <v>0</v>
      </c>
      <c r="H38" s="41">
        <v>18</v>
      </c>
      <c r="I38" s="42">
        <v>16</v>
      </c>
      <c r="J38" s="43">
        <f t="shared" si="0"/>
        <v>0.88888888888888884</v>
      </c>
      <c r="K38" s="44">
        <v>16</v>
      </c>
      <c r="L38" s="43">
        <f t="shared" si="1"/>
        <v>0.88888888888888884</v>
      </c>
      <c r="M38" s="45">
        <v>0.53333333333333333</v>
      </c>
      <c r="N38" s="46" t="e">
        <v>#DIV/0!</v>
      </c>
      <c r="O38" s="41">
        <v>13</v>
      </c>
      <c r="P38" s="42">
        <v>8</v>
      </c>
      <c r="Q38" s="43">
        <f t="shared" si="2"/>
        <v>0.61538461538461542</v>
      </c>
      <c r="R38" s="44">
        <v>8</v>
      </c>
      <c r="S38" s="43">
        <f t="shared" si="3"/>
        <v>0.61538461538461542</v>
      </c>
      <c r="T38" s="45">
        <v>0.26666666666666666</v>
      </c>
      <c r="U38" s="46" t="e">
        <v>#DIV/0!</v>
      </c>
      <c r="V38" s="47">
        <v>107600</v>
      </c>
      <c r="W38" s="42">
        <v>127727</v>
      </c>
      <c r="X38" s="43">
        <f t="shared" si="4"/>
        <v>1.1870539033457248</v>
      </c>
      <c r="Y38" s="48">
        <v>127727</v>
      </c>
      <c r="Z38" s="43">
        <f t="shared" si="5"/>
        <v>1.1870539033457248</v>
      </c>
      <c r="AA38" s="49">
        <v>4257.5666666666666</v>
      </c>
      <c r="AB38" s="50" t="e">
        <v>#DIV/0!</v>
      </c>
      <c r="AC38" s="51">
        <v>1</v>
      </c>
      <c r="AD38" s="52">
        <v>0</v>
      </c>
      <c r="AE38" s="51">
        <v>1</v>
      </c>
      <c r="AF38" s="52">
        <v>0</v>
      </c>
      <c r="AG38" s="51">
        <v>1</v>
      </c>
      <c r="AH38" s="52">
        <v>0</v>
      </c>
      <c r="AI38" s="51">
        <v>0</v>
      </c>
      <c r="AJ38" s="52">
        <v>0</v>
      </c>
      <c r="AK38" s="52" t="s">
        <v>296</v>
      </c>
    </row>
    <row r="39" spans="1:37" x14ac:dyDescent="0.25">
      <c r="A39" s="38" t="s">
        <v>57</v>
      </c>
      <c r="B39" s="39" t="s">
        <v>205</v>
      </c>
      <c r="C39" s="40" t="s">
        <v>174</v>
      </c>
      <c r="D39" s="40" t="s">
        <v>176</v>
      </c>
      <c r="E39" s="40" t="s">
        <v>156</v>
      </c>
      <c r="F39" s="40" t="s">
        <v>158</v>
      </c>
      <c r="G39" s="40">
        <v>0</v>
      </c>
      <c r="H39" s="41">
        <v>8</v>
      </c>
      <c r="I39" s="42">
        <v>7</v>
      </c>
      <c r="J39" s="43">
        <f t="shared" si="0"/>
        <v>0.875</v>
      </c>
      <c r="K39" s="44">
        <v>7</v>
      </c>
      <c r="L39" s="43">
        <f t="shared" si="1"/>
        <v>0.875</v>
      </c>
      <c r="M39" s="45">
        <v>0.23333333333333334</v>
      </c>
      <c r="N39" s="46" t="e">
        <v>#DIV/0!</v>
      </c>
      <c r="O39" s="41">
        <v>5</v>
      </c>
      <c r="P39" s="42">
        <v>1</v>
      </c>
      <c r="Q39" s="43">
        <f t="shared" si="2"/>
        <v>0.2</v>
      </c>
      <c r="R39" s="44">
        <v>1</v>
      </c>
      <c r="S39" s="43">
        <f t="shared" si="3"/>
        <v>0.2</v>
      </c>
      <c r="T39" s="45">
        <v>3.3333333333333333E-2</v>
      </c>
      <c r="U39" s="46" t="e">
        <v>#DIV/0!</v>
      </c>
      <c r="V39" s="47">
        <v>50000</v>
      </c>
      <c r="W39" s="42">
        <v>41139</v>
      </c>
      <c r="X39" s="43">
        <f t="shared" si="4"/>
        <v>0.82277999999999996</v>
      </c>
      <c r="Y39" s="48">
        <v>41139</v>
      </c>
      <c r="Z39" s="43">
        <f t="shared" si="5"/>
        <v>0.82277999999999996</v>
      </c>
      <c r="AA39" s="49">
        <v>1371.3</v>
      </c>
      <c r="AB39" s="50" t="e">
        <v>#DIV/0!</v>
      </c>
      <c r="AC39" s="51">
        <v>1</v>
      </c>
      <c r="AD39" s="52">
        <v>0</v>
      </c>
      <c r="AE39" s="51">
        <v>1</v>
      </c>
      <c r="AF39" s="52">
        <v>0</v>
      </c>
      <c r="AG39" s="51">
        <v>1</v>
      </c>
      <c r="AH39" s="52">
        <v>0</v>
      </c>
      <c r="AI39" s="51">
        <v>0</v>
      </c>
      <c r="AJ39" s="52">
        <v>0</v>
      </c>
      <c r="AK39" s="52">
        <v>0</v>
      </c>
    </row>
    <row r="40" spans="1:37" x14ac:dyDescent="0.25">
      <c r="A40" s="38" t="s">
        <v>58</v>
      </c>
      <c r="B40" s="39" t="s">
        <v>206</v>
      </c>
      <c r="C40" s="40" t="s">
        <v>174</v>
      </c>
      <c r="D40" s="40" t="s">
        <v>176</v>
      </c>
      <c r="E40" s="40" t="s">
        <v>156</v>
      </c>
      <c r="F40" s="40" t="s">
        <v>158</v>
      </c>
      <c r="G40" s="40">
        <v>0</v>
      </c>
      <c r="H40" s="41">
        <v>25</v>
      </c>
      <c r="I40" s="42">
        <v>18</v>
      </c>
      <c r="J40" s="43">
        <f t="shared" si="0"/>
        <v>0.72</v>
      </c>
      <c r="K40" s="44">
        <v>18</v>
      </c>
      <c r="L40" s="43">
        <f t="shared" si="1"/>
        <v>0.72</v>
      </c>
      <c r="M40" s="45">
        <v>0.6</v>
      </c>
      <c r="N40" s="46" t="e">
        <v>#DIV/0!</v>
      </c>
      <c r="O40" s="41">
        <v>17</v>
      </c>
      <c r="P40" s="42">
        <v>14</v>
      </c>
      <c r="Q40" s="43">
        <f t="shared" si="2"/>
        <v>0.82352941176470584</v>
      </c>
      <c r="R40" s="44">
        <v>14</v>
      </c>
      <c r="S40" s="43">
        <f t="shared" si="3"/>
        <v>0.82352941176470584</v>
      </c>
      <c r="T40" s="45">
        <v>0.46666666666666667</v>
      </c>
      <c r="U40" s="46" t="e">
        <v>#DIV/0!</v>
      </c>
      <c r="V40" s="47">
        <v>173857</v>
      </c>
      <c r="W40" s="42">
        <v>152698</v>
      </c>
      <c r="X40" s="43">
        <f t="shared" si="4"/>
        <v>0.87829653105713312</v>
      </c>
      <c r="Y40" s="48">
        <v>152698</v>
      </c>
      <c r="Z40" s="43">
        <f t="shared" si="5"/>
        <v>0.87829653105713312</v>
      </c>
      <c r="AA40" s="49">
        <v>5089.9333333333334</v>
      </c>
      <c r="AB40" s="50" t="e">
        <v>#DIV/0!</v>
      </c>
      <c r="AC40" s="51">
        <v>2</v>
      </c>
      <c r="AD40" s="52">
        <v>0</v>
      </c>
      <c r="AE40" s="51">
        <v>2</v>
      </c>
      <c r="AF40" s="52">
        <v>0</v>
      </c>
      <c r="AG40" s="51">
        <v>1</v>
      </c>
      <c r="AH40" s="52">
        <v>0</v>
      </c>
      <c r="AI40" s="51">
        <v>0</v>
      </c>
      <c r="AJ40" s="52">
        <v>0</v>
      </c>
      <c r="AK40" s="52" t="s">
        <v>296</v>
      </c>
    </row>
    <row r="41" spans="1:37" x14ac:dyDescent="0.25">
      <c r="A41" s="38" t="s">
        <v>59</v>
      </c>
      <c r="B41" s="39" t="s">
        <v>207</v>
      </c>
      <c r="C41" s="40" t="s">
        <v>174</v>
      </c>
      <c r="D41" s="40" t="s">
        <v>176</v>
      </c>
      <c r="E41" s="40" t="s">
        <v>156</v>
      </c>
      <c r="F41" s="40" t="s">
        <v>158</v>
      </c>
      <c r="G41" s="40">
        <v>0</v>
      </c>
      <c r="H41" s="41">
        <v>25</v>
      </c>
      <c r="I41" s="42">
        <v>22</v>
      </c>
      <c r="J41" s="43">
        <f t="shared" si="0"/>
        <v>0.88</v>
      </c>
      <c r="K41" s="44">
        <v>22</v>
      </c>
      <c r="L41" s="43">
        <f t="shared" si="1"/>
        <v>0.88</v>
      </c>
      <c r="M41" s="45">
        <v>0.73333333333333328</v>
      </c>
      <c r="N41" s="46" t="e">
        <v>#DIV/0!</v>
      </c>
      <c r="O41" s="41">
        <v>17</v>
      </c>
      <c r="P41" s="42">
        <v>9</v>
      </c>
      <c r="Q41" s="43">
        <f t="shared" si="2"/>
        <v>0.52941176470588236</v>
      </c>
      <c r="R41" s="44">
        <v>9</v>
      </c>
      <c r="S41" s="43">
        <f t="shared" si="3"/>
        <v>0.52941176470588236</v>
      </c>
      <c r="T41" s="45">
        <v>0.3</v>
      </c>
      <c r="U41" s="46" t="e">
        <v>#DIV/0!</v>
      </c>
      <c r="V41" s="47">
        <v>152668</v>
      </c>
      <c r="W41" s="42">
        <v>169928</v>
      </c>
      <c r="X41" s="43">
        <f t="shared" si="4"/>
        <v>1.1130557811722168</v>
      </c>
      <c r="Y41" s="48">
        <v>169928</v>
      </c>
      <c r="Z41" s="43">
        <f t="shared" si="5"/>
        <v>1.1130557811722168</v>
      </c>
      <c r="AA41" s="49">
        <v>5664.2666666666664</v>
      </c>
      <c r="AB41" s="50" t="e">
        <v>#DIV/0!</v>
      </c>
      <c r="AC41" s="51">
        <v>1</v>
      </c>
      <c r="AD41" s="52">
        <v>0</v>
      </c>
      <c r="AE41" s="51">
        <v>1</v>
      </c>
      <c r="AF41" s="52">
        <v>0</v>
      </c>
      <c r="AG41" s="51">
        <v>1</v>
      </c>
      <c r="AH41" s="52">
        <v>0</v>
      </c>
      <c r="AI41" s="51">
        <v>0</v>
      </c>
      <c r="AJ41" s="52">
        <v>0</v>
      </c>
      <c r="AK41" s="52" t="s">
        <v>296</v>
      </c>
    </row>
    <row r="42" spans="1:37" x14ac:dyDescent="0.25">
      <c r="A42" s="38" t="s">
        <v>60</v>
      </c>
      <c r="B42" s="39" t="s">
        <v>208</v>
      </c>
      <c r="C42" s="40" t="s">
        <v>174</v>
      </c>
      <c r="D42" s="40" t="s">
        <v>176</v>
      </c>
      <c r="E42" s="40" t="s">
        <v>156</v>
      </c>
      <c r="F42" s="40" t="s">
        <v>158</v>
      </c>
      <c r="G42" s="40">
        <v>0</v>
      </c>
      <c r="H42" s="41">
        <v>8</v>
      </c>
      <c r="I42" s="42">
        <v>8</v>
      </c>
      <c r="J42" s="43">
        <f t="shared" si="0"/>
        <v>1</v>
      </c>
      <c r="K42" s="44">
        <v>8</v>
      </c>
      <c r="L42" s="43">
        <f t="shared" si="1"/>
        <v>1</v>
      </c>
      <c r="M42" s="45">
        <v>0.26666666666666666</v>
      </c>
      <c r="N42" s="46" t="e">
        <v>#DIV/0!</v>
      </c>
      <c r="O42" s="41">
        <v>4</v>
      </c>
      <c r="P42" s="42">
        <v>4</v>
      </c>
      <c r="Q42" s="43">
        <f t="shared" si="2"/>
        <v>1</v>
      </c>
      <c r="R42" s="44">
        <v>4</v>
      </c>
      <c r="S42" s="43">
        <f t="shared" si="3"/>
        <v>1</v>
      </c>
      <c r="T42" s="45">
        <v>0.13333333333333333</v>
      </c>
      <c r="U42" s="46" t="e">
        <v>#DIV/0!</v>
      </c>
      <c r="V42" s="47">
        <v>52000</v>
      </c>
      <c r="W42" s="42">
        <v>63700</v>
      </c>
      <c r="X42" s="43">
        <f t="shared" si="4"/>
        <v>1.2250000000000001</v>
      </c>
      <c r="Y42" s="48">
        <v>63700.000000000007</v>
      </c>
      <c r="Z42" s="43">
        <f t="shared" si="5"/>
        <v>1.2250000000000001</v>
      </c>
      <c r="AA42" s="49">
        <v>2123.3333333333335</v>
      </c>
      <c r="AB42" s="50" t="e">
        <v>#DIV/0!</v>
      </c>
      <c r="AC42" s="51">
        <v>1</v>
      </c>
      <c r="AD42" s="52">
        <v>0</v>
      </c>
      <c r="AE42" s="51">
        <v>1</v>
      </c>
      <c r="AF42" s="52">
        <v>0</v>
      </c>
      <c r="AG42" s="51">
        <v>1</v>
      </c>
      <c r="AH42" s="52">
        <v>0</v>
      </c>
      <c r="AI42" s="51">
        <v>0</v>
      </c>
      <c r="AJ42" s="52">
        <v>0</v>
      </c>
      <c r="AK42" s="52">
        <v>0</v>
      </c>
    </row>
    <row r="43" spans="1:37" x14ac:dyDescent="0.25">
      <c r="A43" s="38" t="s">
        <v>61</v>
      </c>
      <c r="B43" s="39" t="s">
        <v>209</v>
      </c>
      <c r="C43" s="40" t="s">
        <v>174</v>
      </c>
      <c r="D43" s="40" t="s">
        <v>176</v>
      </c>
      <c r="E43" s="40" t="s">
        <v>156</v>
      </c>
      <c r="F43" s="40" t="s">
        <v>158</v>
      </c>
      <c r="G43" s="40">
        <v>0</v>
      </c>
      <c r="H43" s="41">
        <v>8</v>
      </c>
      <c r="I43" s="42">
        <v>7</v>
      </c>
      <c r="J43" s="43">
        <f t="shared" si="0"/>
        <v>0.875</v>
      </c>
      <c r="K43" s="44">
        <v>7</v>
      </c>
      <c r="L43" s="43">
        <f t="shared" si="1"/>
        <v>0.875</v>
      </c>
      <c r="M43" s="45">
        <v>0.23333333333333334</v>
      </c>
      <c r="N43" s="46" t="e">
        <v>#DIV/0!</v>
      </c>
      <c r="O43" s="41">
        <v>4</v>
      </c>
      <c r="P43" s="42">
        <v>3</v>
      </c>
      <c r="Q43" s="43">
        <f t="shared" si="2"/>
        <v>0.75</v>
      </c>
      <c r="R43" s="44">
        <v>3</v>
      </c>
      <c r="S43" s="43">
        <f t="shared" si="3"/>
        <v>0.75</v>
      </c>
      <c r="T43" s="45">
        <v>0.1</v>
      </c>
      <c r="U43" s="46" t="e">
        <v>#DIV/0!</v>
      </c>
      <c r="V43" s="47">
        <v>55850</v>
      </c>
      <c r="W43" s="42">
        <v>61700</v>
      </c>
      <c r="X43" s="43">
        <f t="shared" si="4"/>
        <v>1.1047448522829006</v>
      </c>
      <c r="Y43" s="48">
        <v>61699.999999999993</v>
      </c>
      <c r="Z43" s="43">
        <f t="shared" si="5"/>
        <v>1.1047448522829004</v>
      </c>
      <c r="AA43" s="49">
        <v>2056.6666666666665</v>
      </c>
      <c r="AB43" s="50" t="e">
        <v>#DIV/0!</v>
      </c>
      <c r="AC43" s="51">
        <v>1</v>
      </c>
      <c r="AD43" s="52">
        <v>0</v>
      </c>
      <c r="AE43" s="51">
        <v>1</v>
      </c>
      <c r="AF43" s="52">
        <v>0</v>
      </c>
      <c r="AG43" s="51">
        <v>1</v>
      </c>
      <c r="AH43" s="52">
        <v>0</v>
      </c>
      <c r="AI43" s="51">
        <v>0</v>
      </c>
      <c r="AJ43" s="52">
        <v>0</v>
      </c>
      <c r="AK43" s="52">
        <v>0</v>
      </c>
    </row>
    <row r="44" spans="1:37" x14ac:dyDescent="0.25">
      <c r="A44" s="38" t="s">
        <v>62</v>
      </c>
      <c r="B44" s="39" t="s">
        <v>210</v>
      </c>
      <c r="C44" s="40" t="s">
        <v>174</v>
      </c>
      <c r="D44" s="40" t="s">
        <v>176</v>
      </c>
      <c r="E44" s="40" t="s">
        <v>156</v>
      </c>
      <c r="F44" s="40" t="s">
        <v>158</v>
      </c>
      <c r="G44" s="40">
        <v>0</v>
      </c>
      <c r="H44" s="41">
        <v>9</v>
      </c>
      <c r="I44" s="42">
        <v>11</v>
      </c>
      <c r="J44" s="43">
        <f t="shared" si="0"/>
        <v>1.2222222222222223</v>
      </c>
      <c r="K44" s="44">
        <v>11</v>
      </c>
      <c r="L44" s="43">
        <f t="shared" si="1"/>
        <v>1.2222222222222223</v>
      </c>
      <c r="M44" s="45">
        <v>0.36666666666666664</v>
      </c>
      <c r="N44" s="46" t="e">
        <v>#DIV/0!</v>
      </c>
      <c r="O44" s="41">
        <v>6</v>
      </c>
      <c r="P44" s="42">
        <v>7</v>
      </c>
      <c r="Q44" s="43">
        <f t="shared" si="2"/>
        <v>1.1666666666666667</v>
      </c>
      <c r="R44" s="44">
        <v>7</v>
      </c>
      <c r="S44" s="43">
        <f t="shared" si="3"/>
        <v>1.1666666666666667</v>
      </c>
      <c r="T44" s="45">
        <v>0.23333333333333334</v>
      </c>
      <c r="U44" s="46" t="e">
        <v>#DIV/0!</v>
      </c>
      <c r="V44" s="47">
        <v>51194</v>
      </c>
      <c r="W44" s="42">
        <v>79898</v>
      </c>
      <c r="X44" s="43">
        <f t="shared" si="4"/>
        <v>1.5606907059421027</v>
      </c>
      <c r="Y44" s="48">
        <v>79898</v>
      </c>
      <c r="Z44" s="43">
        <f t="shared" si="5"/>
        <v>1.5606907059421027</v>
      </c>
      <c r="AA44" s="49">
        <v>2663.2666666666669</v>
      </c>
      <c r="AB44" s="50" t="e">
        <v>#DIV/0!</v>
      </c>
      <c r="AC44" s="51">
        <v>1</v>
      </c>
      <c r="AD44" s="52">
        <v>0</v>
      </c>
      <c r="AE44" s="51">
        <v>1</v>
      </c>
      <c r="AF44" s="52">
        <v>0</v>
      </c>
      <c r="AG44" s="51">
        <v>1</v>
      </c>
      <c r="AH44" s="52">
        <v>0</v>
      </c>
      <c r="AI44" s="51">
        <v>0</v>
      </c>
      <c r="AJ44" s="52">
        <v>0</v>
      </c>
      <c r="AK44" s="52" t="s">
        <v>296</v>
      </c>
    </row>
    <row r="45" spans="1:37" x14ac:dyDescent="0.25">
      <c r="A45" s="38" t="s">
        <v>63</v>
      </c>
      <c r="B45" s="39" t="s">
        <v>211</v>
      </c>
      <c r="C45" s="40" t="s">
        <v>174</v>
      </c>
      <c r="D45" s="40" t="s">
        <v>176</v>
      </c>
      <c r="E45" s="40" t="s">
        <v>156</v>
      </c>
      <c r="F45" s="40" t="s">
        <v>158</v>
      </c>
      <c r="G45" s="40">
        <v>0</v>
      </c>
      <c r="H45" s="41">
        <v>7</v>
      </c>
      <c r="I45" s="42">
        <v>6</v>
      </c>
      <c r="J45" s="43">
        <f t="shared" si="0"/>
        <v>0.8571428571428571</v>
      </c>
      <c r="K45" s="44">
        <v>6</v>
      </c>
      <c r="L45" s="43">
        <f t="shared" si="1"/>
        <v>0.8571428571428571</v>
      </c>
      <c r="M45" s="45">
        <v>0.2</v>
      </c>
      <c r="N45" s="46" t="e">
        <v>#DIV/0!</v>
      </c>
      <c r="O45" s="41">
        <v>4</v>
      </c>
      <c r="P45" s="42">
        <v>3</v>
      </c>
      <c r="Q45" s="43">
        <f t="shared" si="2"/>
        <v>0.75</v>
      </c>
      <c r="R45" s="44">
        <v>3</v>
      </c>
      <c r="S45" s="43">
        <f t="shared" si="3"/>
        <v>0.75</v>
      </c>
      <c r="T45" s="45">
        <v>0.1</v>
      </c>
      <c r="U45" s="46" t="e">
        <v>#DIV/0!</v>
      </c>
      <c r="V45" s="47">
        <v>50000</v>
      </c>
      <c r="W45" s="42">
        <v>57028</v>
      </c>
      <c r="X45" s="43">
        <f t="shared" si="4"/>
        <v>1.14056</v>
      </c>
      <c r="Y45" s="48">
        <v>57028</v>
      </c>
      <c r="Z45" s="43">
        <f t="shared" si="5"/>
        <v>1.14056</v>
      </c>
      <c r="AA45" s="49">
        <v>1900.9333333333334</v>
      </c>
      <c r="AB45" s="50" t="e">
        <v>#DIV/0!</v>
      </c>
      <c r="AC45" s="51">
        <v>1</v>
      </c>
      <c r="AD45" s="52">
        <v>0</v>
      </c>
      <c r="AE45" s="51">
        <v>1</v>
      </c>
      <c r="AF45" s="52">
        <v>0</v>
      </c>
      <c r="AG45" s="51">
        <v>1</v>
      </c>
      <c r="AH45" s="52">
        <v>0</v>
      </c>
      <c r="AI45" s="51">
        <v>0</v>
      </c>
      <c r="AJ45" s="52">
        <v>0</v>
      </c>
      <c r="AK45" s="52">
        <v>0</v>
      </c>
    </row>
    <row r="46" spans="1:37" x14ac:dyDescent="0.25">
      <c r="A46" s="38" t="s">
        <v>64</v>
      </c>
      <c r="B46" s="39" t="s">
        <v>212</v>
      </c>
      <c r="C46" s="40" t="s">
        <v>174</v>
      </c>
      <c r="D46" s="40" t="s">
        <v>176</v>
      </c>
      <c r="E46" s="40" t="s">
        <v>156</v>
      </c>
      <c r="F46" s="40" t="s">
        <v>158</v>
      </c>
      <c r="G46" s="40">
        <v>0</v>
      </c>
      <c r="H46" s="41">
        <v>7</v>
      </c>
      <c r="I46" s="42">
        <v>1</v>
      </c>
      <c r="J46" s="43">
        <f t="shared" si="0"/>
        <v>0.14285714285714285</v>
      </c>
      <c r="K46" s="44">
        <v>1</v>
      </c>
      <c r="L46" s="43">
        <f t="shared" si="1"/>
        <v>0.14285714285714285</v>
      </c>
      <c r="M46" s="45">
        <v>3.3333333333333333E-2</v>
      </c>
      <c r="N46" s="46" t="e">
        <v>#DIV/0!</v>
      </c>
      <c r="O46" s="41">
        <v>4</v>
      </c>
      <c r="P46" s="42">
        <v>1</v>
      </c>
      <c r="Q46" s="43">
        <f t="shared" si="2"/>
        <v>0.25</v>
      </c>
      <c r="R46" s="44">
        <v>1</v>
      </c>
      <c r="S46" s="43">
        <f t="shared" si="3"/>
        <v>0.25</v>
      </c>
      <c r="T46" s="45">
        <v>3.3333333333333333E-2</v>
      </c>
      <c r="U46" s="46" t="e">
        <v>#DIV/0!</v>
      </c>
      <c r="V46" s="47">
        <v>50000</v>
      </c>
      <c r="W46" s="42">
        <v>12880</v>
      </c>
      <c r="X46" s="43">
        <f t="shared" si="4"/>
        <v>0.2576</v>
      </c>
      <c r="Y46" s="48">
        <v>12880</v>
      </c>
      <c r="Z46" s="43">
        <f t="shared" si="5"/>
        <v>0.2576</v>
      </c>
      <c r="AA46" s="49">
        <v>429.33333333333331</v>
      </c>
      <c r="AB46" s="50" t="e">
        <v>#DIV/0!</v>
      </c>
      <c r="AC46" s="51">
        <v>1</v>
      </c>
      <c r="AD46" s="52">
        <v>0</v>
      </c>
      <c r="AE46" s="51">
        <v>1</v>
      </c>
      <c r="AF46" s="52">
        <v>0</v>
      </c>
      <c r="AG46" s="51">
        <v>1</v>
      </c>
      <c r="AH46" s="52">
        <v>0</v>
      </c>
      <c r="AI46" s="51">
        <v>0</v>
      </c>
      <c r="AJ46" s="52">
        <v>0</v>
      </c>
      <c r="AK46" s="52">
        <v>0</v>
      </c>
    </row>
    <row r="47" spans="1:37" x14ac:dyDescent="0.25">
      <c r="A47" s="38" t="s">
        <v>65</v>
      </c>
      <c r="B47" s="39" t="s">
        <v>213</v>
      </c>
      <c r="C47" s="40" t="s">
        <v>174</v>
      </c>
      <c r="D47" s="40" t="s">
        <v>176</v>
      </c>
      <c r="E47" s="40" t="s">
        <v>156</v>
      </c>
      <c r="F47" s="40" t="s">
        <v>158</v>
      </c>
      <c r="G47" s="40">
        <v>0</v>
      </c>
      <c r="H47" s="41">
        <v>13</v>
      </c>
      <c r="I47" s="42">
        <v>11</v>
      </c>
      <c r="J47" s="43">
        <f t="shared" si="0"/>
        <v>0.84615384615384615</v>
      </c>
      <c r="K47" s="44">
        <v>11</v>
      </c>
      <c r="L47" s="43">
        <f t="shared" si="1"/>
        <v>0.84615384615384615</v>
      </c>
      <c r="M47" s="45">
        <v>0.36666666666666664</v>
      </c>
      <c r="N47" s="46" t="e">
        <v>#DIV/0!</v>
      </c>
      <c r="O47" s="41">
        <v>5</v>
      </c>
      <c r="P47" s="42">
        <v>6</v>
      </c>
      <c r="Q47" s="43">
        <f t="shared" si="2"/>
        <v>1.2</v>
      </c>
      <c r="R47" s="44">
        <v>6</v>
      </c>
      <c r="S47" s="43">
        <f t="shared" si="3"/>
        <v>1.2</v>
      </c>
      <c r="T47" s="45">
        <v>0.2</v>
      </c>
      <c r="U47" s="46" t="e">
        <v>#DIV/0!</v>
      </c>
      <c r="V47" s="47">
        <v>63543</v>
      </c>
      <c r="W47" s="42">
        <v>84955</v>
      </c>
      <c r="X47" s="43">
        <f t="shared" si="4"/>
        <v>1.33696866688699</v>
      </c>
      <c r="Y47" s="48">
        <v>84955</v>
      </c>
      <c r="Z47" s="43">
        <f t="shared" si="5"/>
        <v>1.33696866688699</v>
      </c>
      <c r="AA47" s="49">
        <v>2831.8333333333335</v>
      </c>
      <c r="AB47" s="50" t="e">
        <v>#DIV/0!</v>
      </c>
      <c r="AC47" s="51">
        <v>1</v>
      </c>
      <c r="AD47" s="52">
        <v>0</v>
      </c>
      <c r="AE47" s="51">
        <v>1</v>
      </c>
      <c r="AF47" s="52">
        <v>0</v>
      </c>
      <c r="AG47" s="51">
        <v>1</v>
      </c>
      <c r="AH47" s="52">
        <v>0</v>
      </c>
      <c r="AI47" s="51">
        <v>0</v>
      </c>
      <c r="AJ47" s="52">
        <v>0</v>
      </c>
      <c r="AK47" s="52" t="s">
        <v>295</v>
      </c>
    </row>
    <row r="48" spans="1:37" x14ac:dyDescent="0.25">
      <c r="A48" s="38" t="s">
        <v>66</v>
      </c>
      <c r="B48" s="39" t="s">
        <v>214</v>
      </c>
      <c r="C48" s="40" t="s">
        <v>174</v>
      </c>
      <c r="D48" s="40" t="s">
        <v>176</v>
      </c>
      <c r="E48" s="40" t="s">
        <v>156</v>
      </c>
      <c r="F48" s="40" t="s">
        <v>158</v>
      </c>
      <c r="G48" s="40">
        <v>0</v>
      </c>
      <c r="H48" s="41">
        <v>7</v>
      </c>
      <c r="I48" s="42">
        <v>10</v>
      </c>
      <c r="J48" s="43">
        <f t="shared" si="0"/>
        <v>1.4285714285714286</v>
      </c>
      <c r="K48" s="44">
        <v>10</v>
      </c>
      <c r="L48" s="43">
        <f t="shared" si="1"/>
        <v>1.4285714285714286</v>
      </c>
      <c r="M48" s="45">
        <v>0.33333333333333331</v>
      </c>
      <c r="N48" s="46" t="e">
        <v>#DIV/0!</v>
      </c>
      <c r="O48" s="41">
        <v>5</v>
      </c>
      <c r="P48" s="42">
        <v>8</v>
      </c>
      <c r="Q48" s="43">
        <f t="shared" si="2"/>
        <v>1.6</v>
      </c>
      <c r="R48" s="44">
        <v>8</v>
      </c>
      <c r="S48" s="43">
        <f t="shared" si="3"/>
        <v>1.6</v>
      </c>
      <c r="T48" s="45">
        <v>0.26666666666666666</v>
      </c>
      <c r="U48" s="46" t="e">
        <v>#DIV/0!</v>
      </c>
      <c r="V48" s="47">
        <v>63371</v>
      </c>
      <c r="W48" s="42">
        <v>78379</v>
      </c>
      <c r="X48" s="43">
        <f t="shared" si="4"/>
        <v>1.2368275709709489</v>
      </c>
      <c r="Y48" s="48">
        <v>78379</v>
      </c>
      <c r="Z48" s="43">
        <f t="shared" si="5"/>
        <v>1.2368275709709489</v>
      </c>
      <c r="AA48" s="49">
        <v>2612.6333333333332</v>
      </c>
      <c r="AB48" s="50" t="e">
        <v>#DIV/0!</v>
      </c>
      <c r="AC48" s="51">
        <v>1</v>
      </c>
      <c r="AD48" s="52">
        <v>0</v>
      </c>
      <c r="AE48" s="51">
        <v>1</v>
      </c>
      <c r="AF48" s="52">
        <v>0</v>
      </c>
      <c r="AG48" s="51">
        <v>1</v>
      </c>
      <c r="AH48" s="52">
        <v>0</v>
      </c>
      <c r="AI48" s="51">
        <v>0</v>
      </c>
      <c r="AJ48" s="52">
        <v>0</v>
      </c>
      <c r="AK48" s="52">
        <v>0</v>
      </c>
    </row>
    <row r="49" spans="1:37" x14ac:dyDescent="0.25">
      <c r="A49" s="38" t="s">
        <v>67</v>
      </c>
      <c r="B49" s="39" t="s">
        <v>215</v>
      </c>
      <c r="C49" s="40" t="s">
        <v>174</v>
      </c>
      <c r="D49" s="40" t="s">
        <v>176</v>
      </c>
      <c r="E49" s="40" t="s">
        <v>156</v>
      </c>
      <c r="F49" s="40" t="s">
        <v>158</v>
      </c>
      <c r="G49" s="40">
        <v>0</v>
      </c>
      <c r="H49" s="41">
        <v>14</v>
      </c>
      <c r="I49" s="42">
        <v>19</v>
      </c>
      <c r="J49" s="43">
        <f t="shared" si="0"/>
        <v>1.3571428571428572</v>
      </c>
      <c r="K49" s="44">
        <v>19</v>
      </c>
      <c r="L49" s="43">
        <f t="shared" si="1"/>
        <v>1.3571428571428572</v>
      </c>
      <c r="M49" s="45">
        <v>0.6333333333333333</v>
      </c>
      <c r="N49" s="46" t="e">
        <v>#DIV/0!</v>
      </c>
      <c r="O49" s="41">
        <v>9</v>
      </c>
      <c r="P49" s="42">
        <v>9</v>
      </c>
      <c r="Q49" s="43">
        <f t="shared" si="2"/>
        <v>1</v>
      </c>
      <c r="R49" s="44">
        <v>9</v>
      </c>
      <c r="S49" s="43">
        <f t="shared" si="3"/>
        <v>1</v>
      </c>
      <c r="T49" s="45">
        <v>0.3</v>
      </c>
      <c r="U49" s="46" t="e">
        <v>#DIV/0!</v>
      </c>
      <c r="V49" s="47">
        <v>103085</v>
      </c>
      <c r="W49" s="42">
        <v>132158</v>
      </c>
      <c r="X49" s="43">
        <f t="shared" si="4"/>
        <v>1.282029393219188</v>
      </c>
      <c r="Y49" s="48">
        <v>132158</v>
      </c>
      <c r="Z49" s="43">
        <f t="shared" si="5"/>
        <v>1.282029393219188</v>
      </c>
      <c r="AA49" s="49">
        <v>4405.2666666666664</v>
      </c>
      <c r="AB49" s="50" t="e">
        <v>#DIV/0!</v>
      </c>
      <c r="AC49" s="51">
        <v>1</v>
      </c>
      <c r="AD49" s="52">
        <v>0</v>
      </c>
      <c r="AE49" s="51">
        <v>1</v>
      </c>
      <c r="AF49" s="52">
        <v>0</v>
      </c>
      <c r="AG49" s="51">
        <v>1</v>
      </c>
      <c r="AH49" s="52">
        <v>0</v>
      </c>
      <c r="AI49" s="51">
        <v>0</v>
      </c>
      <c r="AJ49" s="52">
        <v>0</v>
      </c>
      <c r="AK49" s="52" t="s">
        <v>296</v>
      </c>
    </row>
    <row r="50" spans="1:37" x14ac:dyDescent="0.25">
      <c r="A50" s="38" t="s">
        <v>68</v>
      </c>
      <c r="B50" s="39" t="s">
        <v>216</v>
      </c>
      <c r="C50" s="40" t="s">
        <v>217</v>
      </c>
      <c r="D50" s="40" t="s">
        <v>170</v>
      </c>
      <c r="E50" s="40" t="s">
        <v>156</v>
      </c>
      <c r="F50" s="40" t="s">
        <v>156</v>
      </c>
      <c r="G50" s="40">
        <v>0</v>
      </c>
      <c r="H50" s="41">
        <v>53</v>
      </c>
      <c r="I50" s="42">
        <v>48</v>
      </c>
      <c r="J50" s="43">
        <f t="shared" si="0"/>
        <v>0.90566037735849059</v>
      </c>
      <c r="K50" s="44">
        <v>48</v>
      </c>
      <c r="L50" s="43">
        <f t="shared" si="1"/>
        <v>0.90566037735849059</v>
      </c>
      <c r="M50" s="45">
        <v>1.6</v>
      </c>
      <c r="N50" s="46" t="e">
        <v>#DIV/0!</v>
      </c>
      <c r="O50" s="41">
        <v>20</v>
      </c>
      <c r="P50" s="42">
        <v>30</v>
      </c>
      <c r="Q50" s="43">
        <f t="shared" si="2"/>
        <v>1.5</v>
      </c>
      <c r="R50" s="44">
        <v>30</v>
      </c>
      <c r="S50" s="43">
        <f t="shared" si="3"/>
        <v>1.5</v>
      </c>
      <c r="T50" s="45">
        <v>1</v>
      </c>
      <c r="U50" s="46" t="e">
        <v>#DIV/0!</v>
      </c>
      <c r="V50" s="47">
        <v>300000</v>
      </c>
      <c r="W50" s="42">
        <v>386811</v>
      </c>
      <c r="X50" s="43">
        <f t="shared" si="4"/>
        <v>1.2893699999999999</v>
      </c>
      <c r="Y50" s="48">
        <v>386811</v>
      </c>
      <c r="Z50" s="43">
        <f t="shared" si="5"/>
        <v>1.2893699999999999</v>
      </c>
      <c r="AA50" s="49">
        <v>12893.7</v>
      </c>
      <c r="AB50" s="50" t="e">
        <v>#DIV/0!</v>
      </c>
      <c r="AC50" s="51">
        <v>3</v>
      </c>
      <c r="AD50" s="52">
        <v>0</v>
      </c>
      <c r="AE50" s="51">
        <v>6</v>
      </c>
      <c r="AF50" s="52">
        <v>0</v>
      </c>
      <c r="AG50" s="51">
        <v>1</v>
      </c>
      <c r="AH50" s="52">
        <v>0</v>
      </c>
      <c r="AI50" s="51">
        <v>0</v>
      </c>
      <c r="AJ50" s="52">
        <v>0</v>
      </c>
      <c r="AK50" s="52" t="s">
        <v>295</v>
      </c>
    </row>
    <row r="51" spans="1:37" x14ac:dyDescent="0.25">
      <c r="A51" s="38" t="s">
        <v>69</v>
      </c>
      <c r="B51" s="39" t="s">
        <v>170</v>
      </c>
      <c r="C51" s="40" t="s">
        <v>162</v>
      </c>
      <c r="D51" s="40" t="s">
        <v>170</v>
      </c>
      <c r="E51" s="40" t="s">
        <v>156</v>
      </c>
      <c r="F51" s="40" t="s">
        <v>156</v>
      </c>
      <c r="G51" s="40">
        <v>0</v>
      </c>
      <c r="H51" s="41">
        <v>45</v>
      </c>
      <c r="I51" s="42">
        <v>43</v>
      </c>
      <c r="J51" s="43">
        <f t="shared" si="0"/>
        <v>0.9555555555555556</v>
      </c>
      <c r="K51" s="44">
        <v>43</v>
      </c>
      <c r="L51" s="43">
        <f t="shared" si="1"/>
        <v>0.9555555555555556</v>
      </c>
      <c r="M51" s="45">
        <v>1.4333333333333333</v>
      </c>
      <c r="N51" s="46" t="e">
        <v>#DIV/0!</v>
      </c>
      <c r="O51" s="41">
        <v>32</v>
      </c>
      <c r="P51" s="42">
        <v>27</v>
      </c>
      <c r="Q51" s="43">
        <f t="shared" si="2"/>
        <v>0.84375</v>
      </c>
      <c r="R51" s="44">
        <v>27</v>
      </c>
      <c r="S51" s="43">
        <f t="shared" si="3"/>
        <v>0.84375</v>
      </c>
      <c r="T51" s="45">
        <v>0.9</v>
      </c>
      <c r="U51" s="46" t="e">
        <v>#DIV/0!</v>
      </c>
      <c r="V51" s="47">
        <v>294687</v>
      </c>
      <c r="W51" s="42">
        <v>325876</v>
      </c>
      <c r="X51" s="43">
        <f t="shared" si="4"/>
        <v>1.1058377193428961</v>
      </c>
      <c r="Y51" s="48">
        <v>325876</v>
      </c>
      <c r="Z51" s="43">
        <f t="shared" si="5"/>
        <v>1.1058377193428961</v>
      </c>
      <c r="AA51" s="49">
        <v>10862.533333333333</v>
      </c>
      <c r="AB51" s="50" t="e">
        <v>#DIV/0!</v>
      </c>
      <c r="AC51" s="51">
        <v>3</v>
      </c>
      <c r="AD51" s="52">
        <v>0</v>
      </c>
      <c r="AE51" s="51">
        <v>4</v>
      </c>
      <c r="AF51" s="52">
        <v>0</v>
      </c>
      <c r="AG51" s="51">
        <v>1</v>
      </c>
      <c r="AH51" s="52">
        <v>0</v>
      </c>
      <c r="AI51" s="51">
        <v>0</v>
      </c>
      <c r="AJ51" s="52">
        <v>0</v>
      </c>
      <c r="AK51" s="52" t="s">
        <v>296</v>
      </c>
    </row>
    <row r="52" spans="1:37" x14ac:dyDescent="0.25">
      <c r="A52" s="38" t="s">
        <v>70</v>
      </c>
      <c r="B52" s="39" t="s">
        <v>218</v>
      </c>
      <c r="C52" s="40" t="s">
        <v>162</v>
      </c>
      <c r="D52" s="40" t="s">
        <v>170</v>
      </c>
      <c r="E52" s="40" t="s">
        <v>156</v>
      </c>
      <c r="F52" s="40" t="s">
        <v>156</v>
      </c>
      <c r="G52" s="40">
        <v>0</v>
      </c>
      <c r="H52" s="41">
        <v>18</v>
      </c>
      <c r="I52" s="42">
        <v>17</v>
      </c>
      <c r="J52" s="43">
        <f t="shared" si="0"/>
        <v>0.94444444444444442</v>
      </c>
      <c r="K52" s="44">
        <v>17</v>
      </c>
      <c r="L52" s="43">
        <f t="shared" si="1"/>
        <v>0.94444444444444442</v>
      </c>
      <c r="M52" s="45">
        <v>0.56666666666666665</v>
      </c>
      <c r="N52" s="46" t="e">
        <v>#DIV/0!</v>
      </c>
      <c r="O52" s="41">
        <v>13</v>
      </c>
      <c r="P52" s="42">
        <v>10</v>
      </c>
      <c r="Q52" s="43">
        <f t="shared" si="2"/>
        <v>0.76923076923076927</v>
      </c>
      <c r="R52" s="44">
        <v>10</v>
      </c>
      <c r="S52" s="43">
        <f t="shared" si="3"/>
        <v>0.76923076923076927</v>
      </c>
      <c r="T52" s="45">
        <v>0.33333333333333331</v>
      </c>
      <c r="U52" s="46" t="e">
        <v>#DIV/0!</v>
      </c>
      <c r="V52" s="47">
        <v>120620</v>
      </c>
      <c r="W52" s="42">
        <v>117448</v>
      </c>
      <c r="X52" s="43">
        <f t="shared" si="4"/>
        <v>0.9737025368927209</v>
      </c>
      <c r="Y52" s="48">
        <v>117448</v>
      </c>
      <c r="Z52" s="43">
        <f t="shared" si="5"/>
        <v>0.9737025368927209</v>
      </c>
      <c r="AA52" s="49">
        <v>3914.9333333333334</v>
      </c>
      <c r="AB52" s="50" t="e">
        <v>#DIV/0!</v>
      </c>
      <c r="AC52" s="51">
        <v>1</v>
      </c>
      <c r="AD52" s="52">
        <v>0</v>
      </c>
      <c r="AE52" s="51">
        <v>1</v>
      </c>
      <c r="AF52" s="52">
        <v>0</v>
      </c>
      <c r="AG52" s="51">
        <v>1</v>
      </c>
      <c r="AH52" s="52">
        <v>0</v>
      </c>
      <c r="AI52" s="51">
        <v>0</v>
      </c>
      <c r="AJ52" s="52">
        <v>0</v>
      </c>
      <c r="AK52" s="52" t="s">
        <v>296</v>
      </c>
    </row>
    <row r="53" spans="1:37" x14ac:dyDescent="0.25">
      <c r="A53" s="38" t="s">
        <v>71</v>
      </c>
      <c r="B53" s="39" t="s">
        <v>219</v>
      </c>
      <c r="C53" s="40" t="s">
        <v>162</v>
      </c>
      <c r="D53" s="40" t="s">
        <v>170</v>
      </c>
      <c r="E53" s="40" t="s">
        <v>156</v>
      </c>
      <c r="F53" s="40" t="s">
        <v>156</v>
      </c>
      <c r="G53" s="40">
        <v>0</v>
      </c>
      <c r="H53" s="41">
        <v>11</v>
      </c>
      <c r="I53" s="42">
        <v>9</v>
      </c>
      <c r="J53" s="43">
        <f t="shared" si="0"/>
        <v>0.81818181818181823</v>
      </c>
      <c r="K53" s="44">
        <v>9</v>
      </c>
      <c r="L53" s="43">
        <f t="shared" si="1"/>
        <v>0.81818181818181823</v>
      </c>
      <c r="M53" s="45">
        <v>0.3</v>
      </c>
      <c r="N53" s="46" t="e">
        <v>#DIV/0!</v>
      </c>
      <c r="O53" s="41">
        <v>8</v>
      </c>
      <c r="P53" s="42">
        <v>6</v>
      </c>
      <c r="Q53" s="43">
        <f t="shared" si="2"/>
        <v>0.75</v>
      </c>
      <c r="R53" s="44">
        <v>6</v>
      </c>
      <c r="S53" s="43">
        <f t="shared" si="3"/>
        <v>0.75</v>
      </c>
      <c r="T53" s="45">
        <v>0.2</v>
      </c>
      <c r="U53" s="46" t="e">
        <v>#DIV/0!</v>
      </c>
      <c r="V53" s="47">
        <v>77173</v>
      </c>
      <c r="W53" s="42">
        <v>73989</v>
      </c>
      <c r="X53" s="43">
        <f t="shared" si="4"/>
        <v>0.95874204708900779</v>
      </c>
      <c r="Y53" s="48">
        <v>73989</v>
      </c>
      <c r="Z53" s="43">
        <f t="shared" si="5"/>
        <v>0.95874204708900779</v>
      </c>
      <c r="AA53" s="49">
        <v>2466.3000000000002</v>
      </c>
      <c r="AB53" s="50" t="e">
        <v>#DIV/0!</v>
      </c>
      <c r="AC53" s="51">
        <v>1</v>
      </c>
      <c r="AD53" s="52">
        <v>0</v>
      </c>
      <c r="AE53" s="51">
        <v>1</v>
      </c>
      <c r="AF53" s="52">
        <v>0</v>
      </c>
      <c r="AG53" s="51">
        <v>1</v>
      </c>
      <c r="AH53" s="52">
        <v>0</v>
      </c>
      <c r="AI53" s="51">
        <v>0</v>
      </c>
      <c r="AJ53" s="52">
        <v>0</v>
      </c>
      <c r="AK53" s="52" t="s">
        <v>296</v>
      </c>
    </row>
    <row r="54" spans="1:37" x14ac:dyDescent="0.25">
      <c r="A54" s="38" t="s">
        <v>72</v>
      </c>
      <c r="B54" s="39" t="s">
        <v>220</v>
      </c>
      <c r="C54" s="40" t="s">
        <v>162</v>
      </c>
      <c r="D54" s="40" t="s">
        <v>170</v>
      </c>
      <c r="E54" s="40" t="s">
        <v>156</v>
      </c>
      <c r="F54" s="40" t="s">
        <v>156</v>
      </c>
      <c r="G54" s="40">
        <v>0</v>
      </c>
      <c r="H54" s="41">
        <v>16</v>
      </c>
      <c r="I54" s="42">
        <v>15</v>
      </c>
      <c r="J54" s="43">
        <f t="shared" si="0"/>
        <v>0.9375</v>
      </c>
      <c r="K54" s="44">
        <v>15</v>
      </c>
      <c r="L54" s="43">
        <f t="shared" si="1"/>
        <v>0.9375</v>
      </c>
      <c r="M54" s="45">
        <v>0.5</v>
      </c>
      <c r="N54" s="46" t="e">
        <v>#DIV/0!</v>
      </c>
      <c r="O54" s="41">
        <v>11</v>
      </c>
      <c r="P54" s="42">
        <v>9</v>
      </c>
      <c r="Q54" s="43">
        <f t="shared" si="2"/>
        <v>0.81818181818181823</v>
      </c>
      <c r="R54" s="44">
        <v>9</v>
      </c>
      <c r="S54" s="43">
        <f t="shared" si="3"/>
        <v>0.81818181818181823</v>
      </c>
      <c r="T54" s="45">
        <v>0.3</v>
      </c>
      <c r="U54" s="46" t="e">
        <v>#DIV/0!</v>
      </c>
      <c r="V54" s="47">
        <v>107791</v>
      </c>
      <c r="W54" s="42">
        <v>111929</v>
      </c>
      <c r="X54" s="43">
        <f t="shared" si="4"/>
        <v>1.038389104841777</v>
      </c>
      <c r="Y54" s="48">
        <v>111929</v>
      </c>
      <c r="Z54" s="43">
        <f t="shared" si="5"/>
        <v>1.038389104841777</v>
      </c>
      <c r="AA54" s="49">
        <v>3730.9666666666667</v>
      </c>
      <c r="AB54" s="50" t="e">
        <v>#DIV/0!</v>
      </c>
      <c r="AC54" s="51">
        <v>1</v>
      </c>
      <c r="AD54" s="52">
        <v>0</v>
      </c>
      <c r="AE54" s="51">
        <v>1</v>
      </c>
      <c r="AF54" s="52">
        <v>0</v>
      </c>
      <c r="AG54" s="51">
        <v>1</v>
      </c>
      <c r="AH54" s="52">
        <v>0</v>
      </c>
      <c r="AI54" s="51">
        <v>0</v>
      </c>
      <c r="AJ54" s="52">
        <v>0</v>
      </c>
      <c r="AK54" s="52" t="s">
        <v>296</v>
      </c>
    </row>
    <row r="55" spans="1:37" x14ac:dyDescent="0.25">
      <c r="A55" s="38" t="s">
        <v>73</v>
      </c>
      <c r="B55" s="39" t="s">
        <v>221</v>
      </c>
      <c r="C55" s="40" t="s">
        <v>174</v>
      </c>
      <c r="D55" s="40" t="s">
        <v>170</v>
      </c>
      <c r="E55" s="40" t="s">
        <v>156</v>
      </c>
      <c r="F55" s="40" t="s">
        <v>156</v>
      </c>
      <c r="G55" s="40">
        <v>0</v>
      </c>
      <c r="H55" s="41">
        <v>7</v>
      </c>
      <c r="I55" s="42">
        <v>1</v>
      </c>
      <c r="J55" s="43">
        <f t="shared" si="0"/>
        <v>0.14285714285714285</v>
      </c>
      <c r="K55" s="44">
        <v>1</v>
      </c>
      <c r="L55" s="43">
        <f t="shared" si="1"/>
        <v>0.14285714285714285</v>
      </c>
      <c r="M55" s="45">
        <v>3.3333333333333333E-2</v>
      </c>
      <c r="N55" s="46" t="e">
        <v>#DIV/0!</v>
      </c>
      <c r="O55" s="41">
        <v>4</v>
      </c>
      <c r="P55" s="42">
        <v>0</v>
      </c>
      <c r="Q55" s="43">
        <f t="shared" si="2"/>
        <v>0</v>
      </c>
      <c r="R55" s="44">
        <v>0</v>
      </c>
      <c r="S55" s="43">
        <f t="shared" si="3"/>
        <v>0</v>
      </c>
      <c r="T55" s="45">
        <v>0</v>
      </c>
      <c r="U55" s="46" t="e">
        <v>#DIV/0!</v>
      </c>
      <c r="V55" s="47">
        <v>50000</v>
      </c>
      <c r="W55" s="42">
        <v>5790</v>
      </c>
      <c r="X55" s="43">
        <f t="shared" si="4"/>
        <v>0.1158</v>
      </c>
      <c r="Y55" s="48">
        <v>5790</v>
      </c>
      <c r="Z55" s="43">
        <f t="shared" si="5"/>
        <v>0.1158</v>
      </c>
      <c r="AA55" s="49">
        <v>193</v>
      </c>
      <c r="AB55" s="50" t="e">
        <v>#DIV/0!</v>
      </c>
      <c r="AC55" s="51">
        <v>1</v>
      </c>
      <c r="AD55" s="52">
        <v>0</v>
      </c>
      <c r="AE55" s="51">
        <v>1</v>
      </c>
      <c r="AF55" s="52">
        <v>0</v>
      </c>
      <c r="AG55" s="51">
        <v>1</v>
      </c>
      <c r="AH55" s="52">
        <v>0</v>
      </c>
      <c r="AI55" s="51">
        <v>0</v>
      </c>
      <c r="AJ55" s="52">
        <v>0</v>
      </c>
      <c r="AK55" s="52">
        <v>0</v>
      </c>
    </row>
    <row r="56" spans="1:37" x14ac:dyDescent="0.25">
      <c r="A56" s="38" t="s">
        <v>74</v>
      </c>
      <c r="B56" s="39" t="s">
        <v>222</v>
      </c>
      <c r="C56" s="40" t="s">
        <v>162</v>
      </c>
      <c r="D56" s="40" t="s">
        <v>170</v>
      </c>
      <c r="E56" s="40" t="s">
        <v>156</v>
      </c>
      <c r="F56" s="40" t="s">
        <v>156</v>
      </c>
      <c r="G56" s="40">
        <v>0</v>
      </c>
      <c r="H56" s="41">
        <v>9</v>
      </c>
      <c r="I56" s="42">
        <v>7</v>
      </c>
      <c r="J56" s="43">
        <f t="shared" si="0"/>
        <v>0.77777777777777779</v>
      </c>
      <c r="K56" s="44">
        <v>7</v>
      </c>
      <c r="L56" s="43">
        <f t="shared" si="1"/>
        <v>0.77777777777777779</v>
      </c>
      <c r="M56" s="45">
        <v>0.23333333333333334</v>
      </c>
      <c r="N56" s="46" t="e">
        <v>#DIV/0!</v>
      </c>
      <c r="O56" s="41">
        <v>6</v>
      </c>
      <c r="P56" s="42">
        <v>5</v>
      </c>
      <c r="Q56" s="43">
        <f t="shared" si="2"/>
        <v>0.83333333333333337</v>
      </c>
      <c r="R56" s="44">
        <v>5</v>
      </c>
      <c r="S56" s="43">
        <f t="shared" si="3"/>
        <v>0.83333333333333337</v>
      </c>
      <c r="T56" s="45">
        <v>0.16666666666666666</v>
      </c>
      <c r="U56" s="46" t="e">
        <v>#DIV/0!</v>
      </c>
      <c r="V56" s="47">
        <v>59785</v>
      </c>
      <c r="W56" s="42">
        <v>47148</v>
      </c>
      <c r="X56" s="43">
        <f t="shared" si="4"/>
        <v>0.78862590950907419</v>
      </c>
      <c r="Y56" s="48">
        <v>47148</v>
      </c>
      <c r="Z56" s="43">
        <f t="shared" si="5"/>
        <v>0.78862590950907419</v>
      </c>
      <c r="AA56" s="49">
        <v>1571.6</v>
      </c>
      <c r="AB56" s="50" t="e">
        <v>#DIV/0!</v>
      </c>
      <c r="AC56" s="51">
        <v>1</v>
      </c>
      <c r="AD56" s="52">
        <v>0</v>
      </c>
      <c r="AE56" s="51">
        <v>1</v>
      </c>
      <c r="AF56" s="52">
        <v>0</v>
      </c>
      <c r="AG56" s="51">
        <v>1</v>
      </c>
      <c r="AH56" s="52">
        <v>0</v>
      </c>
      <c r="AI56" s="51">
        <v>0</v>
      </c>
      <c r="AJ56" s="52">
        <v>0</v>
      </c>
      <c r="AK56" s="52" t="s">
        <v>296</v>
      </c>
    </row>
    <row r="57" spans="1:37" x14ac:dyDescent="0.25">
      <c r="A57" s="38" t="s">
        <v>75</v>
      </c>
      <c r="B57" s="39" t="s">
        <v>198</v>
      </c>
      <c r="C57" s="40" t="s">
        <v>174</v>
      </c>
      <c r="D57" s="40" t="s">
        <v>170</v>
      </c>
      <c r="E57" s="40" t="s">
        <v>156</v>
      </c>
      <c r="F57" s="40" t="s">
        <v>156</v>
      </c>
      <c r="G57" s="40">
        <v>0</v>
      </c>
      <c r="H57" s="41">
        <v>24</v>
      </c>
      <c r="I57" s="42">
        <v>18</v>
      </c>
      <c r="J57" s="43">
        <f t="shared" si="0"/>
        <v>0.75</v>
      </c>
      <c r="K57" s="44">
        <v>18</v>
      </c>
      <c r="L57" s="43">
        <f t="shared" si="1"/>
        <v>0.75</v>
      </c>
      <c r="M57" s="45">
        <v>0.6</v>
      </c>
      <c r="N57" s="46" t="e">
        <v>#DIV/0!</v>
      </c>
      <c r="O57" s="41">
        <v>11</v>
      </c>
      <c r="P57" s="42">
        <v>15</v>
      </c>
      <c r="Q57" s="43">
        <f t="shared" si="2"/>
        <v>1.3636363636363635</v>
      </c>
      <c r="R57" s="44">
        <v>15</v>
      </c>
      <c r="S57" s="43">
        <f t="shared" si="3"/>
        <v>1.3636363636363635</v>
      </c>
      <c r="T57" s="45">
        <v>0.5</v>
      </c>
      <c r="U57" s="46" t="e">
        <v>#DIV/0!</v>
      </c>
      <c r="V57" s="47">
        <v>109872</v>
      </c>
      <c r="W57" s="42">
        <v>131099</v>
      </c>
      <c r="X57" s="43">
        <f t="shared" si="4"/>
        <v>1.1931975389544196</v>
      </c>
      <c r="Y57" s="48">
        <v>131099</v>
      </c>
      <c r="Z57" s="43">
        <f t="shared" si="5"/>
        <v>1.1931975389544196</v>
      </c>
      <c r="AA57" s="49">
        <v>4369.9666666666662</v>
      </c>
      <c r="AB57" s="50" t="e">
        <v>#DIV/0!</v>
      </c>
      <c r="AC57" s="51">
        <v>1</v>
      </c>
      <c r="AD57" s="52">
        <v>0</v>
      </c>
      <c r="AE57" s="51">
        <v>1</v>
      </c>
      <c r="AF57" s="52">
        <v>0</v>
      </c>
      <c r="AG57" s="51">
        <v>1</v>
      </c>
      <c r="AH57" s="52">
        <v>0</v>
      </c>
      <c r="AI57" s="51">
        <v>0</v>
      </c>
      <c r="AJ57" s="52">
        <v>0</v>
      </c>
      <c r="AK57" s="52" t="s">
        <v>295</v>
      </c>
    </row>
    <row r="58" spans="1:37" x14ac:dyDescent="0.25">
      <c r="A58" s="38" t="s">
        <v>76</v>
      </c>
      <c r="B58" s="39" t="s">
        <v>223</v>
      </c>
      <c r="C58" s="40" t="s">
        <v>174</v>
      </c>
      <c r="D58" s="40" t="s">
        <v>170</v>
      </c>
      <c r="E58" s="40" t="s">
        <v>156</v>
      </c>
      <c r="F58" s="40" t="s">
        <v>156</v>
      </c>
      <c r="G58" s="40">
        <v>0</v>
      </c>
      <c r="H58" s="41">
        <v>7</v>
      </c>
      <c r="I58" s="42">
        <v>1</v>
      </c>
      <c r="J58" s="43">
        <f t="shared" si="0"/>
        <v>0.14285714285714285</v>
      </c>
      <c r="K58" s="44">
        <v>1</v>
      </c>
      <c r="L58" s="43">
        <f t="shared" si="1"/>
        <v>0.14285714285714285</v>
      </c>
      <c r="M58" s="45">
        <v>3.3333333333333333E-2</v>
      </c>
      <c r="N58" s="46" t="e">
        <v>#DIV/0!</v>
      </c>
      <c r="O58" s="41">
        <v>4</v>
      </c>
      <c r="P58" s="42">
        <v>1</v>
      </c>
      <c r="Q58" s="43">
        <f t="shared" si="2"/>
        <v>0.25</v>
      </c>
      <c r="R58" s="44">
        <v>1</v>
      </c>
      <c r="S58" s="43">
        <f t="shared" si="3"/>
        <v>0.25</v>
      </c>
      <c r="T58" s="45">
        <v>3.3333333333333333E-2</v>
      </c>
      <c r="U58" s="46" t="e">
        <v>#DIV/0!</v>
      </c>
      <c r="V58" s="47">
        <v>50000</v>
      </c>
      <c r="W58" s="42">
        <v>14830</v>
      </c>
      <c r="X58" s="43">
        <f t="shared" si="4"/>
        <v>0.29659999999999997</v>
      </c>
      <c r="Y58" s="48">
        <v>14830</v>
      </c>
      <c r="Z58" s="43">
        <f t="shared" si="5"/>
        <v>0.29659999999999997</v>
      </c>
      <c r="AA58" s="49">
        <v>494.33333333333331</v>
      </c>
      <c r="AB58" s="50" t="e">
        <v>#DIV/0!</v>
      </c>
      <c r="AC58" s="51">
        <v>1</v>
      </c>
      <c r="AD58" s="52">
        <v>0</v>
      </c>
      <c r="AE58" s="51">
        <v>1</v>
      </c>
      <c r="AF58" s="52">
        <v>0</v>
      </c>
      <c r="AG58" s="51">
        <v>1</v>
      </c>
      <c r="AH58" s="52">
        <v>0</v>
      </c>
      <c r="AI58" s="51">
        <v>0</v>
      </c>
      <c r="AJ58" s="52">
        <v>0</v>
      </c>
      <c r="AK58" s="52">
        <v>0</v>
      </c>
    </row>
    <row r="59" spans="1:37" x14ac:dyDescent="0.25">
      <c r="A59" s="38" t="s">
        <v>77</v>
      </c>
      <c r="B59" s="39" t="s">
        <v>224</v>
      </c>
      <c r="C59" s="40" t="s">
        <v>174</v>
      </c>
      <c r="D59" s="40" t="s">
        <v>170</v>
      </c>
      <c r="E59" s="40" t="s">
        <v>156</v>
      </c>
      <c r="F59" s="40" t="s">
        <v>156</v>
      </c>
      <c r="G59" s="40">
        <v>0</v>
      </c>
      <c r="H59" s="41">
        <v>7</v>
      </c>
      <c r="I59" s="42">
        <v>4</v>
      </c>
      <c r="J59" s="43">
        <f t="shared" si="0"/>
        <v>0.5714285714285714</v>
      </c>
      <c r="K59" s="44">
        <v>4</v>
      </c>
      <c r="L59" s="43">
        <f t="shared" si="1"/>
        <v>0.5714285714285714</v>
      </c>
      <c r="M59" s="45">
        <v>0.13333333333333333</v>
      </c>
      <c r="N59" s="46" t="e">
        <v>#DIV/0!</v>
      </c>
      <c r="O59" s="41">
        <v>4</v>
      </c>
      <c r="P59" s="42">
        <v>1</v>
      </c>
      <c r="Q59" s="43">
        <f t="shared" si="2"/>
        <v>0.25</v>
      </c>
      <c r="R59" s="44">
        <v>1</v>
      </c>
      <c r="S59" s="43">
        <f t="shared" si="3"/>
        <v>0.25</v>
      </c>
      <c r="T59" s="45">
        <v>3.3333333333333333E-2</v>
      </c>
      <c r="U59" s="46" t="e">
        <v>#DIV/0!</v>
      </c>
      <c r="V59" s="47">
        <v>50000</v>
      </c>
      <c r="W59" s="42">
        <v>23669</v>
      </c>
      <c r="X59" s="43">
        <f t="shared" si="4"/>
        <v>0.47338000000000002</v>
      </c>
      <c r="Y59" s="48">
        <v>23669</v>
      </c>
      <c r="Z59" s="43">
        <f t="shared" si="5"/>
        <v>0.47338000000000002</v>
      </c>
      <c r="AA59" s="49">
        <v>788.9666666666667</v>
      </c>
      <c r="AB59" s="50" t="e">
        <v>#DIV/0!</v>
      </c>
      <c r="AC59" s="51">
        <v>1</v>
      </c>
      <c r="AD59" s="52">
        <v>0</v>
      </c>
      <c r="AE59" s="51">
        <v>1</v>
      </c>
      <c r="AF59" s="52">
        <v>0</v>
      </c>
      <c r="AG59" s="51">
        <v>1</v>
      </c>
      <c r="AH59" s="52">
        <v>0</v>
      </c>
      <c r="AI59" s="51">
        <v>0</v>
      </c>
      <c r="AJ59" s="52">
        <v>0</v>
      </c>
      <c r="AK59" s="52">
        <v>0</v>
      </c>
    </row>
    <row r="60" spans="1:37" x14ac:dyDescent="0.25">
      <c r="A60" s="38" t="s">
        <v>78</v>
      </c>
      <c r="B60" s="39" t="s">
        <v>225</v>
      </c>
      <c r="C60" s="40" t="s">
        <v>174</v>
      </c>
      <c r="D60" s="40" t="s">
        <v>170</v>
      </c>
      <c r="E60" s="40" t="s">
        <v>156</v>
      </c>
      <c r="F60" s="40" t="s">
        <v>156</v>
      </c>
      <c r="G60" s="40">
        <v>0</v>
      </c>
      <c r="H60" s="41">
        <v>7</v>
      </c>
      <c r="I60" s="42">
        <v>6</v>
      </c>
      <c r="J60" s="43">
        <f t="shared" si="0"/>
        <v>0.8571428571428571</v>
      </c>
      <c r="K60" s="44">
        <v>6</v>
      </c>
      <c r="L60" s="43">
        <f t="shared" si="1"/>
        <v>0.8571428571428571</v>
      </c>
      <c r="M60" s="45">
        <v>0.2</v>
      </c>
      <c r="N60" s="46" t="e">
        <v>#DIV/0!</v>
      </c>
      <c r="O60" s="41">
        <v>4</v>
      </c>
      <c r="P60" s="42">
        <v>5</v>
      </c>
      <c r="Q60" s="43">
        <f t="shared" si="2"/>
        <v>1.25</v>
      </c>
      <c r="R60" s="44">
        <v>5</v>
      </c>
      <c r="S60" s="43">
        <f t="shared" si="3"/>
        <v>1.25</v>
      </c>
      <c r="T60" s="45">
        <v>0.16666666666666666</v>
      </c>
      <c r="U60" s="46" t="e">
        <v>#DIV/0!</v>
      </c>
      <c r="V60" s="47">
        <v>50000</v>
      </c>
      <c r="W60" s="42">
        <v>55029</v>
      </c>
      <c r="X60" s="43">
        <f t="shared" si="4"/>
        <v>1.1005799999999999</v>
      </c>
      <c r="Y60" s="48">
        <v>55029</v>
      </c>
      <c r="Z60" s="43">
        <f t="shared" si="5"/>
        <v>1.1005799999999999</v>
      </c>
      <c r="AA60" s="49">
        <v>1834.3</v>
      </c>
      <c r="AB60" s="50" t="e">
        <v>#DIV/0!</v>
      </c>
      <c r="AC60" s="51">
        <v>1</v>
      </c>
      <c r="AD60" s="52">
        <v>0</v>
      </c>
      <c r="AE60" s="51">
        <v>1</v>
      </c>
      <c r="AF60" s="52">
        <v>0</v>
      </c>
      <c r="AG60" s="51">
        <v>1</v>
      </c>
      <c r="AH60" s="52">
        <v>0</v>
      </c>
      <c r="AI60" s="51">
        <v>0</v>
      </c>
      <c r="AJ60" s="52">
        <v>0</v>
      </c>
      <c r="AK60" s="52">
        <v>0</v>
      </c>
    </row>
    <row r="61" spans="1:37" x14ac:dyDescent="0.25">
      <c r="A61" s="38" t="s">
        <v>79</v>
      </c>
      <c r="B61" s="39" t="s">
        <v>221</v>
      </c>
      <c r="C61" s="40" t="s">
        <v>174</v>
      </c>
      <c r="D61" s="40" t="s">
        <v>165</v>
      </c>
      <c r="E61" s="40" t="s">
        <v>156</v>
      </c>
      <c r="F61" s="40" t="s">
        <v>157</v>
      </c>
      <c r="G61" s="40">
        <v>0</v>
      </c>
      <c r="H61" s="41">
        <v>7</v>
      </c>
      <c r="I61" s="42">
        <v>0</v>
      </c>
      <c r="J61" s="43">
        <f t="shared" si="0"/>
        <v>0</v>
      </c>
      <c r="K61" s="44">
        <v>0</v>
      </c>
      <c r="L61" s="43">
        <f t="shared" si="1"/>
        <v>0</v>
      </c>
      <c r="M61" s="45">
        <v>0</v>
      </c>
      <c r="N61" s="46" t="e">
        <v>#DIV/0!</v>
      </c>
      <c r="O61" s="41">
        <v>4</v>
      </c>
      <c r="P61" s="42">
        <v>0</v>
      </c>
      <c r="Q61" s="43">
        <f t="shared" si="2"/>
        <v>0</v>
      </c>
      <c r="R61" s="44">
        <v>0</v>
      </c>
      <c r="S61" s="43">
        <f t="shared" si="3"/>
        <v>0</v>
      </c>
      <c r="T61" s="45">
        <v>0</v>
      </c>
      <c r="U61" s="46" t="e">
        <v>#DIV/0!</v>
      </c>
      <c r="V61" s="47">
        <v>50000</v>
      </c>
      <c r="W61" s="42">
        <v>0</v>
      </c>
      <c r="X61" s="43">
        <f t="shared" si="4"/>
        <v>0</v>
      </c>
      <c r="Y61" s="48">
        <v>0</v>
      </c>
      <c r="Z61" s="43">
        <f t="shared" si="5"/>
        <v>0</v>
      </c>
      <c r="AA61" s="49">
        <v>0</v>
      </c>
      <c r="AB61" s="50" t="e">
        <v>#DIV/0!</v>
      </c>
      <c r="AC61" s="51">
        <v>1</v>
      </c>
      <c r="AD61" s="52">
        <v>0</v>
      </c>
      <c r="AE61" s="51">
        <v>1</v>
      </c>
      <c r="AF61" s="52">
        <v>0</v>
      </c>
      <c r="AG61" s="51">
        <v>1</v>
      </c>
      <c r="AH61" s="52">
        <v>0</v>
      </c>
      <c r="AI61" s="51">
        <v>0</v>
      </c>
      <c r="AJ61" s="52">
        <v>0</v>
      </c>
      <c r="AK61" s="52">
        <v>0</v>
      </c>
    </row>
    <row r="62" spans="1:37" x14ac:dyDescent="0.25">
      <c r="A62" s="38" t="s">
        <v>80</v>
      </c>
      <c r="B62" s="39" t="s">
        <v>226</v>
      </c>
      <c r="C62" s="40" t="s">
        <v>162</v>
      </c>
      <c r="D62" s="40" t="s">
        <v>186</v>
      </c>
      <c r="E62" s="40" t="s">
        <v>156</v>
      </c>
      <c r="F62" s="40" t="s">
        <v>156</v>
      </c>
      <c r="G62" s="40">
        <v>1</v>
      </c>
      <c r="H62" s="41">
        <v>80</v>
      </c>
      <c r="I62" s="42">
        <v>76</v>
      </c>
      <c r="J62" s="43">
        <f t="shared" si="0"/>
        <v>0.95</v>
      </c>
      <c r="K62" s="44">
        <v>76</v>
      </c>
      <c r="L62" s="43">
        <f t="shared" si="1"/>
        <v>0.95</v>
      </c>
      <c r="M62" s="45">
        <v>2.5333333333333332</v>
      </c>
      <c r="N62" s="46" t="e">
        <v>#DIV/0!</v>
      </c>
      <c r="O62" s="41">
        <v>56</v>
      </c>
      <c r="P62" s="42">
        <v>55</v>
      </c>
      <c r="Q62" s="43">
        <f t="shared" si="2"/>
        <v>0.9821428571428571</v>
      </c>
      <c r="R62" s="44">
        <v>55</v>
      </c>
      <c r="S62" s="43">
        <f t="shared" si="3"/>
        <v>0.9821428571428571</v>
      </c>
      <c r="T62" s="45">
        <v>1.8333333333333333</v>
      </c>
      <c r="U62" s="46" t="e">
        <v>#DIV/0!</v>
      </c>
      <c r="V62" s="47">
        <v>630592</v>
      </c>
      <c r="W62" s="42">
        <v>592940</v>
      </c>
      <c r="X62" s="43">
        <f t="shared" si="4"/>
        <v>0.94029102811326504</v>
      </c>
      <c r="Y62" s="48">
        <v>592940</v>
      </c>
      <c r="Z62" s="43">
        <f t="shared" si="5"/>
        <v>0.94029102811326504</v>
      </c>
      <c r="AA62" s="49">
        <v>19764.666666666668</v>
      </c>
      <c r="AB62" s="50" t="e">
        <v>#DIV/0!</v>
      </c>
      <c r="AC62" s="51">
        <v>12</v>
      </c>
      <c r="AD62" s="52">
        <v>8</v>
      </c>
      <c r="AE62" s="51">
        <v>4</v>
      </c>
      <c r="AF62" s="52">
        <v>11</v>
      </c>
      <c r="AG62" s="51">
        <v>3</v>
      </c>
      <c r="AH62" s="52">
        <v>7</v>
      </c>
      <c r="AI62" s="51">
        <v>0</v>
      </c>
      <c r="AJ62" s="52">
        <v>0</v>
      </c>
      <c r="AK62" s="52">
        <v>0</v>
      </c>
    </row>
    <row r="63" spans="1:37" x14ac:dyDescent="0.25">
      <c r="A63" s="38" t="s">
        <v>81</v>
      </c>
      <c r="B63" s="39" t="s">
        <v>227</v>
      </c>
      <c r="C63" s="40" t="s">
        <v>162</v>
      </c>
      <c r="D63" s="40" t="s">
        <v>186</v>
      </c>
      <c r="E63" s="40" t="s">
        <v>156</v>
      </c>
      <c r="F63" s="40" t="s">
        <v>156</v>
      </c>
      <c r="G63" s="40">
        <v>1</v>
      </c>
      <c r="H63" s="41">
        <v>99</v>
      </c>
      <c r="I63" s="42">
        <v>101</v>
      </c>
      <c r="J63" s="43">
        <f t="shared" si="0"/>
        <v>1.0202020202020201</v>
      </c>
      <c r="K63" s="44">
        <v>101</v>
      </c>
      <c r="L63" s="43">
        <f t="shared" si="1"/>
        <v>1.0202020202020201</v>
      </c>
      <c r="M63" s="45">
        <v>3.3666666666666667</v>
      </c>
      <c r="N63" s="46" t="e">
        <v>#DIV/0!</v>
      </c>
      <c r="O63" s="41">
        <v>66</v>
      </c>
      <c r="P63" s="42">
        <v>58</v>
      </c>
      <c r="Q63" s="43">
        <f t="shared" si="2"/>
        <v>0.87878787878787878</v>
      </c>
      <c r="R63" s="44">
        <v>58</v>
      </c>
      <c r="S63" s="43">
        <f t="shared" si="3"/>
        <v>0.87878787878787878</v>
      </c>
      <c r="T63" s="45">
        <v>1.9333333333333333</v>
      </c>
      <c r="U63" s="46" t="e">
        <v>#DIV/0!</v>
      </c>
      <c r="V63" s="47">
        <v>736943</v>
      </c>
      <c r="W63" s="42">
        <v>771250</v>
      </c>
      <c r="X63" s="43">
        <f t="shared" si="4"/>
        <v>1.0465531255470233</v>
      </c>
      <c r="Y63" s="48">
        <v>771250</v>
      </c>
      <c r="Z63" s="43">
        <f t="shared" si="5"/>
        <v>1.0465531255470233</v>
      </c>
      <c r="AA63" s="49">
        <v>25708.333333333332</v>
      </c>
      <c r="AB63" s="50" t="e">
        <v>#DIV/0!</v>
      </c>
      <c r="AC63" s="51">
        <v>8</v>
      </c>
      <c r="AD63" s="52">
        <v>13</v>
      </c>
      <c r="AE63" s="51">
        <v>4</v>
      </c>
      <c r="AF63" s="52">
        <v>8</v>
      </c>
      <c r="AG63" s="51">
        <v>3</v>
      </c>
      <c r="AH63" s="52">
        <v>7</v>
      </c>
      <c r="AI63" s="51">
        <v>0</v>
      </c>
      <c r="AJ63" s="52">
        <v>0</v>
      </c>
      <c r="AK63" s="52">
        <v>0</v>
      </c>
    </row>
    <row r="64" spans="1:37" x14ac:dyDescent="0.25">
      <c r="A64" s="38" t="s">
        <v>82</v>
      </c>
      <c r="B64" s="39" t="s">
        <v>228</v>
      </c>
      <c r="C64" s="40" t="s">
        <v>162</v>
      </c>
      <c r="D64" s="40" t="s">
        <v>186</v>
      </c>
      <c r="E64" s="40" t="s">
        <v>156</v>
      </c>
      <c r="F64" s="40" t="s">
        <v>156</v>
      </c>
      <c r="G64" s="40">
        <v>1</v>
      </c>
      <c r="H64" s="41">
        <v>100</v>
      </c>
      <c r="I64" s="42">
        <v>109</v>
      </c>
      <c r="J64" s="43">
        <f t="shared" si="0"/>
        <v>1.0900000000000001</v>
      </c>
      <c r="K64" s="44">
        <v>109</v>
      </c>
      <c r="L64" s="43">
        <f t="shared" si="1"/>
        <v>1.0900000000000001</v>
      </c>
      <c r="M64" s="45">
        <v>3.6333333333333333</v>
      </c>
      <c r="N64" s="46" t="e">
        <v>#DIV/0!</v>
      </c>
      <c r="O64" s="41">
        <v>70</v>
      </c>
      <c r="P64" s="42">
        <v>78</v>
      </c>
      <c r="Q64" s="43">
        <f t="shared" si="2"/>
        <v>1.1142857142857143</v>
      </c>
      <c r="R64" s="44">
        <v>78</v>
      </c>
      <c r="S64" s="43">
        <f t="shared" si="3"/>
        <v>1.1142857142857143</v>
      </c>
      <c r="T64" s="45">
        <v>2.6</v>
      </c>
      <c r="U64" s="46" t="e">
        <v>#DIV/0!</v>
      </c>
      <c r="V64" s="47">
        <v>793696</v>
      </c>
      <c r="W64" s="42">
        <v>827496</v>
      </c>
      <c r="X64" s="43">
        <f t="shared" si="4"/>
        <v>1.0425855743256864</v>
      </c>
      <c r="Y64" s="48">
        <v>827496</v>
      </c>
      <c r="Z64" s="43">
        <f t="shared" si="5"/>
        <v>1.0425855743256864</v>
      </c>
      <c r="AA64" s="49">
        <v>27583.200000000001</v>
      </c>
      <c r="AB64" s="50" t="e">
        <v>#DIV/0!</v>
      </c>
      <c r="AC64" s="51">
        <v>6</v>
      </c>
      <c r="AD64" s="52">
        <v>9</v>
      </c>
      <c r="AE64" s="51">
        <v>11</v>
      </c>
      <c r="AF64" s="52">
        <v>15</v>
      </c>
      <c r="AG64" s="51">
        <v>3</v>
      </c>
      <c r="AH64" s="52">
        <v>14</v>
      </c>
      <c r="AI64" s="51">
        <v>0</v>
      </c>
      <c r="AJ64" s="52">
        <v>0</v>
      </c>
      <c r="AK64" s="52" t="s">
        <v>293</v>
      </c>
    </row>
    <row r="65" spans="1:37" x14ac:dyDescent="0.25">
      <c r="A65" s="38" t="s">
        <v>83</v>
      </c>
      <c r="B65" s="39" t="s">
        <v>229</v>
      </c>
      <c r="C65" s="40" t="s">
        <v>162</v>
      </c>
      <c r="D65" s="40" t="s">
        <v>186</v>
      </c>
      <c r="E65" s="40" t="s">
        <v>156</v>
      </c>
      <c r="F65" s="40" t="s">
        <v>156</v>
      </c>
      <c r="G65" s="40">
        <v>1</v>
      </c>
      <c r="H65" s="41">
        <v>82</v>
      </c>
      <c r="I65" s="42">
        <v>96</v>
      </c>
      <c r="J65" s="43">
        <f t="shared" si="0"/>
        <v>1.1707317073170731</v>
      </c>
      <c r="K65" s="44">
        <v>96</v>
      </c>
      <c r="L65" s="43">
        <f t="shared" si="1"/>
        <v>1.1707317073170731</v>
      </c>
      <c r="M65" s="45">
        <v>3.2</v>
      </c>
      <c r="N65" s="46" t="e">
        <v>#DIV/0!</v>
      </c>
      <c r="O65" s="41">
        <v>57</v>
      </c>
      <c r="P65" s="42">
        <v>57</v>
      </c>
      <c r="Q65" s="43">
        <f t="shared" si="2"/>
        <v>1</v>
      </c>
      <c r="R65" s="44">
        <v>57</v>
      </c>
      <c r="S65" s="43">
        <f t="shared" si="3"/>
        <v>1</v>
      </c>
      <c r="T65" s="45">
        <v>1.9</v>
      </c>
      <c r="U65" s="46" t="e">
        <v>#DIV/0!</v>
      </c>
      <c r="V65" s="47">
        <v>643748</v>
      </c>
      <c r="W65" s="42">
        <v>748070</v>
      </c>
      <c r="X65" s="43">
        <f t="shared" si="4"/>
        <v>1.1620540957020449</v>
      </c>
      <c r="Y65" s="48">
        <v>748070</v>
      </c>
      <c r="Z65" s="43">
        <f t="shared" si="5"/>
        <v>1.1620540957020449</v>
      </c>
      <c r="AA65" s="49">
        <v>24935.666666666668</v>
      </c>
      <c r="AB65" s="50" t="e">
        <v>#DIV/0!</v>
      </c>
      <c r="AC65" s="51">
        <v>9</v>
      </c>
      <c r="AD65" s="52">
        <v>10</v>
      </c>
      <c r="AE65" s="51">
        <v>3</v>
      </c>
      <c r="AF65" s="52">
        <v>11</v>
      </c>
      <c r="AG65" s="51">
        <v>3</v>
      </c>
      <c r="AH65" s="52">
        <v>13</v>
      </c>
      <c r="AI65" s="51">
        <v>0</v>
      </c>
      <c r="AJ65" s="52">
        <v>0</v>
      </c>
      <c r="AK65" s="52" t="s">
        <v>293</v>
      </c>
    </row>
    <row r="66" spans="1:37" x14ac:dyDescent="0.25">
      <c r="A66" s="38" t="s">
        <v>84</v>
      </c>
      <c r="B66" s="39" t="s">
        <v>230</v>
      </c>
      <c r="C66" s="40" t="s">
        <v>174</v>
      </c>
      <c r="D66" s="40" t="s">
        <v>186</v>
      </c>
      <c r="E66" s="40" t="s">
        <v>156</v>
      </c>
      <c r="F66" s="40" t="s">
        <v>156</v>
      </c>
      <c r="G66" s="40">
        <v>0</v>
      </c>
      <c r="H66" s="41">
        <v>25</v>
      </c>
      <c r="I66" s="42">
        <v>22</v>
      </c>
      <c r="J66" s="43">
        <f t="shared" si="0"/>
        <v>0.88</v>
      </c>
      <c r="K66" s="44">
        <v>22</v>
      </c>
      <c r="L66" s="43">
        <f t="shared" si="1"/>
        <v>0.88</v>
      </c>
      <c r="M66" s="45">
        <v>0.73333333333333328</v>
      </c>
      <c r="N66" s="46" t="e">
        <v>#DIV/0!</v>
      </c>
      <c r="O66" s="41">
        <v>13</v>
      </c>
      <c r="P66" s="42">
        <v>17</v>
      </c>
      <c r="Q66" s="43">
        <f t="shared" si="2"/>
        <v>1.3076923076923077</v>
      </c>
      <c r="R66" s="44">
        <v>17</v>
      </c>
      <c r="S66" s="43">
        <f t="shared" si="3"/>
        <v>1.3076923076923077</v>
      </c>
      <c r="T66" s="45">
        <v>0.56666666666666665</v>
      </c>
      <c r="U66" s="46" t="e">
        <v>#DIV/0!</v>
      </c>
      <c r="V66" s="47">
        <v>197685</v>
      </c>
      <c r="W66" s="42">
        <v>187638</v>
      </c>
      <c r="X66" s="43">
        <f t="shared" si="4"/>
        <v>0.94917672054025348</v>
      </c>
      <c r="Y66" s="48">
        <v>187638</v>
      </c>
      <c r="Z66" s="43">
        <f t="shared" si="5"/>
        <v>0.94917672054025348</v>
      </c>
      <c r="AA66" s="49">
        <v>6254.6</v>
      </c>
      <c r="AB66" s="50" t="e">
        <v>#DIV/0!</v>
      </c>
      <c r="AC66" s="51">
        <v>3</v>
      </c>
      <c r="AD66" s="52">
        <v>0</v>
      </c>
      <c r="AE66" s="51">
        <v>1</v>
      </c>
      <c r="AF66" s="52">
        <v>0</v>
      </c>
      <c r="AG66" s="51">
        <v>1</v>
      </c>
      <c r="AH66" s="52">
        <v>0</v>
      </c>
      <c r="AI66" s="51">
        <v>0</v>
      </c>
      <c r="AJ66" s="52">
        <v>0</v>
      </c>
      <c r="AK66" s="52">
        <v>0</v>
      </c>
    </row>
    <row r="67" spans="1:37" x14ac:dyDescent="0.25">
      <c r="A67" s="38" t="s">
        <v>85</v>
      </c>
      <c r="B67" s="39" t="s">
        <v>231</v>
      </c>
      <c r="C67" s="40" t="s">
        <v>174</v>
      </c>
      <c r="D67" s="40" t="s">
        <v>186</v>
      </c>
      <c r="E67" s="40" t="s">
        <v>156</v>
      </c>
      <c r="F67" s="40" t="s">
        <v>156</v>
      </c>
      <c r="G67" s="40">
        <v>0</v>
      </c>
      <c r="H67" s="41">
        <v>23</v>
      </c>
      <c r="I67" s="42">
        <v>15</v>
      </c>
      <c r="J67" s="43">
        <f t="shared" si="0"/>
        <v>0.65217391304347827</v>
      </c>
      <c r="K67" s="44">
        <v>15</v>
      </c>
      <c r="L67" s="43">
        <f t="shared" si="1"/>
        <v>0.65217391304347827</v>
      </c>
      <c r="M67" s="45">
        <v>0.5</v>
      </c>
      <c r="N67" s="46" t="e">
        <v>#DIV/0!</v>
      </c>
      <c r="O67" s="41">
        <v>15</v>
      </c>
      <c r="P67" s="42">
        <v>8</v>
      </c>
      <c r="Q67" s="43">
        <f t="shared" si="2"/>
        <v>0.53333333333333333</v>
      </c>
      <c r="R67" s="44">
        <v>8</v>
      </c>
      <c r="S67" s="43">
        <f t="shared" si="3"/>
        <v>0.53333333333333333</v>
      </c>
      <c r="T67" s="45">
        <v>0.26666666666666666</v>
      </c>
      <c r="U67" s="46" t="e">
        <v>#DIV/0!</v>
      </c>
      <c r="V67" s="47">
        <v>179423</v>
      </c>
      <c r="W67" s="42">
        <v>112830</v>
      </c>
      <c r="X67" s="43">
        <f t="shared" si="4"/>
        <v>0.62884914420113358</v>
      </c>
      <c r="Y67" s="48">
        <v>112830</v>
      </c>
      <c r="Z67" s="43">
        <f t="shared" si="5"/>
        <v>0.62884914420113358</v>
      </c>
      <c r="AA67" s="49">
        <v>3761</v>
      </c>
      <c r="AB67" s="50" t="e">
        <v>#DIV/0!</v>
      </c>
      <c r="AC67" s="51">
        <v>1</v>
      </c>
      <c r="AD67" s="52">
        <v>0</v>
      </c>
      <c r="AE67" s="51">
        <v>1</v>
      </c>
      <c r="AF67" s="52">
        <v>0</v>
      </c>
      <c r="AG67" s="51">
        <v>1</v>
      </c>
      <c r="AH67" s="52">
        <v>0</v>
      </c>
      <c r="AI67" s="51">
        <v>0</v>
      </c>
      <c r="AJ67" s="52">
        <v>0</v>
      </c>
      <c r="AK67" s="52">
        <v>0</v>
      </c>
    </row>
    <row r="68" spans="1:37" x14ac:dyDescent="0.25">
      <c r="A68" s="38" t="s">
        <v>86</v>
      </c>
      <c r="B68" s="39" t="s">
        <v>232</v>
      </c>
      <c r="C68" s="40" t="s">
        <v>174</v>
      </c>
      <c r="D68" s="40" t="s">
        <v>176</v>
      </c>
      <c r="E68" s="40" t="s">
        <v>156</v>
      </c>
      <c r="F68" s="40" t="s">
        <v>158</v>
      </c>
      <c r="G68" s="40">
        <v>0</v>
      </c>
      <c r="H68" s="41">
        <v>18</v>
      </c>
      <c r="I68" s="42">
        <v>15</v>
      </c>
      <c r="J68" s="43">
        <f t="shared" si="0"/>
        <v>0.83333333333333337</v>
      </c>
      <c r="K68" s="44">
        <v>15</v>
      </c>
      <c r="L68" s="43">
        <f t="shared" si="1"/>
        <v>0.83333333333333337</v>
      </c>
      <c r="M68" s="45">
        <v>0.5</v>
      </c>
      <c r="N68" s="46" t="e">
        <v>#DIV/0!</v>
      </c>
      <c r="O68" s="41">
        <v>13</v>
      </c>
      <c r="P68" s="42">
        <v>9</v>
      </c>
      <c r="Q68" s="43">
        <f t="shared" si="2"/>
        <v>0.69230769230769229</v>
      </c>
      <c r="R68" s="44">
        <v>9</v>
      </c>
      <c r="S68" s="43">
        <f t="shared" si="3"/>
        <v>0.69230769230769229</v>
      </c>
      <c r="T68" s="45">
        <v>0.3</v>
      </c>
      <c r="U68" s="46" t="e">
        <v>#DIV/0!</v>
      </c>
      <c r="V68" s="47">
        <v>115542</v>
      </c>
      <c r="W68" s="42">
        <v>110130</v>
      </c>
      <c r="X68" s="43">
        <f t="shared" si="4"/>
        <v>0.95315988991016254</v>
      </c>
      <c r="Y68" s="48">
        <v>110130</v>
      </c>
      <c r="Z68" s="43">
        <f t="shared" si="5"/>
        <v>0.95315988991016254</v>
      </c>
      <c r="AA68" s="49">
        <v>3671</v>
      </c>
      <c r="AB68" s="50" t="e">
        <v>#DIV/0!</v>
      </c>
      <c r="AC68" s="51">
        <v>1</v>
      </c>
      <c r="AD68" s="52">
        <v>0</v>
      </c>
      <c r="AE68" s="51">
        <v>1</v>
      </c>
      <c r="AF68" s="52">
        <v>0</v>
      </c>
      <c r="AG68" s="51">
        <v>1</v>
      </c>
      <c r="AH68" s="52">
        <v>0</v>
      </c>
      <c r="AI68" s="51">
        <v>0</v>
      </c>
      <c r="AJ68" s="52">
        <v>0</v>
      </c>
      <c r="AK68" s="52" t="s">
        <v>296</v>
      </c>
    </row>
    <row r="69" spans="1:37" x14ac:dyDescent="0.25">
      <c r="A69" s="38" t="s">
        <v>87</v>
      </c>
      <c r="B69" s="39" t="s">
        <v>233</v>
      </c>
      <c r="C69" s="40" t="s">
        <v>174</v>
      </c>
      <c r="D69" s="40" t="s">
        <v>186</v>
      </c>
      <c r="E69" s="40" t="s">
        <v>156</v>
      </c>
      <c r="F69" s="40" t="s">
        <v>156</v>
      </c>
      <c r="G69" s="40">
        <v>0</v>
      </c>
      <c r="H69" s="41">
        <v>18</v>
      </c>
      <c r="I69" s="42">
        <v>17</v>
      </c>
      <c r="J69" s="43">
        <f t="shared" si="0"/>
        <v>0.94444444444444442</v>
      </c>
      <c r="K69" s="44">
        <v>17</v>
      </c>
      <c r="L69" s="43">
        <f t="shared" si="1"/>
        <v>0.94444444444444442</v>
      </c>
      <c r="M69" s="45">
        <v>0.56666666666666665</v>
      </c>
      <c r="N69" s="46" t="e">
        <v>#DIV/0!</v>
      </c>
      <c r="O69" s="41">
        <v>8</v>
      </c>
      <c r="P69" s="42">
        <v>12</v>
      </c>
      <c r="Q69" s="43">
        <f t="shared" si="2"/>
        <v>1.5</v>
      </c>
      <c r="R69" s="44">
        <v>12</v>
      </c>
      <c r="S69" s="43">
        <f t="shared" si="3"/>
        <v>1.5</v>
      </c>
      <c r="T69" s="45">
        <v>0.4</v>
      </c>
      <c r="U69" s="46" t="e">
        <v>#DIV/0!</v>
      </c>
      <c r="V69" s="47">
        <v>137517</v>
      </c>
      <c r="W69" s="42">
        <v>135890</v>
      </c>
      <c r="X69" s="43">
        <f t="shared" si="4"/>
        <v>0.98816873550179252</v>
      </c>
      <c r="Y69" s="48">
        <v>135890</v>
      </c>
      <c r="Z69" s="43">
        <f t="shared" si="5"/>
        <v>0.98816873550179252</v>
      </c>
      <c r="AA69" s="49">
        <v>4529.666666666667</v>
      </c>
      <c r="AB69" s="50" t="e">
        <v>#DIV/0!</v>
      </c>
      <c r="AC69" s="51">
        <v>1</v>
      </c>
      <c r="AD69" s="52">
        <v>0</v>
      </c>
      <c r="AE69" s="51">
        <v>1</v>
      </c>
      <c r="AF69" s="52">
        <v>0</v>
      </c>
      <c r="AG69" s="51">
        <v>1</v>
      </c>
      <c r="AH69" s="52">
        <v>0</v>
      </c>
      <c r="AI69" s="51">
        <v>0</v>
      </c>
      <c r="AJ69" s="52">
        <v>0</v>
      </c>
      <c r="AK69" s="52">
        <v>0</v>
      </c>
    </row>
    <row r="70" spans="1:37" x14ac:dyDescent="0.25">
      <c r="A70" s="38" t="s">
        <v>88</v>
      </c>
      <c r="B70" s="39" t="s">
        <v>234</v>
      </c>
      <c r="C70" s="40" t="s">
        <v>174</v>
      </c>
      <c r="D70" s="40" t="s">
        <v>186</v>
      </c>
      <c r="E70" s="40" t="s">
        <v>156</v>
      </c>
      <c r="F70" s="40" t="s">
        <v>156</v>
      </c>
      <c r="G70" s="40">
        <v>0</v>
      </c>
      <c r="H70" s="41">
        <v>17</v>
      </c>
      <c r="I70" s="42">
        <v>16</v>
      </c>
      <c r="J70" s="43">
        <f t="shared" ref="J70:J128" si="6">IFERROR(I70/H70,0)</f>
        <v>0.94117647058823528</v>
      </c>
      <c r="K70" s="44">
        <v>16</v>
      </c>
      <c r="L70" s="43">
        <f t="shared" ref="L70:L128" si="7">IFERROR(K70/H70,0)</f>
        <v>0.94117647058823528</v>
      </c>
      <c r="M70" s="45">
        <v>0.53333333333333333</v>
      </c>
      <c r="N70" s="46" t="e">
        <v>#DIV/0!</v>
      </c>
      <c r="O70" s="41">
        <v>8</v>
      </c>
      <c r="P70" s="42">
        <v>9</v>
      </c>
      <c r="Q70" s="43">
        <f t="shared" ref="Q70:Q128" si="8">IFERROR(P70/O70,0)</f>
        <v>1.125</v>
      </c>
      <c r="R70" s="44">
        <v>9</v>
      </c>
      <c r="S70" s="43">
        <f t="shared" ref="S70:S128" si="9">IFERROR(R70/O70,0)</f>
        <v>1.125</v>
      </c>
      <c r="T70" s="45">
        <v>0.3</v>
      </c>
      <c r="U70" s="46" t="e">
        <v>#DIV/0!</v>
      </c>
      <c r="V70" s="47">
        <v>147327</v>
      </c>
      <c r="W70" s="42">
        <v>141268</v>
      </c>
      <c r="X70" s="43">
        <f t="shared" ref="X70:X128" si="10">W70/V70</f>
        <v>0.95887379774243686</v>
      </c>
      <c r="Y70" s="48">
        <v>141268</v>
      </c>
      <c r="Z70" s="43">
        <f t="shared" ref="Z70:Z128" si="11">Y70/V70</f>
        <v>0.95887379774243686</v>
      </c>
      <c r="AA70" s="49">
        <v>4708.9333333333334</v>
      </c>
      <c r="AB70" s="50" t="e">
        <v>#DIV/0!</v>
      </c>
      <c r="AC70" s="51">
        <v>1</v>
      </c>
      <c r="AD70" s="52">
        <v>0</v>
      </c>
      <c r="AE70" s="51">
        <v>1</v>
      </c>
      <c r="AF70" s="52">
        <v>0</v>
      </c>
      <c r="AG70" s="51">
        <v>1</v>
      </c>
      <c r="AH70" s="52">
        <v>0</v>
      </c>
      <c r="AI70" s="51">
        <v>0</v>
      </c>
      <c r="AJ70" s="52">
        <v>0</v>
      </c>
      <c r="AK70" s="52">
        <v>0</v>
      </c>
    </row>
    <row r="71" spans="1:37" x14ac:dyDescent="0.25">
      <c r="A71" s="38" t="s">
        <v>89</v>
      </c>
      <c r="B71" s="39" t="s">
        <v>235</v>
      </c>
      <c r="C71" s="40" t="s">
        <v>174</v>
      </c>
      <c r="D71" s="40" t="s">
        <v>186</v>
      </c>
      <c r="E71" s="40" t="s">
        <v>156</v>
      </c>
      <c r="F71" s="40" t="s">
        <v>156</v>
      </c>
      <c r="G71" s="40">
        <v>0</v>
      </c>
      <c r="H71" s="41">
        <v>18</v>
      </c>
      <c r="I71" s="42">
        <v>22</v>
      </c>
      <c r="J71" s="43">
        <f t="shared" si="6"/>
        <v>1.2222222222222223</v>
      </c>
      <c r="K71" s="44">
        <v>22</v>
      </c>
      <c r="L71" s="43">
        <f t="shared" si="7"/>
        <v>1.2222222222222223</v>
      </c>
      <c r="M71" s="45">
        <v>0.73333333333333328</v>
      </c>
      <c r="N71" s="46" t="e">
        <v>#DIV/0!</v>
      </c>
      <c r="O71" s="41">
        <v>13</v>
      </c>
      <c r="P71" s="42">
        <v>12</v>
      </c>
      <c r="Q71" s="43">
        <f t="shared" si="8"/>
        <v>0.92307692307692313</v>
      </c>
      <c r="R71" s="44">
        <v>12</v>
      </c>
      <c r="S71" s="43">
        <f t="shared" si="9"/>
        <v>0.92307692307692313</v>
      </c>
      <c r="T71" s="45">
        <v>0.4</v>
      </c>
      <c r="U71" s="46" t="e">
        <v>#DIV/0!</v>
      </c>
      <c r="V71" s="47">
        <v>111552</v>
      </c>
      <c r="W71" s="42">
        <v>164240</v>
      </c>
      <c r="X71" s="43">
        <f t="shared" si="10"/>
        <v>1.4723178427997705</v>
      </c>
      <c r="Y71" s="48">
        <v>164240</v>
      </c>
      <c r="Z71" s="43">
        <f t="shared" si="11"/>
        <v>1.4723178427997705</v>
      </c>
      <c r="AA71" s="49">
        <v>5474.666666666667</v>
      </c>
      <c r="AB71" s="50" t="e">
        <v>#DIV/0!</v>
      </c>
      <c r="AC71" s="51">
        <v>1</v>
      </c>
      <c r="AD71" s="52">
        <v>0</v>
      </c>
      <c r="AE71" s="51">
        <v>1</v>
      </c>
      <c r="AF71" s="52">
        <v>0</v>
      </c>
      <c r="AG71" s="51">
        <v>1</v>
      </c>
      <c r="AH71" s="52">
        <v>0</v>
      </c>
      <c r="AI71" s="51">
        <v>0</v>
      </c>
      <c r="AJ71" s="52">
        <v>0</v>
      </c>
      <c r="AK71" s="52" t="s">
        <v>296</v>
      </c>
    </row>
    <row r="72" spans="1:37" x14ac:dyDescent="0.25">
      <c r="A72" s="38" t="s">
        <v>90</v>
      </c>
      <c r="B72" s="39" t="s">
        <v>236</v>
      </c>
      <c r="C72" s="40" t="s">
        <v>192</v>
      </c>
      <c r="D72" s="40" t="s">
        <v>186</v>
      </c>
      <c r="E72" s="40" t="s">
        <v>156</v>
      </c>
      <c r="F72" s="40" t="s">
        <v>156</v>
      </c>
      <c r="G72" s="40">
        <v>0</v>
      </c>
      <c r="H72" s="41">
        <v>43</v>
      </c>
      <c r="I72" s="42">
        <v>39</v>
      </c>
      <c r="J72" s="43">
        <f t="shared" si="6"/>
        <v>0.90697674418604646</v>
      </c>
      <c r="K72" s="44">
        <v>39</v>
      </c>
      <c r="L72" s="43">
        <f t="shared" si="7"/>
        <v>0.90697674418604646</v>
      </c>
      <c r="M72" s="45">
        <v>1.3</v>
      </c>
      <c r="N72" s="46" t="e">
        <v>#DIV/0!</v>
      </c>
      <c r="O72" s="41">
        <v>30</v>
      </c>
      <c r="P72" s="42">
        <v>26</v>
      </c>
      <c r="Q72" s="43">
        <f t="shared" si="8"/>
        <v>0.8666666666666667</v>
      </c>
      <c r="R72" s="44">
        <v>26</v>
      </c>
      <c r="S72" s="43">
        <f t="shared" si="9"/>
        <v>0.8666666666666667</v>
      </c>
      <c r="T72" s="45">
        <v>0.8666666666666667</v>
      </c>
      <c r="U72" s="46" t="e">
        <v>#DIV/0!</v>
      </c>
      <c r="V72" s="47">
        <v>284571</v>
      </c>
      <c r="W72" s="42">
        <v>284879</v>
      </c>
      <c r="X72" s="43">
        <f t="shared" si="10"/>
        <v>1.0010823309472856</v>
      </c>
      <c r="Y72" s="48">
        <v>284879</v>
      </c>
      <c r="Z72" s="43">
        <f t="shared" si="11"/>
        <v>1.0010823309472856</v>
      </c>
      <c r="AA72" s="49">
        <v>9495.9666666666672</v>
      </c>
      <c r="AB72" s="50" t="e">
        <v>#DIV/0!</v>
      </c>
      <c r="AC72" s="51">
        <v>2</v>
      </c>
      <c r="AD72" s="52">
        <v>0</v>
      </c>
      <c r="AE72" s="51">
        <v>1</v>
      </c>
      <c r="AF72" s="52">
        <v>0</v>
      </c>
      <c r="AG72" s="51">
        <v>1</v>
      </c>
      <c r="AH72" s="52">
        <v>0</v>
      </c>
      <c r="AI72" s="51">
        <v>0</v>
      </c>
      <c r="AJ72" s="52">
        <v>0</v>
      </c>
      <c r="AK72" s="52" t="s">
        <v>296</v>
      </c>
    </row>
    <row r="73" spans="1:37" x14ac:dyDescent="0.25">
      <c r="A73" s="38" t="s">
        <v>91</v>
      </c>
      <c r="B73" s="39" t="s">
        <v>237</v>
      </c>
      <c r="C73" s="40" t="s">
        <v>174</v>
      </c>
      <c r="D73" s="40" t="s">
        <v>186</v>
      </c>
      <c r="E73" s="40" t="s">
        <v>156</v>
      </c>
      <c r="F73" s="40" t="s">
        <v>156</v>
      </c>
      <c r="G73" s="40">
        <v>0</v>
      </c>
      <c r="H73" s="41">
        <v>7</v>
      </c>
      <c r="I73" s="42">
        <v>0</v>
      </c>
      <c r="J73" s="43">
        <f t="shared" si="6"/>
        <v>0</v>
      </c>
      <c r="K73" s="44">
        <v>0</v>
      </c>
      <c r="L73" s="43">
        <f t="shared" si="7"/>
        <v>0</v>
      </c>
      <c r="M73" s="45">
        <v>0</v>
      </c>
      <c r="N73" s="46" t="e">
        <v>#DIV/0!</v>
      </c>
      <c r="O73" s="41">
        <v>4</v>
      </c>
      <c r="P73" s="42">
        <v>0</v>
      </c>
      <c r="Q73" s="43">
        <f t="shared" si="8"/>
        <v>0</v>
      </c>
      <c r="R73" s="44">
        <v>0</v>
      </c>
      <c r="S73" s="43">
        <f t="shared" si="9"/>
        <v>0</v>
      </c>
      <c r="T73" s="45">
        <v>0</v>
      </c>
      <c r="U73" s="46" t="e">
        <v>#DIV/0!</v>
      </c>
      <c r="V73" s="47">
        <v>50000</v>
      </c>
      <c r="W73" s="42">
        <v>0</v>
      </c>
      <c r="X73" s="43">
        <f t="shared" si="10"/>
        <v>0</v>
      </c>
      <c r="Y73" s="48">
        <v>0</v>
      </c>
      <c r="Z73" s="43">
        <f t="shared" si="11"/>
        <v>0</v>
      </c>
      <c r="AA73" s="49">
        <v>0</v>
      </c>
      <c r="AB73" s="50" t="e">
        <v>#DIV/0!</v>
      </c>
      <c r="AC73" s="51">
        <v>1</v>
      </c>
      <c r="AD73" s="52">
        <v>0</v>
      </c>
      <c r="AE73" s="51">
        <v>1</v>
      </c>
      <c r="AF73" s="52">
        <v>0</v>
      </c>
      <c r="AG73" s="51">
        <v>1</v>
      </c>
      <c r="AH73" s="52">
        <v>0</v>
      </c>
      <c r="AI73" s="51">
        <v>0</v>
      </c>
      <c r="AJ73" s="52">
        <v>0</v>
      </c>
      <c r="AK73" s="52">
        <v>0</v>
      </c>
    </row>
    <row r="74" spans="1:37" x14ac:dyDescent="0.25">
      <c r="A74" s="38" t="s">
        <v>92</v>
      </c>
      <c r="B74" s="39" t="s">
        <v>238</v>
      </c>
      <c r="C74" s="40" t="s">
        <v>174</v>
      </c>
      <c r="D74" s="40" t="s">
        <v>172</v>
      </c>
      <c r="E74" s="40" t="s">
        <v>156</v>
      </c>
      <c r="F74" s="40" t="s">
        <v>157</v>
      </c>
      <c r="G74" s="40">
        <v>0</v>
      </c>
      <c r="H74" s="41">
        <v>18</v>
      </c>
      <c r="I74" s="42">
        <v>19</v>
      </c>
      <c r="J74" s="43">
        <f t="shared" si="6"/>
        <v>1.0555555555555556</v>
      </c>
      <c r="K74" s="44">
        <v>19</v>
      </c>
      <c r="L74" s="43">
        <f t="shared" si="7"/>
        <v>1.0555555555555556</v>
      </c>
      <c r="M74" s="45">
        <v>0.6333333333333333</v>
      </c>
      <c r="N74" s="46" t="e">
        <v>#DIV/0!</v>
      </c>
      <c r="O74" s="41">
        <v>13</v>
      </c>
      <c r="P74" s="42">
        <v>12</v>
      </c>
      <c r="Q74" s="43">
        <f t="shared" si="8"/>
        <v>0.92307692307692313</v>
      </c>
      <c r="R74" s="44">
        <v>12</v>
      </c>
      <c r="S74" s="43">
        <f t="shared" si="9"/>
        <v>0.92307692307692313</v>
      </c>
      <c r="T74" s="45">
        <v>0.4</v>
      </c>
      <c r="U74" s="46" t="e">
        <v>#DIV/0!</v>
      </c>
      <c r="V74" s="47">
        <v>115160</v>
      </c>
      <c r="W74" s="42">
        <v>137118</v>
      </c>
      <c r="X74" s="43">
        <f t="shared" si="10"/>
        <v>1.1906738450850991</v>
      </c>
      <c r="Y74" s="48">
        <v>137118</v>
      </c>
      <c r="Z74" s="43">
        <f t="shared" si="11"/>
        <v>1.1906738450850991</v>
      </c>
      <c r="AA74" s="49">
        <v>4570.6000000000004</v>
      </c>
      <c r="AB74" s="50" t="e">
        <v>#DIV/0!</v>
      </c>
      <c r="AC74" s="51">
        <v>1</v>
      </c>
      <c r="AD74" s="52">
        <v>0</v>
      </c>
      <c r="AE74" s="51">
        <v>1</v>
      </c>
      <c r="AF74" s="52">
        <v>0</v>
      </c>
      <c r="AG74" s="51">
        <v>1</v>
      </c>
      <c r="AH74" s="52">
        <v>0</v>
      </c>
      <c r="AI74" s="51">
        <v>0</v>
      </c>
      <c r="AJ74" s="52">
        <v>0</v>
      </c>
      <c r="AK74" s="52" t="s">
        <v>296</v>
      </c>
    </row>
    <row r="75" spans="1:37" x14ac:dyDescent="0.25">
      <c r="A75" s="38" t="s">
        <v>93</v>
      </c>
      <c r="B75" s="39" t="s">
        <v>239</v>
      </c>
      <c r="C75" s="40" t="s">
        <v>174</v>
      </c>
      <c r="D75" s="40" t="s">
        <v>172</v>
      </c>
      <c r="E75" s="40" t="s">
        <v>156</v>
      </c>
      <c r="F75" s="40" t="s">
        <v>157</v>
      </c>
      <c r="G75" s="40">
        <v>0</v>
      </c>
      <c r="H75" s="41">
        <v>20</v>
      </c>
      <c r="I75" s="42">
        <v>5</v>
      </c>
      <c r="J75" s="43">
        <f t="shared" si="6"/>
        <v>0.25</v>
      </c>
      <c r="K75" s="44">
        <v>5</v>
      </c>
      <c r="L75" s="43">
        <f t="shared" si="7"/>
        <v>0.25</v>
      </c>
      <c r="M75" s="45">
        <v>0.16666666666666666</v>
      </c>
      <c r="N75" s="46" t="e">
        <v>#DIV/0!</v>
      </c>
      <c r="O75" s="41">
        <v>14</v>
      </c>
      <c r="P75" s="42">
        <v>0</v>
      </c>
      <c r="Q75" s="43">
        <f t="shared" si="8"/>
        <v>0</v>
      </c>
      <c r="R75" s="44">
        <v>0</v>
      </c>
      <c r="S75" s="43">
        <f t="shared" si="9"/>
        <v>0</v>
      </c>
      <c r="T75" s="45">
        <v>0</v>
      </c>
      <c r="U75" s="46" t="e">
        <v>#DIV/0!</v>
      </c>
      <c r="V75" s="47">
        <v>203335</v>
      </c>
      <c r="W75" s="42">
        <v>40420</v>
      </c>
      <c r="X75" s="43">
        <f t="shared" si="10"/>
        <v>0.19878525585855852</v>
      </c>
      <c r="Y75" s="48">
        <v>40420</v>
      </c>
      <c r="Z75" s="43">
        <f t="shared" si="11"/>
        <v>0.19878525585855852</v>
      </c>
      <c r="AA75" s="49">
        <v>1347.3333333333333</v>
      </c>
      <c r="AB75" s="50" t="e">
        <v>#DIV/0!</v>
      </c>
      <c r="AC75" s="51">
        <v>1</v>
      </c>
      <c r="AD75" s="52">
        <v>0</v>
      </c>
      <c r="AE75" s="51">
        <v>1</v>
      </c>
      <c r="AF75" s="52">
        <v>0</v>
      </c>
      <c r="AG75" s="51">
        <v>1</v>
      </c>
      <c r="AH75" s="52">
        <v>0</v>
      </c>
      <c r="AI75" s="51">
        <v>0</v>
      </c>
      <c r="AJ75" s="52">
        <v>0</v>
      </c>
      <c r="AK75" s="52">
        <v>0</v>
      </c>
    </row>
    <row r="76" spans="1:37" x14ac:dyDescent="0.25">
      <c r="A76" s="38" t="s">
        <v>94</v>
      </c>
      <c r="B76" s="39" t="s">
        <v>240</v>
      </c>
      <c r="C76" s="40" t="s">
        <v>174</v>
      </c>
      <c r="D76" s="40" t="s">
        <v>172</v>
      </c>
      <c r="E76" s="40" t="s">
        <v>156</v>
      </c>
      <c r="F76" s="40" t="s">
        <v>157</v>
      </c>
      <c r="G76" s="40">
        <v>0</v>
      </c>
      <c r="H76" s="41">
        <v>22</v>
      </c>
      <c r="I76" s="42">
        <v>17</v>
      </c>
      <c r="J76" s="43">
        <f t="shared" si="6"/>
        <v>0.77272727272727271</v>
      </c>
      <c r="K76" s="44">
        <v>17</v>
      </c>
      <c r="L76" s="43">
        <f t="shared" si="7"/>
        <v>0.77272727272727271</v>
      </c>
      <c r="M76" s="45">
        <v>0.56666666666666665</v>
      </c>
      <c r="N76" s="46" t="e">
        <v>#DIV/0!</v>
      </c>
      <c r="O76" s="41">
        <v>10</v>
      </c>
      <c r="P76" s="42">
        <v>14</v>
      </c>
      <c r="Q76" s="43">
        <f t="shared" si="8"/>
        <v>1.4</v>
      </c>
      <c r="R76" s="44">
        <v>14</v>
      </c>
      <c r="S76" s="43">
        <f t="shared" si="9"/>
        <v>1.4</v>
      </c>
      <c r="T76" s="45">
        <v>0.46666666666666667</v>
      </c>
      <c r="U76" s="46" t="e">
        <v>#DIV/0!</v>
      </c>
      <c r="V76" s="47">
        <v>149374</v>
      </c>
      <c r="W76" s="42">
        <v>166225</v>
      </c>
      <c r="X76" s="43">
        <f t="shared" si="10"/>
        <v>1.1128107970597292</v>
      </c>
      <c r="Y76" s="48">
        <v>166225</v>
      </c>
      <c r="Z76" s="43">
        <f t="shared" si="11"/>
        <v>1.1128107970597292</v>
      </c>
      <c r="AA76" s="49">
        <v>5540.833333333333</v>
      </c>
      <c r="AB76" s="50" t="e">
        <v>#DIV/0!</v>
      </c>
      <c r="AC76" s="51">
        <v>2</v>
      </c>
      <c r="AD76" s="52">
        <v>0</v>
      </c>
      <c r="AE76" s="51">
        <v>1</v>
      </c>
      <c r="AF76" s="52">
        <v>0</v>
      </c>
      <c r="AG76" s="51">
        <v>1</v>
      </c>
      <c r="AH76" s="52">
        <v>0</v>
      </c>
      <c r="AI76" s="51">
        <v>0</v>
      </c>
      <c r="AJ76" s="52">
        <v>0</v>
      </c>
      <c r="AK76" s="52" t="s">
        <v>295</v>
      </c>
    </row>
    <row r="77" spans="1:37" x14ac:dyDescent="0.25">
      <c r="A77" s="38" t="s">
        <v>95</v>
      </c>
      <c r="B77" s="39" t="s">
        <v>241</v>
      </c>
      <c r="C77" s="40" t="s">
        <v>162</v>
      </c>
      <c r="D77" s="40" t="s">
        <v>172</v>
      </c>
      <c r="E77" s="40" t="s">
        <v>156</v>
      </c>
      <c r="F77" s="40" t="s">
        <v>157</v>
      </c>
      <c r="G77" s="40">
        <v>0</v>
      </c>
      <c r="H77" s="41">
        <v>35</v>
      </c>
      <c r="I77" s="42">
        <v>18</v>
      </c>
      <c r="J77" s="43">
        <f t="shared" si="6"/>
        <v>0.51428571428571423</v>
      </c>
      <c r="K77" s="44">
        <v>18</v>
      </c>
      <c r="L77" s="43">
        <f t="shared" si="7"/>
        <v>0.51428571428571423</v>
      </c>
      <c r="M77" s="45">
        <v>0.6</v>
      </c>
      <c r="N77" s="46" t="e">
        <v>#DIV/0!</v>
      </c>
      <c r="O77" s="41">
        <v>25</v>
      </c>
      <c r="P77" s="42">
        <v>15</v>
      </c>
      <c r="Q77" s="43">
        <f t="shared" si="8"/>
        <v>0.6</v>
      </c>
      <c r="R77" s="44">
        <v>15</v>
      </c>
      <c r="S77" s="43">
        <f t="shared" si="9"/>
        <v>0.6</v>
      </c>
      <c r="T77" s="45">
        <v>0.5</v>
      </c>
      <c r="U77" s="46" t="e">
        <v>#DIV/0!</v>
      </c>
      <c r="V77" s="47">
        <v>262016</v>
      </c>
      <c r="W77" s="42">
        <v>161269</v>
      </c>
      <c r="X77" s="43">
        <f t="shared" si="10"/>
        <v>0.61549294699560331</v>
      </c>
      <c r="Y77" s="48">
        <v>161269</v>
      </c>
      <c r="Z77" s="43">
        <f t="shared" si="11"/>
        <v>0.61549294699560331</v>
      </c>
      <c r="AA77" s="49">
        <v>5375.6333333333332</v>
      </c>
      <c r="AB77" s="50" t="e">
        <v>#DIV/0!</v>
      </c>
      <c r="AC77" s="51">
        <v>3</v>
      </c>
      <c r="AD77" s="52">
        <v>0</v>
      </c>
      <c r="AE77" s="51">
        <v>6</v>
      </c>
      <c r="AF77" s="52">
        <v>0</v>
      </c>
      <c r="AG77" s="51">
        <v>1</v>
      </c>
      <c r="AH77" s="52">
        <v>0</v>
      </c>
      <c r="AI77" s="51">
        <v>0</v>
      </c>
      <c r="AJ77" s="52">
        <v>0</v>
      </c>
      <c r="AK77" s="52">
        <v>0</v>
      </c>
    </row>
    <row r="78" spans="1:37" x14ac:dyDescent="0.25">
      <c r="A78" s="38" t="s">
        <v>96</v>
      </c>
      <c r="B78" s="39" t="s">
        <v>242</v>
      </c>
      <c r="C78" s="40" t="s">
        <v>174</v>
      </c>
      <c r="D78" s="40" t="s">
        <v>172</v>
      </c>
      <c r="E78" s="40" t="s">
        <v>156</v>
      </c>
      <c r="F78" s="40" t="s">
        <v>157</v>
      </c>
      <c r="G78" s="40">
        <v>0</v>
      </c>
      <c r="H78" s="41">
        <v>14</v>
      </c>
      <c r="I78" s="42">
        <v>10</v>
      </c>
      <c r="J78" s="43">
        <f t="shared" si="6"/>
        <v>0.7142857142857143</v>
      </c>
      <c r="K78" s="44">
        <v>10</v>
      </c>
      <c r="L78" s="43">
        <f t="shared" si="7"/>
        <v>0.7142857142857143</v>
      </c>
      <c r="M78" s="45">
        <v>0.33333333333333331</v>
      </c>
      <c r="N78" s="46" t="e">
        <v>#DIV/0!</v>
      </c>
      <c r="O78" s="41">
        <v>9</v>
      </c>
      <c r="P78" s="42">
        <v>7</v>
      </c>
      <c r="Q78" s="43">
        <f t="shared" si="8"/>
        <v>0.77777777777777779</v>
      </c>
      <c r="R78" s="44">
        <v>7</v>
      </c>
      <c r="S78" s="43">
        <f t="shared" si="9"/>
        <v>0.77777777777777779</v>
      </c>
      <c r="T78" s="45">
        <v>0.23333333333333334</v>
      </c>
      <c r="U78" s="46" t="e">
        <v>#DIV/0!</v>
      </c>
      <c r="V78" s="47">
        <v>107203</v>
      </c>
      <c r="W78" s="42">
        <v>72408</v>
      </c>
      <c r="X78" s="43">
        <f t="shared" si="10"/>
        <v>0.67542885926699814</v>
      </c>
      <c r="Y78" s="48">
        <v>72408</v>
      </c>
      <c r="Z78" s="43">
        <f t="shared" si="11"/>
        <v>0.67542885926699814</v>
      </c>
      <c r="AA78" s="49">
        <v>2413.6</v>
      </c>
      <c r="AB78" s="50" t="e">
        <v>#DIV/0!</v>
      </c>
      <c r="AC78" s="51">
        <v>1</v>
      </c>
      <c r="AD78" s="52">
        <v>0</v>
      </c>
      <c r="AE78" s="51">
        <v>1</v>
      </c>
      <c r="AF78" s="52">
        <v>0</v>
      </c>
      <c r="AG78" s="51">
        <v>1</v>
      </c>
      <c r="AH78" s="52">
        <v>0</v>
      </c>
      <c r="AI78" s="51">
        <v>0</v>
      </c>
      <c r="AJ78" s="52">
        <v>0</v>
      </c>
      <c r="AK78" s="52">
        <v>0</v>
      </c>
    </row>
    <row r="79" spans="1:37" x14ac:dyDescent="0.25">
      <c r="A79" s="38" t="s">
        <v>97</v>
      </c>
      <c r="B79" s="39" t="s">
        <v>243</v>
      </c>
      <c r="C79" s="40" t="s">
        <v>174</v>
      </c>
      <c r="D79" s="40" t="s">
        <v>172</v>
      </c>
      <c r="E79" s="40" t="s">
        <v>156</v>
      </c>
      <c r="F79" s="40" t="s">
        <v>157</v>
      </c>
      <c r="G79" s="40">
        <v>0</v>
      </c>
      <c r="H79" s="41">
        <v>9</v>
      </c>
      <c r="I79" s="42">
        <v>7</v>
      </c>
      <c r="J79" s="43">
        <f t="shared" si="6"/>
        <v>0.77777777777777779</v>
      </c>
      <c r="K79" s="44">
        <v>7</v>
      </c>
      <c r="L79" s="43">
        <f t="shared" si="7"/>
        <v>0.77777777777777779</v>
      </c>
      <c r="M79" s="45">
        <v>0.23333333333333334</v>
      </c>
      <c r="N79" s="46" t="e">
        <v>#DIV/0!</v>
      </c>
      <c r="O79" s="41">
        <v>6</v>
      </c>
      <c r="P79" s="42">
        <v>2</v>
      </c>
      <c r="Q79" s="43">
        <f t="shared" si="8"/>
        <v>0.33333333333333331</v>
      </c>
      <c r="R79" s="44">
        <v>2</v>
      </c>
      <c r="S79" s="43">
        <f t="shared" si="9"/>
        <v>0.33333333333333331</v>
      </c>
      <c r="T79" s="45">
        <v>6.6666666666666666E-2</v>
      </c>
      <c r="U79" s="46" t="e">
        <v>#DIV/0!</v>
      </c>
      <c r="V79" s="47">
        <v>50000</v>
      </c>
      <c r="W79" s="42">
        <v>43757</v>
      </c>
      <c r="X79" s="43">
        <f t="shared" si="10"/>
        <v>0.87514000000000003</v>
      </c>
      <c r="Y79" s="48">
        <v>43757</v>
      </c>
      <c r="Z79" s="43">
        <f t="shared" si="11"/>
        <v>0.87514000000000003</v>
      </c>
      <c r="AA79" s="49">
        <v>1458.5666666666666</v>
      </c>
      <c r="AB79" s="50" t="e">
        <v>#DIV/0!</v>
      </c>
      <c r="AC79" s="51">
        <v>1</v>
      </c>
      <c r="AD79" s="52">
        <v>0</v>
      </c>
      <c r="AE79" s="51">
        <v>1</v>
      </c>
      <c r="AF79" s="52">
        <v>0</v>
      </c>
      <c r="AG79" s="51">
        <v>1</v>
      </c>
      <c r="AH79" s="52">
        <v>0</v>
      </c>
      <c r="AI79" s="51">
        <v>0</v>
      </c>
      <c r="AJ79" s="52">
        <v>0</v>
      </c>
      <c r="AK79" s="52">
        <v>0</v>
      </c>
    </row>
    <row r="80" spans="1:37" x14ac:dyDescent="0.25">
      <c r="A80" s="38" t="s">
        <v>98</v>
      </c>
      <c r="B80" s="39" t="s">
        <v>244</v>
      </c>
      <c r="C80" s="40" t="s">
        <v>192</v>
      </c>
      <c r="D80" s="40" t="s">
        <v>172</v>
      </c>
      <c r="E80" s="40" t="s">
        <v>156</v>
      </c>
      <c r="F80" s="40" t="s">
        <v>157</v>
      </c>
      <c r="G80" s="40">
        <v>0</v>
      </c>
      <c r="H80" s="41">
        <v>11</v>
      </c>
      <c r="I80" s="42">
        <v>9</v>
      </c>
      <c r="J80" s="43">
        <f t="shared" si="6"/>
        <v>0.81818181818181823</v>
      </c>
      <c r="K80" s="44">
        <v>9</v>
      </c>
      <c r="L80" s="43">
        <f t="shared" si="7"/>
        <v>0.81818181818181823</v>
      </c>
      <c r="M80" s="45">
        <v>0.3</v>
      </c>
      <c r="N80" s="46" t="e">
        <v>#DIV/0!</v>
      </c>
      <c r="O80" s="41">
        <v>8</v>
      </c>
      <c r="P80" s="42">
        <v>7</v>
      </c>
      <c r="Q80" s="43">
        <f t="shared" si="8"/>
        <v>0.875</v>
      </c>
      <c r="R80" s="44">
        <v>7</v>
      </c>
      <c r="S80" s="43">
        <f t="shared" si="9"/>
        <v>0.875</v>
      </c>
      <c r="T80" s="45">
        <v>0.23333333333333334</v>
      </c>
      <c r="U80" s="46" t="e">
        <v>#DIV/0!</v>
      </c>
      <c r="V80" s="47">
        <v>98973</v>
      </c>
      <c r="W80" s="42">
        <v>74290</v>
      </c>
      <c r="X80" s="43">
        <f t="shared" si="10"/>
        <v>0.75060875188182641</v>
      </c>
      <c r="Y80" s="48">
        <v>74290</v>
      </c>
      <c r="Z80" s="43">
        <f t="shared" si="11"/>
        <v>0.75060875188182641</v>
      </c>
      <c r="AA80" s="49">
        <v>2476.3333333333335</v>
      </c>
      <c r="AB80" s="50" t="e">
        <v>#DIV/0!</v>
      </c>
      <c r="AC80" s="51">
        <v>1</v>
      </c>
      <c r="AD80" s="52">
        <v>0</v>
      </c>
      <c r="AE80" s="51">
        <v>2</v>
      </c>
      <c r="AF80" s="52">
        <v>0</v>
      </c>
      <c r="AG80" s="51">
        <v>1</v>
      </c>
      <c r="AH80" s="52">
        <v>0</v>
      </c>
      <c r="AI80" s="51">
        <v>0</v>
      </c>
      <c r="AJ80" s="52">
        <v>0</v>
      </c>
      <c r="AK80" s="52" t="s">
        <v>296</v>
      </c>
    </row>
    <row r="81" spans="1:37" x14ac:dyDescent="0.25">
      <c r="A81" s="38" t="s">
        <v>99</v>
      </c>
      <c r="B81" s="39" t="s">
        <v>245</v>
      </c>
      <c r="C81" s="40" t="s">
        <v>174</v>
      </c>
      <c r="D81" s="40" t="s">
        <v>172</v>
      </c>
      <c r="E81" s="40" t="s">
        <v>156</v>
      </c>
      <c r="F81" s="40" t="s">
        <v>157</v>
      </c>
      <c r="G81" s="40">
        <v>0</v>
      </c>
      <c r="H81" s="41">
        <v>7</v>
      </c>
      <c r="I81" s="42">
        <v>7</v>
      </c>
      <c r="J81" s="43">
        <f t="shared" si="6"/>
        <v>1</v>
      </c>
      <c r="K81" s="44">
        <v>7</v>
      </c>
      <c r="L81" s="43">
        <f t="shared" si="7"/>
        <v>1</v>
      </c>
      <c r="M81" s="45">
        <v>0.23333333333333334</v>
      </c>
      <c r="N81" s="46" t="e">
        <v>#DIV/0!</v>
      </c>
      <c r="O81" s="41">
        <v>4</v>
      </c>
      <c r="P81" s="42">
        <v>5</v>
      </c>
      <c r="Q81" s="43">
        <f t="shared" si="8"/>
        <v>1.25</v>
      </c>
      <c r="R81" s="44">
        <v>5</v>
      </c>
      <c r="S81" s="43">
        <f t="shared" si="9"/>
        <v>1.25</v>
      </c>
      <c r="T81" s="45">
        <v>0.16666666666666666</v>
      </c>
      <c r="U81" s="46" t="e">
        <v>#DIV/0!</v>
      </c>
      <c r="V81" s="47">
        <v>50000</v>
      </c>
      <c r="W81" s="42">
        <v>53810</v>
      </c>
      <c r="X81" s="43">
        <f t="shared" si="10"/>
        <v>1.0762</v>
      </c>
      <c r="Y81" s="48">
        <v>53810</v>
      </c>
      <c r="Z81" s="43">
        <f t="shared" si="11"/>
        <v>1.0762</v>
      </c>
      <c r="AA81" s="49">
        <v>1793.6666666666667</v>
      </c>
      <c r="AB81" s="50" t="e">
        <v>#DIV/0!</v>
      </c>
      <c r="AC81" s="51">
        <v>1</v>
      </c>
      <c r="AD81" s="52">
        <v>0</v>
      </c>
      <c r="AE81" s="51">
        <v>1</v>
      </c>
      <c r="AF81" s="52">
        <v>0</v>
      </c>
      <c r="AG81" s="51">
        <v>1</v>
      </c>
      <c r="AH81" s="52">
        <v>0</v>
      </c>
      <c r="AI81" s="51">
        <v>0</v>
      </c>
      <c r="AJ81" s="52">
        <v>0</v>
      </c>
      <c r="AK81" s="52">
        <v>0</v>
      </c>
    </row>
    <row r="82" spans="1:37" x14ac:dyDescent="0.25">
      <c r="A82" s="38" t="s">
        <v>100</v>
      </c>
      <c r="B82" s="39" t="s">
        <v>246</v>
      </c>
      <c r="C82" s="40" t="s">
        <v>174</v>
      </c>
      <c r="D82" s="40" t="s">
        <v>172</v>
      </c>
      <c r="E82" s="40" t="s">
        <v>156</v>
      </c>
      <c r="F82" s="40" t="s">
        <v>157</v>
      </c>
      <c r="G82" s="40">
        <v>0</v>
      </c>
      <c r="H82" s="41">
        <v>9</v>
      </c>
      <c r="I82" s="42">
        <v>8</v>
      </c>
      <c r="J82" s="43">
        <f t="shared" si="6"/>
        <v>0.88888888888888884</v>
      </c>
      <c r="K82" s="44">
        <v>8</v>
      </c>
      <c r="L82" s="43">
        <f t="shared" si="7"/>
        <v>0.88888888888888884</v>
      </c>
      <c r="M82" s="45">
        <v>0.26666666666666666</v>
      </c>
      <c r="N82" s="46" t="e">
        <v>#DIV/0!</v>
      </c>
      <c r="O82" s="41">
        <v>6</v>
      </c>
      <c r="P82" s="42">
        <v>5</v>
      </c>
      <c r="Q82" s="43">
        <f t="shared" si="8"/>
        <v>0.83333333333333337</v>
      </c>
      <c r="R82" s="44">
        <v>5</v>
      </c>
      <c r="S82" s="43">
        <f t="shared" si="9"/>
        <v>0.83333333333333337</v>
      </c>
      <c r="T82" s="45">
        <v>0.16666666666666666</v>
      </c>
      <c r="U82" s="46" t="e">
        <v>#DIV/0!</v>
      </c>
      <c r="V82" s="47">
        <v>62706</v>
      </c>
      <c r="W82" s="42">
        <v>61319</v>
      </c>
      <c r="X82" s="43">
        <f t="shared" si="10"/>
        <v>0.97788090453864063</v>
      </c>
      <c r="Y82" s="48">
        <v>61319</v>
      </c>
      <c r="Z82" s="43">
        <f t="shared" si="11"/>
        <v>0.97788090453864063</v>
      </c>
      <c r="AA82" s="49">
        <v>2043.9666666666667</v>
      </c>
      <c r="AB82" s="50" t="e">
        <v>#DIV/0!</v>
      </c>
      <c r="AC82" s="51">
        <v>1</v>
      </c>
      <c r="AD82" s="52">
        <v>0</v>
      </c>
      <c r="AE82" s="51">
        <v>1</v>
      </c>
      <c r="AF82" s="52">
        <v>0</v>
      </c>
      <c r="AG82" s="51">
        <v>1</v>
      </c>
      <c r="AH82" s="52">
        <v>0</v>
      </c>
      <c r="AI82" s="51">
        <v>0</v>
      </c>
      <c r="AJ82" s="52">
        <v>0</v>
      </c>
      <c r="AK82" s="52" t="s">
        <v>296</v>
      </c>
    </row>
    <row r="83" spans="1:37" x14ac:dyDescent="0.25">
      <c r="A83" s="38" t="s">
        <v>101</v>
      </c>
      <c r="B83" s="39" t="s">
        <v>247</v>
      </c>
      <c r="C83" s="40" t="s">
        <v>174</v>
      </c>
      <c r="D83" s="40" t="s">
        <v>172</v>
      </c>
      <c r="E83" s="40" t="s">
        <v>156</v>
      </c>
      <c r="F83" s="40" t="s">
        <v>157</v>
      </c>
      <c r="G83" s="40">
        <v>0</v>
      </c>
      <c r="H83" s="41">
        <v>8</v>
      </c>
      <c r="I83" s="42">
        <v>0</v>
      </c>
      <c r="J83" s="43">
        <f t="shared" si="6"/>
        <v>0</v>
      </c>
      <c r="K83" s="44">
        <v>0</v>
      </c>
      <c r="L83" s="43">
        <f t="shared" si="7"/>
        <v>0</v>
      </c>
      <c r="M83" s="45">
        <v>0</v>
      </c>
      <c r="N83" s="46" t="e">
        <v>#DIV/0!</v>
      </c>
      <c r="O83" s="41">
        <v>5</v>
      </c>
      <c r="P83" s="42">
        <v>0</v>
      </c>
      <c r="Q83" s="43">
        <f t="shared" si="8"/>
        <v>0</v>
      </c>
      <c r="R83" s="44">
        <v>0</v>
      </c>
      <c r="S83" s="43">
        <f t="shared" si="9"/>
        <v>0</v>
      </c>
      <c r="T83" s="45">
        <v>0</v>
      </c>
      <c r="U83" s="46" t="e">
        <v>#DIV/0!</v>
      </c>
      <c r="V83" s="47">
        <v>55798</v>
      </c>
      <c r="W83" s="42">
        <v>0</v>
      </c>
      <c r="X83" s="43">
        <f t="shared" si="10"/>
        <v>0</v>
      </c>
      <c r="Y83" s="48">
        <v>0</v>
      </c>
      <c r="Z83" s="43">
        <f t="shared" si="11"/>
        <v>0</v>
      </c>
      <c r="AA83" s="49">
        <v>0</v>
      </c>
      <c r="AB83" s="50" t="e">
        <v>#DIV/0!</v>
      </c>
      <c r="AC83" s="51">
        <v>1</v>
      </c>
      <c r="AD83" s="52">
        <v>0</v>
      </c>
      <c r="AE83" s="51">
        <v>1</v>
      </c>
      <c r="AF83" s="52">
        <v>0</v>
      </c>
      <c r="AG83" s="51">
        <v>1</v>
      </c>
      <c r="AH83" s="52">
        <v>0</v>
      </c>
      <c r="AI83" s="51">
        <v>0</v>
      </c>
      <c r="AJ83" s="52">
        <v>0</v>
      </c>
      <c r="AK83" s="52">
        <v>0</v>
      </c>
    </row>
    <row r="84" spans="1:37" x14ac:dyDescent="0.25">
      <c r="A84" s="38" t="s">
        <v>102</v>
      </c>
      <c r="B84" s="39" t="s">
        <v>248</v>
      </c>
      <c r="C84" s="40" t="s">
        <v>174</v>
      </c>
      <c r="D84" s="40" t="s">
        <v>172</v>
      </c>
      <c r="E84" s="40" t="s">
        <v>156</v>
      </c>
      <c r="F84" s="40" t="s">
        <v>157</v>
      </c>
      <c r="G84" s="40">
        <v>0</v>
      </c>
      <c r="H84" s="41">
        <v>12</v>
      </c>
      <c r="I84" s="42">
        <v>1</v>
      </c>
      <c r="J84" s="43">
        <f t="shared" si="6"/>
        <v>8.3333333333333329E-2</v>
      </c>
      <c r="K84" s="44">
        <v>1</v>
      </c>
      <c r="L84" s="43">
        <f t="shared" si="7"/>
        <v>8.3333333333333329E-2</v>
      </c>
      <c r="M84" s="45">
        <v>3.3333333333333333E-2</v>
      </c>
      <c r="N84" s="46" t="e">
        <v>#DIV/0!</v>
      </c>
      <c r="O84" s="41">
        <v>8</v>
      </c>
      <c r="P84" s="42">
        <v>0</v>
      </c>
      <c r="Q84" s="43">
        <f t="shared" si="8"/>
        <v>0</v>
      </c>
      <c r="R84" s="44">
        <v>0</v>
      </c>
      <c r="S84" s="43">
        <f t="shared" si="9"/>
        <v>0</v>
      </c>
      <c r="T84" s="45">
        <v>0</v>
      </c>
      <c r="U84" s="46" t="e">
        <v>#DIV/0!</v>
      </c>
      <c r="V84" s="47">
        <v>82971</v>
      </c>
      <c r="W84" s="42">
        <v>9580</v>
      </c>
      <c r="X84" s="43">
        <f t="shared" si="10"/>
        <v>0.11546202890166443</v>
      </c>
      <c r="Y84" s="48">
        <v>9580</v>
      </c>
      <c r="Z84" s="43">
        <f t="shared" si="11"/>
        <v>0.11546202890166443</v>
      </c>
      <c r="AA84" s="49">
        <v>319.33333333333331</v>
      </c>
      <c r="AB84" s="50" t="e">
        <v>#DIV/0!</v>
      </c>
      <c r="AC84" s="51">
        <v>1</v>
      </c>
      <c r="AD84" s="52">
        <v>0</v>
      </c>
      <c r="AE84" s="51">
        <v>1</v>
      </c>
      <c r="AF84" s="52">
        <v>0</v>
      </c>
      <c r="AG84" s="51">
        <v>1</v>
      </c>
      <c r="AH84" s="52">
        <v>0</v>
      </c>
      <c r="AI84" s="51">
        <v>0</v>
      </c>
      <c r="AJ84" s="52">
        <v>0</v>
      </c>
      <c r="AK84" s="52">
        <v>0</v>
      </c>
    </row>
    <row r="85" spans="1:37" x14ac:dyDescent="0.25">
      <c r="A85" s="38" t="s">
        <v>103</v>
      </c>
      <c r="B85" s="39" t="s">
        <v>169</v>
      </c>
      <c r="C85" s="40" t="s">
        <v>174</v>
      </c>
      <c r="D85" s="40" t="s">
        <v>165</v>
      </c>
      <c r="E85" s="40" t="s">
        <v>156</v>
      </c>
      <c r="F85" s="40" t="s">
        <v>157</v>
      </c>
      <c r="G85" s="40">
        <v>0</v>
      </c>
      <c r="H85" s="41">
        <v>10</v>
      </c>
      <c r="I85" s="42">
        <v>4</v>
      </c>
      <c r="J85" s="43">
        <f t="shared" si="6"/>
        <v>0.4</v>
      </c>
      <c r="K85" s="44">
        <v>4</v>
      </c>
      <c r="L85" s="43">
        <f t="shared" si="7"/>
        <v>0.4</v>
      </c>
      <c r="M85" s="45">
        <v>0.13333333333333333</v>
      </c>
      <c r="N85" s="46" t="e">
        <v>#DIV/0!</v>
      </c>
      <c r="O85" s="41">
        <v>5</v>
      </c>
      <c r="P85" s="42">
        <v>3</v>
      </c>
      <c r="Q85" s="43">
        <f t="shared" si="8"/>
        <v>0.6</v>
      </c>
      <c r="R85" s="44">
        <v>3</v>
      </c>
      <c r="S85" s="43">
        <f t="shared" si="9"/>
        <v>0.6</v>
      </c>
      <c r="T85" s="45">
        <v>0.1</v>
      </c>
      <c r="U85" s="46" t="e">
        <v>#DIV/0!</v>
      </c>
      <c r="V85" s="47">
        <v>88447</v>
      </c>
      <c r="W85" s="42">
        <v>44370</v>
      </c>
      <c r="X85" s="43">
        <f t="shared" si="10"/>
        <v>0.50165635917555151</v>
      </c>
      <c r="Y85" s="48">
        <v>44370</v>
      </c>
      <c r="Z85" s="43">
        <f t="shared" si="11"/>
        <v>0.50165635917555151</v>
      </c>
      <c r="AA85" s="49">
        <v>1479</v>
      </c>
      <c r="AB85" s="50" t="e">
        <v>#DIV/0!</v>
      </c>
      <c r="AC85" s="51">
        <v>1</v>
      </c>
      <c r="AD85" s="52">
        <v>0</v>
      </c>
      <c r="AE85" s="51">
        <v>1</v>
      </c>
      <c r="AF85" s="52">
        <v>0</v>
      </c>
      <c r="AG85" s="51">
        <v>1</v>
      </c>
      <c r="AH85" s="52">
        <v>0</v>
      </c>
      <c r="AI85" s="51">
        <v>0</v>
      </c>
      <c r="AJ85" s="52">
        <v>0</v>
      </c>
      <c r="AK85" s="52">
        <v>0</v>
      </c>
    </row>
    <row r="86" spans="1:37" x14ac:dyDescent="0.25">
      <c r="A86" s="38" t="s">
        <v>104</v>
      </c>
      <c r="B86" s="39" t="s">
        <v>249</v>
      </c>
      <c r="C86" s="40" t="s">
        <v>174</v>
      </c>
      <c r="D86" s="40" t="s">
        <v>186</v>
      </c>
      <c r="E86" s="40" t="s">
        <v>156</v>
      </c>
      <c r="F86" s="40" t="s">
        <v>156</v>
      </c>
      <c r="G86" s="40">
        <v>0</v>
      </c>
      <c r="H86" s="41">
        <v>16</v>
      </c>
      <c r="I86" s="42">
        <v>29</v>
      </c>
      <c r="J86" s="43">
        <f t="shared" si="6"/>
        <v>1.8125</v>
      </c>
      <c r="K86" s="44">
        <v>29</v>
      </c>
      <c r="L86" s="43">
        <f t="shared" si="7"/>
        <v>1.8125</v>
      </c>
      <c r="M86" s="45">
        <v>0.96666666666666667</v>
      </c>
      <c r="N86" s="46" t="e">
        <v>#DIV/0!</v>
      </c>
      <c r="O86" s="41">
        <v>11</v>
      </c>
      <c r="P86" s="42">
        <v>16</v>
      </c>
      <c r="Q86" s="43">
        <f t="shared" si="8"/>
        <v>1.4545454545454546</v>
      </c>
      <c r="R86" s="44">
        <v>16</v>
      </c>
      <c r="S86" s="43">
        <f t="shared" si="9"/>
        <v>1.4545454545454546</v>
      </c>
      <c r="T86" s="45">
        <v>0.53333333333333333</v>
      </c>
      <c r="U86" s="46" t="e">
        <v>#DIV/0!</v>
      </c>
      <c r="V86" s="47">
        <v>158815</v>
      </c>
      <c r="W86" s="42">
        <v>229830</v>
      </c>
      <c r="X86" s="43">
        <f t="shared" si="10"/>
        <v>1.4471554953877153</v>
      </c>
      <c r="Y86" s="48">
        <v>229830</v>
      </c>
      <c r="Z86" s="43">
        <f t="shared" si="11"/>
        <v>1.4471554953877153</v>
      </c>
      <c r="AA86" s="49">
        <v>7661</v>
      </c>
      <c r="AB86" s="50" t="e">
        <v>#DIV/0!</v>
      </c>
      <c r="AC86" s="51">
        <v>1</v>
      </c>
      <c r="AD86" s="52">
        <v>0</v>
      </c>
      <c r="AE86" s="51">
        <v>1</v>
      </c>
      <c r="AF86" s="52">
        <v>0</v>
      </c>
      <c r="AG86" s="51">
        <v>1</v>
      </c>
      <c r="AH86" s="52">
        <v>0</v>
      </c>
      <c r="AI86" s="51">
        <v>0</v>
      </c>
      <c r="AJ86" s="52">
        <v>0</v>
      </c>
      <c r="AK86" s="52">
        <v>0</v>
      </c>
    </row>
    <row r="87" spans="1:37" x14ac:dyDescent="0.25">
      <c r="A87" s="38" t="s">
        <v>105</v>
      </c>
      <c r="B87" s="39" t="s">
        <v>250</v>
      </c>
      <c r="C87" s="40" t="s">
        <v>192</v>
      </c>
      <c r="D87" s="40" t="s">
        <v>165</v>
      </c>
      <c r="E87" s="40" t="s">
        <v>156</v>
      </c>
      <c r="F87" s="40" t="s">
        <v>157</v>
      </c>
      <c r="G87" s="40">
        <v>0</v>
      </c>
      <c r="H87" s="41">
        <v>16</v>
      </c>
      <c r="I87" s="42">
        <v>22</v>
      </c>
      <c r="J87" s="43">
        <f t="shared" si="6"/>
        <v>1.375</v>
      </c>
      <c r="K87" s="44">
        <v>22</v>
      </c>
      <c r="L87" s="43">
        <f t="shared" si="7"/>
        <v>1.375</v>
      </c>
      <c r="M87" s="45">
        <v>0.73333333333333328</v>
      </c>
      <c r="N87" s="46" t="e">
        <v>#DIV/0!</v>
      </c>
      <c r="O87" s="41">
        <v>9</v>
      </c>
      <c r="P87" s="42">
        <v>16</v>
      </c>
      <c r="Q87" s="43">
        <f t="shared" si="8"/>
        <v>1.7777777777777777</v>
      </c>
      <c r="R87" s="44">
        <v>16</v>
      </c>
      <c r="S87" s="43">
        <f t="shared" si="9"/>
        <v>1.7777777777777777</v>
      </c>
      <c r="T87" s="45">
        <v>0.53333333333333333</v>
      </c>
      <c r="U87" s="46" t="e">
        <v>#DIV/0!</v>
      </c>
      <c r="V87" s="47">
        <v>123404</v>
      </c>
      <c r="W87" s="42">
        <v>171717</v>
      </c>
      <c r="X87" s="43">
        <f t="shared" si="10"/>
        <v>1.391502706557324</v>
      </c>
      <c r="Y87" s="48">
        <v>171717</v>
      </c>
      <c r="Z87" s="43">
        <f t="shared" si="11"/>
        <v>1.391502706557324</v>
      </c>
      <c r="AA87" s="49">
        <v>5723.9</v>
      </c>
      <c r="AB87" s="50" t="e">
        <v>#DIV/0!</v>
      </c>
      <c r="AC87" s="51">
        <v>1</v>
      </c>
      <c r="AD87" s="52">
        <v>0</v>
      </c>
      <c r="AE87" s="51">
        <v>1</v>
      </c>
      <c r="AF87" s="52">
        <v>0</v>
      </c>
      <c r="AG87" s="51">
        <v>1</v>
      </c>
      <c r="AH87" s="52">
        <v>0</v>
      </c>
      <c r="AI87" s="51">
        <v>0</v>
      </c>
      <c r="AJ87" s="52">
        <v>0</v>
      </c>
      <c r="AK87" s="52">
        <v>0</v>
      </c>
    </row>
    <row r="88" spans="1:37" x14ac:dyDescent="0.25">
      <c r="A88" s="38" t="s">
        <v>106</v>
      </c>
      <c r="B88" s="39" t="s">
        <v>251</v>
      </c>
      <c r="C88" s="40" t="s">
        <v>174</v>
      </c>
      <c r="D88" s="40" t="s">
        <v>165</v>
      </c>
      <c r="E88" s="40" t="s">
        <v>156</v>
      </c>
      <c r="F88" s="40" t="s">
        <v>157</v>
      </c>
      <c r="G88" s="40">
        <v>0</v>
      </c>
      <c r="H88" s="41">
        <v>14</v>
      </c>
      <c r="I88" s="42">
        <v>6</v>
      </c>
      <c r="J88" s="43">
        <f t="shared" si="6"/>
        <v>0.42857142857142855</v>
      </c>
      <c r="K88" s="44">
        <v>6</v>
      </c>
      <c r="L88" s="43">
        <f t="shared" si="7"/>
        <v>0.42857142857142855</v>
      </c>
      <c r="M88" s="45">
        <v>0.2</v>
      </c>
      <c r="N88" s="46" t="e">
        <v>#DIV/0!</v>
      </c>
      <c r="O88" s="41">
        <v>10</v>
      </c>
      <c r="P88" s="42">
        <v>5</v>
      </c>
      <c r="Q88" s="43">
        <f t="shared" si="8"/>
        <v>0.5</v>
      </c>
      <c r="R88" s="44">
        <v>5</v>
      </c>
      <c r="S88" s="43">
        <f t="shared" si="9"/>
        <v>0.5</v>
      </c>
      <c r="T88" s="45">
        <v>0.16666666666666666</v>
      </c>
      <c r="U88" s="46" t="e">
        <v>#DIV/0!</v>
      </c>
      <c r="V88" s="47">
        <v>129329</v>
      </c>
      <c r="W88" s="42">
        <v>51420</v>
      </c>
      <c r="X88" s="43">
        <f t="shared" si="10"/>
        <v>0.39759064092353608</v>
      </c>
      <c r="Y88" s="48">
        <v>51420</v>
      </c>
      <c r="Z88" s="43">
        <f t="shared" si="11"/>
        <v>0.39759064092353608</v>
      </c>
      <c r="AA88" s="49">
        <v>1714</v>
      </c>
      <c r="AB88" s="50" t="e">
        <v>#DIV/0!</v>
      </c>
      <c r="AC88" s="51">
        <v>1</v>
      </c>
      <c r="AD88" s="52">
        <v>0</v>
      </c>
      <c r="AE88" s="51">
        <v>1</v>
      </c>
      <c r="AF88" s="52">
        <v>0</v>
      </c>
      <c r="AG88" s="51">
        <v>1</v>
      </c>
      <c r="AH88" s="52">
        <v>0</v>
      </c>
      <c r="AI88" s="51">
        <v>0</v>
      </c>
      <c r="AJ88" s="52">
        <v>0</v>
      </c>
      <c r="AK88" s="52">
        <v>0</v>
      </c>
    </row>
    <row r="89" spans="1:37" x14ac:dyDescent="0.25">
      <c r="A89" s="38" t="s">
        <v>107</v>
      </c>
      <c r="B89" s="39" t="s">
        <v>252</v>
      </c>
      <c r="C89" s="40" t="s">
        <v>174</v>
      </c>
      <c r="D89" s="40" t="s">
        <v>253</v>
      </c>
      <c r="E89" s="40" t="s">
        <v>156</v>
      </c>
      <c r="F89" s="40" t="s">
        <v>157</v>
      </c>
      <c r="G89" s="40">
        <v>0</v>
      </c>
      <c r="H89" s="41">
        <v>37</v>
      </c>
      <c r="I89" s="42">
        <v>41</v>
      </c>
      <c r="J89" s="43">
        <f t="shared" si="6"/>
        <v>1.1081081081081081</v>
      </c>
      <c r="K89" s="44">
        <v>41</v>
      </c>
      <c r="L89" s="43">
        <f t="shared" si="7"/>
        <v>1.1081081081081081</v>
      </c>
      <c r="M89" s="45">
        <v>1.3666666666666667</v>
      </c>
      <c r="N89" s="46" t="e">
        <v>#DIV/0!</v>
      </c>
      <c r="O89" s="41">
        <v>21</v>
      </c>
      <c r="P89" s="42">
        <v>29</v>
      </c>
      <c r="Q89" s="43">
        <f t="shared" si="8"/>
        <v>1.3809523809523809</v>
      </c>
      <c r="R89" s="44">
        <v>29</v>
      </c>
      <c r="S89" s="43">
        <f t="shared" si="9"/>
        <v>1.3809523809523809</v>
      </c>
      <c r="T89" s="45">
        <v>0.96666666666666667</v>
      </c>
      <c r="U89" s="46" t="e">
        <v>#DIV/0!</v>
      </c>
      <c r="V89" s="47">
        <v>223094</v>
      </c>
      <c r="W89" s="42">
        <v>312557</v>
      </c>
      <c r="X89" s="43">
        <f t="shared" si="10"/>
        <v>1.4010103364501063</v>
      </c>
      <c r="Y89" s="48">
        <v>312557</v>
      </c>
      <c r="Z89" s="43">
        <f t="shared" si="11"/>
        <v>1.4010103364501063</v>
      </c>
      <c r="AA89" s="49">
        <v>10418.566666666668</v>
      </c>
      <c r="AB89" s="50" t="e">
        <v>#DIV/0!</v>
      </c>
      <c r="AC89" s="51">
        <v>1</v>
      </c>
      <c r="AD89" s="52">
        <v>0</v>
      </c>
      <c r="AE89" s="51">
        <v>1</v>
      </c>
      <c r="AF89" s="52">
        <v>0</v>
      </c>
      <c r="AG89" s="51">
        <v>1</v>
      </c>
      <c r="AH89" s="52">
        <v>0</v>
      </c>
      <c r="AI89" s="51">
        <v>0</v>
      </c>
      <c r="AJ89" s="52">
        <v>0</v>
      </c>
      <c r="AK89" s="52" t="s">
        <v>295</v>
      </c>
    </row>
    <row r="90" spans="1:37" x14ac:dyDescent="0.25">
      <c r="A90" s="38" t="s">
        <v>108</v>
      </c>
      <c r="B90" s="39" t="s">
        <v>254</v>
      </c>
      <c r="C90" s="40" t="s">
        <v>162</v>
      </c>
      <c r="D90" s="40" t="s">
        <v>253</v>
      </c>
      <c r="E90" s="40" t="s">
        <v>156</v>
      </c>
      <c r="F90" s="40" t="s">
        <v>157</v>
      </c>
      <c r="G90" s="40">
        <v>0</v>
      </c>
      <c r="H90" s="41">
        <v>23</v>
      </c>
      <c r="I90" s="42">
        <v>19</v>
      </c>
      <c r="J90" s="43">
        <f t="shared" si="6"/>
        <v>0.82608695652173914</v>
      </c>
      <c r="K90" s="44">
        <v>19</v>
      </c>
      <c r="L90" s="43">
        <f t="shared" si="7"/>
        <v>0.82608695652173914</v>
      </c>
      <c r="M90" s="45">
        <v>0.6333333333333333</v>
      </c>
      <c r="N90" s="46" t="e">
        <v>#DIV/0!</v>
      </c>
      <c r="O90" s="41">
        <v>14</v>
      </c>
      <c r="P90" s="42">
        <v>12</v>
      </c>
      <c r="Q90" s="43">
        <f t="shared" si="8"/>
        <v>0.8571428571428571</v>
      </c>
      <c r="R90" s="44">
        <v>12</v>
      </c>
      <c r="S90" s="43">
        <f t="shared" si="9"/>
        <v>0.8571428571428571</v>
      </c>
      <c r="T90" s="45">
        <v>0.4</v>
      </c>
      <c r="U90" s="46" t="e">
        <v>#DIV/0!</v>
      </c>
      <c r="V90" s="47">
        <v>195805</v>
      </c>
      <c r="W90" s="42">
        <v>141288</v>
      </c>
      <c r="X90" s="43">
        <f t="shared" si="10"/>
        <v>0.72157503638824338</v>
      </c>
      <c r="Y90" s="48">
        <v>141288</v>
      </c>
      <c r="Z90" s="43">
        <f t="shared" si="11"/>
        <v>0.72157503638824338</v>
      </c>
      <c r="AA90" s="49">
        <v>4709.6000000000004</v>
      </c>
      <c r="AB90" s="50" t="e">
        <v>#DIV/0!</v>
      </c>
      <c r="AC90" s="51">
        <v>3</v>
      </c>
      <c r="AD90" s="52">
        <v>0</v>
      </c>
      <c r="AE90" s="51">
        <v>1</v>
      </c>
      <c r="AF90" s="52">
        <v>0</v>
      </c>
      <c r="AG90" s="51">
        <v>1</v>
      </c>
      <c r="AH90" s="52">
        <v>0</v>
      </c>
      <c r="AI90" s="51">
        <v>0</v>
      </c>
      <c r="AJ90" s="52">
        <v>0</v>
      </c>
      <c r="AK90" s="52">
        <v>0</v>
      </c>
    </row>
    <row r="91" spans="1:37" x14ac:dyDescent="0.25">
      <c r="A91" s="38" t="s">
        <v>109</v>
      </c>
      <c r="B91" s="39" t="s">
        <v>255</v>
      </c>
      <c r="C91" s="40" t="s">
        <v>174</v>
      </c>
      <c r="D91" s="40" t="s">
        <v>253</v>
      </c>
      <c r="E91" s="40" t="s">
        <v>156</v>
      </c>
      <c r="F91" s="40" t="s">
        <v>157</v>
      </c>
      <c r="G91" s="40">
        <v>0</v>
      </c>
      <c r="H91" s="41">
        <v>18</v>
      </c>
      <c r="I91" s="42">
        <v>18</v>
      </c>
      <c r="J91" s="43">
        <f t="shared" si="6"/>
        <v>1</v>
      </c>
      <c r="K91" s="44">
        <v>18</v>
      </c>
      <c r="L91" s="43">
        <f t="shared" si="7"/>
        <v>1</v>
      </c>
      <c r="M91" s="45">
        <v>0.6</v>
      </c>
      <c r="N91" s="46" t="e">
        <v>#DIV/0!</v>
      </c>
      <c r="O91" s="41">
        <v>13</v>
      </c>
      <c r="P91" s="42">
        <v>15</v>
      </c>
      <c r="Q91" s="43">
        <f t="shared" si="8"/>
        <v>1.1538461538461537</v>
      </c>
      <c r="R91" s="44">
        <v>15</v>
      </c>
      <c r="S91" s="43">
        <f t="shared" si="9"/>
        <v>1.1538461538461537</v>
      </c>
      <c r="T91" s="45">
        <v>0.5</v>
      </c>
      <c r="U91" s="46" t="e">
        <v>#DIV/0!</v>
      </c>
      <c r="V91" s="47">
        <v>121861</v>
      </c>
      <c r="W91" s="42">
        <v>137318</v>
      </c>
      <c r="X91" s="43">
        <f t="shared" si="10"/>
        <v>1.1268412371472416</v>
      </c>
      <c r="Y91" s="48">
        <v>137318</v>
      </c>
      <c r="Z91" s="43">
        <f t="shared" si="11"/>
        <v>1.1268412371472416</v>
      </c>
      <c r="AA91" s="49">
        <v>4577.2666666666664</v>
      </c>
      <c r="AB91" s="50" t="e">
        <v>#DIV/0!</v>
      </c>
      <c r="AC91" s="51">
        <v>1</v>
      </c>
      <c r="AD91" s="52">
        <v>0</v>
      </c>
      <c r="AE91" s="51">
        <v>1</v>
      </c>
      <c r="AF91" s="52">
        <v>0</v>
      </c>
      <c r="AG91" s="51">
        <v>1</v>
      </c>
      <c r="AH91" s="52">
        <v>0</v>
      </c>
      <c r="AI91" s="51">
        <v>0</v>
      </c>
      <c r="AJ91" s="52">
        <v>0</v>
      </c>
      <c r="AK91" s="52" t="s">
        <v>296</v>
      </c>
    </row>
    <row r="92" spans="1:37" x14ac:dyDescent="0.25">
      <c r="A92" s="38" t="s">
        <v>110</v>
      </c>
      <c r="B92" s="39" t="s">
        <v>256</v>
      </c>
      <c r="C92" s="40" t="s">
        <v>192</v>
      </c>
      <c r="D92" s="40" t="s">
        <v>253</v>
      </c>
      <c r="E92" s="40" t="s">
        <v>156</v>
      </c>
      <c r="F92" s="40" t="s">
        <v>157</v>
      </c>
      <c r="G92" s="40">
        <v>0</v>
      </c>
      <c r="H92" s="41">
        <v>12</v>
      </c>
      <c r="I92" s="42">
        <v>12</v>
      </c>
      <c r="J92" s="43">
        <f t="shared" si="6"/>
        <v>1</v>
      </c>
      <c r="K92" s="44">
        <v>12</v>
      </c>
      <c r="L92" s="43">
        <f t="shared" si="7"/>
        <v>1</v>
      </c>
      <c r="M92" s="45">
        <v>0.4</v>
      </c>
      <c r="N92" s="46" t="e">
        <v>#DIV/0!</v>
      </c>
      <c r="O92" s="41">
        <v>8</v>
      </c>
      <c r="P92" s="42">
        <v>6</v>
      </c>
      <c r="Q92" s="43">
        <f t="shared" si="8"/>
        <v>0.75</v>
      </c>
      <c r="R92" s="44">
        <v>6</v>
      </c>
      <c r="S92" s="43">
        <f t="shared" si="9"/>
        <v>0.75</v>
      </c>
      <c r="T92" s="45">
        <v>0.2</v>
      </c>
      <c r="U92" s="46" t="e">
        <v>#DIV/0!</v>
      </c>
      <c r="V92" s="47">
        <v>93374</v>
      </c>
      <c r="W92" s="42">
        <v>86478</v>
      </c>
      <c r="X92" s="43">
        <f t="shared" si="10"/>
        <v>0.92614646475464257</v>
      </c>
      <c r="Y92" s="48">
        <v>86478</v>
      </c>
      <c r="Z92" s="43">
        <f t="shared" si="11"/>
        <v>0.92614646475464257</v>
      </c>
      <c r="AA92" s="49">
        <v>2882.6</v>
      </c>
      <c r="AB92" s="50" t="e">
        <v>#DIV/0!</v>
      </c>
      <c r="AC92" s="51">
        <v>2</v>
      </c>
      <c r="AD92" s="52">
        <v>0</v>
      </c>
      <c r="AE92" s="51">
        <v>1</v>
      </c>
      <c r="AF92" s="52">
        <v>0</v>
      </c>
      <c r="AG92" s="51">
        <v>1</v>
      </c>
      <c r="AH92" s="52">
        <v>0</v>
      </c>
      <c r="AI92" s="51">
        <v>0</v>
      </c>
      <c r="AJ92" s="52">
        <v>0</v>
      </c>
      <c r="AK92" s="52">
        <v>0</v>
      </c>
    </row>
    <row r="93" spans="1:37" x14ac:dyDescent="0.25">
      <c r="A93" s="38" t="s">
        <v>111</v>
      </c>
      <c r="B93" s="39" t="s">
        <v>257</v>
      </c>
      <c r="C93" s="40" t="s">
        <v>174</v>
      </c>
      <c r="D93" s="40" t="s">
        <v>253</v>
      </c>
      <c r="E93" s="40" t="s">
        <v>156</v>
      </c>
      <c r="F93" s="40" t="s">
        <v>157</v>
      </c>
      <c r="G93" s="40">
        <v>0</v>
      </c>
      <c r="H93" s="41">
        <v>14</v>
      </c>
      <c r="I93" s="42">
        <v>25</v>
      </c>
      <c r="J93" s="43">
        <f t="shared" si="6"/>
        <v>1.7857142857142858</v>
      </c>
      <c r="K93" s="44">
        <v>25</v>
      </c>
      <c r="L93" s="43">
        <f t="shared" si="7"/>
        <v>1.7857142857142858</v>
      </c>
      <c r="M93" s="45">
        <v>0.83333333333333337</v>
      </c>
      <c r="N93" s="46" t="e">
        <v>#DIV/0!</v>
      </c>
      <c r="O93" s="41">
        <v>9</v>
      </c>
      <c r="P93" s="42">
        <v>18</v>
      </c>
      <c r="Q93" s="43">
        <f t="shared" si="8"/>
        <v>2</v>
      </c>
      <c r="R93" s="44">
        <v>18</v>
      </c>
      <c r="S93" s="43">
        <f t="shared" si="9"/>
        <v>2</v>
      </c>
      <c r="T93" s="45">
        <v>0.6</v>
      </c>
      <c r="U93" s="46" t="e">
        <v>#DIV/0!</v>
      </c>
      <c r="V93" s="47">
        <v>91854</v>
      </c>
      <c r="W93" s="42">
        <v>177349</v>
      </c>
      <c r="X93" s="43">
        <f t="shared" si="10"/>
        <v>1.9307705706882661</v>
      </c>
      <c r="Y93" s="48">
        <v>177349</v>
      </c>
      <c r="Z93" s="43">
        <f t="shared" si="11"/>
        <v>1.9307705706882661</v>
      </c>
      <c r="AA93" s="49">
        <v>5911.6333333333332</v>
      </c>
      <c r="AB93" s="50" t="e">
        <v>#DIV/0!</v>
      </c>
      <c r="AC93" s="51">
        <v>1</v>
      </c>
      <c r="AD93" s="52">
        <v>0</v>
      </c>
      <c r="AE93" s="51">
        <v>1</v>
      </c>
      <c r="AF93" s="52">
        <v>0</v>
      </c>
      <c r="AG93" s="51">
        <v>1</v>
      </c>
      <c r="AH93" s="52">
        <v>0</v>
      </c>
      <c r="AI93" s="51">
        <v>0</v>
      </c>
      <c r="AJ93" s="52">
        <v>0</v>
      </c>
      <c r="AK93" s="52" t="s">
        <v>296</v>
      </c>
    </row>
    <row r="94" spans="1:37" x14ac:dyDescent="0.25">
      <c r="A94" s="38" t="s">
        <v>112</v>
      </c>
      <c r="B94" s="39" t="s">
        <v>258</v>
      </c>
      <c r="C94" s="40" t="s">
        <v>174</v>
      </c>
      <c r="D94" s="40" t="s">
        <v>253</v>
      </c>
      <c r="E94" s="40" t="s">
        <v>156</v>
      </c>
      <c r="F94" s="40" t="s">
        <v>157</v>
      </c>
      <c r="G94" s="40">
        <v>0</v>
      </c>
      <c r="H94" s="41">
        <v>18</v>
      </c>
      <c r="I94" s="42">
        <v>13</v>
      </c>
      <c r="J94" s="43">
        <f t="shared" si="6"/>
        <v>0.72222222222222221</v>
      </c>
      <c r="K94" s="44">
        <v>13</v>
      </c>
      <c r="L94" s="43">
        <f t="shared" si="7"/>
        <v>0.72222222222222221</v>
      </c>
      <c r="M94" s="45">
        <v>0.43333333333333335</v>
      </c>
      <c r="N94" s="46" t="e">
        <v>#DIV/0!</v>
      </c>
      <c r="O94" s="41">
        <v>4</v>
      </c>
      <c r="P94" s="42">
        <v>12</v>
      </c>
      <c r="Q94" s="43">
        <f t="shared" si="8"/>
        <v>3</v>
      </c>
      <c r="R94" s="44">
        <v>12</v>
      </c>
      <c r="S94" s="43">
        <f t="shared" si="9"/>
        <v>3</v>
      </c>
      <c r="T94" s="45">
        <v>0.4</v>
      </c>
      <c r="U94" s="46" t="e">
        <v>#DIV/0!</v>
      </c>
      <c r="V94" s="47">
        <v>50000</v>
      </c>
      <c r="W94" s="42">
        <v>100670</v>
      </c>
      <c r="X94" s="43">
        <f t="shared" si="10"/>
        <v>2.0133999999999999</v>
      </c>
      <c r="Y94" s="48">
        <v>100670</v>
      </c>
      <c r="Z94" s="43">
        <f t="shared" si="11"/>
        <v>2.0133999999999999</v>
      </c>
      <c r="AA94" s="49">
        <v>3355.6666666666665</v>
      </c>
      <c r="AB94" s="50" t="e">
        <v>#DIV/0!</v>
      </c>
      <c r="AC94" s="51">
        <v>1</v>
      </c>
      <c r="AD94" s="52">
        <v>0</v>
      </c>
      <c r="AE94" s="51">
        <v>1</v>
      </c>
      <c r="AF94" s="52">
        <v>0</v>
      </c>
      <c r="AG94" s="51">
        <v>1</v>
      </c>
      <c r="AH94" s="52">
        <v>0</v>
      </c>
      <c r="AI94" s="51">
        <v>0</v>
      </c>
      <c r="AJ94" s="52">
        <v>0</v>
      </c>
      <c r="AK94" s="52" t="s">
        <v>295</v>
      </c>
    </row>
    <row r="95" spans="1:37" x14ac:dyDescent="0.25">
      <c r="A95" s="38" t="s">
        <v>113</v>
      </c>
      <c r="B95" s="39" t="s">
        <v>259</v>
      </c>
      <c r="C95" s="40" t="s">
        <v>174</v>
      </c>
      <c r="D95" s="40" t="s">
        <v>253</v>
      </c>
      <c r="E95" s="40" t="s">
        <v>156</v>
      </c>
      <c r="F95" s="40" t="s">
        <v>157</v>
      </c>
      <c r="G95" s="40">
        <v>0</v>
      </c>
      <c r="H95" s="41">
        <v>7</v>
      </c>
      <c r="I95" s="42">
        <v>0</v>
      </c>
      <c r="J95" s="43">
        <f t="shared" si="6"/>
        <v>0</v>
      </c>
      <c r="K95" s="44">
        <v>0</v>
      </c>
      <c r="L95" s="43">
        <f t="shared" si="7"/>
        <v>0</v>
      </c>
      <c r="M95" s="45">
        <v>0</v>
      </c>
      <c r="N95" s="46" t="e">
        <v>#DIV/0!</v>
      </c>
      <c r="O95" s="41">
        <v>4</v>
      </c>
      <c r="P95" s="42">
        <v>0</v>
      </c>
      <c r="Q95" s="43">
        <f t="shared" si="8"/>
        <v>0</v>
      </c>
      <c r="R95" s="44">
        <v>0</v>
      </c>
      <c r="S95" s="43">
        <f t="shared" si="9"/>
        <v>0</v>
      </c>
      <c r="T95" s="45">
        <v>0</v>
      </c>
      <c r="U95" s="46" t="e">
        <v>#DIV/0!</v>
      </c>
      <c r="V95" s="47">
        <v>50000</v>
      </c>
      <c r="W95" s="42">
        <v>0</v>
      </c>
      <c r="X95" s="43">
        <f t="shared" si="10"/>
        <v>0</v>
      </c>
      <c r="Y95" s="48">
        <v>0</v>
      </c>
      <c r="Z95" s="43">
        <f t="shared" si="11"/>
        <v>0</v>
      </c>
      <c r="AA95" s="49">
        <v>0</v>
      </c>
      <c r="AB95" s="50" t="e">
        <v>#DIV/0!</v>
      </c>
      <c r="AC95" s="51">
        <v>1</v>
      </c>
      <c r="AD95" s="52">
        <v>0</v>
      </c>
      <c r="AE95" s="51">
        <v>1</v>
      </c>
      <c r="AF95" s="52">
        <v>0</v>
      </c>
      <c r="AG95" s="51">
        <v>1</v>
      </c>
      <c r="AH95" s="52">
        <v>0</v>
      </c>
      <c r="AI95" s="51">
        <v>0</v>
      </c>
      <c r="AJ95" s="52">
        <v>0</v>
      </c>
      <c r="AK95" s="52">
        <v>0</v>
      </c>
    </row>
    <row r="96" spans="1:37" x14ac:dyDescent="0.25">
      <c r="A96" s="38" t="s">
        <v>114</v>
      </c>
      <c r="B96" s="39" t="s">
        <v>260</v>
      </c>
      <c r="C96" s="40" t="s">
        <v>162</v>
      </c>
      <c r="D96" s="40" t="s">
        <v>163</v>
      </c>
      <c r="E96" s="40" t="s">
        <v>156</v>
      </c>
      <c r="F96" s="40" t="s">
        <v>157</v>
      </c>
      <c r="G96" s="40">
        <v>0</v>
      </c>
      <c r="H96" s="41">
        <v>12</v>
      </c>
      <c r="I96" s="42">
        <v>13</v>
      </c>
      <c r="J96" s="43">
        <f t="shared" si="6"/>
        <v>1.0833333333333333</v>
      </c>
      <c r="K96" s="44">
        <v>13</v>
      </c>
      <c r="L96" s="43">
        <f t="shared" si="7"/>
        <v>1.0833333333333333</v>
      </c>
      <c r="M96" s="45">
        <v>0.43333333333333335</v>
      </c>
      <c r="N96" s="46" t="e">
        <v>#DIV/0!</v>
      </c>
      <c r="O96" s="41">
        <v>8</v>
      </c>
      <c r="P96" s="42">
        <v>12</v>
      </c>
      <c r="Q96" s="43">
        <f t="shared" si="8"/>
        <v>1.5</v>
      </c>
      <c r="R96" s="44">
        <v>12</v>
      </c>
      <c r="S96" s="43">
        <f t="shared" si="9"/>
        <v>1.5</v>
      </c>
      <c r="T96" s="45">
        <v>0.4</v>
      </c>
      <c r="U96" s="46" t="e">
        <v>#DIV/0!</v>
      </c>
      <c r="V96" s="47">
        <v>94731</v>
      </c>
      <c r="W96" s="42">
        <v>100140</v>
      </c>
      <c r="X96" s="43">
        <f t="shared" si="10"/>
        <v>1.0570985210754664</v>
      </c>
      <c r="Y96" s="48">
        <v>100140</v>
      </c>
      <c r="Z96" s="43">
        <f t="shared" si="11"/>
        <v>1.0570985210754664</v>
      </c>
      <c r="AA96" s="49">
        <v>3338</v>
      </c>
      <c r="AB96" s="50" t="e">
        <v>#DIV/0!</v>
      </c>
      <c r="AC96" s="51">
        <v>5</v>
      </c>
      <c r="AD96" s="52">
        <v>0</v>
      </c>
      <c r="AE96" s="51">
        <v>1</v>
      </c>
      <c r="AF96" s="52">
        <v>0</v>
      </c>
      <c r="AG96" s="51">
        <v>1</v>
      </c>
      <c r="AH96" s="52">
        <v>0</v>
      </c>
      <c r="AI96" s="51">
        <v>0</v>
      </c>
      <c r="AJ96" s="52">
        <v>0</v>
      </c>
      <c r="AK96" s="52">
        <v>0</v>
      </c>
    </row>
    <row r="97" spans="1:37" x14ac:dyDescent="0.25">
      <c r="A97" s="38" t="s">
        <v>115</v>
      </c>
      <c r="B97" s="39" t="s">
        <v>261</v>
      </c>
      <c r="C97" s="40" t="s">
        <v>174</v>
      </c>
      <c r="D97" s="40" t="s">
        <v>163</v>
      </c>
      <c r="E97" s="40" t="s">
        <v>156</v>
      </c>
      <c r="F97" s="40" t="s">
        <v>157</v>
      </c>
      <c r="G97" s="40">
        <v>0</v>
      </c>
      <c r="H97" s="41">
        <v>14</v>
      </c>
      <c r="I97" s="42">
        <v>43</v>
      </c>
      <c r="J97" s="43">
        <f t="shared" si="6"/>
        <v>3.0714285714285716</v>
      </c>
      <c r="K97" s="44">
        <v>43</v>
      </c>
      <c r="L97" s="43">
        <f t="shared" si="7"/>
        <v>3.0714285714285716</v>
      </c>
      <c r="M97" s="45">
        <v>1.4333333333333333</v>
      </c>
      <c r="N97" s="46" t="e">
        <v>#DIV/0!</v>
      </c>
      <c r="O97" s="41">
        <v>9</v>
      </c>
      <c r="P97" s="42">
        <v>30</v>
      </c>
      <c r="Q97" s="43">
        <f t="shared" si="8"/>
        <v>3.3333333333333335</v>
      </c>
      <c r="R97" s="44">
        <v>30</v>
      </c>
      <c r="S97" s="43">
        <f t="shared" si="9"/>
        <v>3.3333333333333335</v>
      </c>
      <c r="T97" s="45">
        <v>1</v>
      </c>
      <c r="U97" s="46" t="e">
        <v>#DIV/0!</v>
      </c>
      <c r="V97" s="47">
        <v>113230</v>
      </c>
      <c r="W97" s="42">
        <v>352109</v>
      </c>
      <c r="X97" s="43">
        <f t="shared" si="10"/>
        <v>3.1096794135829726</v>
      </c>
      <c r="Y97" s="48">
        <v>352109</v>
      </c>
      <c r="Z97" s="43">
        <f t="shared" si="11"/>
        <v>3.1096794135829726</v>
      </c>
      <c r="AA97" s="49">
        <v>11736.966666666667</v>
      </c>
      <c r="AB97" s="50" t="e">
        <v>#DIV/0!</v>
      </c>
      <c r="AC97" s="51">
        <v>1</v>
      </c>
      <c r="AD97" s="52">
        <v>0</v>
      </c>
      <c r="AE97" s="51">
        <v>1</v>
      </c>
      <c r="AF97" s="52">
        <v>0</v>
      </c>
      <c r="AG97" s="51">
        <v>1</v>
      </c>
      <c r="AH97" s="52">
        <v>0</v>
      </c>
      <c r="AI97" s="51">
        <v>0</v>
      </c>
      <c r="AJ97" s="52">
        <v>0</v>
      </c>
      <c r="AK97" s="52" t="s">
        <v>296</v>
      </c>
    </row>
    <row r="98" spans="1:37" x14ac:dyDescent="0.25">
      <c r="A98" s="38" t="s">
        <v>116</v>
      </c>
      <c r="B98" s="39" t="s">
        <v>262</v>
      </c>
      <c r="C98" s="40" t="s">
        <v>174</v>
      </c>
      <c r="D98" s="40" t="s">
        <v>163</v>
      </c>
      <c r="E98" s="40" t="s">
        <v>156</v>
      </c>
      <c r="F98" s="40" t="s">
        <v>157</v>
      </c>
      <c r="G98" s="40">
        <v>0</v>
      </c>
      <c r="H98" s="41">
        <v>7</v>
      </c>
      <c r="I98" s="42">
        <v>6</v>
      </c>
      <c r="J98" s="43">
        <f t="shared" si="6"/>
        <v>0.8571428571428571</v>
      </c>
      <c r="K98" s="44">
        <v>6</v>
      </c>
      <c r="L98" s="43">
        <f t="shared" si="7"/>
        <v>0.8571428571428571</v>
      </c>
      <c r="M98" s="45">
        <v>0.2</v>
      </c>
      <c r="N98" s="46" t="e">
        <v>#DIV/0!</v>
      </c>
      <c r="O98" s="41">
        <v>4</v>
      </c>
      <c r="P98" s="42">
        <v>4</v>
      </c>
      <c r="Q98" s="43">
        <f t="shared" si="8"/>
        <v>1</v>
      </c>
      <c r="R98" s="44">
        <v>4</v>
      </c>
      <c r="S98" s="43">
        <f t="shared" si="9"/>
        <v>1</v>
      </c>
      <c r="T98" s="45">
        <v>0.13333333333333333</v>
      </c>
      <c r="U98" s="46" t="e">
        <v>#DIV/0!</v>
      </c>
      <c r="V98" s="47">
        <v>50000</v>
      </c>
      <c r="W98" s="42">
        <v>58459</v>
      </c>
      <c r="X98" s="43">
        <f t="shared" si="10"/>
        <v>1.1691800000000001</v>
      </c>
      <c r="Y98" s="48">
        <v>58459</v>
      </c>
      <c r="Z98" s="43">
        <f t="shared" si="11"/>
        <v>1.1691800000000001</v>
      </c>
      <c r="AA98" s="49">
        <v>1948.6333333333334</v>
      </c>
      <c r="AB98" s="50" t="e">
        <v>#DIV/0!</v>
      </c>
      <c r="AC98" s="51">
        <v>1</v>
      </c>
      <c r="AD98" s="52">
        <v>0</v>
      </c>
      <c r="AE98" s="51">
        <v>1</v>
      </c>
      <c r="AF98" s="52">
        <v>0</v>
      </c>
      <c r="AG98" s="51">
        <v>1</v>
      </c>
      <c r="AH98" s="52">
        <v>0</v>
      </c>
      <c r="AI98" s="51">
        <v>0</v>
      </c>
      <c r="AJ98" s="52">
        <v>0</v>
      </c>
      <c r="AK98" s="52">
        <v>0</v>
      </c>
    </row>
    <row r="99" spans="1:37" x14ac:dyDescent="0.25">
      <c r="A99" s="38" t="s">
        <v>117</v>
      </c>
      <c r="B99" s="39" t="s">
        <v>263</v>
      </c>
      <c r="C99" s="40" t="s">
        <v>162</v>
      </c>
      <c r="D99" s="40" t="s">
        <v>163</v>
      </c>
      <c r="E99" s="40" t="s">
        <v>156</v>
      </c>
      <c r="F99" s="40" t="s">
        <v>157</v>
      </c>
      <c r="G99" s="40">
        <v>0</v>
      </c>
      <c r="H99" s="41">
        <v>21</v>
      </c>
      <c r="I99" s="42">
        <v>12</v>
      </c>
      <c r="J99" s="43">
        <f t="shared" si="6"/>
        <v>0.5714285714285714</v>
      </c>
      <c r="K99" s="44">
        <v>12</v>
      </c>
      <c r="L99" s="43">
        <f t="shared" si="7"/>
        <v>0.5714285714285714</v>
      </c>
      <c r="M99" s="45">
        <v>0.4</v>
      </c>
      <c r="N99" s="46" t="e">
        <v>#DIV/0!</v>
      </c>
      <c r="O99" s="41">
        <v>14</v>
      </c>
      <c r="P99" s="42">
        <v>7</v>
      </c>
      <c r="Q99" s="43">
        <f t="shared" si="8"/>
        <v>0.5</v>
      </c>
      <c r="R99" s="44">
        <v>7</v>
      </c>
      <c r="S99" s="43">
        <f t="shared" si="9"/>
        <v>0.5</v>
      </c>
      <c r="T99" s="45">
        <v>0.23333333333333334</v>
      </c>
      <c r="U99" s="46" t="e">
        <v>#DIV/0!</v>
      </c>
      <c r="V99" s="47">
        <v>157953</v>
      </c>
      <c r="W99" s="42">
        <v>93549</v>
      </c>
      <c r="X99" s="43">
        <f t="shared" si="10"/>
        <v>0.59225845662950372</v>
      </c>
      <c r="Y99" s="48">
        <v>93549</v>
      </c>
      <c r="Z99" s="43">
        <f t="shared" si="11"/>
        <v>0.59225845662950372</v>
      </c>
      <c r="AA99" s="49">
        <v>3118.3</v>
      </c>
      <c r="AB99" s="50" t="e">
        <v>#DIV/0!</v>
      </c>
      <c r="AC99" s="51">
        <v>1</v>
      </c>
      <c r="AD99" s="52">
        <v>0</v>
      </c>
      <c r="AE99" s="51">
        <v>1</v>
      </c>
      <c r="AF99" s="52">
        <v>0</v>
      </c>
      <c r="AG99" s="51">
        <v>1</v>
      </c>
      <c r="AH99" s="52">
        <v>0</v>
      </c>
      <c r="AI99" s="51">
        <v>0</v>
      </c>
      <c r="AJ99" s="52">
        <v>0</v>
      </c>
      <c r="AK99" s="52">
        <v>0</v>
      </c>
    </row>
    <row r="100" spans="1:37" x14ac:dyDescent="0.25">
      <c r="A100" s="38" t="s">
        <v>118</v>
      </c>
      <c r="B100" s="39" t="s">
        <v>264</v>
      </c>
      <c r="C100" s="40" t="s">
        <v>174</v>
      </c>
      <c r="D100" s="40" t="s">
        <v>163</v>
      </c>
      <c r="E100" s="40" t="s">
        <v>156</v>
      </c>
      <c r="F100" s="40" t="s">
        <v>157</v>
      </c>
      <c r="G100" s="40">
        <v>0</v>
      </c>
      <c r="H100" s="41">
        <v>7</v>
      </c>
      <c r="I100" s="42">
        <v>4</v>
      </c>
      <c r="J100" s="43">
        <f t="shared" si="6"/>
        <v>0.5714285714285714</v>
      </c>
      <c r="K100" s="44">
        <v>4</v>
      </c>
      <c r="L100" s="43">
        <f t="shared" si="7"/>
        <v>0.5714285714285714</v>
      </c>
      <c r="M100" s="45">
        <v>0.13333333333333333</v>
      </c>
      <c r="N100" s="46" t="e">
        <v>#DIV/0!</v>
      </c>
      <c r="O100" s="41">
        <v>4</v>
      </c>
      <c r="P100" s="42">
        <v>3</v>
      </c>
      <c r="Q100" s="43">
        <f t="shared" si="8"/>
        <v>0.75</v>
      </c>
      <c r="R100" s="44">
        <v>3</v>
      </c>
      <c r="S100" s="43">
        <f t="shared" si="9"/>
        <v>0.75</v>
      </c>
      <c r="T100" s="45">
        <v>0.1</v>
      </c>
      <c r="U100" s="46" t="e">
        <v>#DIV/0!</v>
      </c>
      <c r="V100" s="47">
        <v>50000</v>
      </c>
      <c r="W100" s="42">
        <v>44720</v>
      </c>
      <c r="X100" s="43">
        <f t="shared" si="10"/>
        <v>0.89439999999999997</v>
      </c>
      <c r="Y100" s="48">
        <v>44720</v>
      </c>
      <c r="Z100" s="43">
        <f t="shared" si="11"/>
        <v>0.89439999999999997</v>
      </c>
      <c r="AA100" s="49">
        <v>1490.6666666666667</v>
      </c>
      <c r="AB100" s="50" t="e">
        <v>#DIV/0!</v>
      </c>
      <c r="AC100" s="51">
        <v>1</v>
      </c>
      <c r="AD100" s="52">
        <v>0</v>
      </c>
      <c r="AE100" s="51">
        <v>1</v>
      </c>
      <c r="AF100" s="52">
        <v>0</v>
      </c>
      <c r="AG100" s="51">
        <v>1</v>
      </c>
      <c r="AH100" s="52">
        <v>0</v>
      </c>
      <c r="AI100" s="51">
        <v>0</v>
      </c>
      <c r="AJ100" s="52">
        <v>0</v>
      </c>
      <c r="AK100" s="52">
        <v>0</v>
      </c>
    </row>
    <row r="101" spans="1:37" x14ac:dyDescent="0.25">
      <c r="A101" s="38" t="s">
        <v>119</v>
      </c>
      <c r="B101" s="39" t="s">
        <v>265</v>
      </c>
      <c r="C101" s="40" t="s">
        <v>174</v>
      </c>
      <c r="D101" s="40" t="s">
        <v>163</v>
      </c>
      <c r="E101" s="40" t="s">
        <v>156</v>
      </c>
      <c r="F101" s="40" t="s">
        <v>157</v>
      </c>
      <c r="G101" s="40">
        <v>0</v>
      </c>
      <c r="H101" s="41">
        <v>7</v>
      </c>
      <c r="I101" s="42">
        <v>1</v>
      </c>
      <c r="J101" s="43">
        <f t="shared" si="6"/>
        <v>0.14285714285714285</v>
      </c>
      <c r="K101" s="44">
        <v>1</v>
      </c>
      <c r="L101" s="43">
        <f t="shared" si="7"/>
        <v>0.14285714285714285</v>
      </c>
      <c r="M101" s="45">
        <v>3.3333333333333333E-2</v>
      </c>
      <c r="N101" s="46" t="e">
        <v>#DIV/0!</v>
      </c>
      <c r="O101" s="41">
        <v>4</v>
      </c>
      <c r="P101" s="42">
        <v>0</v>
      </c>
      <c r="Q101" s="43">
        <f t="shared" si="8"/>
        <v>0</v>
      </c>
      <c r="R101" s="44">
        <v>0</v>
      </c>
      <c r="S101" s="43">
        <f t="shared" si="9"/>
        <v>0</v>
      </c>
      <c r="T101" s="45">
        <v>0</v>
      </c>
      <c r="U101" s="46" t="e">
        <v>#DIV/0!</v>
      </c>
      <c r="V101" s="47">
        <v>50000</v>
      </c>
      <c r="W101" s="42">
        <v>5890</v>
      </c>
      <c r="X101" s="43">
        <f t="shared" si="10"/>
        <v>0.1178</v>
      </c>
      <c r="Y101" s="48">
        <v>5890</v>
      </c>
      <c r="Z101" s="43">
        <f t="shared" si="11"/>
        <v>0.1178</v>
      </c>
      <c r="AA101" s="49">
        <v>196.33333333333334</v>
      </c>
      <c r="AB101" s="50" t="e">
        <v>#DIV/0!</v>
      </c>
      <c r="AC101" s="51">
        <v>1</v>
      </c>
      <c r="AD101" s="52">
        <v>0</v>
      </c>
      <c r="AE101" s="51">
        <v>1</v>
      </c>
      <c r="AF101" s="52">
        <v>0</v>
      </c>
      <c r="AG101" s="51">
        <v>1</v>
      </c>
      <c r="AH101" s="52">
        <v>0</v>
      </c>
      <c r="AI101" s="51">
        <v>0</v>
      </c>
      <c r="AJ101" s="52">
        <v>0</v>
      </c>
      <c r="AK101" s="52">
        <v>0</v>
      </c>
    </row>
    <row r="102" spans="1:37" x14ac:dyDescent="0.25">
      <c r="A102" s="38" t="s">
        <v>120</v>
      </c>
      <c r="B102" s="39" t="s">
        <v>266</v>
      </c>
      <c r="C102" s="40" t="s">
        <v>174</v>
      </c>
      <c r="D102" s="40" t="s">
        <v>163</v>
      </c>
      <c r="E102" s="40" t="s">
        <v>156</v>
      </c>
      <c r="F102" s="40" t="s">
        <v>157</v>
      </c>
      <c r="G102" s="40">
        <v>0</v>
      </c>
      <c r="H102" s="41">
        <v>14</v>
      </c>
      <c r="I102" s="42">
        <v>9</v>
      </c>
      <c r="J102" s="43">
        <f t="shared" si="6"/>
        <v>0.6428571428571429</v>
      </c>
      <c r="K102" s="44">
        <v>9</v>
      </c>
      <c r="L102" s="43">
        <f t="shared" si="7"/>
        <v>0.6428571428571429</v>
      </c>
      <c r="M102" s="45">
        <v>0.3</v>
      </c>
      <c r="N102" s="46" t="e">
        <v>#DIV/0!</v>
      </c>
      <c r="O102" s="41">
        <v>10</v>
      </c>
      <c r="P102" s="42">
        <v>9</v>
      </c>
      <c r="Q102" s="43">
        <f t="shared" si="8"/>
        <v>0.9</v>
      </c>
      <c r="R102" s="44">
        <v>9</v>
      </c>
      <c r="S102" s="43">
        <f t="shared" si="9"/>
        <v>0.9</v>
      </c>
      <c r="T102" s="45">
        <v>0.3</v>
      </c>
      <c r="U102" s="46" t="e">
        <v>#DIV/0!</v>
      </c>
      <c r="V102" s="47">
        <v>91854</v>
      </c>
      <c r="W102" s="42">
        <v>66210</v>
      </c>
      <c r="X102" s="43">
        <f t="shared" si="10"/>
        <v>0.72081781958325164</v>
      </c>
      <c r="Y102" s="48">
        <v>66210</v>
      </c>
      <c r="Z102" s="43">
        <f t="shared" si="11"/>
        <v>0.72081781958325164</v>
      </c>
      <c r="AA102" s="49">
        <v>2207</v>
      </c>
      <c r="AB102" s="50" t="e">
        <v>#DIV/0!</v>
      </c>
      <c r="AC102" s="51">
        <v>1</v>
      </c>
      <c r="AD102" s="52">
        <v>0</v>
      </c>
      <c r="AE102" s="51">
        <v>1</v>
      </c>
      <c r="AF102" s="52">
        <v>0</v>
      </c>
      <c r="AG102" s="51">
        <v>1</v>
      </c>
      <c r="AH102" s="52">
        <v>0</v>
      </c>
      <c r="AI102" s="51">
        <v>0</v>
      </c>
      <c r="AJ102" s="52">
        <v>0</v>
      </c>
      <c r="AK102" s="52" t="s">
        <v>296</v>
      </c>
    </row>
    <row r="103" spans="1:37" x14ac:dyDescent="0.25">
      <c r="A103" s="38" t="s">
        <v>121</v>
      </c>
      <c r="B103" s="39" t="s">
        <v>267</v>
      </c>
      <c r="C103" s="40" t="s">
        <v>174</v>
      </c>
      <c r="D103" s="40" t="s">
        <v>163</v>
      </c>
      <c r="E103" s="40" t="s">
        <v>156</v>
      </c>
      <c r="F103" s="40" t="s">
        <v>157</v>
      </c>
      <c r="G103" s="40">
        <v>0</v>
      </c>
      <c r="H103" s="41">
        <v>7</v>
      </c>
      <c r="I103" s="42">
        <v>2</v>
      </c>
      <c r="J103" s="43">
        <f t="shared" si="6"/>
        <v>0.2857142857142857</v>
      </c>
      <c r="K103" s="44">
        <v>2</v>
      </c>
      <c r="L103" s="43">
        <f t="shared" si="7"/>
        <v>0.2857142857142857</v>
      </c>
      <c r="M103" s="45">
        <v>6.6666666666666666E-2</v>
      </c>
      <c r="N103" s="46" t="e">
        <v>#DIV/0!</v>
      </c>
      <c r="O103" s="41">
        <v>4</v>
      </c>
      <c r="P103" s="42">
        <v>2</v>
      </c>
      <c r="Q103" s="43">
        <f t="shared" si="8"/>
        <v>0.5</v>
      </c>
      <c r="R103" s="44">
        <v>2</v>
      </c>
      <c r="S103" s="43">
        <f t="shared" si="9"/>
        <v>0.5</v>
      </c>
      <c r="T103" s="45">
        <v>6.6666666666666666E-2</v>
      </c>
      <c r="U103" s="46" t="e">
        <v>#DIV/0!</v>
      </c>
      <c r="V103" s="47">
        <v>50000</v>
      </c>
      <c r="W103" s="42">
        <v>15380</v>
      </c>
      <c r="X103" s="43">
        <f t="shared" si="10"/>
        <v>0.30759999999999998</v>
      </c>
      <c r="Y103" s="48">
        <v>15379.999999999998</v>
      </c>
      <c r="Z103" s="43">
        <f t="shared" si="11"/>
        <v>0.30759999999999998</v>
      </c>
      <c r="AA103" s="49">
        <v>512.66666666666663</v>
      </c>
      <c r="AB103" s="50" t="e">
        <v>#DIV/0!</v>
      </c>
      <c r="AC103" s="51">
        <v>1</v>
      </c>
      <c r="AD103" s="52">
        <v>0</v>
      </c>
      <c r="AE103" s="51">
        <v>1</v>
      </c>
      <c r="AF103" s="52">
        <v>0</v>
      </c>
      <c r="AG103" s="51">
        <v>1</v>
      </c>
      <c r="AH103" s="52">
        <v>0</v>
      </c>
      <c r="AI103" s="51">
        <v>0</v>
      </c>
      <c r="AJ103" s="52">
        <v>0</v>
      </c>
      <c r="AK103" s="52">
        <v>0</v>
      </c>
    </row>
    <row r="104" spans="1:37" x14ac:dyDescent="0.25">
      <c r="A104" s="38" t="s">
        <v>122</v>
      </c>
      <c r="B104" s="39" t="s">
        <v>268</v>
      </c>
      <c r="C104" s="40" t="s">
        <v>174</v>
      </c>
      <c r="D104" s="40" t="s">
        <v>163</v>
      </c>
      <c r="E104" s="40" t="s">
        <v>156</v>
      </c>
      <c r="F104" s="40" t="s">
        <v>157</v>
      </c>
      <c r="G104" s="40">
        <v>0</v>
      </c>
      <c r="H104" s="41">
        <v>7</v>
      </c>
      <c r="I104" s="42">
        <v>6</v>
      </c>
      <c r="J104" s="43">
        <f t="shared" si="6"/>
        <v>0.8571428571428571</v>
      </c>
      <c r="K104" s="44">
        <v>6</v>
      </c>
      <c r="L104" s="43">
        <f t="shared" si="7"/>
        <v>0.8571428571428571</v>
      </c>
      <c r="M104" s="45">
        <v>0.2</v>
      </c>
      <c r="N104" s="46" t="e">
        <v>#DIV/0!</v>
      </c>
      <c r="O104" s="41">
        <v>4</v>
      </c>
      <c r="P104" s="42">
        <v>4</v>
      </c>
      <c r="Q104" s="43">
        <f t="shared" si="8"/>
        <v>1</v>
      </c>
      <c r="R104" s="44">
        <v>4</v>
      </c>
      <c r="S104" s="43">
        <f t="shared" si="9"/>
        <v>1</v>
      </c>
      <c r="T104" s="45">
        <v>0.13333333333333333</v>
      </c>
      <c r="U104" s="46" t="e">
        <v>#DIV/0!</v>
      </c>
      <c r="V104" s="47">
        <v>50000</v>
      </c>
      <c r="W104" s="42">
        <v>45740</v>
      </c>
      <c r="X104" s="43">
        <f t="shared" si="10"/>
        <v>0.91479999999999995</v>
      </c>
      <c r="Y104" s="48">
        <v>45740</v>
      </c>
      <c r="Z104" s="43">
        <f t="shared" si="11"/>
        <v>0.91479999999999995</v>
      </c>
      <c r="AA104" s="49">
        <v>1524.6666666666667</v>
      </c>
      <c r="AB104" s="50" t="e">
        <v>#DIV/0!</v>
      </c>
      <c r="AC104" s="51">
        <v>1</v>
      </c>
      <c r="AD104" s="52">
        <v>0</v>
      </c>
      <c r="AE104" s="51">
        <v>1</v>
      </c>
      <c r="AF104" s="52">
        <v>0</v>
      </c>
      <c r="AG104" s="51">
        <v>1</v>
      </c>
      <c r="AH104" s="52">
        <v>0</v>
      </c>
      <c r="AI104" s="51">
        <v>0</v>
      </c>
      <c r="AJ104" s="52">
        <v>0</v>
      </c>
      <c r="AK104" s="52">
        <v>0</v>
      </c>
    </row>
    <row r="105" spans="1:37" x14ac:dyDescent="0.25">
      <c r="A105" s="38" t="s">
        <v>123</v>
      </c>
      <c r="B105" s="39" t="s">
        <v>269</v>
      </c>
      <c r="C105" s="40" t="s">
        <v>174</v>
      </c>
      <c r="D105" s="40" t="s">
        <v>163</v>
      </c>
      <c r="E105" s="40" t="s">
        <v>156</v>
      </c>
      <c r="F105" s="40" t="s">
        <v>157</v>
      </c>
      <c r="G105" s="40">
        <v>0</v>
      </c>
      <c r="H105" s="41">
        <v>7</v>
      </c>
      <c r="I105" s="42">
        <v>5</v>
      </c>
      <c r="J105" s="43">
        <f t="shared" si="6"/>
        <v>0.7142857142857143</v>
      </c>
      <c r="K105" s="44">
        <v>5</v>
      </c>
      <c r="L105" s="43">
        <f t="shared" si="7"/>
        <v>0.7142857142857143</v>
      </c>
      <c r="M105" s="45">
        <v>0.16666666666666666</v>
      </c>
      <c r="N105" s="46" t="e">
        <v>#DIV/0!</v>
      </c>
      <c r="O105" s="41">
        <v>4</v>
      </c>
      <c r="P105" s="42">
        <v>4</v>
      </c>
      <c r="Q105" s="43">
        <f t="shared" si="8"/>
        <v>1</v>
      </c>
      <c r="R105" s="44">
        <v>4</v>
      </c>
      <c r="S105" s="43">
        <f t="shared" si="9"/>
        <v>1</v>
      </c>
      <c r="T105" s="45">
        <v>0.13333333333333333</v>
      </c>
      <c r="U105" s="46" t="e">
        <v>#DIV/0!</v>
      </c>
      <c r="V105" s="47">
        <v>50000</v>
      </c>
      <c r="W105" s="42">
        <v>39230</v>
      </c>
      <c r="X105" s="43">
        <f t="shared" si="10"/>
        <v>0.78459999999999996</v>
      </c>
      <c r="Y105" s="48">
        <v>39230</v>
      </c>
      <c r="Z105" s="43">
        <f t="shared" si="11"/>
        <v>0.78459999999999996</v>
      </c>
      <c r="AA105" s="49">
        <v>1307.6666666666667</v>
      </c>
      <c r="AB105" s="50" t="e">
        <v>#DIV/0!</v>
      </c>
      <c r="AC105" s="51">
        <v>1</v>
      </c>
      <c r="AD105" s="52">
        <v>0</v>
      </c>
      <c r="AE105" s="51">
        <v>1</v>
      </c>
      <c r="AF105" s="52">
        <v>0</v>
      </c>
      <c r="AG105" s="51">
        <v>1</v>
      </c>
      <c r="AH105" s="52">
        <v>0</v>
      </c>
      <c r="AI105" s="51">
        <v>0</v>
      </c>
      <c r="AJ105" s="52">
        <v>0</v>
      </c>
      <c r="AK105" s="52">
        <v>0</v>
      </c>
    </row>
    <row r="106" spans="1:37" x14ac:dyDescent="0.25">
      <c r="A106" s="38" t="s">
        <v>124</v>
      </c>
      <c r="B106" s="39" t="s">
        <v>270</v>
      </c>
      <c r="C106" s="40" t="s">
        <v>174</v>
      </c>
      <c r="D106" s="40" t="s">
        <v>163</v>
      </c>
      <c r="E106" s="40" t="s">
        <v>156</v>
      </c>
      <c r="F106" s="40" t="s">
        <v>157</v>
      </c>
      <c r="G106" s="40">
        <v>0</v>
      </c>
      <c r="H106" s="41">
        <v>7</v>
      </c>
      <c r="I106" s="42">
        <v>10</v>
      </c>
      <c r="J106" s="43">
        <f t="shared" si="6"/>
        <v>1.4285714285714286</v>
      </c>
      <c r="K106" s="44">
        <v>10</v>
      </c>
      <c r="L106" s="43">
        <f t="shared" si="7"/>
        <v>1.4285714285714286</v>
      </c>
      <c r="M106" s="45">
        <v>0.33333333333333331</v>
      </c>
      <c r="N106" s="46" t="e">
        <v>#DIV/0!</v>
      </c>
      <c r="O106" s="41">
        <v>5</v>
      </c>
      <c r="P106" s="42">
        <v>9</v>
      </c>
      <c r="Q106" s="43">
        <f t="shared" si="8"/>
        <v>1.8</v>
      </c>
      <c r="R106" s="44">
        <v>9</v>
      </c>
      <c r="S106" s="43">
        <f t="shared" si="9"/>
        <v>1.8</v>
      </c>
      <c r="T106" s="45">
        <v>0.3</v>
      </c>
      <c r="U106" s="46" t="e">
        <v>#DIV/0!</v>
      </c>
      <c r="V106" s="47">
        <v>50000</v>
      </c>
      <c r="W106" s="42">
        <v>88774</v>
      </c>
      <c r="X106" s="43">
        <f t="shared" si="10"/>
        <v>1.7754799999999999</v>
      </c>
      <c r="Y106" s="48">
        <v>88774</v>
      </c>
      <c r="Z106" s="43">
        <f t="shared" si="11"/>
        <v>1.7754799999999999</v>
      </c>
      <c r="AA106" s="49">
        <v>2959.1333333333332</v>
      </c>
      <c r="AB106" s="50" t="e">
        <v>#DIV/0!</v>
      </c>
      <c r="AC106" s="51">
        <v>1</v>
      </c>
      <c r="AD106" s="52">
        <v>0</v>
      </c>
      <c r="AE106" s="51">
        <v>1</v>
      </c>
      <c r="AF106" s="52">
        <v>0</v>
      </c>
      <c r="AG106" s="51">
        <v>1</v>
      </c>
      <c r="AH106" s="52">
        <v>0</v>
      </c>
      <c r="AI106" s="51">
        <v>0</v>
      </c>
      <c r="AJ106" s="52">
        <v>0</v>
      </c>
      <c r="AK106" s="52">
        <v>0</v>
      </c>
    </row>
    <row r="107" spans="1:37" x14ac:dyDescent="0.25">
      <c r="A107" s="38" t="s">
        <v>125</v>
      </c>
      <c r="B107" s="39" t="s">
        <v>271</v>
      </c>
      <c r="C107" s="40" t="s">
        <v>174</v>
      </c>
      <c r="D107" s="40" t="s">
        <v>272</v>
      </c>
      <c r="E107" s="40" t="s">
        <v>156</v>
      </c>
      <c r="F107" s="40" t="s">
        <v>156</v>
      </c>
      <c r="G107" s="40">
        <v>0</v>
      </c>
      <c r="H107" s="41">
        <v>18</v>
      </c>
      <c r="I107" s="42">
        <v>17</v>
      </c>
      <c r="J107" s="43">
        <f t="shared" si="6"/>
        <v>0.94444444444444442</v>
      </c>
      <c r="K107" s="44">
        <v>17</v>
      </c>
      <c r="L107" s="43">
        <f t="shared" si="7"/>
        <v>0.94444444444444442</v>
      </c>
      <c r="M107" s="45">
        <v>0.56666666666666665</v>
      </c>
      <c r="N107" s="46" t="e">
        <v>#DIV/0!</v>
      </c>
      <c r="O107" s="41">
        <v>13</v>
      </c>
      <c r="P107" s="42">
        <v>12</v>
      </c>
      <c r="Q107" s="43">
        <f t="shared" si="8"/>
        <v>0.92307692307692313</v>
      </c>
      <c r="R107" s="44">
        <v>12</v>
      </c>
      <c r="S107" s="43">
        <f t="shared" si="9"/>
        <v>0.92307692307692313</v>
      </c>
      <c r="T107" s="45">
        <v>0.4</v>
      </c>
      <c r="U107" s="46" t="e">
        <v>#DIV/0!</v>
      </c>
      <c r="V107" s="47">
        <v>128323</v>
      </c>
      <c r="W107" s="42">
        <v>116980</v>
      </c>
      <c r="X107" s="43">
        <f t="shared" si="10"/>
        <v>0.9116058695635233</v>
      </c>
      <c r="Y107" s="48">
        <v>116980</v>
      </c>
      <c r="Z107" s="43">
        <f t="shared" si="11"/>
        <v>0.9116058695635233</v>
      </c>
      <c r="AA107" s="49">
        <v>3899.3333333333335</v>
      </c>
      <c r="AB107" s="50" t="e">
        <v>#DIV/0!</v>
      </c>
      <c r="AC107" s="51">
        <v>2</v>
      </c>
      <c r="AD107" s="52">
        <v>0</v>
      </c>
      <c r="AE107" s="51">
        <v>1</v>
      </c>
      <c r="AF107" s="52">
        <v>0</v>
      </c>
      <c r="AG107" s="51">
        <v>1</v>
      </c>
      <c r="AH107" s="52">
        <v>0</v>
      </c>
      <c r="AI107" s="51">
        <v>0</v>
      </c>
      <c r="AJ107" s="52">
        <v>0</v>
      </c>
      <c r="AK107" s="52">
        <v>0</v>
      </c>
    </row>
    <row r="108" spans="1:37" x14ac:dyDescent="0.25">
      <c r="A108" s="38" t="s">
        <v>126</v>
      </c>
      <c r="B108" s="39" t="s">
        <v>273</v>
      </c>
      <c r="C108" s="40" t="s">
        <v>174</v>
      </c>
      <c r="D108" s="40" t="s">
        <v>272</v>
      </c>
      <c r="E108" s="40" t="s">
        <v>156</v>
      </c>
      <c r="F108" s="40" t="s">
        <v>156</v>
      </c>
      <c r="G108" s="40">
        <v>0</v>
      </c>
      <c r="H108" s="41">
        <v>9</v>
      </c>
      <c r="I108" s="42">
        <v>12</v>
      </c>
      <c r="J108" s="43">
        <f t="shared" si="6"/>
        <v>1.3333333333333333</v>
      </c>
      <c r="K108" s="44">
        <v>12</v>
      </c>
      <c r="L108" s="43">
        <f t="shared" si="7"/>
        <v>1.3333333333333333</v>
      </c>
      <c r="M108" s="45">
        <v>0.4</v>
      </c>
      <c r="N108" s="46" t="e">
        <v>#DIV/0!</v>
      </c>
      <c r="O108" s="41">
        <v>6</v>
      </c>
      <c r="P108" s="42">
        <v>5</v>
      </c>
      <c r="Q108" s="43">
        <f t="shared" si="8"/>
        <v>0.83333333333333337</v>
      </c>
      <c r="R108" s="44">
        <v>5</v>
      </c>
      <c r="S108" s="43">
        <f t="shared" si="9"/>
        <v>0.83333333333333337</v>
      </c>
      <c r="T108" s="45">
        <v>0.16666666666666666</v>
      </c>
      <c r="U108" s="46" t="e">
        <v>#DIV/0!</v>
      </c>
      <c r="V108" s="47">
        <v>67725</v>
      </c>
      <c r="W108" s="42">
        <v>95850</v>
      </c>
      <c r="X108" s="43">
        <f t="shared" si="10"/>
        <v>1.415282392026578</v>
      </c>
      <c r="Y108" s="48">
        <v>95850</v>
      </c>
      <c r="Z108" s="43">
        <f t="shared" si="11"/>
        <v>1.415282392026578</v>
      </c>
      <c r="AA108" s="49">
        <v>3195</v>
      </c>
      <c r="AB108" s="50" t="e">
        <v>#DIV/0!</v>
      </c>
      <c r="AC108" s="51">
        <v>1</v>
      </c>
      <c r="AD108" s="52">
        <v>0</v>
      </c>
      <c r="AE108" s="51">
        <v>1</v>
      </c>
      <c r="AF108" s="52">
        <v>0</v>
      </c>
      <c r="AG108" s="51">
        <v>1</v>
      </c>
      <c r="AH108" s="52">
        <v>0</v>
      </c>
      <c r="AI108" s="51">
        <v>0</v>
      </c>
      <c r="AJ108" s="52">
        <v>0</v>
      </c>
      <c r="AK108" s="52" t="s">
        <v>296</v>
      </c>
    </row>
    <row r="109" spans="1:37" x14ac:dyDescent="0.25">
      <c r="A109" s="38" t="s">
        <v>127</v>
      </c>
      <c r="B109" s="39" t="s">
        <v>274</v>
      </c>
      <c r="C109" s="40" t="s">
        <v>174</v>
      </c>
      <c r="D109" s="40" t="s">
        <v>272</v>
      </c>
      <c r="E109" s="40" t="s">
        <v>156</v>
      </c>
      <c r="F109" s="40" t="s">
        <v>156</v>
      </c>
      <c r="G109" s="40">
        <v>0</v>
      </c>
      <c r="H109" s="41">
        <v>10</v>
      </c>
      <c r="I109" s="42">
        <v>11</v>
      </c>
      <c r="J109" s="43">
        <f t="shared" si="6"/>
        <v>1.1000000000000001</v>
      </c>
      <c r="K109" s="44">
        <v>11</v>
      </c>
      <c r="L109" s="43">
        <f t="shared" si="7"/>
        <v>1.1000000000000001</v>
      </c>
      <c r="M109" s="45">
        <v>0.36666666666666664</v>
      </c>
      <c r="N109" s="46" t="e">
        <v>#DIV/0!</v>
      </c>
      <c r="O109" s="41">
        <v>7</v>
      </c>
      <c r="P109" s="42">
        <v>7</v>
      </c>
      <c r="Q109" s="43">
        <f t="shared" si="8"/>
        <v>1</v>
      </c>
      <c r="R109" s="44">
        <v>7</v>
      </c>
      <c r="S109" s="43">
        <f t="shared" si="9"/>
        <v>1</v>
      </c>
      <c r="T109" s="45">
        <v>0.23333333333333334</v>
      </c>
      <c r="U109" s="46" t="e">
        <v>#DIV/0!</v>
      </c>
      <c r="V109" s="47">
        <v>75000</v>
      </c>
      <c r="W109" s="42">
        <v>86060</v>
      </c>
      <c r="X109" s="43">
        <f t="shared" si="10"/>
        <v>1.1474666666666666</v>
      </c>
      <c r="Y109" s="48">
        <v>86060</v>
      </c>
      <c r="Z109" s="43">
        <f t="shared" si="11"/>
        <v>1.1474666666666666</v>
      </c>
      <c r="AA109" s="49">
        <v>2868.6666666666665</v>
      </c>
      <c r="AB109" s="50" t="e">
        <v>#DIV/0!</v>
      </c>
      <c r="AC109" s="51">
        <v>1</v>
      </c>
      <c r="AD109" s="52">
        <v>0</v>
      </c>
      <c r="AE109" s="51">
        <v>1</v>
      </c>
      <c r="AF109" s="52">
        <v>0</v>
      </c>
      <c r="AG109" s="51">
        <v>1</v>
      </c>
      <c r="AH109" s="52">
        <v>0</v>
      </c>
      <c r="AI109" s="51">
        <v>0</v>
      </c>
      <c r="AJ109" s="52">
        <v>0</v>
      </c>
      <c r="AK109" s="52">
        <v>0</v>
      </c>
    </row>
    <row r="110" spans="1:37" x14ac:dyDescent="0.25">
      <c r="A110" s="38" t="s">
        <v>128</v>
      </c>
      <c r="B110" s="39" t="s">
        <v>275</v>
      </c>
      <c r="C110" s="40" t="s">
        <v>174</v>
      </c>
      <c r="D110" s="40" t="s">
        <v>272</v>
      </c>
      <c r="E110" s="40" t="s">
        <v>156</v>
      </c>
      <c r="F110" s="40" t="s">
        <v>156</v>
      </c>
      <c r="G110" s="40">
        <v>0</v>
      </c>
      <c r="H110" s="41">
        <v>7</v>
      </c>
      <c r="I110" s="42">
        <v>8</v>
      </c>
      <c r="J110" s="43">
        <f t="shared" si="6"/>
        <v>1.1428571428571428</v>
      </c>
      <c r="K110" s="44">
        <v>8</v>
      </c>
      <c r="L110" s="43">
        <f t="shared" si="7"/>
        <v>1.1428571428571428</v>
      </c>
      <c r="M110" s="45">
        <v>0.26666666666666666</v>
      </c>
      <c r="N110" s="46" t="e">
        <v>#DIV/0!</v>
      </c>
      <c r="O110" s="41">
        <v>4</v>
      </c>
      <c r="P110" s="42">
        <v>4</v>
      </c>
      <c r="Q110" s="43">
        <f t="shared" si="8"/>
        <v>1</v>
      </c>
      <c r="R110" s="44">
        <v>4</v>
      </c>
      <c r="S110" s="43">
        <f t="shared" si="9"/>
        <v>1</v>
      </c>
      <c r="T110" s="45">
        <v>0.13333333333333333</v>
      </c>
      <c r="U110" s="46" t="e">
        <v>#DIV/0!</v>
      </c>
      <c r="V110" s="47">
        <v>50000</v>
      </c>
      <c r="W110" s="42">
        <v>68210</v>
      </c>
      <c r="X110" s="43">
        <f t="shared" si="10"/>
        <v>1.3642000000000001</v>
      </c>
      <c r="Y110" s="48">
        <v>68210</v>
      </c>
      <c r="Z110" s="43">
        <f t="shared" si="11"/>
        <v>1.3642000000000001</v>
      </c>
      <c r="AA110" s="49">
        <v>2273.6666666666665</v>
      </c>
      <c r="AB110" s="50" t="e">
        <v>#DIV/0!</v>
      </c>
      <c r="AC110" s="51">
        <v>1</v>
      </c>
      <c r="AD110" s="52">
        <v>0</v>
      </c>
      <c r="AE110" s="51">
        <v>1</v>
      </c>
      <c r="AF110" s="52">
        <v>0</v>
      </c>
      <c r="AG110" s="51">
        <v>1</v>
      </c>
      <c r="AH110" s="52">
        <v>0</v>
      </c>
      <c r="AI110" s="51">
        <v>0</v>
      </c>
      <c r="AJ110" s="52">
        <v>0</v>
      </c>
      <c r="AK110" s="52">
        <v>0</v>
      </c>
    </row>
    <row r="111" spans="1:37" x14ac:dyDescent="0.25">
      <c r="A111" s="38" t="s">
        <v>129</v>
      </c>
      <c r="B111" s="39" t="s">
        <v>276</v>
      </c>
      <c r="C111" s="40" t="s">
        <v>162</v>
      </c>
      <c r="D111" s="40" t="s">
        <v>163</v>
      </c>
      <c r="E111" s="40" t="s">
        <v>156</v>
      </c>
      <c r="F111" s="40" t="s">
        <v>157</v>
      </c>
      <c r="G111" s="40">
        <v>0</v>
      </c>
      <c r="H111" s="41">
        <v>15</v>
      </c>
      <c r="I111" s="42">
        <v>14</v>
      </c>
      <c r="J111" s="43">
        <f t="shared" si="6"/>
        <v>0.93333333333333335</v>
      </c>
      <c r="K111" s="44">
        <v>14</v>
      </c>
      <c r="L111" s="43">
        <f t="shared" si="7"/>
        <v>0.93333333333333335</v>
      </c>
      <c r="M111" s="45">
        <v>0.46666666666666667</v>
      </c>
      <c r="N111" s="46" t="e">
        <v>#DIV/0!</v>
      </c>
      <c r="O111" s="41">
        <v>6</v>
      </c>
      <c r="P111" s="42">
        <v>11</v>
      </c>
      <c r="Q111" s="43">
        <f t="shared" si="8"/>
        <v>1.8333333333333333</v>
      </c>
      <c r="R111" s="44">
        <v>11</v>
      </c>
      <c r="S111" s="43">
        <f t="shared" si="9"/>
        <v>1.8333333333333333</v>
      </c>
      <c r="T111" s="45">
        <v>0.36666666666666664</v>
      </c>
      <c r="U111" s="46" t="e">
        <v>#DIV/0!</v>
      </c>
      <c r="V111" s="47">
        <v>70892</v>
      </c>
      <c r="W111" s="42">
        <v>162438</v>
      </c>
      <c r="X111" s="43">
        <f t="shared" si="10"/>
        <v>2.2913445804886305</v>
      </c>
      <c r="Y111" s="48">
        <v>162438</v>
      </c>
      <c r="Z111" s="43">
        <f t="shared" si="11"/>
        <v>2.2913445804886305</v>
      </c>
      <c r="AA111" s="49">
        <v>5414.6</v>
      </c>
      <c r="AB111" s="50" t="e">
        <v>#DIV/0!</v>
      </c>
      <c r="AC111" s="51">
        <v>1</v>
      </c>
      <c r="AD111" s="52">
        <v>0</v>
      </c>
      <c r="AE111" s="51">
        <v>1</v>
      </c>
      <c r="AF111" s="52">
        <v>0</v>
      </c>
      <c r="AG111" s="51">
        <v>1</v>
      </c>
      <c r="AH111" s="52">
        <v>0</v>
      </c>
      <c r="AI111" s="51">
        <v>0</v>
      </c>
      <c r="AJ111" s="52">
        <v>0</v>
      </c>
      <c r="AK111" s="52" t="s">
        <v>295</v>
      </c>
    </row>
    <row r="112" spans="1:37" x14ac:dyDescent="0.25">
      <c r="A112" s="38" t="s">
        <v>130</v>
      </c>
      <c r="B112" s="39" t="s">
        <v>277</v>
      </c>
      <c r="C112" s="40" t="s">
        <v>162</v>
      </c>
      <c r="D112" s="40" t="s">
        <v>200</v>
      </c>
      <c r="E112" s="40" t="s">
        <v>156</v>
      </c>
      <c r="F112" s="40" t="s">
        <v>158</v>
      </c>
      <c r="G112" s="40">
        <v>0</v>
      </c>
      <c r="H112" s="41">
        <v>7</v>
      </c>
      <c r="I112" s="42">
        <v>1</v>
      </c>
      <c r="J112" s="43">
        <f t="shared" si="6"/>
        <v>0.14285714285714285</v>
      </c>
      <c r="K112" s="44">
        <v>1</v>
      </c>
      <c r="L112" s="43">
        <f t="shared" si="7"/>
        <v>0.14285714285714285</v>
      </c>
      <c r="M112" s="45">
        <v>3.3333333333333333E-2</v>
      </c>
      <c r="N112" s="46" t="e">
        <v>#DIV/0!</v>
      </c>
      <c r="O112" s="41">
        <v>4</v>
      </c>
      <c r="P112" s="42">
        <v>1</v>
      </c>
      <c r="Q112" s="43">
        <f t="shared" si="8"/>
        <v>0.25</v>
      </c>
      <c r="R112" s="44">
        <v>1</v>
      </c>
      <c r="S112" s="43">
        <f t="shared" si="9"/>
        <v>0.25</v>
      </c>
      <c r="T112" s="45">
        <v>3.3333333333333333E-2</v>
      </c>
      <c r="U112" s="46" t="e">
        <v>#DIV/0!</v>
      </c>
      <c r="V112" s="47">
        <v>50000</v>
      </c>
      <c r="W112" s="42">
        <v>47539</v>
      </c>
      <c r="X112" s="43">
        <f t="shared" si="10"/>
        <v>0.95077999999999996</v>
      </c>
      <c r="Y112" s="48">
        <v>47539</v>
      </c>
      <c r="Z112" s="43">
        <f t="shared" si="11"/>
        <v>0.95077999999999996</v>
      </c>
      <c r="AA112" s="49">
        <v>1584.6333333333334</v>
      </c>
      <c r="AB112" s="50" t="e">
        <v>#DIV/0!</v>
      </c>
      <c r="AC112" s="51">
        <v>1</v>
      </c>
      <c r="AD112" s="52">
        <v>0</v>
      </c>
      <c r="AE112" s="51">
        <v>1</v>
      </c>
      <c r="AF112" s="52">
        <v>0</v>
      </c>
      <c r="AG112" s="51">
        <v>1</v>
      </c>
      <c r="AH112" s="52">
        <v>0</v>
      </c>
      <c r="AI112" s="51">
        <v>0</v>
      </c>
      <c r="AJ112" s="52">
        <v>0</v>
      </c>
      <c r="AK112" s="52" t="s">
        <v>296</v>
      </c>
    </row>
    <row r="113" spans="1:37" x14ac:dyDescent="0.25">
      <c r="A113" s="38" t="s">
        <v>131</v>
      </c>
      <c r="B113" s="39" t="s">
        <v>278</v>
      </c>
      <c r="C113" s="40" t="s">
        <v>174</v>
      </c>
      <c r="D113" s="40" t="s">
        <v>163</v>
      </c>
      <c r="E113" s="40" t="s">
        <v>156</v>
      </c>
      <c r="F113" s="40" t="s">
        <v>157</v>
      </c>
      <c r="G113" s="40">
        <v>0</v>
      </c>
      <c r="H113" s="41">
        <v>13</v>
      </c>
      <c r="I113" s="42">
        <v>1</v>
      </c>
      <c r="J113" s="43">
        <f t="shared" si="6"/>
        <v>7.6923076923076927E-2</v>
      </c>
      <c r="K113" s="44">
        <v>1</v>
      </c>
      <c r="L113" s="43">
        <f t="shared" si="7"/>
        <v>7.6923076923076927E-2</v>
      </c>
      <c r="M113" s="45">
        <v>3.3333333333333333E-2</v>
      </c>
      <c r="N113" s="46" t="e">
        <v>#DIV/0!</v>
      </c>
      <c r="O113" s="41">
        <v>8</v>
      </c>
      <c r="P113" s="42">
        <v>1</v>
      </c>
      <c r="Q113" s="43">
        <f t="shared" si="8"/>
        <v>0.125</v>
      </c>
      <c r="R113" s="44">
        <v>1</v>
      </c>
      <c r="S113" s="43">
        <f t="shared" si="9"/>
        <v>0.125</v>
      </c>
      <c r="T113" s="45">
        <v>3.3333333333333333E-2</v>
      </c>
      <c r="U113" s="46" t="e">
        <v>#DIV/0!</v>
      </c>
      <c r="V113" s="47">
        <v>118335</v>
      </c>
      <c r="W113" s="42">
        <v>10880</v>
      </c>
      <c r="X113" s="43">
        <f t="shared" si="10"/>
        <v>9.1942367008915366E-2</v>
      </c>
      <c r="Y113" s="48">
        <v>10880</v>
      </c>
      <c r="Z113" s="43">
        <f t="shared" si="11"/>
        <v>9.1942367008915366E-2</v>
      </c>
      <c r="AA113" s="49">
        <v>362.66666666666669</v>
      </c>
      <c r="AB113" s="50" t="e">
        <v>#DIV/0!</v>
      </c>
      <c r="AC113" s="51">
        <v>1</v>
      </c>
      <c r="AD113" s="52">
        <v>0</v>
      </c>
      <c r="AE113" s="51">
        <v>1</v>
      </c>
      <c r="AF113" s="52">
        <v>0</v>
      </c>
      <c r="AG113" s="51">
        <v>1</v>
      </c>
      <c r="AH113" s="52">
        <v>0</v>
      </c>
      <c r="AI113" s="51">
        <v>0</v>
      </c>
      <c r="AJ113" s="52">
        <v>0</v>
      </c>
      <c r="AK113" s="52">
        <v>0</v>
      </c>
    </row>
    <row r="114" spans="1:37" x14ac:dyDescent="0.25">
      <c r="A114" s="38" t="s">
        <v>132</v>
      </c>
      <c r="B114" s="39" t="s">
        <v>279</v>
      </c>
      <c r="C114" s="40" t="s">
        <v>174</v>
      </c>
      <c r="D114" s="40" t="s">
        <v>170</v>
      </c>
      <c r="E114" s="40" t="s">
        <v>156</v>
      </c>
      <c r="F114" s="40" t="s">
        <v>156</v>
      </c>
      <c r="G114" s="40">
        <v>0</v>
      </c>
      <c r="H114" s="41">
        <v>18</v>
      </c>
      <c r="I114" s="42">
        <v>15</v>
      </c>
      <c r="J114" s="43">
        <f t="shared" si="6"/>
        <v>0.83333333333333337</v>
      </c>
      <c r="K114" s="44">
        <v>15</v>
      </c>
      <c r="L114" s="43">
        <f t="shared" si="7"/>
        <v>0.83333333333333337</v>
      </c>
      <c r="M114" s="45">
        <v>0.5</v>
      </c>
      <c r="N114" s="46" t="e">
        <v>#DIV/0!</v>
      </c>
      <c r="O114" s="41">
        <v>13</v>
      </c>
      <c r="P114" s="42">
        <v>8</v>
      </c>
      <c r="Q114" s="43">
        <f t="shared" si="8"/>
        <v>0.61538461538461542</v>
      </c>
      <c r="R114" s="44">
        <v>8</v>
      </c>
      <c r="S114" s="43">
        <f t="shared" si="9"/>
        <v>0.61538461538461542</v>
      </c>
      <c r="T114" s="45">
        <v>0.26666666666666666</v>
      </c>
      <c r="U114" s="46" t="e">
        <v>#DIV/0!</v>
      </c>
      <c r="V114" s="47">
        <v>111380</v>
      </c>
      <c r="W114" s="42">
        <v>99377</v>
      </c>
      <c r="X114" s="43">
        <f t="shared" si="10"/>
        <v>0.89223379421799243</v>
      </c>
      <c r="Y114" s="48">
        <v>99377</v>
      </c>
      <c r="Z114" s="43">
        <f t="shared" si="11"/>
        <v>0.89223379421799243</v>
      </c>
      <c r="AA114" s="49">
        <v>3312.5666666666666</v>
      </c>
      <c r="AB114" s="50" t="e">
        <v>#DIV/0!</v>
      </c>
      <c r="AC114" s="51">
        <v>1</v>
      </c>
      <c r="AD114" s="52">
        <v>0</v>
      </c>
      <c r="AE114" s="51">
        <v>1</v>
      </c>
      <c r="AF114" s="52">
        <v>0</v>
      </c>
      <c r="AG114" s="51">
        <v>1</v>
      </c>
      <c r="AH114" s="52">
        <v>0</v>
      </c>
      <c r="AI114" s="51">
        <v>0</v>
      </c>
      <c r="AJ114" s="52">
        <v>0</v>
      </c>
      <c r="AK114" s="52" t="s">
        <v>296</v>
      </c>
    </row>
    <row r="115" spans="1:37" x14ac:dyDescent="0.25">
      <c r="A115" s="38" t="s">
        <v>133</v>
      </c>
      <c r="B115" s="39" t="s">
        <v>280</v>
      </c>
      <c r="C115" s="40" t="s">
        <v>162</v>
      </c>
      <c r="D115" s="40" t="s">
        <v>170</v>
      </c>
      <c r="E115" s="40" t="s">
        <v>156</v>
      </c>
      <c r="F115" s="40" t="s">
        <v>156</v>
      </c>
      <c r="G115" s="40">
        <v>0</v>
      </c>
      <c r="H115" s="41">
        <v>20</v>
      </c>
      <c r="I115" s="42">
        <v>16</v>
      </c>
      <c r="J115" s="43">
        <f t="shared" si="6"/>
        <v>0.8</v>
      </c>
      <c r="K115" s="44">
        <v>16</v>
      </c>
      <c r="L115" s="43">
        <f t="shared" si="7"/>
        <v>0.8</v>
      </c>
      <c r="M115" s="45">
        <v>0.53333333333333333</v>
      </c>
      <c r="N115" s="46" t="e">
        <v>#DIV/0!</v>
      </c>
      <c r="O115" s="41">
        <v>14</v>
      </c>
      <c r="P115" s="42">
        <v>10</v>
      </c>
      <c r="Q115" s="43">
        <f t="shared" si="8"/>
        <v>0.7142857142857143</v>
      </c>
      <c r="R115" s="44">
        <v>10</v>
      </c>
      <c r="S115" s="43">
        <f t="shared" si="9"/>
        <v>0.7142857142857143</v>
      </c>
      <c r="T115" s="45">
        <v>0.33333333333333331</v>
      </c>
      <c r="U115" s="46" t="e">
        <v>#DIV/0!</v>
      </c>
      <c r="V115" s="47">
        <v>140700</v>
      </c>
      <c r="W115" s="42">
        <v>137880</v>
      </c>
      <c r="X115" s="43">
        <f t="shared" si="10"/>
        <v>0.97995735607675905</v>
      </c>
      <c r="Y115" s="48">
        <v>137880</v>
      </c>
      <c r="Z115" s="43">
        <f t="shared" si="11"/>
        <v>0.97995735607675905</v>
      </c>
      <c r="AA115" s="49">
        <v>4596</v>
      </c>
      <c r="AB115" s="50" t="e">
        <v>#DIV/0!</v>
      </c>
      <c r="AC115" s="51">
        <v>1</v>
      </c>
      <c r="AD115" s="52">
        <v>0</v>
      </c>
      <c r="AE115" s="51">
        <v>1</v>
      </c>
      <c r="AF115" s="52">
        <v>0</v>
      </c>
      <c r="AG115" s="51">
        <v>1</v>
      </c>
      <c r="AH115" s="52">
        <v>0</v>
      </c>
      <c r="AI115" s="51">
        <v>0</v>
      </c>
      <c r="AJ115" s="52">
        <v>0</v>
      </c>
      <c r="AK115" s="52" t="s">
        <v>296</v>
      </c>
    </row>
    <row r="116" spans="1:37" x14ac:dyDescent="0.25">
      <c r="A116" s="38" t="s">
        <v>134</v>
      </c>
      <c r="B116" s="39" t="s">
        <v>281</v>
      </c>
      <c r="C116" s="40" t="s">
        <v>174</v>
      </c>
      <c r="D116" s="40" t="s">
        <v>253</v>
      </c>
      <c r="E116" s="40" t="s">
        <v>156</v>
      </c>
      <c r="F116" s="40" t="s">
        <v>157</v>
      </c>
      <c r="G116" s="40">
        <v>0</v>
      </c>
      <c r="H116" s="41">
        <v>9</v>
      </c>
      <c r="I116" s="42">
        <v>14</v>
      </c>
      <c r="J116" s="43">
        <f t="shared" si="6"/>
        <v>1.5555555555555556</v>
      </c>
      <c r="K116" s="44">
        <v>14</v>
      </c>
      <c r="L116" s="43">
        <f t="shared" si="7"/>
        <v>1.5555555555555556</v>
      </c>
      <c r="M116" s="45">
        <v>0.46666666666666667</v>
      </c>
      <c r="N116" s="46" t="e">
        <v>#DIV/0!</v>
      </c>
      <c r="O116" s="41">
        <v>4</v>
      </c>
      <c r="P116" s="42">
        <v>5</v>
      </c>
      <c r="Q116" s="43">
        <f t="shared" si="8"/>
        <v>1.25</v>
      </c>
      <c r="R116" s="44">
        <v>5</v>
      </c>
      <c r="S116" s="43">
        <f t="shared" si="9"/>
        <v>1.25</v>
      </c>
      <c r="T116" s="45">
        <v>0.16666666666666666</v>
      </c>
      <c r="U116" s="46" t="e">
        <v>#DIV/0!</v>
      </c>
      <c r="V116" s="47">
        <v>63716</v>
      </c>
      <c r="W116" s="42">
        <v>100504</v>
      </c>
      <c r="X116" s="43">
        <f t="shared" si="10"/>
        <v>1.5773745997865529</v>
      </c>
      <c r="Y116" s="48">
        <v>100504</v>
      </c>
      <c r="Z116" s="43">
        <f t="shared" si="11"/>
        <v>1.5773745997865529</v>
      </c>
      <c r="AA116" s="49">
        <v>3350.1333333333332</v>
      </c>
      <c r="AB116" s="50" t="e">
        <v>#DIV/0!</v>
      </c>
      <c r="AC116" s="51">
        <v>1</v>
      </c>
      <c r="AD116" s="52">
        <v>0</v>
      </c>
      <c r="AE116" s="51">
        <v>1</v>
      </c>
      <c r="AF116" s="52">
        <v>0</v>
      </c>
      <c r="AG116" s="51">
        <v>1</v>
      </c>
      <c r="AH116" s="52">
        <v>0</v>
      </c>
      <c r="AI116" s="51">
        <v>0</v>
      </c>
      <c r="AJ116" s="52">
        <v>0</v>
      </c>
      <c r="AK116" s="52">
        <v>0</v>
      </c>
    </row>
    <row r="117" spans="1:37" x14ac:dyDescent="0.25">
      <c r="A117" s="38" t="s">
        <v>135</v>
      </c>
      <c r="B117" s="39" t="s">
        <v>282</v>
      </c>
      <c r="C117" s="40" t="s">
        <v>192</v>
      </c>
      <c r="D117" s="40" t="s">
        <v>165</v>
      </c>
      <c r="E117" s="40" t="s">
        <v>156</v>
      </c>
      <c r="F117" s="40" t="s">
        <v>157</v>
      </c>
      <c r="G117" s="40">
        <v>0</v>
      </c>
      <c r="H117" s="41">
        <v>23</v>
      </c>
      <c r="I117" s="42">
        <v>23</v>
      </c>
      <c r="J117" s="43">
        <f t="shared" si="6"/>
        <v>1</v>
      </c>
      <c r="K117" s="44">
        <v>23</v>
      </c>
      <c r="L117" s="43">
        <f t="shared" si="7"/>
        <v>1</v>
      </c>
      <c r="M117" s="45">
        <v>0.76666666666666672</v>
      </c>
      <c r="N117" s="46" t="e">
        <v>#DIV/0!</v>
      </c>
      <c r="O117" s="41">
        <v>16</v>
      </c>
      <c r="P117" s="42">
        <v>20</v>
      </c>
      <c r="Q117" s="43">
        <f t="shared" si="8"/>
        <v>1.25</v>
      </c>
      <c r="R117" s="44">
        <v>20</v>
      </c>
      <c r="S117" s="43">
        <f t="shared" si="9"/>
        <v>1.25</v>
      </c>
      <c r="T117" s="45">
        <v>0.66666666666666663</v>
      </c>
      <c r="U117" s="46" t="e">
        <v>#DIV/0!</v>
      </c>
      <c r="V117" s="47">
        <v>159390</v>
      </c>
      <c r="W117" s="42">
        <v>177160</v>
      </c>
      <c r="X117" s="43">
        <f t="shared" si="10"/>
        <v>1.111487546270155</v>
      </c>
      <c r="Y117" s="48">
        <v>177160</v>
      </c>
      <c r="Z117" s="43">
        <f t="shared" si="11"/>
        <v>1.111487546270155</v>
      </c>
      <c r="AA117" s="49">
        <v>5905.333333333333</v>
      </c>
      <c r="AB117" s="50" t="e">
        <v>#DIV/0!</v>
      </c>
      <c r="AC117" s="51">
        <v>1</v>
      </c>
      <c r="AD117" s="52">
        <v>0</v>
      </c>
      <c r="AE117" s="51">
        <v>1</v>
      </c>
      <c r="AF117" s="52">
        <v>0</v>
      </c>
      <c r="AG117" s="51">
        <v>1</v>
      </c>
      <c r="AH117" s="52">
        <v>0</v>
      </c>
      <c r="AI117" s="51">
        <v>0</v>
      </c>
      <c r="AJ117" s="52">
        <v>0</v>
      </c>
      <c r="AK117" s="52" t="s">
        <v>296</v>
      </c>
    </row>
    <row r="118" spans="1:37" x14ac:dyDescent="0.25">
      <c r="A118" s="38" t="s">
        <v>136</v>
      </c>
      <c r="B118" s="39" t="s">
        <v>283</v>
      </c>
      <c r="C118" s="40" t="s">
        <v>174</v>
      </c>
      <c r="D118" s="40" t="s">
        <v>165</v>
      </c>
      <c r="E118" s="40" t="s">
        <v>156</v>
      </c>
      <c r="F118" s="40" t="s">
        <v>157</v>
      </c>
      <c r="G118" s="40">
        <v>0</v>
      </c>
      <c r="H118" s="41">
        <v>14</v>
      </c>
      <c r="I118" s="42">
        <v>15</v>
      </c>
      <c r="J118" s="43">
        <f t="shared" si="6"/>
        <v>1.0714285714285714</v>
      </c>
      <c r="K118" s="44">
        <v>15</v>
      </c>
      <c r="L118" s="43">
        <f t="shared" si="7"/>
        <v>1.0714285714285714</v>
      </c>
      <c r="M118" s="45">
        <v>0.5</v>
      </c>
      <c r="N118" s="46" t="e">
        <v>#DIV/0!</v>
      </c>
      <c r="O118" s="41">
        <v>9</v>
      </c>
      <c r="P118" s="42">
        <v>10</v>
      </c>
      <c r="Q118" s="43">
        <f t="shared" si="8"/>
        <v>1.1111111111111112</v>
      </c>
      <c r="R118" s="44">
        <v>10</v>
      </c>
      <c r="S118" s="43">
        <f t="shared" si="9"/>
        <v>1.1111111111111112</v>
      </c>
      <c r="T118" s="45">
        <v>0.33333333333333331</v>
      </c>
      <c r="U118" s="46" t="e">
        <v>#DIV/0!</v>
      </c>
      <c r="V118" s="47">
        <v>97312</v>
      </c>
      <c r="W118" s="42">
        <v>137266</v>
      </c>
      <c r="X118" s="43">
        <f t="shared" si="10"/>
        <v>1.4105762906938506</v>
      </c>
      <c r="Y118" s="48">
        <v>137266</v>
      </c>
      <c r="Z118" s="43">
        <f t="shared" si="11"/>
        <v>1.4105762906938506</v>
      </c>
      <c r="AA118" s="49">
        <v>4575.5333333333338</v>
      </c>
      <c r="AB118" s="50" t="e">
        <v>#DIV/0!</v>
      </c>
      <c r="AC118" s="51">
        <v>1</v>
      </c>
      <c r="AD118" s="52">
        <v>0</v>
      </c>
      <c r="AE118" s="51">
        <v>1</v>
      </c>
      <c r="AF118" s="52">
        <v>0</v>
      </c>
      <c r="AG118" s="51">
        <v>1</v>
      </c>
      <c r="AH118" s="52">
        <v>0</v>
      </c>
      <c r="AI118" s="51">
        <v>0</v>
      </c>
      <c r="AJ118" s="52">
        <v>0</v>
      </c>
      <c r="AK118" s="52" t="s">
        <v>296</v>
      </c>
    </row>
    <row r="119" spans="1:37" x14ac:dyDescent="0.25">
      <c r="A119" s="38" t="s">
        <v>137</v>
      </c>
      <c r="B119" s="39" t="s">
        <v>284</v>
      </c>
      <c r="C119" s="40" t="s">
        <v>174</v>
      </c>
      <c r="D119" s="40" t="s">
        <v>176</v>
      </c>
      <c r="E119" s="40" t="s">
        <v>156</v>
      </c>
      <c r="F119" s="40" t="s">
        <v>158</v>
      </c>
      <c r="G119" s="40">
        <v>0</v>
      </c>
      <c r="H119" s="41">
        <v>25</v>
      </c>
      <c r="I119" s="42">
        <v>20</v>
      </c>
      <c r="J119" s="43">
        <f t="shared" si="6"/>
        <v>0.8</v>
      </c>
      <c r="K119" s="44">
        <v>20</v>
      </c>
      <c r="L119" s="43">
        <f t="shared" si="7"/>
        <v>0.8</v>
      </c>
      <c r="M119" s="45">
        <v>0.66666666666666663</v>
      </c>
      <c r="N119" s="46" t="e">
        <v>#DIV/0!</v>
      </c>
      <c r="O119" s="41">
        <v>17</v>
      </c>
      <c r="P119" s="42">
        <v>13</v>
      </c>
      <c r="Q119" s="43">
        <f t="shared" si="8"/>
        <v>0.76470588235294112</v>
      </c>
      <c r="R119" s="44">
        <v>13</v>
      </c>
      <c r="S119" s="43">
        <f t="shared" si="9"/>
        <v>0.76470588235294112</v>
      </c>
      <c r="T119" s="45">
        <v>0.43333333333333335</v>
      </c>
      <c r="U119" s="46" t="e">
        <v>#DIV/0!</v>
      </c>
      <c r="V119" s="47">
        <v>164428</v>
      </c>
      <c r="W119" s="42">
        <v>164868</v>
      </c>
      <c r="X119" s="43">
        <f t="shared" si="10"/>
        <v>1.0026759432700028</v>
      </c>
      <c r="Y119" s="48">
        <v>164868</v>
      </c>
      <c r="Z119" s="43">
        <f t="shared" si="11"/>
        <v>1.0026759432700028</v>
      </c>
      <c r="AA119" s="49">
        <v>5495.6</v>
      </c>
      <c r="AB119" s="50" t="e">
        <v>#DIV/0!</v>
      </c>
      <c r="AC119" s="51">
        <v>1</v>
      </c>
      <c r="AD119" s="52">
        <v>0</v>
      </c>
      <c r="AE119" s="51">
        <v>1</v>
      </c>
      <c r="AF119" s="52">
        <v>0</v>
      </c>
      <c r="AG119" s="51">
        <v>1</v>
      </c>
      <c r="AH119" s="52">
        <v>0</v>
      </c>
      <c r="AI119" s="51">
        <v>0</v>
      </c>
      <c r="AJ119" s="52">
        <v>0</v>
      </c>
      <c r="AK119" s="52" t="s">
        <v>296</v>
      </c>
    </row>
    <row r="120" spans="1:37" x14ac:dyDescent="0.25">
      <c r="A120" s="38" t="s">
        <v>138</v>
      </c>
      <c r="B120" s="39" t="s">
        <v>250</v>
      </c>
      <c r="C120" s="40" t="s">
        <v>174</v>
      </c>
      <c r="D120" s="40" t="s">
        <v>172</v>
      </c>
      <c r="E120" s="40" t="s">
        <v>156</v>
      </c>
      <c r="F120" s="40" t="s">
        <v>157</v>
      </c>
      <c r="G120" s="40">
        <v>0</v>
      </c>
      <c r="H120" s="41">
        <v>14</v>
      </c>
      <c r="I120" s="42">
        <v>10</v>
      </c>
      <c r="J120" s="43">
        <f t="shared" si="6"/>
        <v>0.7142857142857143</v>
      </c>
      <c r="K120" s="44">
        <v>10</v>
      </c>
      <c r="L120" s="43">
        <f t="shared" si="7"/>
        <v>0.7142857142857143</v>
      </c>
      <c r="M120" s="45">
        <v>0.33333333333333331</v>
      </c>
      <c r="N120" s="46" t="e">
        <v>#DIV/0!</v>
      </c>
      <c r="O120" s="41">
        <v>6</v>
      </c>
      <c r="P120" s="42">
        <v>2</v>
      </c>
      <c r="Q120" s="43">
        <f t="shared" si="8"/>
        <v>0.33333333333333331</v>
      </c>
      <c r="R120" s="44">
        <v>2</v>
      </c>
      <c r="S120" s="43">
        <f t="shared" si="9"/>
        <v>0.33333333333333331</v>
      </c>
      <c r="T120" s="45">
        <v>6.6666666666666666E-2</v>
      </c>
      <c r="U120" s="46" t="e">
        <v>#DIV/0!</v>
      </c>
      <c r="V120" s="47">
        <v>111410</v>
      </c>
      <c r="W120" s="42">
        <v>75606</v>
      </c>
      <c r="X120" s="43">
        <f t="shared" si="10"/>
        <v>0.67862848936361186</v>
      </c>
      <c r="Y120" s="48">
        <v>75606</v>
      </c>
      <c r="Z120" s="43">
        <f t="shared" si="11"/>
        <v>0.67862848936361186</v>
      </c>
      <c r="AA120" s="49">
        <v>2520.1999999999998</v>
      </c>
      <c r="AB120" s="50" t="e">
        <v>#DIV/0!</v>
      </c>
      <c r="AC120" s="51">
        <v>2</v>
      </c>
      <c r="AD120" s="52">
        <v>0</v>
      </c>
      <c r="AE120" s="51">
        <v>1</v>
      </c>
      <c r="AF120" s="52">
        <v>0</v>
      </c>
      <c r="AG120" s="51">
        <v>1</v>
      </c>
      <c r="AH120" s="52">
        <v>0</v>
      </c>
      <c r="AI120" s="51">
        <v>0</v>
      </c>
      <c r="AJ120" s="52">
        <v>0</v>
      </c>
      <c r="AK120" s="52">
        <v>0</v>
      </c>
    </row>
    <row r="121" spans="1:37" x14ac:dyDescent="0.25">
      <c r="A121" s="38" t="s">
        <v>139</v>
      </c>
      <c r="B121" s="39" t="s">
        <v>285</v>
      </c>
      <c r="C121" s="40" t="s">
        <v>174</v>
      </c>
      <c r="D121" s="40" t="s">
        <v>170</v>
      </c>
      <c r="E121" s="40" t="s">
        <v>156</v>
      </c>
      <c r="F121" s="40" t="s">
        <v>156</v>
      </c>
      <c r="G121" s="40">
        <v>0</v>
      </c>
      <c r="H121" s="41">
        <v>22</v>
      </c>
      <c r="I121" s="42">
        <v>25</v>
      </c>
      <c r="J121" s="43">
        <f t="shared" si="6"/>
        <v>1.1363636363636365</v>
      </c>
      <c r="K121" s="44">
        <v>25</v>
      </c>
      <c r="L121" s="43">
        <f t="shared" si="7"/>
        <v>1.1363636363636365</v>
      </c>
      <c r="M121" s="45">
        <v>0.83333333333333337</v>
      </c>
      <c r="N121" s="46" t="e">
        <v>#DIV/0!</v>
      </c>
      <c r="O121" s="41">
        <v>8</v>
      </c>
      <c r="P121" s="42">
        <v>11</v>
      </c>
      <c r="Q121" s="43">
        <f t="shared" si="8"/>
        <v>1.375</v>
      </c>
      <c r="R121" s="44">
        <v>11</v>
      </c>
      <c r="S121" s="43">
        <f t="shared" si="9"/>
        <v>1.375</v>
      </c>
      <c r="T121" s="45">
        <v>0.36666666666666664</v>
      </c>
      <c r="U121" s="46" t="e">
        <v>#DIV/0!</v>
      </c>
      <c r="V121" s="47">
        <v>84502</v>
      </c>
      <c r="W121" s="42">
        <v>190881</v>
      </c>
      <c r="X121" s="43">
        <f t="shared" si="10"/>
        <v>2.2588932806324111</v>
      </c>
      <c r="Y121" s="48">
        <v>190881</v>
      </c>
      <c r="Z121" s="43">
        <f t="shared" si="11"/>
        <v>2.2588932806324111</v>
      </c>
      <c r="AA121" s="49">
        <v>6362.7</v>
      </c>
      <c r="AB121" s="50" t="e">
        <v>#DIV/0!</v>
      </c>
      <c r="AC121" s="51">
        <v>1</v>
      </c>
      <c r="AD121" s="52">
        <v>0</v>
      </c>
      <c r="AE121" s="51">
        <v>1</v>
      </c>
      <c r="AF121" s="52">
        <v>0</v>
      </c>
      <c r="AG121" s="51">
        <v>1</v>
      </c>
      <c r="AH121" s="52">
        <v>0</v>
      </c>
      <c r="AI121" s="51">
        <v>0</v>
      </c>
      <c r="AJ121" s="52">
        <v>0</v>
      </c>
      <c r="AK121" s="52" t="s">
        <v>295</v>
      </c>
    </row>
    <row r="122" spans="1:37" x14ac:dyDescent="0.25">
      <c r="A122" s="38" t="s">
        <v>140</v>
      </c>
      <c r="B122" s="39" t="s">
        <v>286</v>
      </c>
      <c r="C122" s="40" t="s">
        <v>162</v>
      </c>
      <c r="D122" s="40" t="s">
        <v>186</v>
      </c>
      <c r="E122" s="40" t="s">
        <v>156</v>
      </c>
      <c r="F122" s="40" t="s">
        <v>156</v>
      </c>
      <c r="G122" s="40">
        <v>0</v>
      </c>
      <c r="H122" s="41">
        <v>31</v>
      </c>
      <c r="I122" s="42">
        <v>36</v>
      </c>
      <c r="J122" s="43">
        <f t="shared" si="6"/>
        <v>1.1612903225806452</v>
      </c>
      <c r="K122" s="44">
        <v>36</v>
      </c>
      <c r="L122" s="43">
        <f t="shared" si="7"/>
        <v>1.1612903225806452</v>
      </c>
      <c r="M122" s="45">
        <v>1.2</v>
      </c>
      <c r="N122" s="46" t="e">
        <v>#DIV/0!</v>
      </c>
      <c r="O122" s="41">
        <v>17</v>
      </c>
      <c r="P122" s="42">
        <v>17</v>
      </c>
      <c r="Q122" s="43">
        <f t="shared" si="8"/>
        <v>1</v>
      </c>
      <c r="R122" s="44">
        <v>17</v>
      </c>
      <c r="S122" s="43">
        <f t="shared" si="9"/>
        <v>1</v>
      </c>
      <c r="T122" s="45">
        <v>0.56666666666666665</v>
      </c>
      <c r="U122" s="46" t="e">
        <v>#DIV/0!</v>
      </c>
      <c r="V122" s="47">
        <v>250808</v>
      </c>
      <c r="W122" s="42">
        <v>312770</v>
      </c>
      <c r="X122" s="43">
        <f t="shared" si="10"/>
        <v>1.2470495358999714</v>
      </c>
      <c r="Y122" s="48">
        <v>312770</v>
      </c>
      <c r="Z122" s="43">
        <f t="shared" si="11"/>
        <v>1.2470495358999714</v>
      </c>
      <c r="AA122" s="49">
        <v>10425.666666666666</v>
      </c>
      <c r="AB122" s="50" t="e">
        <v>#DIV/0!</v>
      </c>
      <c r="AC122" s="51">
        <v>2</v>
      </c>
      <c r="AD122" s="52">
        <v>0</v>
      </c>
      <c r="AE122" s="51">
        <v>1</v>
      </c>
      <c r="AF122" s="52">
        <v>0</v>
      </c>
      <c r="AG122" s="51">
        <v>1</v>
      </c>
      <c r="AH122" s="52">
        <v>0</v>
      </c>
      <c r="AI122" s="51">
        <v>0</v>
      </c>
      <c r="AJ122" s="52">
        <v>0</v>
      </c>
      <c r="AK122" s="52">
        <v>0</v>
      </c>
    </row>
    <row r="123" spans="1:37" x14ac:dyDescent="0.25">
      <c r="A123" s="38" t="s">
        <v>141</v>
      </c>
      <c r="B123" s="39" t="s">
        <v>287</v>
      </c>
      <c r="C123" s="40" t="s">
        <v>174</v>
      </c>
      <c r="D123" s="40" t="s">
        <v>172</v>
      </c>
      <c r="E123" s="40" t="s">
        <v>156</v>
      </c>
      <c r="F123" s="40" t="s">
        <v>157</v>
      </c>
      <c r="G123" s="40">
        <v>0</v>
      </c>
      <c r="H123" s="41">
        <v>7</v>
      </c>
      <c r="I123" s="42">
        <v>0</v>
      </c>
      <c r="J123" s="43">
        <f t="shared" si="6"/>
        <v>0</v>
      </c>
      <c r="K123" s="44">
        <v>0</v>
      </c>
      <c r="L123" s="43">
        <f t="shared" si="7"/>
        <v>0</v>
      </c>
      <c r="M123" s="45">
        <v>0</v>
      </c>
      <c r="N123" s="46" t="e">
        <v>#DIV/0!</v>
      </c>
      <c r="O123" s="41">
        <v>4</v>
      </c>
      <c r="P123" s="42">
        <v>0</v>
      </c>
      <c r="Q123" s="43">
        <f t="shared" si="8"/>
        <v>0</v>
      </c>
      <c r="R123" s="44">
        <v>0</v>
      </c>
      <c r="S123" s="43">
        <f t="shared" si="9"/>
        <v>0</v>
      </c>
      <c r="T123" s="45">
        <v>0</v>
      </c>
      <c r="U123" s="46" t="e">
        <v>#DIV/0!</v>
      </c>
      <c r="V123" s="47">
        <v>50000</v>
      </c>
      <c r="W123" s="42">
        <v>9130</v>
      </c>
      <c r="X123" s="43">
        <f t="shared" si="10"/>
        <v>0.18260000000000001</v>
      </c>
      <c r="Y123" s="48">
        <v>9130</v>
      </c>
      <c r="Z123" s="43">
        <f t="shared" si="11"/>
        <v>0.18260000000000001</v>
      </c>
      <c r="AA123" s="49">
        <v>304.33333333333331</v>
      </c>
      <c r="AB123" s="50" t="e">
        <v>#DIV/0!</v>
      </c>
      <c r="AC123" s="51">
        <v>1</v>
      </c>
      <c r="AD123" s="52">
        <v>0</v>
      </c>
      <c r="AE123" s="51">
        <v>1</v>
      </c>
      <c r="AF123" s="52">
        <v>0</v>
      </c>
      <c r="AG123" s="51">
        <v>1</v>
      </c>
      <c r="AH123" s="52">
        <v>0</v>
      </c>
      <c r="AI123" s="51">
        <v>0</v>
      </c>
      <c r="AJ123" s="52">
        <v>0</v>
      </c>
      <c r="AK123" s="52">
        <v>0</v>
      </c>
    </row>
    <row r="124" spans="1:37" x14ac:dyDescent="0.25">
      <c r="A124" s="38" t="s">
        <v>142</v>
      </c>
      <c r="B124" s="39" t="s">
        <v>288</v>
      </c>
      <c r="C124" s="40" t="s">
        <v>162</v>
      </c>
      <c r="D124" s="40" t="s">
        <v>200</v>
      </c>
      <c r="E124" s="40" t="s">
        <v>156</v>
      </c>
      <c r="F124" s="40" t="s">
        <v>158</v>
      </c>
      <c r="G124" s="40">
        <v>0</v>
      </c>
      <c r="H124" s="41">
        <v>13</v>
      </c>
      <c r="I124" s="42">
        <v>17</v>
      </c>
      <c r="J124" s="43">
        <f t="shared" si="6"/>
        <v>1.3076923076923077</v>
      </c>
      <c r="K124" s="44">
        <v>17</v>
      </c>
      <c r="L124" s="43">
        <f t="shared" si="7"/>
        <v>1.3076923076923077</v>
      </c>
      <c r="M124" s="45">
        <v>0.56666666666666665</v>
      </c>
      <c r="N124" s="46" t="e">
        <v>#DIV/0!</v>
      </c>
      <c r="O124" s="41">
        <v>9</v>
      </c>
      <c r="P124" s="42">
        <v>11</v>
      </c>
      <c r="Q124" s="43">
        <f t="shared" si="8"/>
        <v>1.2222222222222223</v>
      </c>
      <c r="R124" s="44">
        <v>11</v>
      </c>
      <c r="S124" s="43">
        <f t="shared" si="9"/>
        <v>1.2222222222222223</v>
      </c>
      <c r="T124" s="45">
        <v>0.36666666666666664</v>
      </c>
      <c r="U124" s="46" t="e">
        <v>#DIV/0!</v>
      </c>
      <c r="V124" s="47">
        <v>114268</v>
      </c>
      <c r="W124" s="42">
        <v>165250</v>
      </c>
      <c r="X124" s="43">
        <f t="shared" si="10"/>
        <v>1.4461616550565337</v>
      </c>
      <c r="Y124" s="48">
        <v>165250</v>
      </c>
      <c r="Z124" s="43">
        <f t="shared" si="11"/>
        <v>1.4461616550565337</v>
      </c>
      <c r="AA124" s="49">
        <v>5508.333333333333</v>
      </c>
      <c r="AB124" s="50" t="e">
        <v>#DIV/0!</v>
      </c>
      <c r="AC124" s="51">
        <v>1</v>
      </c>
      <c r="AD124" s="52">
        <v>0</v>
      </c>
      <c r="AE124" s="51">
        <v>1</v>
      </c>
      <c r="AF124" s="52">
        <v>0</v>
      </c>
      <c r="AG124" s="51">
        <v>1</v>
      </c>
      <c r="AH124" s="52">
        <v>0</v>
      </c>
      <c r="AI124" s="51">
        <v>0</v>
      </c>
      <c r="AJ124" s="52">
        <v>0</v>
      </c>
      <c r="AK124" s="52">
        <v>0</v>
      </c>
    </row>
    <row r="125" spans="1:37" x14ac:dyDescent="0.25">
      <c r="A125" s="38" t="s">
        <v>143</v>
      </c>
      <c r="B125" s="39" t="s">
        <v>289</v>
      </c>
      <c r="C125" s="40" t="s">
        <v>162</v>
      </c>
      <c r="D125" s="40" t="s">
        <v>200</v>
      </c>
      <c r="E125" s="40" t="s">
        <v>156</v>
      </c>
      <c r="F125" s="40" t="s">
        <v>158</v>
      </c>
      <c r="G125" s="40">
        <v>0</v>
      </c>
      <c r="H125" s="41">
        <v>16</v>
      </c>
      <c r="I125" s="42">
        <v>13</v>
      </c>
      <c r="J125" s="43">
        <f t="shared" si="6"/>
        <v>0.8125</v>
      </c>
      <c r="K125" s="44">
        <v>13</v>
      </c>
      <c r="L125" s="43">
        <f t="shared" si="7"/>
        <v>0.8125</v>
      </c>
      <c r="M125" s="45">
        <v>0.43333333333333335</v>
      </c>
      <c r="N125" s="46" t="e">
        <v>#DIV/0!</v>
      </c>
      <c r="O125" s="41">
        <v>11</v>
      </c>
      <c r="P125" s="42">
        <v>5</v>
      </c>
      <c r="Q125" s="43">
        <f t="shared" si="8"/>
        <v>0.45454545454545453</v>
      </c>
      <c r="R125" s="44">
        <v>5</v>
      </c>
      <c r="S125" s="43">
        <f t="shared" si="9"/>
        <v>0.45454545454545453</v>
      </c>
      <c r="T125" s="45">
        <v>0.16666666666666666</v>
      </c>
      <c r="U125" s="46" t="e">
        <v>#DIV/0!</v>
      </c>
      <c r="V125" s="47">
        <v>119929</v>
      </c>
      <c r="W125" s="42">
        <v>103929</v>
      </c>
      <c r="X125" s="43">
        <f t="shared" si="10"/>
        <v>0.86658773107421894</v>
      </c>
      <c r="Y125" s="48">
        <v>103929</v>
      </c>
      <c r="Z125" s="43">
        <f t="shared" si="11"/>
        <v>0.86658773107421894</v>
      </c>
      <c r="AA125" s="49">
        <v>3464.3</v>
      </c>
      <c r="AB125" s="50" t="e">
        <v>#DIV/0!</v>
      </c>
      <c r="AC125" s="51">
        <v>1</v>
      </c>
      <c r="AD125" s="52">
        <v>0</v>
      </c>
      <c r="AE125" s="51">
        <v>1</v>
      </c>
      <c r="AF125" s="52">
        <v>0</v>
      </c>
      <c r="AG125" s="51">
        <v>1</v>
      </c>
      <c r="AH125" s="52">
        <v>0</v>
      </c>
      <c r="AI125" s="51">
        <v>0</v>
      </c>
      <c r="AJ125" s="52">
        <v>0</v>
      </c>
      <c r="AK125" s="52" t="s">
        <v>296</v>
      </c>
    </row>
    <row r="126" spans="1:37" x14ac:dyDescent="0.25">
      <c r="A126" s="38" t="s">
        <v>144</v>
      </c>
      <c r="B126" s="39" t="s">
        <v>290</v>
      </c>
      <c r="C126" s="40" t="s">
        <v>174</v>
      </c>
      <c r="D126" s="40" t="s">
        <v>163</v>
      </c>
      <c r="E126" s="40" t="s">
        <v>156</v>
      </c>
      <c r="F126" s="40" t="s">
        <v>157</v>
      </c>
      <c r="G126" s="40">
        <v>0</v>
      </c>
      <c r="H126" s="41">
        <v>7</v>
      </c>
      <c r="I126" s="42">
        <v>2</v>
      </c>
      <c r="J126" s="43">
        <f t="shared" si="6"/>
        <v>0.2857142857142857</v>
      </c>
      <c r="K126" s="44">
        <v>2</v>
      </c>
      <c r="L126" s="43">
        <f t="shared" si="7"/>
        <v>0.2857142857142857</v>
      </c>
      <c r="M126" s="45">
        <v>6.6666666666666666E-2</v>
      </c>
      <c r="N126" s="46" t="e">
        <v>#DIV/0!</v>
      </c>
      <c r="O126" s="41">
        <v>5</v>
      </c>
      <c r="P126" s="42">
        <v>2</v>
      </c>
      <c r="Q126" s="43">
        <f t="shared" si="8"/>
        <v>0.4</v>
      </c>
      <c r="R126" s="44">
        <v>2</v>
      </c>
      <c r="S126" s="43">
        <f t="shared" si="9"/>
        <v>0.4</v>
      </c>
      <c r="T126" s="45">
        <v>6.6666666666666666E-2</v>
      </c>
      <c r="U126" s="46" t="e">
        <v>#DIV/0!</v>
      </c>
      <c r="V126" s="47">
        <v>50000</v>
      </c>
      <c r="W126" s="42">
        <v>18470</v>
      </c>
      <c r="X126" s="43">
        <f t="shared" si="10"/>
        <v>0.36940000000000001</v>
      </c>
      <c r="Y126" s="48">
        <v>18470</v>
      </c>
      <c r="Z126" s="43">
        <f t="shared" si="11"/>
        <v>0.36940000000000001</v>
      </c>
      <c r="AA126" s="49">
        <v>615.66666666666663</v>
      </c>
      <c r="AB126" s="50" t="e">
        <v>#DIV/0!</v>
      </c>
      <c r="AC126" s="51">
        <v>1</v>
      </c>
      <c r="AD126" s="52">
        <v>0</v>
      </c>
      <c r="AE126" s="51">
        <v>1</v>
      </c>
      <c r="AF126" s="52">
        <v>0</v>
      </c>
      <c r="AG126" s="51">
        <v>1</v>
      </c>
      <c r="AH126" s="52">
        <v>0</v>
      </c>
      <c r="AI126" s="51">
        <v>0</v>
      </c>
      <c r="AJ126" s="52">
        <v>0</v>
      </c>
      <c r="AK126" s="52">
        <v>0</v>
      </c>
    </row>
    <row r="127" spans="1:37" x14ac:dyDescent="0.25">
      <c r="A127" s="38" t="s">
        <v>145</v>
      </c>
      <c r="B127" s="39" t="s">
        <v>291</v>
      </c>
      <c r="C127" s="40" t="s">
        <v>162</v>
      </c>
      <c r="D127" s="40" t="s">
        <v>163</v>
      </c>
      <c r="E127" s="40" t="s">
        <v>156</v>
      </c>
      <c r="F127" s="40" t="s">
        <v>157</v>
      </c>
      <c r="G127" s="40">
        <v>0</v>
      </c>
      <c r="H127" s="41">
        <v>31</v>
      </c>
      <c r="I127" s="42">
        <v>29</v>
      </c>
      <c r="J127" s="43">
        <f t="shared" si="6"/>
        <v>0.93548387096774188</v>
      </c>
      <c r="K127" s="44">
        <v>29</v>
      </c>
      <c r="L127" s="43">
        <f t="shared" si="7"/>
        <v>0.93548387096774188</v>
      </c>
      <c r="M127" s="45">
        <v>0.96666666666666667</v>
      </c>
      <c r="N127" s="46" t="e">
        <v>#DIV/0!</v>
      </c>
      <c r="O127" s="41">
        <v>23</v>
      </c>
      <c r="P127" s="42">
        <v>22</v>
      </c>
      <c r="Q127" s="43">
        <f t="shared" si="8"/>
        <v>0.95652173913043481</v>
      </c>
      <c r="R127" s="44">
        <v>22</v>
      </c>
      <c r="S127" s="43">
        <f t="shared" si="9"/>
        <v>0.95652173913043481</v>
      </c>
      <c r="T127" s="45">
        <v>0.73333333333333328</v>
      </c>
      <c r="U127" s="46" t="e">
        <v>#DIV/0!</v>
      </c>
      <c r="V127" s="47">
        <v>234290</v>
      </c>
      <c r="W127" s="42">
        <v>235640</v>
      </c>
      <c r="X127" s="43">
        <f t="shared" si="10"/>
        <v>1.005762089717871</v>
      </c>
      <c r="Y127" s="48">
        <v>235640</v>
      </c>
      <c r="Z127" s="43">
        <f t="shared" si="11"/>
        <v>1.005762089717871</v>
      </c>
      <c r="AA127" s="49">
        <v>7854.666666666667</v>
      </c>
      <c r="AB127" s="50" t="e">
        <v>#DIV/0!</v>
      </c>
      <c r="AC127" s="51">
        <v>4</v>
      </c>
      <c r="AD127" s="52">
        <v>0</v>
      </c>
      <c r="AE127" s="51">
        <v>1</v>
      </c>
      <c r="AF127" s="52">
        <v>0</v>
      </c>
      <c r="AG127" s="51">
        <v>1</v>
      </c>
      <c r="AH127" s="52">
        <v>0</v>
      </c>
      <c r="AI127" s="51">
        <v>0</v>
      </c>
      <c r="AJ127" s="52">
        <v>0</v>
      </c>
      <c r="AK127" s="52">
        <v>0</v>
      </c>
    </row>
    <row r="128" spans="1:37" ht="13.5" thickBot="1" x14ac:dyDescent="0.3">
      <c r="A128" s="38" t="s">
        <v>146</v>
      </c>
      <c r="B128" s="39" t="s">
        <v>292</v>
      </c>
      <c r="C128" s="40" t="s">
        <v>174</v>
      </c>
      <c r="D128" s="40" t="s">
        <v>200</v>
      </c>
      <c r="E128" s="40" t="s">
        <v>156</v>
      </c>
      <c r="F128" s="40" t="s">
        <v>158</v>
      </c>
      <c r="G128" s="40">
        <v>0</v>
      </c>
      <c r="H128" s="41">
        <v>14</v>
      </c>
      <c r="I128" s="42">
        <v>16</v>
      </c>
      <c r="J128" s="43">
        <f t="shared" si="6"/>
        <v>1.1428571428571428</v>
      </c>
      <c r="K128" s="44">
        <v>16</v>
      </c>
      <c r="L128" s="43">
        <f t="shared" si="7"/>
        <v>1.1428571428571428</v>
      </c>
      <c r="M128" s="45">
        <v>0.53333333333333333</v>
      </c>
      <c r="N128" s="46" t="e">
        <v>#DIV/0!</v>
      </c>
      <c r="O128" s="41">
        <v>9</v>
      </c>
      <c r="P128" s="42">
        <v>10</v>
      </c>
      <c r="Q128" s="43">
        <f t="shared" si="8"/>
        <v>1.1111111111111112</v>
      </c>
      <c r="R128" s="44">
        <v>10</v>
      </c>
      <c r="S128" s="43">
        <f t="shared" si="9"/>
        <v>1.1111111111111112</v>
      </c>
      <c r="T128" s="45">
        <v>0.33333333333333331</v>
      </c>
      <c r="U128" s="46" t="e">
        <v>#DIV/0!</v>
      </c>
      <c r="V128" s="47">
        <v>87444</v>
      </c>
      <c r="W128" s="42">
        <v>138709</v>
      </c>
      <c r="X128" s="43">
        <f t="shared" si="10"/>
        <v>1.5862609212753305</v>
      </c>
      <c r="Y128" s="48">
        <v>138709</v>
      </c>
      <c r="Z128" s="43">
        <f t="shared" si="11"/>
        <v>1.5862609212753305</v>
      </c>
      <c r="AA128" s="49">
        <v>4623.6333333333332</v>
      </c>
      <c r="AB128" s="50" t="e">
        <v>#DIV/0!</v>
      </c>
      <c r="AC128" s="51">
        <v>1</v>
      </c>
      <c r="AD128" s="52">
        <v>0</v>
      </c>
      <c r="AE128" s="51">
        <v>1</v>
      </c>
      <c r="AF128" s="52">
        <v>0</v>
      </c>
      <c r="AG128" s="51">
        <v>1</v>
      </c>
      <c r="AH128" s="52">
        <v>0</v>
      </c>
      <c r="AI128" s="51">
        <v>0</v>
      </c>
      <c r="AJ128" s="52">
        <v>0</v>
      </c>
      <c r="AK128" s="52" t="s">
        <v>296</v>
      </c>
    </row>
    <row r="129" spans="1:37" ht="14.25" thickTop="1" thickBot="1" x14ac:dyDescent="0.3">
      <c r="A129" s="53"/>
      <c r="B129" s="54"/>
      <c r="C129" s="55"/>
      <c r="D129" s="55"/>
      <c r="E129" s="55"/>
      <c r="F129" s="55"/>
      <c r="G129" s="55">
        <f>SUM(G5:G128)</f>
        <v>7</v>
      </c>
      <c r="H129" s="56">
        <f>SUM(H5:H128)</f>
        <v>2833</v>
      </c>
      <c r="I129" s="57">
        <f>SUM(I5:I128)</f>
        <v>2618</v>
      </c>
      <c r="J129" s="58">
        <f>I129/H129</f>
        <v>0.92410871867278499</v>
      </c>
      <c r="K129" s="57">
        <f>H129*L129</f>
        <v>2618</v>
      </c>
      <c r="L129" s="58">
        <v>0.92410871867278499</v>
      </c>
      <c r="M129" s="57">
        <f>SUM(M5:M128)</f>
        <v>87.266666666666666</v>
      </c>
      <c r="N129" s="59" t="e">
        <v>#DIV/0!</v>
      </c>
      <c r="O129" s="60">
        <f>SUM(O5:O128)</f>
        <v>1795</v>
      </c>
      <c r="P129" s="61">
        <f>SUM(P5:P128)</f>
        <v>1715</v>
      </c>
      <c r="Q129" s="62">
        <f>P129/O129</f>
        <v>0.95543175487465182</v>
      </c>
      <c r="R129" s="61">
        <f>O129*S129</f>
        <v>1714.9999999999998</v>
      </c>
      <c r="S129" s="62">
        <v>0.95543175487465171</v>
      </c>
      <c r="T129" s="63">
        <v>57.166666666666664</v>
      </c>
      <c r="U129" s="64" t="e">
        <v>#DIV/0!</v>
      </c>
      <c r="V129" s="65">
        <f>SUM(V5:V128)</f>
        <v>20095314</v>
      </c>
      <c r="W129" s="66">
        <f>SUM(W5:W128)</f>
        <v>20684483</v>
      </c>
      <c r="X129" s="67">
        <f>W129/V129</f>
        <v>1.0293187257486993</v>
      </c>
      <c r="Y129" s="66">
        <v>20684483</v>
      </c>
      <c r="Z129" s="67">
        <f>Y129/V129</f>
        <v>1.0293187257486993</v>
      </c>
      <c r="AA129" s="68">
        <v>689482.76666666672</v>
      </c>
      <c r="AB129" s="69" t="e">
        <v>#DIV/0!</v>
      </c>
      <c r="AC129" s="70">
        <f t="shared" ref="AC129:AJ129" si="12">SUM(AC5:AC128)</f>
        <v>227</v>
      </c>
      <c r="AD129" s="70">
        <f t="shared" si="12"/>
        <v>66</v>
      </c>
      <c r="AE129" s="70">
        <f t="shared" si="12"/>
        <v>203</v>
      </c>
      <c r="AF129" s="70">
        <f t="shared" si="12"/>
        <v>64</v>
      </c>
      <c r="AG129" s="70">
        <f t="shared" si="12"/>
        <v>138</v>
      </c>
      <c r="AH129" s="70">
        <f t="shared" si="12"/>
        <v>43</v>
      </c>
      <c r="AI129" s="70">
        <f t="shared" si="12"/>
        <v>0</v>
      </c>
      <c r="AJ129" s="70">
        <f t="shared" si="12"/>
        <v>0</v>
      </c>
      <c r="AK129" s="52"/>
    </row>
    <row r="131" spans="1:37" x14ac:dyDescent="0.25">
      <c r="W131" s="71"/>
    </row>
  </sheetData>
  <autoFilter ref="A4:AK4"/>
  <conditionalFormatting sqref="B129:E129">
    <cfRule type="duplicateValues" dxfId="22" priority="17"/>
  </conditionalFormatting>
  <conditionalFormatting sqref="A129 A1:A2">
    <cfRule type="duplicateValues" dxfId="21" priority="18"/>
  </conditionalFormatting>
  <conditionalFormatting sqref="A129">
    <cfRule type="duplicateValues" dxfId="20" priority="19"/>
  </conditionalFormatting>
  <conditionalFormatting sqref="O3:U3">
    <cfRule type="duplicateValues" dxfId="19" priority="16"/>
  </conditionalFormatting>
  <conditionalFormatting sqref="AL3:XFD3 A3:N3">
    <cfRule type="duplicateValues" dxfId="18" priority="20"/>
  </conditionalFormatting>
  <conditionalFormatting sqref="A9">
    <cfRule type="duplicateValues" dxfId="17" priority="15"/>
  </conditionalFormatting>
  <conditionalFormatting sqref="AK3">
    <cfRule type="duplicateValues" dxfId="16" priority="14"/>
  </conditionalFormatting>
  <conditionalFormatting sqref="A15">
    <cfRule type="duplicateValues" dxfId="15" priority="12"/>
  </conditionalFormatting>
  <conditionalFormatting sqref="A16:A19 A84:A99 A81:A82">
    <cfRule type="duplicateValues" dxfId="14" priority="13"/>
  </conditionalFormatting>
  <conditionalFormatting sqref="A83">
    <cfRule type="duplicateValues" dxfId="13" priority="11"/>
  </conditionalFormatting>
  <conditionalFormatting sqref="A107">
    <cfRule type="duplicateValues" dxfId="12" priority="10"/>
  </conditionalFormatting>
  <conditionalFormatting sqref="A64">
    <cfRule type="duplicateValues" dxfId="11" priority="8"/>
  </conditionalFormatting>
  <conditionalFormatting sqref="A71">
    <cfRule type="duplicateValues" dxfId="10" priority="7"/>
  </conditionalFormatting>
  <conditionalFormatting sqref="A34">
    <cfRule type="duplicateValues" dxfId="9" priority="6"/>
  </conditionalFormatting>
  <conditionalFormatting sqref="A20 A22:A31">
    <cfRule type="duplicateValues" dxfId="8" priority="5"/>
  </conditionalFormatting>
  <conditionalFormatting sqref="A21">
    <cfRule type="duplicateValues" dxfId="7" priority="4"/>
  </conditionalFormatting>
  <conditionalFormatting sqref="A65:A70 A72:A80 A35:A63 A32:A33">
    <cfRule type="duplicateValues" dxfId="6" priority="9"/>
  </conditionalFormatting>
  <conditionalFormatting sqref="A5:A8 A10:A14">
    <cfRule type="duplicateValues" dxfId="5" priority="21"/>
  </conditionalFormatting>
  <conditionalFormatting sqref="A103:A106 A108:A128">
    <cfRule type="duplicateValues" dxfId="4" priority="22"/>
  </conditionalFormatting>
  <conditionalFormatting sqref="A100:A102">
    <cfRule type="duplicateValues" dxfId="3" priority="23"/>
  </conditionalFormatting>
  <conditionalFormatting sqref="AC3">
    <cfRule type="duplicateValues" dxfId="2" priority="2"/>
  </conditionalFormatting>
  <conditionalFormatting sqref="AI3">
    <cfRule type="duplicateValues" dxfId="1" priority="1"/>
  </conditionalFormatting>
  <conditionalFormatting sqref="AG3 AE3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15"/>
  <sheetViews>
    <sheetView showGridLines="0" workbookViewId="0">
      <pane xSplit="2" ySplit="3" topLeftCell="C4" activePane="bottomRight" state="frozen"/>
      <selection activeCell="AC3" sqref="AC3:AJ3"/>
      <selection pane="topRight" activeCell="AC3" sqref="AC3:AJ3"/>
      <selection pane="bottomLeft" activeCell="AC3" sqref="AC3:AJ3"/>
      <selection pane="bottomRight" activeCell="AC3" sqref="AC3:AJ3"/>
    </sheetView>
  </sheetViews>
  <sheetFormatPr defaultRowHeight="12.75" x14ac:dyDescent="0.2"/>
  <cols>
    <col min="1" max="1" width="6.28515625" style="72" bestFit="1" customWidth="1"/>
    <col min="2" max="2" width="17.28515625" style="73" customWidth="1"/>
    <col min="3" max="3" width="7.5703125" style="73" customWidth="1"/>
    <col min="4" max="4" width="8.140625" style="73" bestFit="1" customWidth="1"/>
    <col min="5" max="6" width="7.5703125" style="73" bestFit="1" customWidth="1"/>
    <col min="7" max="7" width="5.7109375" style="73" bestFit="1" customWidth="1"/>
    <col min="8" max="8" width="8" style="73" customWidth="1"/>
    <col min="9" max="9" width="8.5703125" style="73" customWidth="1"/>
    <col min="10" max="10" width="7.5703125" style="73" bestFit="1" customWidth="1"/>
    <col min="11" max="11" width="7.42578125" style="73" customWidth="1"/>
    <col min="12" max="12" width="5.7109375" style="73" bestFit="1" customWidth="1"/>
    <col min="13" max="13" width="7.7109375" style="73" customWidth="1"/>
    <col min="14" max="14" width="8.5703125" style="73" bestFit="1" customWidth="1"/>
    <col min="15" max="16" width="12" style="73" bestFit="1" customWidth="1"/>
    <col min="17" max="17" width="5.7109375" style="73" bestFit="1" customWidth="1"/>
    <col min="18" max="18" width="7.85546875" style="73" customWidth="1"/>
    <col min="19" max="19" width="14.28515625" style="73" bestFit="1" customWidth="1"/>
    <col min="20" max="16384" width="9.140625" style="73"/>
  </cols>
  <sheetData>
    <row r="1" spans="1:19" ht="13.5" thickBot="1" x14ac:dyDescent="0.25"/>
    <row r="2" spans="1:19" ht="13.5" thickBot="1" x14ac:dyDescent="0.25">
      <c r="A2" s="74" t="s">
        <v>147</v>
      </c>
      <c r="B2" s="75"/>
      <c r="C2" s="76"/>
      <c r="D2" s="77"/>
      <c r="E2" s="78" t="s">
        <v>2</v>
      </c>
      <c r="F2" s="79"/>
      <c r="G2" s="79"/>
      <c r="H2" s="79"/>
      <c r="I2" s="80"/>
      <c r="J2" s="78" t="s">
        <v>3</v>
      </c>
      <c r="K2" s="79"/>
      <c r="L2" s="79"/>
      <c r="M2" s="79"/>
      <c r="N2" s="80"/>
      <c r="O2" s="78" t="s">
        <v>148</v>
      </c>
      <c r="P2" s="79"/>
      <c r="Q2" s="79"/>
      <c r="R2" s="79"/>
      <c r="S2" s="80"/>
    </row>
    <row r="3" spans="1:19" ht="25.5" x14ac:dyDescent="0.2">
      <c r="A3" s="81" t="s">
        <v>13</v>
      </c>
      <c r="B3" s="81" t="s">
        <v>14</v>
      </c>
      <c r="C3" s="82" t="s">
        <v>149</v>
      </c>
      <c r="D3" s="82" t="s">
        <v>15</v>
      </c>
      <c r="E3" s="82" t="s">
        <v>150</v>
      </c>
      <c r="F3" s="82" t="s">
        <v>151</v>
      </c>
      <c r="G3" s="83" t="s">
        <v>152</v>
      </c>
      <c r="H3" s="82" t="s">
        <v>153</v>
      </c>
      <c r="I3" s="84" t="s">
        <v>154</v>
      </c>
      <c r="J3" s="82" t="s">
        <v>150</v>
      </c>
      <c r="K3" s="82" t="s">
        <v>151</v>
      </c>
      <c r="L3" s="83" t="s">
        <v>152</v>
      </c>
      <c r="M3" s="82" t="s">
        <v>153</v>
      </c>
      <c r="N3" s="84" t="s">
        <v>154</v>
      </c>
      <c r="O3" s="82" t="s">
        <v>150</v>
      </c>
      <c r="P3" s="82" t="s">
        <v>151</v>
      </c>
      <c r="Q3" s="83" t="s">
        <v>152</v>
      </c>
      <c r="R3" s="82" t="s">
        <v>153</v>
      </c>
      <c r="S3" s="85" t="s">
        <v>155</v>
      </c>
    </row>
    <row r="4" spans="1:19" ht="12.75" customHeight="1" x14ac:dyDescent="0.2">
      <c r="A4" s="86" t="s">
        <v>156</v>
      </c>
      <c r="B4" s="87" t="s">
        <v>157</v>
      </c>
      <c r="C4" s="88">
        <f>COUNTIF(Rajshahi!$F:$F,'Rajshahi Zone wise Summary'!B4)</f>
        <v>56</v>
      </c>
      <c r="D4" s="88">
        <v>3</v>
      </c>
      <c r="E4" s="89">
        <f>SUMIF(Rajshahi!$F:$F,'Rajshahi Zone wise Summary'!$B4,Rajshahi!H:H)</f>
        <v>1259</v>
      </c>
      <c r="F4" s="89">
        <f>SUMIF(Rajshahi!$F:$F,'Rajshahi Zone wise Summary'!$B4,Rajshahi!I:I)</f>
        <v>1061</v>
      </c>
      <c r="G4" s="90">
        <f>F4/E4</f>
        <v>0.84273232724384428</v>
      </c>
      <c r="H4" s="90">
        <v>0.84273232724384428</v>
      </c>
      <c r="I4" s="89">
        <f>E4*H4</f>
        <v>1061</v>
      </c>
      <c r="J4" s="89">
        <f>SUMIF(Rajshahi!$F:$F,'Rajshahi Zone wise Summary'!$B4,Rajshahi!O:O)</f>
        <v>790</v>
      </c>
      <c r="K4" s="89">
        <f>SUMIF(Rajshahi!$F:$F,'Rajshahi Zone wise Summary'!$B4,Rajshahi!P:P)</f>
        <v>766</v>
      </c>
      <c r="L4" s="90">
        <f>K4/J4</f>
        <v>0.96962025316455691</v>
      </c>
      <c r="M4" s="90">
        <v>0.96962025316455691</v>
      </c>
      <c r="N4" s="89">
        <f>J4*M4</f>
        <v>766</v>
      </c>
      <c r="O4" s="89">
        <f>SUMIF(Rajshahi!$F:$F,'Rajshahi Zone wise Summary'!$B4,Rajshahi!V:V)</f>
        <v>9056591</v>
      </c>
      <c r="P4" s="89">
        <f>SUMIF(Rajshahi!$F:$F,'Rajshahi Zone wise Summary'!$B4,Rajshahi!W:W)</f>
        <v>8460942</v>
      </c>
      <c r="Q4" s="90">
        <f>P4/O4</f>
        <v>0.93423033015402812</v>
      </c>
      <c r="R4" s="90">
        <v>0.93423033015402812</v>
      </c>
      <c r="S4" s="89">
        <f>O4*R4</f>
        <v>8460942</v>
      </c>
    </row>
    <row r="5" spans="1:19" x14ac:dyDescent="0.2">
      <c r="A5" s="91"/>
      <c r="B5" s="87" t="s">
        <v>156</v>
      </c>
      <c r="C5" s="88">
        <f>COUNTIF(Rajshahi!$F:$F,'Rajshahi Zone wise Summary'!B5)</f>
        <v>40</v>
      </c>
      <c r="D5" s="88">
        <v>4</v>
      </c>
      <c r="E5" s="89">
        <f>SUMIF(Rajshahi!$F:$F,'Rajshahi Zone wise Summary'!$B5,Rajshahi!H:H)</f>
        <v>1113</v>
      </c>
      <c r="F5" s="89">
        <f>SUMIF(Rajshahi!$F:$F,'Rajshahi Zone wise Summary'!$B5,Rajshahi!I:I)</f>
        <v>1102</v>
      </c>
      <c r="G5" s="90">
        <f>F5/E5</f>
        <v>0.9901168014375562</v>
      </c>
      <c r="H5" s="90">
        <v>0.99011680143755632</v>
      </c>
      <c r="I5" s="89">
        <f>E5*H5</f>
        <v>1102.0000000000002</v>
      </c>
      <c r="J5" s="89">
        <f>SUMIF(Rajshahi!$F:$F,'Rajshahi Zone wise Summary'!$B5,Rajshahi!O:O)</f>
        <v>698</v>
      </c>
      <c r="K5" s="89">
        <f>SUMIF(Rajshahi!$F:$F,'Rajshahi Zone wise Summary'!$B5,Rajshahi!P:P)</f>
        <v>682</v>
      </c>
      <c r="L5" s="90">
        <f>K5/J5</f>
        <v>0.97707736389684818</v>
      </c>
      <c r="M5" s="90">
        <v>0.97707736389684818</v>
      </c>
      <c r="N5" s="89">
        <f>J5*M5</f>
        <v>682</v>
      </c>
      <c r="O5" s="89">
        <f>SUMIF(Rajshahi!$F:$F,'Rajshahi Zone wise Summary'!$B5,Rajshahi!V:V)</f>
        <v>7826747</v>
      </c>
      <c r="P5" s="89">
        <f>SUMIF(Rajshahi!$F:$F,'Rajshahi Zone wise Summary'!$B5,Rajshahi!W:W)</f>
        <v>8556484</v>
      </c>
      <c r="Q5" s="90">
        <f>P5/O5</f>
        <v>1.0932363087755359</v>
      </c>
      <c r="R5" s="90">
        <v>1.0932363087755359</v>
      </c>
      <c r="S5" s="89">
        <f>O5*R5</f>
        <v>8556484</v>
      </c>
    </row>
    <row r="6" spans="1:19" x14ac:dyDescent="0.2">
      <c r="A6" s="91"/>
      <c r="B6" s="87" t="s">
        <v>158</v>
      </c>
      <c r="C6" s="88">
        <f>COUNTIF(Rajshahi!$F:$F,'Rajshahi Zone wise Summary'!B6)</f>
        <v>28</v>
      </c>
      <c r="D6" s="88">
        <v>0</v>
      </c>
      <c r="E6" s="89">
        <f>SUMIF(Rajshahi!$F:$F,'Rajshahi Zone wise Summary'!$B6,Rajshahi!H:H)</f>
        <v>461</v>
      </c>
      <c r="F6" s="89">
        <f>SUMIF(Rajshahi!$F:$F,'Rajshahi Zone wise Summary'!$B6,Rajshahi!I:I)</f>
        <v>455</v>
      </c>
      <c r="G6" s="90">
        <f>F6/E6</f>
        <v>0.98698481561822127</v>
      </c>
      <c r="H6" s="90">
        <v>0.98698481561822138</v>
      </c>
      <c r="I6" s="89">
        <f>E6*H6</f>
        <v>455.00000000000006</v>
      </c>
      <c r="J6" s="89">
        <f>SUMIF(Rajshahi!$F:$F,'Rajshahi Zone wise Summary'!$B6,Rajshahi!O:O)</f>
        <v>307</v>
      </c>
      <c r="K6" s="89">
        <f>SUMIF(Rajshahi!$F:$F,'Rajshahi Zone wise Summary'!$B6,Rajshahi!P:P)</f>
        <v>267</v>
      </c>
      <c r="L6" s="90">
        <f>K6/J6</f>
        <v>0.86970684039087953</v>
      </c>
      <c r="M6" s="90">
        <v>0.86970684039087953</v>
      </c>
      <c r="N6" s="89">
        <f>J6*M6</f>
        <v>267</v>
      </c>
      <c r="O6" s="89">
        <f>SUMIF(Rajshahi!$F:$F,'Rajshahi Zone wise Summary'!$B6,Rajshahi!V:V)</f>
        <v>3211976</v>
      </c>
      <c r="P6" s="89">
        <f>SUMIF(Rajshahi!$F:$F,'Rajshahi Zone wise Summary'!$B6,Rajshahi!W:W)</f>
        <v>3667057</v>
      </c>
      <c r="Q6" s="90">
        <f>P6/O6</f>
        <v>1.1416825654986213</v>
      </c>
      <c r="R6" s="90">
        <v>1.1416825654986213</v>
      </c>
      <c r="S6" s="89">
        <f>O6*R6</f>
        <v>3667057</v>
      </c>
    </row>
    <row r="7" spans="1:19" x14ac:dyDescent="0.2">
      <c r="A7" s="92"/>
      <c r="B7" s="93" t="s">
        <v>159</v>
      </c>
      <c r="C7" s="93">
        <f>SUM(C4:C6)</f>
        <v>124</v>
      </c>
      <c r="D7" s="93">
        <f>SUM(D4:D6)</f>
        <v>7</v>
      </c>
      <c r="E7" s="94">
        <f>SUM(E4:E6)</f>
        <v>2833</v>
      </c>
      <c r="F7" s="94">
        <f>SUM(F4:F6)</f>
        <v>2618</v>
      </c>
      <c r="G7" s="95">
        <f>F7/E7</f>
        <v>0.92410871867278499</v>
      </c>
      <c r="H7" s="95">
        <v>0.92410871867278499</v>
      </c>
      <c r="I7" s="94">
        <f>SUM(I4:I6)</f>
        <v>2618</v>
      </c>
      <c r="J7" s="94">
        <f>SUM(J4:J6)</f>
        <v>1795</v>
      </c>
      <c r="K7" s="94">
        <f>SUM(K4:K6)</f>
        <v>1715</v>
      </c>
      <c r="L7" s="95">
        <f>K7/J7</f>
        <v>0.95543175487465182</v>
      </c>
      <c r="M7" s="95">
        <v>0.95543175487465171</v>
      </c>
      <c r="N7" s="94">
        <f>SUM(N4:N6)</f>
        <v>1715</v>
      </c>
      <c r="O7" s="94">
        <f>SUM(O4:O6)</f>
        <v>20095314</v>
      </c>
      <c r="P7" s="94">
        <f>SUM(P4:P6)</f>
        <v>20684483</v>
      </c>
      <c r="Q7" s="95">
        <f>P7/O7</f>
        <v>1.0293187257486993</v>
      </c>
      <c r="R7" s="95">
        <v>1.0293187257486993</v>
      </c>
      <c r="S7" s="94">
        <f>O7*R7</f>
        <v>20684482.999999996</v>
      </c>
    </row>
    <row r="9" spans="1:19" ht="13.5" thickBot="1" x14ac:dyDescent="0.25"/>
    <row r="10" spans="1:19" ht="13.5" thickBot="1" x14ac:dyDescent="0.25">
      <c r="A10" s="74" t="s">
        <v>160</v>
      </c>
      <c r="B10" s="75"/>
      <c r="C10" s="76"/>
      <c r="D10" s="77"/>
      <c r="E10" s="78" t="s">
        <v>2</v>
      </c>
      <c r="F10" s="79"/>
      <c r="G10" s="79"/>
      <c r="H10" s="79"/>
      <c r="I10" s="80"/>
      <c r="J10" s="78" t="s">
        <v>3</v>
      </c>
      <c r="K10" s="79"/>
      <c r="L10" s="79"/>
      <c r="M10" s="79"/>
      <c r="N10" s="80"/>
      <c r="O10" s="78" t="s">
        <v>148</v>
      </c>
      <c r="P10" s="79"/>
      <c r="Q10" s="79"/>
      <c r="R10" s="79"/>
      <c r="S10" s="80"/>
    </row>
    <row r="11" spans="1:19" ht="25.5" x14ac:dyDescent="0.2">
      <c r="A11" s="81" t="s">
        <v>13</v>
      </c>
      <c r="B11" s="81" t="s">
        <v>14</v>
      </c>
      <c r="C11" s="82" t="s">
        <v>149</v>
      </c>
      <c r="D11" s="82" t="s">
        <v>15</v>
      </c>
      <c r="E11" s="82" t="s">
        <v>150</v>
      </c>
      <c r="F11" s="82" t="s">
        <v>151</v>
      </c>
      <c r="G11" s="83" t="s">
        <v>152</v>
      </c>
      <c r="H11" s="82" t="s">
        <v>153</v>
      </c>
      <c r="I11" s="84" t="s">
        <v>154</v>
      </c>
      <c r="J11" s="82" t="s">
        <v>150</v>
      </c>
      <c r="K11" s="82" t="s">
        <v>151</v>
      </c>
      <c r="L11" s="83" t="s">
        <v>152</v>
      </c>
      <c r="M11" s="82" t="s">
        <v>153</v>
      </c>
      <c r="N11" s="84" t="s">
        <v>154</v>
      </c>
      <c r="O11" s="82" t="s">
        <v>150</v>
      </c>
      <c r="P11" s="82" t="s">
        <v>151</v>
      </c>
      <c r="Q11" s="83" t="s">
        <v>152</v>
      </c>
      <c r="R11" s="82" t="s">
        <v>153</v>
      </c>
      <c r="S11" s="85" t="s">
        <v>155</v>
      </c>
    </row>
    <row r="12" spans="1:19" ht="12.75" customHeight="1" x14ac:dyDescent="0.2">
      <c r="A12" s="86" t="s">
        <v>156</v>
      </c>
      <c r="B12" s="87" t="s">
        <v>157</v>
      </c>
      <c r="C12" s="88">
        <f>COUNTIFS(Rajshahi!$F:$F,'Rajshahi Zone wise Summary'!$B12,Rajshahi!$G:$G,"&gt;0")</f>
        <v>3</v>
      </c>
      <c r="D12" s="88">
        <v>3</v>
      </c>
      <c r="E12" s="89">
        <f>SUMIFS(Rajshahi!H:H,Rajshahi!$F:$F,'Rajshahi Zone wise Summary'!$B12,Rajshahi!$G:$G,"&gt;0")</f>
        <v>274</v>
      </c>
      <c r="F12" s="89">
        <f>SUMIFS(Rajshahi!I:I,Rajshahi!$F:$F,'Rajshahi Zone wise Summary'!$B12,Rajshahi!$G:$G,"&gt;0")</f>
        <v>212</v>
      </c>
      <c r="G12" s="90">
        <f>IFERROR(F12/E12,0)</f>
        <v>0.77372262773722633</v>
      </c>
      <c r="H12" s="90">
        <v>0.77372262773722633</v>
      </c>
      <c r="I12" s="89">
        <f>E12*H12</f>
        <v>212.00000000000003</v>
      </c>
      <c r="J12" s="89">
        <f>SUMIFS(Rajshahi!O:O,Rajshahi!$F:$F,'Rajshahi Zone wise Summary'!$B12,Rajshahi!$G:$G,"&gt;0")</f>
        <v>195</v>
      </c>
      <c r="K12" s="89">
        <f>SUMIFS(Rajshahi!P:P,Rajshahi!$F:$F,'Rajshahi Zone wise Summary'!$B12,Rajshahi!$G:$G,"&gt;0")</f>
        <v>171</v>
      </c>
      <c r="L12" s="90">
        <f>IFERROR(K12/J12,0)</f>
        <v>0.87692307692307692</v>
      </c>
      <c r="M12" s="90">
        <v>0.87692307692307692</v>
      </c>
      <c r="N12" s="89">
        <f>J12*M12</f>
        <v>171</v>
      </c>
      <c r="O12" s="89">
        <f>SUMIFS(Rajshahi!V:V,Rajshahi!$F:$F,'Rajshahi Zone wise Summary'!$B12,Rajshahi!$G:$G,"&gt;0")</f>
        <v>2081874</v>
      </c>
      <c r="P12" s="89">
        <f>SUMIFS(Rajshahi!W:W,Rajshahi!$F:$F,'Rajshahi Zone wise Summary'!$B12,Rajshahi!$G:$G,"&gt;0")</f>
        <v>1735243</v>
      </c>
      <c r="Q12" s="90">
        <f>IFERROR(P12/O12,0)</f>
        <v>0.83350049042353191</v>
      </c>
      <c r="R12" s="90">
        <v>0.83350049042353191</v>
      </c>
      <c r="S12" s="89">
        <f>O12*R12</f>
        <v>1735243</v>
      </c>
    </row>
    <row r="13" spans="1:19" x14ac:dyDescent="0.2">
      <c r="A13" s="91"/>
      <c r="B13" s="87" t="s">
        <v>156</v>
      </c>
      <c r="C13" s="88">
        <f>COUNTIFS(Rajshahi!$F:$F,'Rajshahi Zone wise Summary'!$B13,Rajshahi!$G:$G,"&gt;0")</f>
        <v>4</v>
      </c>
      <c r="D13" s="88">
        <v>4</v>
      </c>
      <c r="E13" s="89">
        <f>SUMIFS(Rajshahi!H:H,Rajshahi!$F:$F,'Rajshahi Zone wise Summary'!$B13,Rajshahi!$G:$G,"&gt;0")</f>
        <v>361</v>
      </c>
      <c r="F13" s="89">
        <f>SUMIFS(Rajshahi!I:I,Rajshahi!$F:$F,'Rajshahi Zone wise Summary'!$B13,Rajshahi!$G:$G,"&gt;0")</f>
        <v>382</v>
      </c>
      <c r="G13" s="90">
        <f t="shared" ref="G13:G14" si="0">IFERROR(F13/E13,0)</f>
        <v>1.0581717451523547</v>
      </c>
      <c r="H13" s="90">
        <v>1.0581717451523547</v>
      </c>
      <c r="I13" s="89">
        <f>E13*H13</f>
        <v>382.00000000000006</v>
      </c>
      <c r="J13" s="89">
        <f>SUMIFS(Rajshahi!O:O,Rajshahi!$F:$F,'Rajshahi Zone wise Summary'!$B13,Rajshahi!$G:$G,"&gt;0")</f>
        <v>249</v>
      </c>
      <c r="K13" s="89">
        <f>SUMIFS(Rajshahi!P:P,Rajshahi!$F:$F,'Rajshahi Zone wise Summary'!$B13,Rajshahi!$G:$G,"&gt;0")</f>
        <v>248</v>
      </c>
      <c r="L13" s="90">
        <f t="shared" ref="L13:L14" si="1">IFERROR(K13/J13,0)</f>
        <v>0.99598393574297184</v>
      </c>
      <c r="M13" s="90">
        <v>0.99598393574297184</v>
      </c>
      <c r="N13" s="89">
        <f>J13*M13</f>
        <v>248</v>
      </c>
      <c r="O13" s="89">
        <f>SUMIFS(Rajshahi!V:V,Rajshahi!$F:$F,'Rajshahi Zone wise Summary'!$B13,Rajshahi!$G:$G,"&gt;0")</f>
        <v>2804979</v>
      </c>
      <c r="P13" s="89">
        <f>SUMIFS(Rajshahi!W:W,Rajshahi!$F:$F,'Rajshahi Zone wise Summary'!$B13,Rajshahi!$G:$G,"&gt;0")</f>
        <v>2939756</v>
      </c>
      <c r="Q13" s="90">
        <f t="shared" ref="Q13:Q14" si="2">IFERROR(P13/O13,0)</f>
        <v>1.0480492010813629</v>
      </c>
      <c r="R13" s="90">
        <v>1.0480492010813629</v>
      </c>
      <c r="S13" s="89">
        <f>O13*R13</f>
        <v>2939756</v>
      </c>
    </row>
    <row r="14" spans="1:19" x14ac:dyDescent="0.2">
      <c r="A14" s="91"/>
      <c r="B14" s="87" t="s">
        <v>158</v>
      </c>
      <c r="C14" s="88">
        <f>COUNTIFS(Rajshahi!$F:$F,'Rajshahi Zone wise Summary'!$B14,Rajshahi!$G:$G,"&gt;0")</f>
        <v>0</v>
      </c>
      <c r="D14" s="88">
        <v>0</v>
      </c>
      <c r="E14" s="89">
        <f>SUMIFS(Rajshahi!H:H,Rajshahi!$F:$F,'Rajshahi Zone wise Summary'!$B14,Rajshahi!$G:$G,"&gt;0")</f>
        <v>0</v>
      </c>
      <c r="F14" s="89">
        <f>SUMIFS(Rajshahi!I:I,Rajshahi!$F:$F,'Rajshahi Zone wise Summary'!$B14,Rajshahi!$G:$G,"&gt;0")</f>
        <v>0</v>
      </c>
      <c r="G14" s="90">
        <f t="shared" si="0"/>
        <v>0</v>
      </c>
      <c r="H14" s="90">
        <v>0</v>
      </c>
      <c r="I14" s="89">
        <f>E14*H14</f>
        <v>0</v>
      </c>
      <c r="J14" s="89">
        <f>SUMIFS(Rajshahi!O:O,Rajshahi!$F:$F,'Rajshahi Zone wise Summary'!$B14,Rajshahi!$G:$G,"&gt;0")</f>
        <v>0</v>
      </c>
      <c r="K14" s="89">
        <f>SUMIFS(Rajshahi!P:P,Rajshahi!$F:$F,'Rajshahi Zone wise Summary'!$B14,Rajshahi!$G:$G,"&gt;0")</f>
        <v>0</v>
      </c>
      <c r="L14" s="90">
        <f t="shared" si="1"/>
        <v>0</v>
      </c>
      <c r="M14" s="90">
        <v>0</v>
      </c>
      <c r="N14" s="89">
        <f>J14*M14</f>
        <v>0</v>
      </c>
      <c r="O14" s="89">
        <f>SUMIFS(Rajshahi!V:V,Rajshahi!$F:$F,'Rajshahi Zone wise Summary'!$B14,Rajshahi!$G:$G,"&gt;0")</f>
        <v>0</v>
      </c>
      <c r="P14" s="89">
        <f>SUMIFS(Rajshahi!W:W,Rajshahi!$F:$F,'Rajshahi Zone wise Summary'!$B14,Rajshahi!$G:$G,"&gt;0")</f>
        <v>0</v>
      </c>
      <c r="Q14" s="90">
        <f t="shared" si="2"/>
        <v>0</v>
      </c>
      <c r="R14" s="90">
        <v>0</v>
      </c>
      <c r="S14" s="89">
        <f>O14*R14</f>
        <v>0</v>
      </c>
    </row>
    <row r="15" spans="1:19" x14ac:dyDescent="0.2">
      <c r="A15" s="92"/>
      <c r="B15" s="93" t="s">
        <v>159</v>
      </c>
      <c r="C15" s="93">
        <f>SUM(C12:C14)</f>
        <v>7</v>
      </c>
      <c r="D15" s="93">
        <f>SUM(D12:D14)</f>
        <v>7</v>
      </c>
      <c r="E15" s="94">
        <f>SUM(E12:E14)</f>
        <v>635</v>
      </c>
      <c r="F15" s="94">
        <f>SUM(F12:F14)</f>
        <v>594</v>
      </c>
      <c r="G15" s="95">
        <f>F15/E15</f>
        <v>0.93543307086614169</v>
      </c>
      <c r="H15" s="95">
        <v>0.93543307086614169</v>
      </c>
      <c r="I15" s="94">
        <f>SUM(I12:I14)</f>
        <v>594.00000000000011</v>
      </c>
      <c r="J15" s="94">
        <f>SUM(J12:J14)</f>
        <v>444</v>
      </c>
      <c r="K15" s="94">
        <f>SUM(K12:K14)</f>
        <v>419</v>
      </c>
      <c r="L15" s="95">
        <f>K15/J15</f>
        <v>0.94369369369369371</v>
      </c>
      <c r="M15" s="95">
        <v>0.94369369369369371</v>
      </c>
      <c r="N15" s="94">
        <f>SUM(N12:N14)</f>
        <v>419</v>
      </c>
      <c r="O15" s="94">
        <f>SUM(O12:O14)</f>
        <v>4886853</v>
      </c>
      <c r="P15" s="94">
        <f>SUM(P12:P14)</f>
        <v>4674999</v>
      </c>
      <c r="Q15" s="95">
        <f>P15/O15</f>
        <v>0.95664817419308501</v>
      </c>
      <c r="R15" s="95">
        <v>0.95664817419308512</v>
      </c>
      <c r="S15" s="94">
        <f>O15*R15</f>
        <v>4674999.0000000009</v>
      </c>
    </row>
  </sheetData>
  <mergeCells count="8">
    <mergeCell ref="A12:A14"/>
    <mergeCell ref="E2:I2"/>
    <mergeCell ref="J2:N2"/>
    <mergeCell ref="O2:S2"/>
    <mergeCell ref="A4:A6"/>
    <mergeCell ref="E10:I10"/>
    <mergeCell ref="J10:N10"/>
    <mergeCell ref="O10:S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Rajshahi</vt:lpstr>
      <vt:lpstr>Rajshahi Zone wise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2020-07-01T08:39:04Z</dcterms:created>
  <dcterms:modified xsi:type="dcterms:W3CDTF">2020-07-01T08:39:47Z</dcterms:modified>
</cp:coreProperties>
</file>