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hidePivotFieldList="1" defaultThemeVersion="124226"/>
  <bookViews>
    <workbookView xWindow="0" yWindow="0" windowWidth="20730" windowHeight="9375" tabRatio="843" activeTab="7"/>
  </bookViews>
  <sheets>
    <sheet name="National Summary" sheetId="9" r:id="rId1"/>
    <sheet name="Zone wise Summary" sheetId="8" r:id="rId2"/>
    <sheet name="Final Target" sheetId="6" r:id="rId3"/>
    <sheet name="Atik" sheetId="10" r:id="rId4"/>
    <sheet name="Haider" sheetId="11" r:id="rId5"/>
    <sheet name="Hirok" sheetId="12" r:id="rId6"/>
    <sheet name="Kamrul" sheetId="13" r:id="rId7"/>
    <sheet name="Murad" sheetId="14" r:id="rId8"/>
    <sheet name="Masud" sheetId="15" r:id="rId9"/>
    <sheet name="Tutul" sheetId="16" r:id="rId10"/>
  </sheets>
  <definedNames>
    <definedName name="_xlnm._FilterDatabase" localSheetId="2" hidden="1">'Final Target'!$A$6:$W$1399</definedName>
  </definedNames>
  <calcPr calcId="124519"/>
</workbook>
</file>

<file path=xl/calcChain.xml><?xml version="1.0" encoding="utf-8"?>
<calcChain xmlns="http://schemas.openxmlformats.org/spreadsheetml/2006/main">
  <c r="F13" i="16"/>
  <c r="F14"/>
  <c r="F15"/>
  <c r="F16"/>
  <c r="F17"/>
  <c r="F18"/>
  <c r="F19"/>
  <c r="F12"/>
  <c r="F4"/>
  <c r="F5"/>
  <c r="F6"/>
  <c r="F7"/>
  <c r="F8"/>
  <c r="F9"/>
  <c r="F3"/>
  <c r="F4" i="12"/>
  <c r="F10"/>
  <c r="F10" i="15"/>
  <c r="F9"/>
  <c r="F4"/>
  <c r="F5"/>
  <c r="F6"/>
  <c r="F3"/>
  <c r="F21" i="12"/>
  <c r="F4" i="14"/>
  <c r="F5"/>
  <c r="F6"/>
  <c r="F7"/>
  <c r="F8"/>
  <c r="F9"/>
  <c r="F10"/>
  <c r="F11"/>
  <c r="F3"/>
  <c r="F15"/>
  <c r="F16"/>
  <c r="F17"/>
  <c r="F14"/>
  <c r="F13" i="13"/>
  <c r="F14"/>
  <c r="F15"/>
  <c r="F16"/>
  <c r="F17"/>
  <c r="F18"/>
  <c r="F4"/>
  <c r="F5"/>
  <c r="F6"/>
  <c r="F7"/>
  <c r="F8"/>
  <c r="F9"/>
  <c r="F10"/>
  <c r="F3"/>
  <c r="F15" i="12"/>
  <c r="F16"/>
  <c r="F17"/>
  <c r="F18"/>
  <c r="F19"/>
  <c r="F20"/>
  <c r="F14"/>
  <c r="F5"/>
  <c r="F6"/>
  <c r="F7"/>
  <c r="F8"/>
  <c r="F9"/>
  <c r="F11"/>
  <c r="F3"/>
  <c r="F9" i="11"/>
  <c r="F10"/>
  <c r="F11"/>
  <c r="F12"/>
  <c r="F8"/>
  <c r="F4"/>
  <c r="F5"/>
  <c r="F3"/>
  <c r="F19" i="10" l="1"/>
  <c r="F20"/>
  <c r="F18"/>
  <c r="F5"/>
  <c r="F6"/>
  <c r="F7"/>
  <c r="F8"/>
  <c r="F9"/>
  <c r="F10"/>
  <c r="F11"/>
  <c r="F12"/>
  <c r="F13"/>
  <c r="F14"/>
  <c r="F15"/>
  <c r="F4"/>
  <c r="N1399" i="6" l="1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C4" i="8"/>
  <c r="B3" i="6" s="1"/>
  <c r="C3" i="8"/>
  <c r="B2" i="6" s="1"/>
  <c r="P260" l="1"/>
  <c r="P55"/>
  <c r="P73"/>
  <c r="P122"/>
  <c r="P149"/>
  <c r="P240"/>
  <c r="P10"/>
  <c r="P124"/>
  <c r="P167"/>
  <c r="P191"/>
  <c r="P206"/>
  <c r="P252"/>
  <c r="P114"/>
  <c r="P138"/>
  <c r="P131"/>
  <c r="P215"/>
  <c r="P160"/>
  <c r="P174"/>
  <c r="P258"/>
  <c r="P16"/>
  <c r="P24"/>
  <c r="P26"/>
  <c r="P29"/>
  <c r="P32"/>
  <c r="P35"/>
  <c r="P42"/>
  <c r="P47"/>
  <c r="P61"/>
  <c r="P80"/>
  <c r="P134"/>
  <c r="P163"/>
  <c r="P168"/>
  <c r="P185"/>
  <c r="P207"/>
  <c r="P223"/>
  <c r="P232"/>
  <c r="P242"/>
  <c r="V1396"/>
  <c r="V1392"/>
  <c r="V1388"/>
  <c r="W1388" s="1"/>
  <c r="V1384"/>
  <c r="W1384" s="1"/>
  <c r="V1380"/>
  <c r="V1399"/>
  <c r="V1395"/>
  <c r="W1395" s="1"/>
  <c r="V1391"/>
  <c r="W1391" s="1"/>
  <c r="V1387"/>
  <c r="V1383"/>
  <c r="V1379"/>
  <c r="V1376"/>
  <c r="V1374"/>
  <c r="V1372"/>
  <c r="V1370"/>
  <c r="V1366"/>
  <c r="V1363"/>
  <c r="V1353"/>
  <c r="V1351"/>
  <c r="V1347"/>
  <c r="V1343"/>
  <c r="V1398"/>
  <c r="W1398" s="1"/>
  <c r="V1394"/>
  <c r="W1394" s="1"/>
  <c r="V1390"/>
  <c r="W1390" s="1"/>
  <c r="V1386"/>
  <c r="V1382"/>
  <c r="V1373"/>
  <c r="V1365"/>
  <c r="V1362"/>
  <c r="V1361"/>
  <c r="V1359"/>
  <c r="V1358"/>
  <c r="V1357"/>
  <c r="V1355"/>
  <c r="V1352"/>
  <c r="V1350"/>
  <c r="V1346"/>
  <c r="V1342"/>
  <c r="V1340"/>
  <c r="V1339"/>
  <c r="V1389"/>
  <c r="V1375"/>
  <c r="V1367"/>
  <c r="V1385"/>
  <c r="W1385" s="1"/>
  <c r="V1369"/>
  <c r="V1360"/>
  <c r="V1345"/>
  <c r="V1337"/>
  <c r="V1333"/>
  <c r="V1381"/>
  <c r="V1364"/>
  <c r="V1356"/>
  <c r="V1336"/>
  <c r="V1331"/>
  <c r="V1329"/>
  <c r="V1328"/>
  <c r="V1327"/>
  <c r="V1320"/>
  <c r="V1378"/>
  <c r="V1371"/>
  <c r="V1354"/>
  <c r="V1349"/>
  <c r="V1344"/>
  <c r="V1335"/>
  <c r="V1330"/>
  <c r="V1326"/>
  <c r="V1324"/>
  <c r="V1323"/>
  <c r="V1318"/>
  <c r="V1316"/>
  <c r="V1397"/>
  <c r="W1397" s="1"/>
  <c r="V1348"/>
  <c r="V1334"/>
  <c r="V1317"/>
  <c r="V1305"/>
  <c r="V1302"/>
  <c r="V1299"/>
  <c r="V1294"/>
  <c r="V1293"/>
  <c r="V1290"/>
  <c r="V1284"/>
  <c r="V1282"/>
  <c r="V1279"/>
  <c r="V1271"/>
  <c r="V1269"/>
  <c r="V1262"/>
  <c r="V1261"/>
  <c r="V1258"/>
  <c r="V1257"/>
  <c r="V1254"/>
  <c r="V1249"/>
  <c r="V1248"/>
  <c r="V1242"/>
  <c r="V1238"/>
  <c r="V1234"/>
  <c r="V1230"/>
  <c r="V1225"/>
  <c r="V1223"/>
  <c r="V1393"/>
  <c r="W1393" s="1"/>
  <c r="V1332"/>
  <c r="V1321"/>
  <c r="V1314"/>
  <c r="V1313"/>
  <c r="V1310"/>
  <c r="V1308"/>
  <c r="V1306"/>
  <c r="V1304"/>
  <c r="V1298"/>
  <c r="V1295"/>
  <c r="V1289"/>
  <c r="V1283"/>
  <c r="V1277"/>
  <c r="V1273"/>
  <c r="V1267"/>
  <c r="V1265"/>
  <c r="V1256"/>
  <c r="V1252"/>
  <c r="V1247"/>
  <c r="V1246"/>
  <c r="V1245"/>
  <c r="V1244"/>
  <c r="V1243"/>
  <c r="V1241"/>
  <c r="V1368"/>
  <c r="V1322"/>
  <c r="V1319"/>
  <c r="V1307"/>
  <c r="V1301"/>
  <c r="V1296"/>
  <c r="V1292"/>
  <c r="V1287"/>
  <c r="V1280"/>
  <c r="V1276"/>
  <c r="V1275"/>
  <c r="V1272"/>
  <c r="V1270"/>
  <c r="V1266"/>
  <c r="V1264"/>
  <c r="V1260"/>
  <c r="V1255"/>
  <c r="V1251"/>
  <c r="V1240"/>
  <c r="V1236"/>
  <c r="V1232"/>
  <c r="V1227"/>
  <c r="V1222"/>
  <c r="V1221"/>
  <c r="V1341"/>
  <c r="V1300"/>
  <c r="V1291"/>
  <c r="V1288"/>
  <c r="V1278"/>
  <c r="V1263"/>
  <c r="V1237"/>
  <c r="V1229"/>
  <c r="V1219"/>
  <c r="V1209"/>
  <c r="V1207"/>
  <c r="V1204"/>
  <c r="V1202"/>
  <c r="V1198"/>
  <c r="V1195"/>
  <c r="V1178"/>
  <c r="V1172"/>
  <c r="V1315"/>
  <c r="V1311"/>
  <c r="V1253"/>
  <c r="V1235"/>
  <c r="V1228"/>
  <c r="V1218"/>
  <c r="V1215"/>
  <c r="V1206"/>
  <c r="V1203"/>
  <c r="V1201"/>
  <c r="V1197"/>
  <c r="V1185"/>
  <c r="V1180"/>
  <c r="V1177"/>
  <c r="V1175"/>
  <c r="V1166"/>
  <c r="V1163"/>
  <c r="V1158"/>
  <c r="V1155"/>
  <c r="V1146"/>
  <c r="V1142"/>
  <c r="V1139"/>
  <c r="V1136"/>
  <c r="V1132"/>
  <c r="V1130"/>
  <c r="V1126"/>
  <c r="V1123"/>
  <c r="V1122"/>
  <c r="V1338"/>
  <c r="V1325"/>
  <c r="V1309"/>
  <c r="V1303"/>
  <c r="V1281"/>
  <c r="V1274"/>
  <c r="V1268"/>
  <c r="V1259"/>
  <c r="V1250"/>
  <c r="V1233"/>
  <c r="V1217"/>
  <c r="V1216"/>
  <c r="V1213"/>
  <c r="V1210"/>
  <c r="V1208"/>
  <c r="V1205"/>
  <c r="V1200"/>
  <c r="V1196"/>
  <c r="V1194"/>
  <c r="V1191"/>
  <c r="V1190"/>
  <c r="V1189"/>
  <c r="V1188"/>
  <c r="V1187"/>
  <c r="V1183"/>
  <c r="V1181"/>
  <c r="V1176"/>
  <c r="V1174"/>
  <c r="V1170"/>
  <c r="V1169"/>
  <c r="V1168"/>
  <c r="V1157"/>
  <c r="V1154"/>
  <c r="V1150"/>
  <c r="V1149"/>
  <c r="V1145"/>
  <c r="V1143"/>
  <c r="V1128"/>
  <c r="V1125"/>
  <c r="V1120"/>
  <c r="V1377"/>
  <c r="V1312"/>
  <c r="V1231"/>
  <c r="V1220"/>
  <c r="V1161"/>
  <c r="V1156"/>
  <c r="V1144"/>
  <c r="V1140"/>
  <c r="V1137"/>
  <c r="V1133"/>
  <c r="V1127"/>
  <c r="V1118"/>
  <c r="V1116"/>
  <c r="V1112"/>
  <c r="V1109"/>
  <c r="V1108"/>
  <c r="V1105"/>
  <c r="V1102"/>
  <c r="V1092"/>
  <c r="V1074"/>
  <c r="V1286"/>
  <c r="V1193"/>
  <c r="V1173"/>
  <c r="V1164"/>
  <c r="V1160"/>
  <c r="V1153"/>
  <c r="V1138"/>
  <c r="V1135"/>
  <c r="V1131"/>
  <c r="V1124"/>
  <c r="V1121"/>
  <c r="V1117"/>
  <c r="V1115"/>
  <c r="V1110"/>
  <c r="V1104"/>
  <c r="V1095"/>
  <c r="V1091"/>
  <c r="V1090"/>
  <c r="V1089"/>
  <c r="V1087"/>
  <c r="V1084"/>
  <c r="V1081"/>
  <c r="V1078"/>
  <c r="V1077"/>
  <c r="V1069"/>
  <c r="V1068"/>
  <c r="V1064"/>
  <c r="V1061"/>
  <c r="V1058"/>
  <c r="V1056"/>
  <c r="V1054"/>
  <c r="V1050"/>
  <c r="V1047"/>
  <c r="V1045"/>
  <c r="V1043"/>
  <c r="V1038"/>
  <c r="V1036"/>
  <c r="V1034"/>
  <c r="V1029"/>
  <c r="V1026"/>
  <c r="V1021"/>
  <c r="V1017"/>
  <c r="V1013"/>
  <c r="V1010"/>
  <c r="V1004"/>
  <c r="V998"/>
  <c r="V993"/>
  <c r="V991"/>
  <c r="V987"/>
  <c r="V984"/>
  <c r="V982"/>
  <c r="V979"/>
  <c r="V977"/>
  <c r="V969"/>
  <c r="V966"/>
  <c r="V964"/>
  <c r="V963"/>
  <c r="V957"/>
  <c r="V956"/>
  <c r="V951"/>
  <c r="V939"/>
  <c r="V934"/>
  <c r="V930"/>
  <c r="V923"/>
  <c r="V918"/>
  <c r="V1285"/>
  <c r="V1224"/>
  <c r="V1212"/>
  <c r="V1211"/>
  <c r="V1192"/>
  <c r="V1184"/>
  <c r="V1167"/>
  <c r="V1159"/>
  <c r="V1152"/>
  <c r="V1148"/>
  <c r="V1147"/>
  <c r="V1114"/>
  <c r="V1111"/>
  <c r="V1103"/>
  <c r="V1099"/>
  <c r="V1097"/>
  <c r="V1093"/>
  <c r="V1088"/>
  <c r="V1086"/>
  <c r="V1083"/>
  <c r="V1076"/>
  <c r="V1073"/>
  <c r="V1072"/>
  <c r="V1059"/>
  <c r="V1053"/>
  <c r="V1048"/>
  <c r="V1046"/>
  <c r="V1044"/>
  <c r="V1035"/>
  <c r="V1028"/>
  <c r="V1025"/>
  <c r="V1023"/>
  <c r="V1019"/>
  <c r="V1016"/>
  <c r="V1012"/>
  <c r="V1008"/>
  <c r="V1006"/>
  <c r="V1003"/>
  <c r="V1000"/>
  <c r="V997"/>
  <c r="V992"/>
  <c r="V989"/>
  <c r="V986"/>
  <c r="V983"/>
  <c r="V981"/>
  <c r="V976"/>
  <c r="V965"/>
  <c r="V962"/>
  <c r="V960"/>
  <c r="V955"/>
  <c r="V954"/>
  <c r="V948"/>
  <c r="V942"/>
  <c r="V941"/>
  <c r="V937"/>
  <c r="V933"/>
  <c r="V929"/>
  <c r="V927"/>
  <c r="V915"/>
  <c r="V1239"/>
  <c r="V1214"/>
  <c r="V1107"/>
  <c r="V1096"/>
  <c r="V1080"/>
  <c r="V1063"/>
  <c r="V1051"/>
  <c r="V1049"/>
  <c r="V1041"/>
  <c r="V1037"/>
  <c r="V1027"/>
  <c r="V1022"/>
  <c r="V1014"/>
  <c r="V1011"/>
  <c r="V1009"/>
  <c r="V1001"/>
  <c r="V995"/>
  <c r="V990"/>
  <c r="V980"/>
  <c r="V978"/>
  <c r="V958"/>
  <c r="V952"/>
  <c r="V943"/>
  <c r="V940"/>
  <c r="V935"/>
  <c r="V920"/>
  <c r="V919"/>
  <c r="V917"/>
  <c r="V913"/>
  <c r="V908"/>
  <c r="V904"/>
  <c r="V903"/>
  <c r="V1186"/>
  <c r="V1171"/>
  <c r="V1134"/>
  <c r="V1119"/>
  <c r="V1113"/>
  <c r="V1101"/>
  <c r="V1098"/>
  <c r="V1085"/>
  <c r="V1067"/>
  <c r="V1060"/>
  <c r="V1057"/>
  <c r="V1055"/>
  <c r="V1033"/>
  <c r="V1030"/>
  <c r="V1007"/>
  <c r="V985"/>
  <c r="V975"/>
  <c r="V973"/>
  <c r="V961"/>
  <c r="V959"/>
  <c r="V950"/>
  <c r="V946"/>
  <c r="V944"/>
  <c r="V938"/>
  <c r="V932"/>
  <c r="V926"/>
  <c r="V924"/>
  <c r="V1226"/>
  <c r="V1199"/>
  <c r="V1182"/>
  <c r="V1165"/>
  <c r="V1151"/>
  <c r="V1141"/>
  <c r="V1129"/>
  <c r="V1100"/>
  <c r="V1094"/>
  <c r="V1079"/>
  <c r="V1071"/>
  <c r="V1070"/>
  <c r="V1039"/>
  <c r="V1032"/>
  <c r="V1024"/>
  <c r="V1015"/>
  <c r="V999"/>
  <c r="V994"/>
  <c r="V972"/>
  <c r="V1297"/>
  <c r="V1162"/>
  <c r="V1075"/>
  <c r="V1065"/>
  <c r="V1042"/>
  <c r="V1040"/>
  <c r="V1031"/>
  <c r="V1005"/>
  <c r="V988"/>
  <c r="V974"/>
  <c r="V949"/>
  <c r="V931"/>
  <c r="V922"/>
  <c r="V916"/>
  <c r="V900"/>
  <c r="V898"/>
  <c r="V895"/>
  <c r="V891"/>
  <c r="V889"/>
  <c r="V888"/>
  <c r="V875"/>
  <c r="V872"/>
  <c r="V870"/>
  <c r="V867"/>
  <c r="V864"/>
  <c r="V863"/>
  <c r="V861"/>
  <c r="V860"/>
  <c r="V857"/>
  <c r="V855"/>
  <c r="V851"/>
  <c r="V848"/>
  <c r="V847"/>
  <c r="V845"/>
  <c r="V834"/>
  <c r="V833"/>
  <c r="V831"/>
  <c r="V829"/>
  <c r="V821"/>
  <c r="V814"/>
  <c r="V812"/>
  <c r="V808"/>
  <c r="V803"/>
  <c r="V801"/>
  <c r="V794"/>
  <c r="V793"/>
  <c r="V789"/>
  <c r="V787"/>
  <c r="V782"/>
  <c r="V778"/>
  <c r="V773"/>
  <c r="V759"/>
  <c r="V758"/>
  <c r="V1062"/>
  <c r="V1052"/>
  <c r="V1020"/>
  <c r="V1002"/>
  <c r="V971"/>
  <c r="V970"/>
  <c r="V953"/>
  <c r="V947"/>
  <c r="V928"/>
  <c r="V921"/>
  <c r="V911"/>
  <c r="V909"/>
  <c r="V902"/>
  <c r="V899"/>
  <c r="V897"/>
  <c r="V894"/>
  <c r="V879"/>
  <c r="V877"/>
  <c r="V873"/>
  <c r="V871"/>
  <c r="V869"/>
  <c r="V866"/>
  <c r="V862"/>
  <c r="V859"/>
  <c r="V854"/>
  <c r="V850"/>
  <c r="V844"/>
  <c r="V843"/>
  <c r="V842"/>
  <c r="V839"/>
  <c r="V835"/>
  <c r="V823"/>
  <c r="V820"/>
  <c r="V819"/>
  <c r="V813"/>
  <c r="V811"/>
  <c r="V807"/>
  <c r="V805"/>
  <c r="V802"/>
  <c r="V799"/>
  <c r="V798"/>
  <c r="V796"/>
  <c r="V791"/>
  <c r="V786"/>
  <c r="V785"/>
  <c r="V783"/>
  <c r="V781"/>
  <c r="V780"/>
  <c r="V777"/>
  <c r="V1082"/>
  <c r="V996"/>
  <c r="V968"/>
  <c r="V945"/>
  <c r="V925"/>
  <c r="V912"/>
  <c r="V905"/>
  <c r="V893"/>
  <c r="V892"/>
  <c r="V890"/>
  <c r="V885"/>
  <c r="V883"/>
  <c r="V881"/>
  <c r="V880"/>
  <c r="V878"/>
  <c r="V853"/>
  <c r="V849"/>
  <c r="V838"/>
  <c r="V832"/>
  <c r="V825"/>
  <c r="V824"/>
  <c r="V822"/>
  <c r="V818"/>
  <c r="V817"/>
  <c r="V815"/>
  <c r="V810"/>
  <c r="V806"/>
  <c r="V804"/>
  <c r="V800"/>
  <c r="V797"/>
  <c r="V792"/>
  <c r="V790"/>
  <c r="V788"/>
  <c r="V784"/>
  <c r="V776"/>
  <c r="V775"/>
  <c r="V772"/>
  <c r="V770"/>
  <c r="V765"/>
  <c r="V762"/>
  <c r="V757"/>
  <c r="V756"/>
  <c r="V755"/>
  <c r="V1179"/>
  <c r="V1106"/>
  <c r="V1066"/>
  <c r="V1018"/>
  <c r="V967"/>
  <c r="V936"/>
  <c r="V914"/>
  <c r="V910"/>
  <c r="V907"/>
  <c r="V906"/>
  <c r="V901"/>
  <c r="V896"/>
  <c r="V887"/>
  <c r="V886"/>
  <c r="V884"/>
  <c r="V868"/>
  <c r="V856"/>
  <c r="V840"/>
  <c r="V828"/>
  <c r="V809"/>
  <c r="V779"/>
  <c r="V774"/>
  <c r="V771"/>
  <c r="V769"/>
  <c r="V767"/>
  <c r="V763"/>
  <c r="V751"/>
  <c r="V747"/>
  <c r="V744"/>
  <c r="V733"/>
  <c r="V730"/>
  <c r="V727"/>
  <c r="V722"/>
  <c r="V882"/>
  <c r="V876"/>
  <c r="V852"/>
  <c r="V837"/>
  <c r="V827"/>
  <c r="V816"/>
  <c r="V766"/>
  <c r="V753"/>
  <c r="V750"/>
  <c r="V746"/>
  <c r="V743"/>
  <c r="V738"/>
  <c r="V737"/>
  <c r="V736"/>
  <c r="V732"/>
  <c r="V728"/>
  <c r="V726"/>
  <c r="V725"/>
  <c r="V724"/>
  <c r="V718"/>
  <c r="V717"/>
  <c r="V716"/>
  <c r="V865"/>
  <c r="V846"/>
  <c r="V836"/>
  <c r="V830"/>
  <c r="V826"/>
  <c r="V795"/>
  <c r="V768"/>
  <c r="V761"/>
  <c r="V754"/>
  <c r="V874"/>
  <c r="V858"/>
  <c r="V841"/>
  <c r="V764"/>
  <c r="V760"/>
  <c r="V748"/>
  <c r="V745"/>
  <c r="V741"/>
  <c r="V734"/>
  <c r="V723"/>
  <c r="V720"/>
  <c r="V711"/>
  <c r="V708"/>
  <c r="V707"/>
  <c r="V705"/>
  <c r="V704"/>
  <c r="V701"/>
  <c r="V700"/>
  <c r="V697"/>
  <c r="V689"/>
  <c r="V686"/>
  <c r="V735"/>
  <c r="V719"/>
  <c r="V715"/>
  <c r="V714"/>
  <c r="V712"/>
  <c r="V710"/>
  <c r="V698"/>
  <c r="V696"/>
  <c r="V695"/>
  <c r="V694"/>
  <c r="V683"/>
  <c r="V680"/>
  <c r="V677"/>
  <c r="V675"/>
  <c r="V672"/>
  <c r="V669"/>
  <c r="V665"/>
  <c r="V661"/>
  <c r="V653"/>
  <c r="V652"/>
  <c r="V648"/>
  <c r="V645"/>
  <c r="V642"/>
  <c r="V635"/>
  <c r="V633"/>
  <c r="V631"/>
  <c r="V620"/>
  <c r="V616"/>
  <c r="V613"/>
  <c r="V610"/>
  <c r="V606"/>
  <c r="V603"/>
  <c r="V601"/>
  <c r="V599"/>
  <c r="V596"/>
  <c r="V595"/>
  <c r="V584"/>
  <c r="V583"/>
  <c r="V581"/>
  <c r="V579"/>
  <c r="V577"/>
  <c r="V574"/>
  <c r="V571"/>
  <c r="V569"/>
  <c r="V568"/>
  <c r="V564"/>
  <c r="V562"/>
  <c r="V555"/>
  <c r="V552"/>
  <c r="V544"/>
  <c r="V541"/>
  <c r="V537"/>
  <c r="V535"/>
  <c r="V532"/>
  <c r="V530"/>
  <c r="V528"/>
  <c r="V527"/>
  <c r="V523"/>
  <c r="V520"/>
  <c r="V519"/>
  <c r="V517"/>
  <c r="V513"/>
  <c r="V511"/>
  <c r="V509"/>
  <c r="V508"/>
  <c r="V507"/>
  <c r="V506"/>
  <c r="V752"/>
  <c r="V749"/>
  <c r="V740"/>
  <c r="V731"/>
  <c r="V709"/>
  <c r="V702"/>
  <c r="V688"/>
  <c r="V687"/>
  <c r="V685"/>
  <c r="V679"/>
  <c r="V676"/>
  <c r="V664"/>
  <c r="V660"/>
  <c r="V658"/>
  <c r="V656"/>
  <c r="V651"/>
  <c r="V647"/>
  <c r="V623"/>
  <c r="V619"/>
  <c r="V615"/>
  <c r="V609"/>
  <c r="V607"/>
  <c r="V605"/>
  <c r="V604"/>
  <c r="V602"/>
  <c r="V587"/>
  <c r="V578"/>
  <c r="V576"/>
  <c r="V573"/>
  <c r="V567"/>
  <c r="V565"/>
  <c r="V561"/>
  <c r="V560"/>
  <c r="V554"/>
  <c r="V553"/>
  <c r="V548"/>
  <c r="V540"/>
  <c r="V536"/>
  <c r="V534"/>
  <c r="V524"/>
  <c r="V516"/>
  <c r="V510"/>
  <c r="V504"/>
  <c r="V739"/>
  <c r="V729"/>
  <c r="V713"/>
  <c r="V706"/>
  <c r="V699"/>
  <c r="V693"/>
  <c r="V682"/>
  <c r="V678"/>
  <c r="V674"/>
  <c r="V673"/>
  <c r="V668"/>
  <c r="V667"/>
  <c r="V662"/>
  <c r="V655"/>
  <c r="V649"/>
  <c r="V646"/>
  <c r="V644"/>
  <c r="V641"/>
  <c r="V640"/>
  <c r="V639"/>
  <c r="V637"/>
  <c r="V632"/>
  <c r="V630"/>
  <c r="V629"/>
  <c r="V627"/>
  <c r="V625"/>
  <c r="V622"/>
  <c r="V618"/>
  <c r="V608"/>
  <c r="V592"/>
  <c r="V589"/>
  <c r="V586"/>
  <c r="V585"/>
  <c r="V582"/>
  <c r="V742"/>
  <c r="V721"/>
  <c r="V703"/>
  <c r="V692"/>
  <c r="V691"/>
  <c r="V690"/>
  <c r="V684"/>
  <c r="V681"/>
  <c r="V671"/>
  <c r="V670"/>
  <c r="V666"/>
  <c r="V663"/>
  <c r="V659"/>
  <c r="V657"/>
  <c r="V654"/>
  <c r="V650"/>
  <c r="V643"/>
  <c r="V638"/>
  <c r="V636"/>
  <c r="V634"/>
  <c r="V628"/>
  <c r="V626"/>
  <c r="V624"/>
  <c r="V621"/>
  <c r="V617"/>
  <c r="V614"/>
  <c r="V612"/>
  <c r="V611"/>
  <c r="V600"/>
  <c r="V598"/>
  <c r="V597"/>
  <c r="V594"/>
  <c r="V593"/>
  <c r="V591"/>
  <c r="V590"/>
  <c r="V588"/>
  <c r="V566"/>
  <c r="V563"/>
  <c r="V559"/>
  <c r="V557"/>
  <c r="V547"/>
  <c r="V543"/>
  <c r="V522"/>
  <c r="V518"/>
  <c r="V495"/>
  <c r="V485"/>
  <c r="V484"/>
  <c r="V476"/>
  <c r="V474"/>
  <c r="V471"/>
  <c r="V467"/>
  <c r="V463"/>
  <c r="V462"/>
  <c r="V461"/>
  <c r="V452"/>
  <c r="V446"/>
  <c r="V445"/>
  <c r="V443"/>
  <c r="V440"/>
  <c r="V438"/>
  <c r="V436"/>
  <c r="V434"/>
  <c r="V432"/>
  <c r="V430"/>
  <c r="V427"/>
  <c r="V419"/>
  <c r="V417"/>
  <c r="V412"/>
  <c r="V411"/>
  <c r="V580"/>
  <c r="V572"/>
  <c r="V550"/>
  <c r="V546"/>
  <c r="V545"/>
  <c r="V542"/>
  <c r="V539"/>
  <c r="V525"/>
  <c r="V521"/>
  <c r="V514"/>
  <c r="V503"/>
  <c r="V502"/>
  <c r="V501"/>
  <c r="V497"/>
  <c r="V493"/>
  <c r="V488"/>
  <c r="V481"/>
  <c r="V477"/>
  <c r="V473"/>
  <c r="V472"/>
  <c r="V468"/>
  <c r="V464"/>
  <c r="V460"/>
  <c r="V458"/>
  <c r="V457"/>
  <c r="V454"/>
  <c r="V449"/>
  <c r="V442"/>
  <c r="V441"/>
  <c r="V431"/>
  <c r="V426"/>
  <c r="V422"/>
  <c r="V408"/>
  <c r="V403"/>
  <c r="V393"/>
  <c r="V385"/>
  <c r="V381"/>
  <c r="V380"/>
  <c r="V371"/>
  <c r="V367"/>
  <c r="V364"/>
  <c r="V363"/>
  <c r="V361"/>
  <c r="V356"/>
  <c r="V354"/>
  <c r="V352"/>
  <c r="V349"/>
  <c r="V348"/>
  <c r="V319"/>
  <c r="V317"/>
  <c r="V315"/>
  <c r="V311"/>
  <c r="V309"/>
  <c r="V300"/>
  <c r="V293"/>
  <c r="V290"/>
  <c r="V570"/>
  <c r="V558"/>
  <c r="V549"/>
  <c r="V538"/>
  <c r="V533"/>
  <c r="V531"/>
  <c r="V529"/>
  <c r="V526"/>
  <c r="V575"/>
  <c r="V556"/>
  <c r="V551"/>
  <c r="V515"/>
  <c r="V499"/>
  <c r="V492"/>
  <c r="V486"/>
  <c r="V482"/>
  <c r="V478"/>
  <c r="V475"/>
  <c r="V469"/>
  <c r="V465"/>
  <c r="V456"/>
  <c r="V455"/>
  <c r="V453"/>
  <c r="V450"/>
  <c r="V447"/>
  <c r="V437"/>
  <c r="V428"/>
  <c r="V423"/>
  <c r="V421"/>
  <c r="V420"/>
  <c r="V416"/>
  <c r="V414"/>
  <c r="V413"/>
  <c r="V410"/>
  <c r="V400"/>
  <c r="V389"/>
  <c r="V384"/>
  <c r="V375"/>
  <c r="V373"/>
  <c r="V369"/>
  <c r="V368"/>
  <c r="V365"/>
  <c r="V362"/>
  <c r="V351"/>
  <c r="V347"/>
  <c r="V338"/>
  <c r="V335"/>
  <c r="V329"/>
  <c r="V327"/>
  <c r="V323"/>
  <c r="V318"/>
  <c r="V305"/>
  <c r="V304"/>
  <c r="V301"/>
  <c r="V299"/>
  <c r="V297"/>
  <c r="V294"/>
  <c r="V512"/>
  <c r="V505"/>
  <c r="V500"/>
  <c r="V491"/>
  <c r="V483"/>
  <c r="V444"/>
  <c r="V433"/>
  <c r="V425"/>
  <c r="V406"/>
  <c r="V402"/>
  <c r="V401"/>
  <c r="V390"/>
  <c r="V366"/>
  <c r="V360"/>
  <c r="V345"/>
  <c r="V339"/>
  <c r="V336"/>
  <c r="V331"/>
  <c r="V328"/>
  <c r="V320"/>
  <c r="V314"/>
  <c r="V313"/>
  <c r="V310"/>
  <c r="V306"/>
  <c r="V295"/>
  <c r="V279"/>
  <c r="V277"/>
  <c r="V276"/>
  <c r="V266"/>
  <c r="V265"/>
  <c r="V262"/>
  <c r="V257"/>
  <c r="V255"/>
  <c r="V253"/>
  <c r="V250"/>
  <c r="V249"/>
  <c r="V246"/>
  <c r="V235"/>
  <c r="V230"/>
  <c r="V227"/>
  <c r="V225"/>
  <c r="V222"/>
  <c r="V218"/>
  <c r="V208"/>
  <c r="V205"/>
  <c r="V202"/>
  <c r="V200"/>
  <c r="V196"/>
  <c r="V189"/>
  <c r="V184"/>
  <c r="V183"/>
  <c r="V180"/>
  <c r="V179"/>
  <c r="V177"/>
  <c r="V175"/>
  <c r="V172"/>
  <c r="V165"/>
  <c r="V162"/>
  <c r="V155"/>
  <c r="V152"/>
  <c r="V147"/>
  <c r="V146"/>
  <c r="V142"/>
  <c r="V141"/>
  <c r="V129"/>
  <c r="V125"/>
  <c r="V120"/>
  <c r="V119"/>
  <c r="V118"/>
  <c r="V107"/>
  <c r="V105"/>
  <c r="V98"/>
  <c r="V95"/>
  <c r="V93"/>
  <c r="V90"/>
  <c r="V88"/>
  <c r="V82"/>
  <c r="V77"/>
  <c r="V75"/>
  <c r="V74"/>
  <c r="V69"/>
  <c r="V67"/>
  <c r="V65"/>
  <c r="V64"/>
  <c r="V62"/>
  <c r="V60"/>
  <c r="V57"/>
  <c r="V56"/>
  <c r="V54"/>
  <c r="V52"/>
  <c r="V48"/>
  <c r="V46"/>
  <c r="V37"/>
  <c r="V31"/>
  <c r="V23"/>
  <c r="V8"/>
  <c r="P1398"/>
  <c r="Q1398" s="1"/>
  <c r="P1394"/>
  <c r="Q1394" s="1"/>
  <c r="P1390"/>
  <c r="P1386"/>
  <c r="Q1386" s="1"/>
  <c r="P1382"/>
  <c r="Q1382" s="1"/>
  <c r="P1373"/>
  <c r="P1365"/>
  <c r="P1362"/>
  <c r="P1361"/>
  <c r="P1359"/>
  <c r="P1358"/>
  <c r="V498"/>
  <c r="V496"/>
  <c r="V487"/>
  <c r="V480"/>
  <c r="V451"/>
  <c r="V415"/>
  <c r="V409"/>
  <c r="V405"/>
  <c r="V398"/>
  <c r="V397"/>
  <c r="V395"/>
  <c r="V394"/>
  <c r="V392"/>
  <c r="V388"/>
  <c r="V383"/>
  <c r="V372"/>
  <c r="V359"/>
  <c r="V353"/>
  <c r="V350"/>
  <c r="V344"/>
  <c r="V334"/>
  <c r="V326"/>
  <c r="V291"/>
  <c r="V288"/>
  <c r="V285"/>
  <c r="V282"/>
  <c r="V280"/>
  <c r="V270"/>
  <c r="V267"/>
  <c r="V261"/>
  <c r="V254"/>
  <c r="V248"/>
  <c r="V245"/>
  <c r="V244"/>
  <c r="V238"/>
  <c r="V234"/>
  <c r="V228"/>
  <c r="V220"/>
  <c r="V216"/>
  <c r="V212"/>
  <c r="V195"/>
  <c r="V193"/>
  <c r="V192"/>
  <c r="V188"/>
  <c r="V186"/>
  <c r="V176"/>
  <c r="V173"/>
  <c r="V171"/>
  <c r="V170"/>
  <c r="V169"/>
  <c r="V166"/>
  <c r="V159"/>
  <c r="V158"/>
  <c r="V156"/>
  <c r="V151"/>
  <c r="V148"/>
  <c r="V144"/>
  <c r="V135"/>
  <c r="V133"/>
  <c r="V132"/>
  <c r="V128"/>
  <c r="V123"/>
  <c r="V115"/>
  <c r="V113"/>
  <c r="V112"/>
  <c r="V111"/>
  <c r="V109"/>
  <c r="V106"/>
  <c r="V103"/>
  <c r="V96"/>
  <c r="V94"/>
  <c r="V89"/>
  <c r="V87"/>
  <c r="V86"/>
  <c r="V72"/>
  <c r="V63"/>
  <c r="V59"/>
  <c r="V45"/>
  <c r="V494"/>
  <c r="V490"/>
  <c r="V470"/>
  <c r="V459"/>
  <c r="V448"/>
  <c r="V439"/>
  <c r="V435"/>
  <c r="V424"/>
  <c r="V407"/>
  <c r="V404"/>
  <c r="V387"/>
  <c r="V379"/>
  <c r="V377"/>
  <c r="V376"/>
  <c r="V370"/>
  <c r="V358"/>
  <c r="V341"/>
  <c r="V333"/>
  <c r="V330"/>
  <c r="V325"/>
  <c r="V322"/>
  <c r="V308"/>
  <c r="V298"/>
  <c r="V292"/>
  <c r="V289"/>
  <c r="V284"/>
  <c r="V283"/>
  <c r="V278"/>
  <c r="V275"/>
  <c r="V274"/>
  <c r="V272"/>
  <c r="V269"/>
  <c r="V263"/>
  <c r="V259"/>
  <c r="V256"/>
  <c r="V247"/>
  <c r="V243"/>
  <c r="V241"/>
  <c r="V237"/>
  <c r="V233"/>
  <c r="V231"/>
  <c r="V229"/>
  <c r="V226"/>
  <c r="V224"/>
  <c r="V219"/>
  <c r="V214"/>
  <c r="V213"/>
  <c r="V211"/>
  <c r="V204"/>
  <c r="V203"/>
  <c r="V201"/>
  <c r="V199"/>
  <c r="V198"/>
  <c r="V190"/>
  <c r="V182"/>
  <c r="V178"/>
  <c r="V164"/>
  <c r="V161"/>
  <c r="V154"/>
  <c r="V150"/>
  <c r="V145"/>
  <c r="V140"/>
  <c r="V139"/>
  <c r="V137"/>
  <c r="V136"/>
  <c r="V130"/>
  <c r="V121"/>
  <c r="V110"/>
  <c r="V108"/>
  <c r="V104"/>
  <c r="V101"/>
  <c r="V99"/>
  <c r="V92"/>
  <c r="V85"/>
  <c r="V84"/>
  <c r="V81"/>
  <c r="V78"/>
  <c r="V76"/>
  <c r="V71"/>
  <c r="V58"/>
  <c r="V53"/>
  <c r="V50"/>
  <c r="V44"/>
  <c r="V43"/>
  <c r="V41"/>
  <c r="V38"/>
  <c r="V36"/>
  <c r="V33"/>
  <c r="V30"/>
  <c r="V28"/>
  <c r="V22"/>
  <c r="V21"/>
  <c r="V19"/>
  <c r="V17"/>
  <c r="V14"/>
  <c r="V7"/>
  <c r="P1396"/>
  <c r="Q1396" s="1"/>
  <c r="P1392"/>
  <c r="Q1392" s="1"/>
  <c r="P1388"/>
  <c r="Q1388" s="1"/>
  <c r="P1384"/>
  <c r="Q1384" s="1"/>
  <c r="P1380"/>
  <c r="Q1380" s="1"/>
  <c r="P1375"/>
  <c r="P1368"/>
  <c r="P1367"/>
  <c r="P1364"/>
  <c r="V429"/>
  <c r="V382"/>
  <c r="V346"/>
  <c r="V340"/>
  <c r="V332"/>
  <c r="V312"/>
  <c r="V273"/>
  <c r="V268"/>
  <c r="V258"/>
  <c r="V252"/>
  <c r="V240"/>
  <c r="V215"/>
  <c r="V206"/>
  <c r="V191"/>
  <c r="V174"/>
  <c r="V167"/>
  <c r="V160"/>
  <c r="V149"/>
  <c r="V138"/>
  <c r="V131"/>
  <c r="V124"/>
  <c r="V122"/>
  <c r="V114"/>
  <c r="V73"/>
  <c r="V55"/>
  <c r="V20"/>
  <c r="V18"/>
  <c r="V13"/>
  <c r="V10"/>
  <c r="P1395"/>
  <c r="Q1395" s="1"/>
  <c r="P1387"/>
  <c r="Q1387" s="1"/>
  <c r="P1379"/>
  <c r="P1376"/>
  <c r="P1374"/>
  <c r="P1370"/>
  <c r="P1366"/>
  <c r="P1354"/>
  <c r="P1345"/>
  <c r="P1337"/>
  <c r="P1333"/>
  <c r="P1325"/>
  <c r="P1321"/>
  <c r="P1314"/>
  <c r="P1313"/>
  <c r="P1310"/>
  <c r="P1308"/>
  <c r="P1306"/>
  <c r="P1304"/>
  <c r="P1298"/>
  <c r="P1295"/>
  <c r="P1289"/>
  <c r="V479"/>
  <c r="V399"/>
  <c r="V357"/>
  <c r="V343"/>
  <c r="V337"/>
  <c r="V316"/>
  <c r="V302"/>
  <c r="V286"/>
  <c r="V251"/>
  <c r="V239"/>
  <c r="V221"/>
  <c r="V210"/>
  <c r="V197"/>
  <c r="V187"/>
  <c r="V157"/>
  <c r="V143"/>
  <c r="V126"/>
  <c r="V117"/>
  <c r="V102"/>
  <c r="V83"/>
  <c r="V70"/>
  <c r="V66"/>
  <c r="V34"/>
  <c r="V27"/>
  <c r="V25"/>
  <c r="V12"/>
  <c r="V11"/>
  <c r="V9"/>
  <c r="P1393"/>
  <c r="Q1393" s="1"/>
  <c r="P1385"/>
  <c r="Q1385" s="1"/>
  <c r="P1369"/>
  <c r="P1360"/>
  <c r="P1356"/>
  <c r="P1349"/>
  <c r="P1348"/>
  <c r="P1344"/>
  <c r="P1341"/>
  <c r="P1336"/>
  <c r="P1332"/>
  <c r="P1329"/>
  <c r="P1328"/>
  <c r="P1327"/>
  <c r="P1320"/>
  <c r="P1307"/>
  <c r="P1301"/>
  <c r="P1296"/>
  <c r="P1292"/>
  <c r="P1287"/>
  <c r="P1280"/>
  <c r="P1276"/>
  <c r="P1275"/>
  <c r="P1272"/>
  <c r="P1270"/>
  <c r="P1266"/>
  <c r="P1264"/>
  <c r="P1260"/>
  <c r="P1255"/>
  <c r="P1251"/>
  <c r="P1240"/>
  <c r="P1236"/>
  <c r="P1232"/>
  <c r="P1227"/>
  <c r="P1222"/>
  <c r="P1221"/>
  <c r="P1217"/>
  <c r="P1216"/>
  <c r="P1213"/>
  <c r="P1210"/>
  <c r="P1208"/>
  <c r="P1205"/>
  <c r="P1200"/>
  <c r="P1196"/>
  <c r="P1194"/>
  <c r="P1191"/>
  <c r="P1190"/>
  <c r="P1189"/>
  <c r="P1188"/>
  <c r="P1187"/>
  <c r="P1183"/>
  <c r="P1181"/>
  <c r="P1176"/>
  <c r="P1174"/>
  <c r="P1170"/>
  <c r="P1169"/>
  <c r="P1168"/>
  <c r="P1157"/>
  <c r="P1154"/>
  <c r="P1150"/>
  <c r="P1149"/>
  <c r="P1145"/>
  <c r="P1143"/>
  <c r="P1128"/>
  <c r="P1125"/>
  <c r="P1120"/>
  <c r="P1115"/>
  <c r="P1110"/>
  <c r="P1104"/>
  <c r="P1095"/>
  <c r="P1091"/>
  <c r="P1090"/>
  <c r="P1089"/>
  <c r="P1087"/>
  <c r="P1084"/>
  <c r="P1081"/>
  <c r="P1078"/>
  <c r="P1077"/>
  <c r="P1069"/>
  <c r="P1068"/>
  <c r="P1064"/>
  <c r="P1061"/>
  <c r="V489"/>
  <c r="V391"/>
  <c r="V324"/>
  <c r="V307"/>
  <c r="V271"/>
  <c r="V236"/>
  <c r="V217"/>
  <c r="V209"/>
  <c r="V194"/>
  <c r="V181"/>
  <c r="V153"/>
  <c r="V127"/>
  <c r="V116"/>
  <c r="V100"/>
  <c r="V97"/>
  <c r="V91"/>
  <c r="V79"/>
  <c r="V68"/>
  <c r="V51"/>
  <c r="V49"/>
  <c r="V39"/>
  <c r="V35"/>
  <c r="V32"/>
  <c r="V29"/>
  <c r="V26"/>
  <c r="V24"/>
  <c r="V16"/>
  <c r="V15"/>
  <c r="P1399"/>
  <c r="Q1399" s="1"/>
  <c r="P1391"/>
  <c r="Q1391" s="1"/>
  <c r="P1383"/>
  <c r="P1372"/>
  <c r="P1363"/>
  <c r="P1353"/>
  <c r="P1351"/>
  <c r="P1347"/>
  <c r="P1343"/>
  <c r="P1335"/>
  <c r="P1331"/>
  <c r="P1326"/>
  <c r="P1324"/>
  <c r="P1323"/>
  <c r="P1318"/>
  <c r="P1316"/>
  <c r="P1315"/>
  <c r="P1312"/>
  <c r="P1311"/>
  <c r="P1309"/>
  <c r="P1303"/>
  <c r="P1300"/>
  <c r="P1297"/>
  <c r="P1291"/>
  <c r="P1288"/>
  <c r="P1286"/>
  <c r="P1285"/>
  <c r="P1281"/>
  <c r="P1278"/>
  <c r="P1274"/>
  <c r="P1268"/>
  <c r="P1263"/>
  <c r="P1259"/>
  <c r="P1253"/>
  <c r="P1250"/>
  <c r="P1239"/>
  <c r="P1235"/>
  <c r="P1231"/>
  <c r="P1228"/>
  <c r="P1226"/>
  <c r="P1224"/>
  <c r="P1220"/>
  <c r="P1214"/>
  <c r="P1212"/>
  <c r="P1211"/>
  <c r="P1199"/>
  <c r="P1193"/>
  <c r="P1192"/>
  <c r="P1186"/>
  <c r="P1184"/>
  <c r="P1182"/>
  <c r="P1179"/>
  <c r="P1173"/>
  <c r="P1171"/>
  <c r="P1167"/>
  <c r="P1165"/>
  <c r="P1164"/>
  <c r="P1162"/>
  <c r="P1160"/>
  <c r="P1153"/>
  <c r="P1151"/>
  <c r="P1141"/>
  <c r="P1138"/>
  <c r="P1135"/>
  <c r="P1134"/>
  <c r="P1131"/>
  <c r="P1129"/>
  <c r="P1124"/>
  <c r="P1121"/>
  <c r="P1119"/>
  <c r="P1114"/>
  <c r="P1111"/>
  <c r="P1103"/>
  <c r="P1099"/>
  <c r="P1097"/>
  <c r="P1093"/>
  <c r="P1088"/>
  <c r="P1086"/>
  <c r="P1083"/>
  <c r="P1076"/>
  <c r="P1073"/>
  <c r="P1072"/>
  <c r="P1059"/>
  <c r="V374"/>
  <c r="V355"/>
  <c r="V303"/>
  <c r="V163"/>
  <c r="V47"/>
  <c r="P1357"/>
  <c r="P1350"/>
  <c r="P1342"/>
  <c r="P1340"/>
  <c r="P1330"/>
  <c r="P1302"/>
  <c r="P1283"/>
  <c r="P1265"/>
  <c r="P1256"/>
  <c r="P1252"/>
  <c r="P1247"/>
  <c r="P1245"/>
  <c r="P1244"/>
  <c r="P1243"/>
  <c r="P1237"/>
  <c r="P1229"/>
  <c r="P1203"/>
  <c r="P1201"/>
  <c r="P1177"/>
  <c r="P1175"/>
  <c r="P1166"/>
  <c r="P1163"/>
  <c r="P1158"/>
  <c r="P1146"/>
  <c r="P1142"/>
  <c r="P1130"/>
  <c r="P1123"/>
  <c r="P1112"/>
  <c r="P1108"/>
  <c r="P1102"/>
  <c r="P1092"/>
  <c r="P1074"/>
  <c r="P1063"/>
  <c r="P1051"/>
  <c r="P1049"/>
  <c r="P1041"/>
  <c r="P1039"/>
  <c r="P1037"/>
  <c r="P1032"/>
  <c r="P1027"/>
  <c r="P1024"/>
  <c r="P1022"/>
  <c r="P1015"/>
  <c r="P1014"/>
  <c r="P1011"/>
  <c r="P1009"/>
  <c r="P1001"/>
  <c r="P999"/>
  <c r="P995"/>
  <c r="P994"/>
  <c r="P990"/>
  <c r="P980"/>
  <c r="P978"/>
  <c r="P972"/>
  <c r="P968"/>
  <c r="P958"/>
  <c r="P952"/>
  <c r="P949"/>
  <c r="P945"/>
  <c r="P943"/>
  <c r="P940"/>
  <c r="P935"/>
  <c r="P931"/>
  <c r="P925"/>
  <c r="P922"/>
  <c r="P920"/>
  <c r="P919"/>
  <c r="P917"/>
  <c r="P916"/>
  <c r="P913"/>
  <c r="P908"/>
  <c r="P904"/>
  <c r="P903"/>
  <c r="P898"/>
  <c r="P895"/>
  <c r="P891"/>
  <c r="P889"/>
  <c r="P888"/>
  <c r="P875"/>
  <c r="P872"/>
  <c r="P870"/>
  <c r="P867"/>
  <c r="P864"/>
  <c r="P863"/>
  <c r="P861"/>
  <c r="P860"/>
  <c r="P857"/>
  <c r="P855"/>
  <c r="P851"/>
  <c r="P848"/>
  <c r="P847"/>
  <c r="P845"/>
  <c r="P834"/>
  <c r="P833"/>
  <c r="P831"/>
  <c r="P829"/>
  <c r="P821"/>
  <c r="P814"/>
  <c r="P812"/>
  <c r="P808"/>
  <c r="P803"/>
  <c r="P801"/>
  <c r="P794"/>
  <c r="P793"/>
  <c r="P789"/>
  <c r="P787"/>
  <c r="P782"/>
  <c r="P778"/>
  <c r="P773"/>
  <c r="P759"/>
  <c r="P758"/>
  <c r="P753"/>
  <c r="P750"/>
  <c r="P746"/>
  <c r="P743"/>
  <c r="P738"/>
  <c r="P737"/>
  <c r="P736"/>
  <c r="P732"/>
  <c r="P728"/>
  <c r="P726"/>
  <c r="P725"/>
  <c r="P724"/>
  <c r="P718"/>
  <c r="P717"/>
  <c r="P716"/>
  <c r="P714"/>
  <c r="P712"/>
  <c r="P693"/>
  <c r="P690"/>
  <c r="P682"/>
  <c r="P678"/>
  <c r="P674"/>
  <c r="P673"/>
  <c r="P668"/>
  <c r="P667"/>
  <c r="P662"/>
  <c r="P655"/>
  <c r="P649"/>
  <c r="P646"/>
  <c r="P644"/>
  <c r="P641"/>
  <c r="P640"/>
  <c r="P639"/>
  <c r="P637"/>
  <c r="P632"/>
  <c r="P630"/>
  <c r="P629"/>
  <c r="P627"/>
  <c r="P625"/>
  <c r="P622"/>
  <c r="P618"/>
  <c r="P608"/>
  <c r="P592"/>
  <c r="P589"/>
  <c r="P586"/>
  <c r="P585"/>
  <c r="P582"/>
  <c r="P570"/>
  <c r="P566"/>
  <c r="P563"/>
  <c r="P559"/>
  <c r="P558"/>
  <c r="P557"/>
  <c r="P549"/>
  <c r="P547"/>
  <c r="P543"/>
  <c r="P538"/>
  <c r="P533"/>
  <c r="P531"/>
  <c r="P529"/>
  <c r="P526"/>
  <c r="P522"/>
  <c r="P518"/>
  <c r="P512"/>
  <c r="P505"/>
  <c r="P500"/>
  <c r="P498"/>
  <c r="P496"/>
  <c r="P494"/>
  <c r="P491"/>
  <c r="P490"/>
  <c r="P489"/>
  <c r="P487"/>
  <c r="P483"/>
  <c r="P480"/>
  <c r="P479"/>
  <c r="P470"/>
  <c r="P466"/>
  <c r="P459"/>
  <c r="P451"/>
  <c r="P448"/>
  <c r="P444"/>
  <c r="P439"/>
  <c r="P435"/>
  <c r="P433"/>
  <c r="P429"/>
  <c r="P425"/>
  <c r="P424"/>
  <c r="P418"/>
  <c r="P415"/>
  <c r="P407"/>
  <c r="P406"/>
  <c r="P404"/>
  <c r="V396"/>
  <c r="V321"/>
  <c r="V296"/>
  <c r="V281"/>
  <c r="V260"/>
  <c r="V232"/>
  <c r="V185"/>
  <c r="V80"/>
  <c r="V42"/>
  <c r="P1397"/>
  <c r="Q1397" s="1"/>
  <c r="P1282"/>
  <c r="P1271"/>
  <c r="P1262"/>
  <c r="P1258"/>
  <c r="P1254"/>
  <c r="P1249"/>
  <c r="P1242"/>
  <c r="P1234"/>
  <c r="P1225"/>
  <c r="P1219"/>
  <c r="P1209"/>
  <c r="P1207"/>
  <c r="P1198"/>
  <c r="P1178"/>
  <c r="P1161"/>
  <c r="P1156"/>
  <c r="P1144"/>
  <c r="P1140"/>
  <c r="P1137"/>
  <c r="P1133"/>
  <c r="P1127"/>
  <c r="P1118"/>
  <c r="P1113"/>
  <c r="P1106"/>
  <c r="P1101"/>
  <c r="P1098"/>
  <c r="P1085"/>
  <c r="P1082"/>
  <c r="P1075"/>
  <c r="P1067"/>
  <c r="P1060"/>
  <c r="P1058"/>
  <c r="P1056"/>
  <c r="P1054"/>
  <c r="P1050"/>
  <c r="P1047"/>
  <c r="P1045"/>
  <c r="P1043"/>
  <c r="P1038"/>
  <c r="P1036"/>
  <c r="P1034"/>
  <c r="P1029"/>
  <c r="P1026"/>
  <c r="P1021"/>
  <c r="P1017"/>
  <c r="P1013"/>
  <c r="P1010"/>
  <c r="P1004"/>
  <c r="P998"/>
  <c r="P993"/>
  <c r="P991"/>
  <c r="P987"/>
  <c r="P984"/>
  <c r="P982"/>
  <c r="P979"/>
  <c r="P977"/>
  <c r="P969"/>
  <c r="P966"/>
  <c r="P964"/>
  <c r="P963"/>
  <c r="P957"/>
  <c r="P956"/>
  <c r="P951"/>
  <c r="P939"/>
  <c r="P934"/>
  <c r="P930"/>
  <c r="P923"/>
  <c r="P918"/>
  <c r="P912"/>
  <c r="P911"/>
  <c r="P907"/>
  <c r="P902"/>
  <c r="P899"/>
  <c r="P897"/>
  <c r="P894"/>
  <c r="P879"/>
  <c r="P877"/>
  <c r="P873"/>
  <c r="P871"/>
  <c r="P869"/>
  <c r="P866"/>
  <c r="P862"/>
  <c r="P859"/>
  <c r="P854"/>
  <c r="P850"/>
  <c r="P844"/>
  <c r="P843"/>
  <c r="P842"/>
  <c r="P839"/>
  <c r="P835"/>
  <c r="P823"/>
  <c r="P820"/>
  <c r="P819"/>
  <c r="P813"/>
  <c r="P811"/>
  <c r="P807"/>
  <c r="P805"/>
  <c r="P802"/>
  <c r="P799"/>
  <c r="P798"/>
  <c r="P796"/>
  <c r="P791"/>
  <c r="P786"/>
  <c r="P785"/>
  <c r="P783"/>
  <c r="P781"/>
  <c r="P780"/>
  <c r="P777"/>
  <c r="P766"/>
  <c r="P764"/>
  <c r="P760"/>
  <c r="P754"/>
  <c r="P752"/>
  <c r="P749"/>
  <c r="P742"/>
  <c r="P740"/>
  <c r="P739"/>
  <c r="P735"/>
  <c r="V386"/>
  <c r="V287"/>
  <c r="V223"/>
  <c r="V134"/>
  <c r="V40"/>
  <c r="P1389"/>
  <c r="Q1389" s="1"/>
  <c r="P1378"/>
  <c r="P1371"/>
  <c r="P1355"/>
  <c r="P1339"/>
  <c r="P1338"/>
  <c r="P1317"/>
  <c r="P1299"/>
  <c r="P1294"/>
  <c r="P1277"/>
  <c r="P1273"/>
  <c r="P1267"/>
  <c r="P1246"/>
  <c r="P1241"/>
  <c r="P1233"/>
  <c r="P1218"/>
  <c r="P1215"/>
  <c r="P1206"/>
  <c r="P1197"/>
  <c r="P1185"/>
  <c r="P1180"/>
  <c r="P1155"/>
  <c r="P1139"/>
  <c r="P1136"/>
  <c r="P1132"/>
  <c r="P1126"/>
  <c r="P1122"/>
  <c r="P1117"/>
  <c r="P1116"/>
  <c r="P1109"/>
  <c r="P1105"/>
  <c r="P1070"/>
  <c r="P1053"/>
  <c r="P1048"/>
  <c r="P1046"/>
  <c r="P1044"/>
  <c r="P1035"/>
  <c r="P1028"/>
  <c r="P1025"/>
  <c r="P1023"/>
  <c r="P1019"/>
  <c r="P1016"/>
  <c r="P1012"/>
  <c r="P1008"/>
  <c r="P1006"/>
  <c r="P1003"/>
  <c r="P1000"/>
  <c r="P997"/>
  <c r="P992"/>
  <c r="P989"/>
  <c r="P986"/>
  <c r="P983"/>
  <c r="P981"/>
  <c r="P976"/>
  <c r="P965"/>
  <c r="P962"/>
  <c r="P960"/>
  <c r="P955"/>
  <c r="P954"/>
  <c r="P948"/>
  <c r="P942"/>
  <c r="P941"/>
  <c r="P937"/>
  <c r="P933"/>
  <c r="P929"/>
  <c r="P927"/>
  <c r="P915"/>
  <c r="P909"/>
  <c r="P901"/>
  <c r="P893"/>
  <c r="P892"/>
  <c r="P890"/>
  <c r="P885"/>
  <c r="P883"/>
  <c r="P881"/>
  <c r="P880"/>
  <c r="P878"/>
  <c r="P853"/>
  <c r="P849"/>
  <c r="P838"/>
  <c r="P832"/>
  <c r="P825"/>
  <c r="P824"/>
  <c r="P822"/>
  <c r="P818"/>
  <c r="P817"/>
  <c r="P815"/>
  <c r="P810"/>
  <c r="P806"/>
  <c r="P804"/>
  <c r="P800"/>
  <c r="P797"/>
  <c r="P792"/>
  <c r="P790"/>
  <c r="P788"/>
  <c r="P784"/>
  <c r="P776"/>
  <c r="P775"/>
  <c r="P772"/>
  <c r="P770"/>
  <c r="P765"/>
  <c r="P762"/>
  <c r="P757"/>
  <c r="P756"/>
  <c r="P755"/>
  <c r="P748"/>
  <c r="P745"/>
  <c r="P741"/>
  <c r="P734"/>
  <c r="P723"/>
  <c r="P720"/>
  <c r="P711"/>
  <c r="P708"/>
  <c r="P707"/>
  <c r="P705"/>
  <c r="P704"/>
  <c r="P701"/>
  <c r="P700"/>
  <c r="P697"/>
  <c r="P689"/>
  <c r="P686"/>
  <c r="P683"/>
  <c r="P680"/>
  <c r="P677"/>
  <c r="P675"/>
  <c r="P672"/>
  <c r="P669"/>
  <c r="P665"/>
  <c r="P661"/>
  <c r="P653"/>
  <c r="P652"/>
  <c r="P648"/>
  <c r="P645"/>
  <c r="P642"/>
  <c r="P635"/>
  <c r="P633"/>
  <c r="P631"/>
  <c r="P620"/>
  <c r="P616"/>
  <c r="P613"/>
  <c r="P610"/>
  <c r="P606"/>
  <c r="P603"/>
  <c r="P601"/>
  <c r="P599"/>
  <c r="P596"/>
  <c r="P595"/>
  <c r="P584"/>
  <c r="P583"/>
  <c r="P581"/>
  <c r="P579"/>
  <c r="P577"/>
  <c r="P574"/>
  <c r="P571"/>
  <c r="P569"/>
  <c r="P568"/>
  <c r="P564"/>
  <c r="P562"/>
  <c r="P555"/>
  <c r="P552"/>
  <c r="P544"/>
  <c r="P541"/>
  <c r="P537"/>
  <c r="P535"/>
  <c r="P532"/>
  <c r="P530"/>
  <c r="P528"/>
  <c r="P527"/>
  <c r="P523"/>
  <c r="P520"/>
  <c r="P519"/>
  <c r="P517"/>
  <c r="P513"/>
  <c r="P511"/>
  <c r="P509"/>
  <c r="P508"/>
  <c r="P507"/>
  <c r="P506"/>
  <c r="P495"/>
  <c r="P485"/>
  <c r="P484"/>
  <c r="P476"/>
  <c r="P474"/>
  <c r="P471"/>
  <c r="P467"/>
  <c r="P463"/>
  <c r="P462"/>
  <c r="P461"/>
  <c r="P452"/>
  <c r="P446"/>
  <c r="P445"/>
  <c r="P443"/>
  <c r="P440"/>
  <c r="P438"/>
  <c r="P436"/>
  <c r="P434"/>
  <c r="P432"/>
  <c r="P430"/>
  <c r="P427"/>
  <c r="P419"/>
  <c r="P417"/>
  <c r="P412"/>
  <c r="P411"/>
  <c r="P409"/>
  <c r="P405"/>
  <c r="V466"/>
  <c r="V342"/>
  <c r="P1293"/>
  <c r="P1279"/>
  <c r="P1269"/>
  <c r="P1230"/>
  <c r="P1195"/>
  <c r="P1147"/>
  <c r="P1107"/>
  <c r="P1096"/>
  <c r="P1062"/>
  <c r="P1057"/>
  <c r="P1033"/>
  <c r="P1007"/>
  <c r="P959"/>
  <c r="P946"/>
  <c r="P938"/>
  <c r="P926"/>
  <c r="P900"/>
  <c r="P896"/>
  <c r="P882"/>
  <c r="P876"/>
  <c r="P852"/>
  <c r="P837"/>
  <c r="P827"/>
  <c r="P816"/>
  <c r="P771"/>
  <c r="P769"/>
  <c r="P763"/>
  <c r="P729"/>
  <c r="P719"/>
  <c r="P715"/>
  <c r="P692"/>
  <c r="P687"/>
  <c r="P681"/>
  <c r="P671"/>
  <c r="P666"/>
  <c r="P663"/>
  <c r="P659"/>
  <c r="P654"/>
  <c r="P650"/>
  <c r="P634"/>
  <c r="P628"/>
  <c r="P624"/>
  <c r="P617"/>
  <c r="P614"/>
  <c r="P611"/>
  <c r="P600"/>
  <c r="P597"/>
  <c r="P594"/>
  <c r="P593"/>
  <c r="P591"/>
  <c r="P588"/>
  <c r="P580"/>
  <c r="P575"/>
  <c r="P572"/>
  <c r="P550"/>
  <c r="P546"/>
  <c r="P545"/>
  <c r="P542"/>
  <c r="P539"/>
  <c r="P525"/>
  <c r="P521"/>
  <c r="P514"/>
  <c r="P503"/>
  <c r="P502"/>
  <c r="P499"/>
  <c r="P482"/>
  <c r="P478"/>
  <c r="P475"/>
  <c r="P469"/>
  <c r="P453"/>
  <c r="P447"/>
  <c r="P423"/>
  <c r="P420"/>
  <c r="P416"/>
  <c r="P413"/>
  <c r="P410"/>
  <c r="P402"/>
  <c r="P401"/>
  <c r="P390"/>
  <c r="P387"/>
  <c r="P379"/>
  <c r="P377"/>
  <c r="P376"/>
  <c r="P370"/>
  <c r="P366"/>
  <c r="P360"/>
  <c r="P358"/>
  <c r="P345"/>
  <c r="P341"/>
  <c r="P339"/>
  <c r="P336"/>
  <c r="P333"/>
  <c r="P331"/>
  <c r="P330"/>
  <c r="P328"/>
  <c r="P325"/>
  <c r="P322"/>
  <c r="P320"/>
  <c r="P314"/>
  <c r="P313"/>
  <c r="P310"/>
  <c r="P308"/>
  <c r="P306"/>
  <c r="P298"/>
  <c r="P295"/>
  <c r="P292"/>
  <c r="P289"/>
  <c r="P279"/>
  <c r="P277"/>
  <c r="P276"/>
  <c r="P266"/>
  <c r="P265"/>
  <c r="P262"/>
  <c r="P257"/>
  <c r="P255"/>
  <c r="P253"/>
  <c r="P250"/>
  <c r="P249"/>
  <c r="P246"/>
  <c r="P235"/>
  <c r="P230"/>
  <c r="P227"/>
  <c r="P225"/>
  <c r="P222"/>
  <c r="P218"/>
  <c r="P208"/>
  <c r="P205"/>
  <c r="P202"/>
  <c r="P200"/>
  <c r="P196"/>
  <c r="P189"/>
  <c r="P184"/>
  <c r="P183"/>
  <c r="P180"/>
  <c r="P179"/>
  <c r="P177"/>
  <c r="P175"/>
  <c r="P172"/>
  <c r="P165"/>
  <c r="P162"/>
  <c r="P155"/>
  <c r="P152"/>
  <c r="P147"/>
  <c r="P146"/>
  <c r="P142"/>
  <c r="P141"/>
  <c r="P129"/>
  <c r="P125"/>
  <c r="P120"/>
  <c r="P119"/>
  <c r="P118"/>
  <c r="P107"/>
  <c r="P105"/>
  <c r="P98"/>
  <c r="P95"/>
  <c r="P93"/>
  <c r="P90"/>
  <c r="P88"/>
  <c r="P82"/>
  <c r="P77"/>
  <c r="P75"/>
  <c r="P74"/>
  <c r="P69"/>
  <c r="P67"/>
  <c r="P65"/>
  <c r="P64"/>
  <c r="P62"/>
  <c r="P60"/>
  <c r="P57"/>
  <c r="P56"/>
  <c r="P54"/>
  <c r="P52"/>
  <c r="P48"/>
  <c r="P46"/>
  <c r="P37"/>
  <c r="P31"/>
  <c r="P23"/>
  <c r="P8"/>
  <c r="P25"/>
  <c r="P12"/>
  <c r="P11"/>
  <c r="P9"/>
  <c r="V242"/>
  <c r="P1377"/>
  <c r="P1305"/>
  <c r="P1238"/>
  <c r="P1172"/>
  <c r="P1071"/>
  <c r="P947"/>
  <c r="P730"/>
  <c r="P709"/>
  <c r="P703"/>
  <c r="P691"/>
  <c r="P660"/>
  <c r="P576"/>
  <c r="P560"/>
  <c r="P548"/>
  <c r="P488"/>
  <c r="P464"/>
  <c r="P454"/>
  <c r="P403"/>
  <c r="P381"/>
  <c r="P363"/>
  <c r="P356"/>
  <c r="P352"/>
  <c r="P348"/>
  <c r="P317"/>
  <c r="P311"/>
  <c r="P309"/>
  <c r="P287"/>
  <c r="P273"/>
  <c r="P268"/>
  <c r="V418"/>
  <c r="V264"/>
  <c r="V168"/>
  <c r="V61"/>
  <c r="P1346"/>
  <c r="P1322"/>
  <c r="P1290"/>
  <c r="P1284"/>
  <c r="P1248"/>
  <c r="P1202"/>
  <c r="P1152"/>
  <c r="P1094"/>
  <c r="P1042"/>
  <c r="P1040"/>
  <c r="P1031"/>
  <c r="P1005"/>
  <c r="P996"/>
  <c r="P988"/>
  <c r="P974"/>
  <c r="P967"/>
  <c r="P936"/>
  <c r="P914"/>
  <c r="P910"/>
  <c r="P906"/>
  <c r="P887"/>
  <c r="P865"/>
  <c r="P846"/>
  <c r="P836"/>
  <c r="P830"/>
  <c r="P826"/>
  <c r="P795"/>
  <c r="P768"/>
  <c r="P733"/>
  <c r="P727"/>
  <c r="P722"/>
  <c r="P713"/>
  <c r="P706"/>
  <c r="P699"/>
  <c r="P696"/>
  <c r="P694"/>
  <c r="P685"/>
  <c r="P679"/>
  <c r="P676"/>
  <c r="P664"/>
  <c r="P658"/>
  <c r="P623"/>
  <c r="P615"/>
  <c r="P609"/>
  <c r="P607"/>
  <c r="P605"/>
  <c r="P602"/>
  <c r="P578"/>
  <c r="P565"/>
  <c r="P561"/>
  <c r="P553"/>
  <c r="P540"/>
  <c r="P534"/>
  <c r="P524"/>
  <c r="P516"/>
  <c r="P504"/>
  <c r="P497"/>
  <c r="P493"/>
  <c r="P481"/>
  <c r="P477"/>
  <c r="P472"/>
  <c r="P468"/>
  <c r="P458"/>
  <c r="P457"/>
  <c r="P442"/>
  <c r="P441"/>
  <c r="P426"/>
  <c r="P422"/>
  <c r="P408"/>
  <c r="P400"/>
  <c r="P389"/>
  <c r="P384"/>
  <c r="P375"/>
  <c r="P373"/>
  <c r="P369"/>
  <c r="P368"/>
  <c r="P365"/>
  <c r="P362"/>
  <c r="P351"/>
  <c r="P347"/>
  <c r="P338"/>
  <c r="P335"/>
  <c r="P329"/>
  <c r="P327"/>
  <c r="P323"/>
  <c r="P318"/>
  <c r="P305"/>
  <c r="P304"/>
  <c r="P301"/>
  <c r="P299"/>
  <c r="P297"/>
  <c r="P294"/>
  <c r="P288"/>
  <c r="P285"/>
  <c r="P282"/>
  <c r="P280"/>
  <c r="P270"/>
  <c r="P267"/>
  <c r="P261"/>
  <c r="P254"/>
  <c r="P248"/>
  <c r="P245"/>
  <c r="P244"/>
  <c r="P238"/>
  <c r="P234"/>
  <c r="P228"/>
  <c r="P220"/>
  <c r="P216"/>
  <c r="P212"/>
  <c r="P195"/>
  <c r="P193"/>
  <c r="P192"/>
  <c r="P188"/>
  <c r="P186"/>
  <c r="P176"/>
  <c r="P173"/>
  <c r="P171"/>
  <c r="P170"/>
  <c r="P169"/>
  <c r="P166"/>
  <c r="P159"/>
  <c r="P158"/>
  <c r="P156"/>
  <c r="P151"/>
  <c r="P148"/>
  <c r="P144"/>
  <c r="P135"/>
  <c r="P133"/>
  <c r="P132"/>
  <c r="P128"/>
  <c r="P123"/>
  <c r="P115"/>
  <c r="P113"/>
  <c r="P112"/>
  <c r="P111"/>
  <c r="P109"/>
  <c r="P106"/>
  <c r="P103"/>
  <c r="P96"/>
  <c r="P94"/>
  <c r="P89"/>
  <c r="P87"/>
  <c r="P86"/>
  <c r="P72"/>
  <c r="P63"/>
  <c r="P59"/>
  <c r="P45"/>
  <c r="P40"/>
  <c r="P34"/>
  <c r="P27"/>
  <c r="P1381"/>
  <c r="Q1381" s="1"/>
  <c r="P1257"/>
  <c r="P1159"/>
  <c r="P1020"/>
  <c r="P970"/>
  <c r="P928"/>
  <c r="P868"/>
  <c r="P840"/>
  <c r="P828"/>
  <c r="P809"/>
  <c r="P702"/>
  <c r="P688"/>
  <c r="P647"/>
  <c r="P619"/>
  <c r="P573"/>
  <c r="P567"/>
  <c r="P536"/>
  <c r="P510"/>
  <c r="P501"/>
  <c r="P460"/>
  <c r="P449"/>
  <c r="P431"/>
  <c r="P385"/>
  <c r="P371"/>
  <c r="P354"/>
  <c r="P349"/>
  <c r="P286"/>
  <c r="P281"/>
  <c r="V378"/>
  <c r="V207"/>
  <c r="P1319"/>
  <c r="P1261"/>
  <c r="P1223"/>
  <c r="P1080"/>
  <c r="P1066"/>
  <c r="P1055"/>
  <c r="P1030"/>
  <c r="P985"/>
  <c r="P975"/>
  <c r="P973"/>
  <c r="P961"/>
  <c r="P950"/>
  <c r="P944"/>
  <c r="P932"/>
  <c r="P924"/>
  <c r="P905"/>
  <c r="P886"/>
  <c r="P874"/>
  <c r="P858"/>
  <c r="P841"/>
  <c r="P774"/>
  <c r="P767"/>
  <c r="P751"/>
  <c r="P744"/>
  <c r="P731"/>
  <c r="P721"/>
  <c r="P710"/>
  <c r="P698"/>
  <c r="P695"/>
  <c r="P684"/>
  <c r="P670"/>
  <c r="P657"/>
  <c r="P643"/>
  <c r="P638"/>
  <c r="P636"/>
  <c r="P626"/>
  <c r="P621"/>
  <c r="P612"/>
  <c r="P598"/>
  <c r="P590"/>
  <c r="P556"/>
  <c r="P551"/>
  <c r="P515"/>
  <c r="P492"/>
  <c r="P486"/>
  <c r="P465"/>
  <c r="P456"/>
  <c r="P455"/>
  <c r="P450"/>
  <c r="P437"/>
  <c r="P428"/>
  <c r="P421"/>
  <c r="P414"/>
  <c r="P399"/>
  <c r="P398"/>
  <c r="P397"/>
  <c r="P396"/>
  <c r="P395"/>
  <c r="P394"/>
  <c r="P392"/>
  <c r="P391"/>
  <c r="P388"/>
  <c r="P386"/>
  <c r="P383"/>
  <c r="P382"/>
  <c r="P378"/>
  <c r="P374"/>
  <c r="P372"/>
  <c r="P359"/>
  <c r="P357"/>
  <c r="P355"/>
  <c r="P353"/>
  <c r="P350"/>
  <c r="P346"/>
  <c r="P344"/>
  <c r="P343"/>
  <c r="P342"/>
  <c r="P340"/>
  <c r="P337"/>
  <c r="P334"/>
  <c r="P332"/>
  <c r="P326"/>
  <c r="P324"/>
  <c r="P321"/>
  <c r="P316"/>
  <c r="P312"/>
  <c r="P307"/>
  <c r="P303"/>
  <c r="P302"/>
  <c r="P296"/>
  <c r="P291"/>
  <c r="P284"/>
  <c r="P283"/>
  <c r="P278"/>
  <c r="P275"/>
  <c r="P274"/>
  <c r="P272"/>
  <c r="P269"/>
  <c r="P263"/>
  <c r="P259"/>
  <c r="P256"/>
  <c r="P247"/>
  <c r="P243"/>
  <c r="P241"/>
  <c r="P237"/>
  <c r="P233"/>
  <c r="P231"/>
  <c r="P229"/>
  <c r="P226"/>
  <c r="P224"/>
  <c r="P219"/>
  <c r="P214"/>
  <c r="P213"/>
  <c r="P211"/>
  <c r="P204"/>
  <c r="P203"/>
  <c r="P201"/>
  <c r="P199"/>
  <c r="P198"/>
  <c r="P190"/>
  <c r="P182"/>
  <c r="P178"/>
  <c r="P164"/>
  <c r="P161"/>
  <c r="P154"/>
  <c r="P150"/>
  <c r="P145"/>
  <c r="P140"/>
  <c r="P139"/>
  <c r="P137"/>
  <c r="P136"/>
  <c r="P130"/>
  <c r="P121"/>
  <c r="P110"/>
  <c r="P108"/>
  <c r="P104"/>
  <c r="P101"/>
  <c r="P99"/>
  <c r="P92"/>
  <c r="P85"/>
  <c r="P84"/>
  <c r="P81"/>
  <c r="P78"/>
  <c r="P76"/>
  <c r="P71"/>
  <c r="P58"/>
  <c r="P53"/>
  <c r="P50"/>
  <c r="P44"/>
  <c r="P43"/>
  <c r="P41"/>
  <c r="P38"/>
  <c r="P36"/>
  <c r="P33"/>
  <c r="P30"/>
  <c r="P28"/>
  <c r="P22"/>
  <c r="P21"/>
  <c r="P19"/>
  <c r="P17"/>
  <c r="P14"/>
  <c r="P7"/>
  <c r="P1352"/>
  <c r="P1334"/>
  <c r="P1204"/>
  <c r="P1148"/>
  <c r="P1100"/>
  <c r="P1079"/>
  <c r="P1065"/>
  <c r="P1052"/>
  <c r="P1018"/>
  <c r="P1002"/>
  <c r="P971"/>
  <c r="P953"/>
  <c r="P921"/>
  <c r="P884"/>
  <c r="P856"/>
  <c r="P779"/>
  <c r="P761"/>
  <c r="P747"/>
  <c r="P656"/>
  <c r="P651"/>
  <c r="P604"/>
  <c r="P587"/>
  <c r="P554"/>
  <c r="P473"/>
  <c r="P393"/>
  <c r="P380"/>
  <c r="P367"/>
  <c r="P364"/>
  <c r="P361"/>
  <c r="P319"/>
  <c r="P315"/>
  <c r="P300"/>
  <c r="P293"/>
  <c r="P290"/>
  <c r="P271"/>
  <c r="P264"/>
  <c r="P13"/>
  <c r="P18"/>
  <c r="P20"/>
  <c r="P49"/>
  <c r="P51"/>
  <c r="P68"/>
  <c r="P79"/>
  <c r="P91"/>
  <c r="P97"/>
  <c r="P100"/>
  <c r="P116"/>
  <c r="P127"/>
  <c r="P153"/>
  <c r="P181"/>
  <c r="P194"/>
  <c r="P209"/>
  <c r="P217"/>
  <c r="P236"/>
  <c r="P15"/>
  <c r="P39"/>
  <c r="P66"/>
  <c r="P70"/>
  <c r="P83"/>
  <c r="P102"/>
  <c r="P117"/>
  <c r="P126"/>
  <c r="P143"/>
  <c r="P157"/>
  <c r="P187"/>
  <c r="P197"/>
  <c r="P210"/>
  <c r="P221"/>
  <c r="P239"/>
  <c r="P251"/>
  <c r="O1380"/>
  <c r="T1380"/>
  <c r="W1380"/>
  <c r="O1381"/>
  <c r="T1381"/>
  <c r="W1381"/>
  <c r="O1382"/>
  <c r="T1382"/>
  <c r="W1382"/>
  <c r="O1383"/>
  <c r="Q1383"/>
  <c r="T1383"/>
  <c r="W1383"/>
  <c r="O1384"/>
  <c r="T1384"/>
  <c r="O1385"/>
  <c r="T1385"/>
  <c r="T1386"/>
  <c r="W1386"/>
  <c r="O1387"/>
  <c r="T1387"/>
  <c r="W1387"/>
  <c r="O1388"/>
  <c r="T1388"/>
  <c r="T1389"/>
  <c r="W1389"/>
  <c r="O1390"/>
  <c r="Q1390"/>
  <c r="T1390"/>
  <c r="T1391"/>
  <c r="O1392"/>
  <c r="T1392"/>
  <c r="W1392"/>
  <c r="O1393"/>
  <c r="T1393"/>
  <c r="O1394"/>
  <c r="T1394"/>
  <c r="O1395"/>
  <c r="T1395"/>
  <c r="O1396"/>
  <c r="T1396"/>
  <c r="W1396"/>
  <c r="O1397"/>
  <c r="T1397"/>
  <c r="O1398"/>
  <c r="T1398"/>
  <c r="T1399"/>
  <c r="W1399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B1" i="8"/>
  <c r="A1" i="6" s="1"/>
  <c r="F22" i="9" l="1"/>
  <c r="E22"/>
  <c r="H22"/>
  <c r="D22"/>
  <c r="G22"/>
  <c r="C22"/>
  <c r="H21"/>
  <c r="D21"/>
  <c r="G21"/>
  <c r="C21"/>
  <c r="F21"/>
  <c r="E21"/>
  <c r="H25"/>
  <c r="D25"/>
  <c r="G25"/>
  <c r="C25"/>
  <c r="F25"/>
  <c r="E25"/>
  <c r="F24"/>
  <c r="E24"/>
  <c r="H24"/>
  <c r="D24"/>
  <c r="G24"/>
  <c r="C24"/>
  <c r="H27"/>
  <c r="D27"/>
  <c r="G27"/>
  <c r="C27"/>
  <c r="F27"/>
  <c r="E27"/>
  <c r="F26"/>
  <c r="E26"/>
  <c r="H26"/>
  <c r="D26"/>
  <c r="G26"/>
  <c r="C26"/>
  <c r="G11"/>
  <c r="C11"/>
  <c r="H11"/>
  <c r="D11"/>
  <c r="E11"/>
  <c r="F11"/>
  <c r="F14"/>
  <c r="H14"/>
  <c r="E14"/>
  <c r="G14"/>
  <c r="C14"/>
  <c r="D14"/>
  <c r="F10"/>
  <c r="G10"/>
  <c r="C10"/>
  <c r="H10"/>
  <c r="D10"/>
  <c r="E10"/>
  <c r="E13"/>
  <c r="F13"/>
  <c r="G13"/>
  <c r="C13"/>
  <c r="H13"/>
  <c r="D13"/>
  <c r="H16"/>
  <c r="D16"/>
  <c r="F16"/>
  <c r="C16"/>
  <c r="E16"/>
  <c r="G16"/>
  <c r="G15"/>
  <c r="C15"/>
  <c r="H15"/>
  <c r="D15"/>
  <c r="E15"/>
  <c r="F15"/>
  <c r="O1391" i="6"/>
  <c r="U1391"/>
  <c r="U1389"/>
  <c r="O1389"/>
  <c r="O1399"/>
  <c r="O1386"/>
  <c r="U1385"/>
  <c r="U1383"/>
  <c r="U1381"/>
  <c r="U1387"/>
  <c r="U1399"/>
  <c r="U1395"/>
  <c r="U1390"/>
  <c r="U1388"/>
  <c r="U1386"/>
  <c r="U1384"/>
  <c r="U1382"/>
  <c r="U1380"/>
  <c r="U1396"/>
  <c r="U1392"/>
  <c r="U1397"/>
  <c r="U1393"/>
  <c r="U1398"/>
  <c r="U1394"/>
  <c r="Q1375" l="1"/>
  <c r="Q1368"/>
  <c r="Q1367"/>
  <c r="Q1364"/>
  <c r="Q1356"/>
  <c r="Q1349"/>
  <c r="Q1348"/>
  <c r="Q1344"/>
  <c r="Q1341"/>
  <c r="Q1336"/>
  <c r="Q1332"/>
  <c r="Q1329"/>
  <c r="Q1328"/>
  <c r="Q1327"/>
  <c r="Q1320"/>
  <c r="Q1307"/>
  <c r="Q1301"/>
  <c r="Q1296"/>
  <c r="Q1292"/>
  <c r="Q1287"/>
  <c r="Q1280"/>
  <c r="Q1276"/>
  <c r="Q1275"/>
  <c r="Q1272"/>
  <c r="Q1270"/>
  <c r="Q1266"/>
  <c r="Q1264"/>
  <c r="Q1260"/>
  <c r="Q1255"/>
  <c r="Q1251"/>
  <c r="Q1240"/>
  <c r="Q1236"/>
  <c r="Q1232"/>
  <c r="Q1227"/>
  <c r="Q1222"/>
  <c r="Q1221"/>
  <c r="Q1217"/>
  <c r="Q1216"/>
  <c r="Q1213"/>
  <c r="Q1210"/>
  <c r="Q1208"/>
  <c r="Q1205"/>
  <c r="Q1200"/>
  <c r="Q1196"/>
  <c r="Q1194"/>
  <c r="Q1191"/>
  <c r="Q1190"/>
  <c r="Q1189"/>
  <c r="Q1188"/>
  <c r="Q1187"/>
  <c r="Q1183"/>
  <c r="Q1181"/>
  <c r="Q1176"/>
  <c r="Q1174"/>
  <c r="Q1170"/>
  <c r="Q1169"/>
  <c r="Q1168"/>
  <c r="Q1157"/>
  <c r="Q1154"/>
  <c r="Q1150"/>
  <c r="Q1149"/>
  <c r="Q1145"/>
  <c r="Q1143"/>
  <c r="Q1128"/>
  <c r="Q1125"/>
  <c r="Q1120"/>
  <c r="Q1115"/>
  <c r="Q1110"/>
  <c r="Q1104"/>
  <c r="Q1095"/>
  <c r="Q1091"/>
  <c r="Q1090"/>
  <c r="Q1089"/>
  <c r="Q1087"/>
  <c r="Q1084"/>
  <c r="Q1081"/>
  <c r="Q1078"/>
  <c r="Q1077"/>
  <c r="Q1069"/>
  <c r="Q1068"/>
  <c r="Q1064"/>
  <c r="Q1061"/>
  <c r="Q1058"/>
  <c r="Q1056"/>
  <c r="Q1054"/>
  <c r="Q1050"/>
  <c r="Q1047"/>
  <c r="Q1045"/>
  <c r="Q1043"/>
  <c r="Q1038"/>
  <c r="Q1036"/>
  <c r="Q1034"/>
  <c r="Q1029"/>
  <c r="Q1026"/>
  <c r="Q1021"/>
  <c r="Q1017"/>
  <c r="Q1013"/>
  <c r="Q1010"/>
  <c r="Q1004"/>
  <c r="Q998"/>
  <c r="Q993"/>
  <c r="Q991"/>
  <c r="Q987"/>
  <c r="Q984"/>
  <c r="Q982"/>
  <c r="Q979"/>
  <c r="Q977"/>
  <c r="Q969"/>
  <c r="Q966"/>
  <c r="Q964"/>
  <c r="Q963"/>
  <c r="Q957"/>
  <c r="Q956"/>
  <c r="Q951"/>
  <c r="Q939"/>
  <c r="Q934"/>
  <c r="Q930"/>
  <c r="Q923"/>
  <c r="Q918"/>
  <c r="Q912"/>
  <c r="Q911"/>
  <c r="Q907"/>
  <c r="Q902"/>
  <c r="Q899"/>
  <c r="Q897"/>
  <c r="Q894"/>
  <c r="Q879"/>
  <c r="Q877"/>
  <c r="Q873"/>
  <c r="Q871"/>
  <c r="Q869"/>
  <c r="Q866"/>
  <c r="Q862"/>
  <c r="Q859"/>
  <c r="Q854"/>
  <c r="Q850"/>
  <c r="Q844"/>
  <c r="Q843"/>
  <c r="Q842"/>
  <c r="Q839"/>
  <c r="Q835"/>
  <c r="Q823"/>
  <c r="Q820"/>
  <c r="Q819"/>
  <c r="Q813"/>
  <c r="Q811"/>
  <c r="Q807"/>
  <c r="Q805"/>
  <c r="Q802"/>
  <c r="Q799"/>
  <c r="Q798"/>
  <c r="Q796"/>
  <c r="Q791"/>
  <c r="Q786"/>
  <c r="Q785"/>
  <c r="Q783"/>
  <c r="Q781"/>
  <c r="Q780"/>
  <c r="Q777"/>
  <c r="Q766"/>
  <c r="Q764"/>
  <c r="Q760"/>
  <c r="Q754"/>
  <c r="Q752"/>
  <c r="Q749"/>
  <c r="Q742"/>
  <c r="Q740"/>
  <c r="Q739"/>
  <c r="Q735"/>
  <c r="Q731"/>
  <c r="Q729"/>
  <c r="Q721"/>
  <c r="Q719"/>
  <c r="Q715"/>
  <c r="Q710"/>
  <c r="Q698"/>
  <c r="Q695"/>
  <c r="Q692"/>
  <c r="Q687"/>
  <c r="Q684"/>
  <c r="Q681"/>
  <c r="Q671"/>
  <c r="Q670"/>
  <c r="Q666"/>
  <c r="Q663"/>
  <c r="Q659"/>
  <c r="Q657"/>
  <c r="Q654"/>
  <c r="Q650"/>
  <c r="Q643"/>
  <c r="Q638"/>
  <c r="Q636"/>
  <c r="Q634"/>
  <c r="Q628"/>
  <c r="Q626"/>
  <c r="Q624"/>
  <c r="Q621"/>
  <c r="Q617"/>
  <c r="Q614"/>
  <c r="Q612"/>
  <c r="Q611"/>
  <c r="Q600"/>
  <c r="Q598"/>
  <c r="Q597"/>
  <c r="Q594"/>
  <c r="Q593"/>
  <c r="Q591"/>
  <c r="Q590"/>
  <c r="Q588"/>
  <c r="Q580"/>
  <c r="Q575"/>
  <c r="Q572"/>
  <c r="Q556"/>
  <c r="Q551"/>
  <c r="Q550"/>
  <c r="Q546"/>
  <c r="Q545"/>
  <c r="Q542"/>
  <c r="Q539"/>
  <c r="Q525"/>
  <c r="Q521"/>
  <c r="Q515"/>
  <c r="Q503"/>
  <c r="Q502"/>
  <c r="Q492"/>
  <c r="Q486"/>
  <c r="Q482"/>
  <c r="Q469"/>
  <c r="Q465"/>
  <c r="Q456"/>
  <c r="Q455"/>
  <c r="Q453"/>
  <c r="Q450"/>
  <c r="Q447"/>
  <c r="Q437"/>
  <c r="Q428"/>
  <c r="Q423"/>
  <c r="Q420"/>
  <c r="Q416"/>
  <c r="Q414"/>
  <c r="Q413"/>
  <c r="Q410"/>
  <c r="Q400"/>
  <c r="Q389"/>
  <c r="Q384"/>
  <c r="Q375"/>
  <c r="Q373"/>
  <c r="Q369"/>
  <c r="Q368"/>
  <c r="Q365"/>
  <c r="Q362"/>
  <c r="Q351"/>
  <c r="Q347"/>
  <c r="Q342"/>
  <c r="Q340"/>
  <c r="Q338"/>
  <c r="Q335"/>
  <c r="Q332"/>
  <c r="Q329"/>
  <c r="Q327"/>
  <c r="Q323"/>
  <c r="Q321"/>
  <c r="Q318"/>
  <c r="Q316"/>
  <c r="Q312"/>
  <c r="Q305"/>
  <c r="Q304"/>
  <c r="Q303"/>
  <c r="Q302"/>
  <c r="Q301"/>
  <c r="Q299"/>
  <c r="Q297"/>
  <c r="Q296"/>
  <c r="Q294"/>
  <c r="Q291"/>
  <c r="Q288"/>
  <c r="Q285"/>
  <c r="Q284"/>
  <c r="Q282"/>
  <c r="Q280"/>
  <c r="Q278"/>
  <c r="Q275"/>
  <c r="Q272"/>
  <c r="Q270"/>
  <c r="Q267"/>
  <c r="Q263"/>
  <c r="Q261"/>
  <c r="Q259"/>
  <c r="Q256"/>
  <c r="Q254"/>
  <c r="Q248"/>
  <c r="Q247"/>
  <c r="Q245"/>
  <c r="Q244"/>
  <c r="Q243"/>
  <c r="Q241"/>
  <c r="Q238"/>
  <c r="Q234"/>
  <c r="Q233"/>
  <c r="Q231"/>
  <c r="Q229"/>
  <c r="Q228"/>
  <c r="Q226"/>
  <c r="Q224"/>
  <c r="Q220"/>
  <c r="Q219"/>
  <c r="Q216"/>
  <c r="Q213"/>
  <c r="Q212"/>
  <c r="Q211"/>
  <c r="Q204"/>
  <c r="Q203"/>
  <c r="Q201"/>
  <c r="Q199"/>
  <c r="Q198"/>
  <c r="Q195"/>
  <c r="Q193"/>
  <c r="Q192"/>
  <c r="Q190"/>
  <c r="Q188"/>
  <c r="Q186"/>
  <c r="Q182"/>
  <c r="Q181"/>
  <c r="Q178"/>
  <c r="Q176"/>
  <c r="Q173"/>
  <c r="Q171"/>
  <c r="Q169"/>
  <c r="Q167"/>
  <c r="Q166"/>
  <c r="Q161"/>
  <c r="Q159"/>
  <c r="Q158"/>
  <c r="Q156"/>
  <c r="Q154"/>
  <c r="Q151"/>
  <c r="Q150"/>
  <c r="Q149"/>
  <c r="Q148"/>
  <c r="Q145"/>
  <c r="Q144"/>
  <c r="Q140"/>
  <c r="Q139"/>
  <c r="Q137"/>
  <c r="Q136"/>
  <c r="Q135"/>
  <c r="Q133"/>
  <c r="Q132"/>
  <c r="Q131"/>
  <c r="Q130"/>
  <c r="Q128"/>
  <c r="Q127"/>
  <c r="Q123"/>
  <c r="Q121"/>
  <c r="Q115"/>
  <c r="Q112"/>
  <c r="Q111"/>
  <c r="Q108"/>
  <c r="Q106"/>
  <c r="Q104"/>
  <c r="Q103"/>
  <c r="Q102"/>
  <c r="Q101"/>
  <c r="Q97"/>
  <c r="Q96"/>
  <c r="Q94"/>
  <c r="Q92"/>
  <c r="Q91"/>
  <c r="Q89"/>
  <c r="Q87"/>
  <c r="Q86"/>
  <c r="Q85"/>
  <c r="Q84"/>
  <c r="Q81"/>
  <c r="Q79"/>
  <c r="Q76"/>
  <c r="Q73"/>
  <c r="Q72"/>
  <c r="Q71"/>
  <c r="Q70"/>
  <c r="Q68"/>
  <c r="Q66"/>
  <c r="Q63"/>
  <c r="Q61"/>
  <c r="Q59"/>
  <c r="Q58"/>
  <c r="Q55"/>
  <c r="Q53"/>
  <c r="Q51"/>
  <c r="Q50"/>
  <c r="Q49"/>
  <c r="Q47"/>
  <c r="Q44"/>
  <c r="Q43"/>
  <c r="Q42"/>
  <c r="Q41"/>
  <c r="Q40"/>
  <c r="Q39"/>
  <c r="Q38"/>
  <c r="Q36"/>
  <c r="Q34"/>
  <c r="Q33"/>
  <c r="Q32"/>
  <c r="Q29"/>
  <c r="Q28"/>
  <c r="Q27"/>
  <c r="Q25"/>
  <c r="Q24"/>
  <c r="Q22"/>
  <c r="Q21"/>
  <c r="Q19"/>
  <c r="Q17"/>
  <c r="Q16"/>
  <c r="Q15"/>
  <c r="Q14"/>
  <c r="Q12"/>
  <c r="Q11"/>
  <c r="Q10"/>
  <c r="Q9"/>
  <c r="Q7"/>
  <c r="O7"/>
  <c r="O8"/>
  <c r="Q8"/>
  <c r="O9"/>
  <c r="O10"/>
  <c r="O11"/>
  <c r="O12"/>
  <c r="O13"/>
  <c r="Q13"/>
  <c r="O14"/>
  <c r="O15"/>
  <c r="O16"/>
  <c r="O17"/>
  <c r="O18"/>
  <c r="Q18"/>
  <c r="O19"/>
  <c r="O20"/>
  <c r="Q20"/>
  <c r="O21"/>
  <c r="O22"/>
  <c r="O23"/>
  <c r="Q23"/>
  <c r="O24"/>
  <c r="O25"/>
  <c r="O27"/>
  <c r="O28"/>
  <c r="O29"/>
  <c r="O31"/>
  <c r="Q31"/>
  <c r="O32"/>
  <c r="O33"/>
  <c r="O34"/>
  <c r="O36"/>
  <c r="O37"/>
  <c r="Q37"/>
  <c r="O38"/>
  <c r="O39"/>
  <c r="O40"/>
  <c r="O41"/>
  <c r="O42"/>
  <c r="O43"/>
  <c r="O44"/>
  <c r="O47"/>
  <c r="O48"/>
  <c r="Q48"/>
  <c r="O49"/>
  <c r="O50"/>
  <c r="O51"/>
  <c r="O52"/>
  <c r="Q52"/>
  <c r="O53"/>
  <c r="O54"/>
  <c r="Q54"/>
  <c r="O55"/>
  <c r="O56"/>
  <c r="Q56"/>
  <c r="O57"/>
  <c r="Q57"/>
  <c r="O58"/>
  <c r="O59"/>
  <c r="O60"/>
  <c r="Q60"/>
  <c r="O61"/>
  <c r="O62"/>
  <c r="Q62"/>
  <c r="O63"/>
  <c r="O64"/>
  <c r="Q64"/>
  <c r="O66"/>
  <c r="O67"/>
  <c r="Q67"/>
  <c r="O68"/>
  <c r="O69"/>
  <c r="Q69"/>
  <c r="O70"/>
  <c r="O71"/>
  <c r="O72"/>
  <c r="O73"/>
  <c r="O74"/>
  <c r="Q74"/>
  <c r="O75"/>
  <c r="Q75"/>
  <c r="O76"/>
  <c r="O79"/>
  <c r="O80"/>
  <c r="Q80"/>
  <c r="O81"/>
  <c r="O82"/>
  <c r="Q82"/>
  <c r="O83"/>
  <c r="Q83"/>
  <c r="O84"/>
  <c r="O85"/>
  <c r="O86"/>
  <c r="O87"/>
  <c r="O88"/>
  <c r="Q88"/>
  <c r="O89"/>
  <c r="O90"/>
  <c r="Q90"/>
  <c r="O91"/>
  <c r="O92"/>
  <c r="O93"/>
  <c r="Q93"/>
  <c r="O94"/>
  <c r="O95"/>
  <c r="Q95"/>
  <c r="O96"/>
  <c r="O97"/>
  <c r="O98"/>
  <c r="Q98"/>
  <c r="O101"/>
  <c r="O102"/>
  <c r="O103"/>
  <c r="O104"/>
  <c r="O105"/>
  <c r="Q105"/>
  <c r="O106"/>
  <c r="O107"/>
  <c r="Q107"/>
  <c r="O108"/>
  <c r="O111"/>
  <c r="O112"/>
  <c r="O114"/>
  <c r="Q114"/>
  <c r="O115"/>
  <c r="O117"/>
  <c r="Q117"/>
  <c r="O118"/>
  <c r="Q118"/>
  <c r="O119"/>
  <c r="Q119"/>
  <c r="O120"/>
  <c r="Q120"/>
  <c r="O121"/>
  <c r="O122"/>
  <c r="Q122"/>
  <c r="O123"/>
  <c r="O124"/>
  <c r="Q124"/>
  <c r="O125"/>
  <c r="Q125"/>
  <c r="O126"/>
  <c r="Q126"/>
  <c r="O127"/>
  <c r="O128"/>
  <c r="O129"/>
  <c r="Q129"/>
  <c r="O130"/>
  <c r="O131"/>
  <c r="O132"/>
  <c r="O133"/>
  <c r="O134"/>
  <c r="Q134"/>
  <c r="O135"/>
  <c r="O136"/>
  <c r="O137"/>
  <c r="O138"/>
  <c r="Q138"/>
  <c r="O139"/>
  <c r="O140"/>
  <c r="O141"/>
  <c r="Q141"/>
  <c r="O142"/>
  <c r="Q142"/>
  <c r="O143"/>
  <c r="Q143"/>
  <c r="O144"/>
  <c r="O145"/>
  <c r="O146"/>
  <c r="Q146"/>
  <c r="O147"/>
  <c r="Q147"/>
  <c r="O148"/>
  <c r="O149"/>
  <c r="O150"/>
  <c r="O151"/>
  <c r="O152"/>
  <c r="Q152"/>
  <c r="O153"/>
  <c r="Q153"/>
  <c r="O154"/>
  <c r="O155"/>
  <c r="Q155"/>
  <c r="O156"/>
  <c r="O157"/>
  <c r="Q157"/>
  <c r="O158"/>
  <c r="O159"/>
  <c r="O160"/>
  <c r="Q160"/>
  <c r="O161"/>
  <c r="O162"/>
  <c r="Q162"/>
  <c r="O163"/>
  <c r="Q163"/>
  <c r="O166"/>
  <c r="O167"/>
  <c r="O168"/>
  <c r="Q168"/>
  <c r="O169"/>
  <c r="O171"/>
  <c r="O172"/>
  <c r="Q172"/>
  <c r="O173"/>
  <c r="O174"/>
  <c r="Q174"/>
  <c r="O175"/>
  <c r="Q175"/>
  <c r="O176"/>
  <c r="O177"/>
  <c r="Q177"/>
  <c r="O178"/>
  <c r="O179"/>
  <c r="Q179"/>
  <c r="O180"/>
  <c r="Q180"/>
  <c r="O181"/>
  <c r="O182"/>
  <c r="O183"/>
  <c r="Q183"/>
  <c r="O184"/>
  <c r="Q184"/>
  <c r="O185"/>
  <c r="Q185"/>
  <c r="O186"/>
  <c r="O187"/>
  <c r="Q187"/>
  <c r="O188"/>
  <c r="O189"/>
  <c r="Q189"/>
  <c r="O190"/>
  <c r="O191"/>
  <c r="Q191"/>
  <c r="O192"/>
  <c r="O193"/>
  <c r="O194"/>
  <c r="Q194"/>
  <c r="O195"/>
  <c r="O196"/>
  <c r="Q196"/>
  <c r="O197"/>
  <c r="Q197"/>
  <c r="O198"/>
  <c r="O199"/>
  <c r="O200"/>
  <c r="Q200"/>
  <c r="O201"/>
  <c r="O202"/>
  <c r="Q202"/>
  <c r="O203"/>
  <c r="O204"/>
  <c r="O205"/>
  <c r="Q205"/>
  <c r="O206"/>
  <c r="Q206"/>
  <c r="O207"/>
  <c r="Q207"/>
  <c r="O208"/>
  <c r="Q208"/>
  <c r="O209"/>
  <c r="Q209"/>
  <c r="O210"/>
  <c r="Q210"/>
  <c r="O211"/>
  <c r="O212"/>
  <c r="O213"/>
  <c r="O214"/>
  <c r="Q214"/>
  <c r="O215"/>
  <c r="Q215"/>
  <c r="O216"/>
  <c r="O217"/>
  <c r="Q217"/>
  <c r="O218"/>
  <c r="Q218"/>
  <c r="O219"/>
  <c r="O220"/>
  <c r="O221"/>
  <c r="Q221"/>
  <c r="O222"/>
  <c r="Q222"/>
  <c r="O223"/>
  <c r="Q223"/>
  <c r="O224"/>
  <c r="O225"/>
  <c r="Q225"/>
  <c r="O226"/>
  <c r="O227"/>
  <c r="Q227"/>
  <c r="O228"/>
  <c r="O229"/>
  <c r="O230"/>
  <c r="Q230"/>
  <c r="O231"/>
  <c r="O232"/>
  <c r="Q232"/>
  <c r="O233"/>
  <c r="O234"/>
  <c r="O235"/>
  <c r="Q235"/>
  <c r="O236"/>
  <c r="Q236"/>
  <c r="O237"/>
  <c r="Q237"/>
  <c r="O238"/>
  <c r="O239"/>
  <c r="Q239"/>
  <c r="O240"/>
  <c r="Q240"/>
  <c r="O241"/>
  <c r="O242"/>
  <c r="Q242"/>
  <c r="O243"/>
  <c r="O244"/>
  <c r="O245"/>
  <c r="O246"/>
  <c r="Q246"/>
  <c r="O247"/>
  <c r="O248"/>
  <c r="O249"/>
  <c r="Q249"/>
  <c r="O250"/>
  <c r="Q250"/>
  <c r="O251"/>
  <c r="Q251"/>
  <c r="O252"/>
  <c r="Q252"/>
  <c r="O253"/>
  <c r="Q253"/>
  <c r="O254"/>
  <c r="O255"/>
  <c r="Q255"/>
  <c r="O256"/>
  <c r="O257"/>
  <c r="Q257"/>
  <c r="O258"/>
  <c r="Q258"/>
  <c r="O259"/>
  <c r="O260"/>
  <c r="Q260"/>
  <c r="O261"/>
  <c r="O262"/>
  <c r="Q262"/>
  <c r="O263"/>
  <c r="O264"/>
  <c r="Q264"/>
  <c r="O265"/>
  <c r="Q265"/>
  <c r="O266"/>
  <c r="Q266"/>
  <c r="O267"/>
  <c r="O268"/>
  <c r="Q268"/>
  <c r="O270"/>
  <c r="O271"/>
  <c r="Q271"/>
  <c r="O272"/>
  <c r="O273"/>
  <c r="Q273"/>
  <c r="O274"/>
  <c r="Q274"/>
  <c r="O275"/>
  <c r="O276"/>
  <c r="Q276"/>
  <c r="O277"/>
  <c r="Q277"/>
  <c r="O278"/>
  <c r="O279"/>
  <c r="Q279"/>
  <c r="O280"/>
  <c r="O281"/>
  <c r="Q281"/>
  <c r="O282"/>
  <c r="O283"/>
  <c r="Q283"/>
  <c r="O284"/>
  <c r="O285"/>
  <c r="O286"/>
  <c r="Q286"/>
  <c r="O287"/>
  <c r="Q287"/>
  <c r="O288"/>
  <c r="O289"/>
  <c r="Q289"/>
  <c r="O290"/>
  <c r="Q290"/>
  <c r="O291"/>
  <c r="O292"/>
  <c r="Q292"/>
  <c r="O293"/>
  <c r="Q293"/>
  <c r="O294"/>
  <c r="O295"/>
  <c r="Q295"/>
  <c r="O296"/>
  <c r="O297"/>
  <c r="O298"/>
  <c r="Q298"/>
  <c r="O299"/>
  <c r="O300"/>
  <c r="Q300"/>
  <c r="O301"/>
  <c r="O302"/>
  <c r="O303"/>
  <c r="O304"/>
  <c r="O305"/>
  <c r="O306"/>
  <c r="Q306"/>
  <c r="O311"/>
  <c r="Q311"/>
  <c r="O312"/>
  <c r="O313"/>
  <c r="Q313"/>
  <c r="O314"/>
  <c r="Q314"/>
  <c r="O315"/>
  <c r="Q315"/>
  <c r="O316"/>
  <c r="O317"/>
  <c r="Q317"/>
  <c r="O318"/>
  <c r="O319"/>
  <c r="Q319"/>
  <c r="O320"/>
  <c r="Q320"/>
  <c r="O321"/>
  <c r="O322"/>
  <c r="Q322"/>
  <c r="O323"/>
  <c r="O324"/>
  <c r="Q324"/>
  <c r="O325"/>
  <c r="Q325"/>
  <c r="O326"/>
  <c r="Q326"/>
  <c r="O327"/>
  <c r="O328"/>
  <c r="Q328"/>
  <c r="O329"/>
  <c r="O330"/>
  <c r="Q330"/>
  <c r="O331"/>
  <c r="Q331"/>
  <c r="O332"/>
  <c r="O333"/>
  <c r="Q333"/>
  <c r="O334"/>
  <c r="Q334"/>
  <c r="O335"/>
  <c r="O336"/>
  <c r="Q336"/>
  <c r="O337"/>
  <c r="Q337"/>
  <c r="O338"/>
  <c r="O339"/>
  <c r="Q339"/>
  <c r="O340"/>
  <c r="O341"/>
  <c r="Q341"/>
  <c r="O342"/>
  <c r="O343"/>
  <c r="Q343"/>
  <c r="O344"/>
  <c r="Q344"/>
  <c r="O345"/>
  <c r="Q345"/>
  <c r="O346"/>
  <c r="Q346"/>
  <c r="O347"/>
  <c r="O348"/>
  <c r="Q348"/>
  <c r="O349"/>
  <c r="Q349"/>
  <c r="O350"/>
  <c r="Q350"/>
  <c r="O351"/>
  <c r="O352"/>
  <c r="Q352"/>
  <c r="O353"/>
  <c r="Q353"/>
  <c r="O354"/>
  <c r="Q354"/>
  <c r="O355"/>
  <c r="Q355"/>
  <c r="O357"/>
  <c r="Q357"/>
  <c r="O358"/>
  <c r="Q358"/>
  <c r="O359"/>
  <c r="Q359"/>
  <c r="O360"/>
  <c r="Q360"/>
  <c r="O361"/>
  <c r="Q361"/>
  <c r="O362"/>
  <c r="O363"/>
  <c r="Q363"/>
  <c r="O364"/>
  <c r="Q364"/>
  <c r="O365"/>
  <c r="O366"/>
  <c r="Q366"/>
  <c r="O367"/>
  <c r="Q367"/>
  <c r="O368"/>
  <c r="O369"/>
  <c r="O370"/>
  <c r="Q370"/>
  <c r="O371"/>
  <c r="Q371"/>
  <c r="O372"/>
  <c r="Q372"/>
  <c r="O373"/>
  <c r="O374"/>
  <c r="Q374"/>
  <c r="O375"/>
  <c r="O376"/>
  <c r="Q376"/>
  <c r="O377"/>
  <c r="Q377"/>
  <c r="O378"/>
  <c r="Q378"/>
  <c r="O379"/>
  <c r="Q379"/>
  <c r="O380"/>
  <c r="Q380"/>
  <c r="O381"/>
  <c r="Q381"/>
  <c r="O382"/>
  <c r="Q382"/>
  <c r="O384"/>
  <c r="O385"/>
  <c r="Q385"/>
  <c r="O386"/>
  <c r="Q386"/>
  <c r="O387"/>
  <c r="Q387"/>
  <c r="O388"/>
  <c r="Q388"/>
  <c r="O389"/>
  <c r="O390"/>
  <c r="Q390"/>
  <c r="O391"/>
  <c r="Q391"/>
  <c r="O392"/>
  <c r="Q392"/>
  <c r="O393"/>
  <c r="Q393"/>
  <c r="O394"/>
  <c r="Q394"/>
  <c r="O395"/>
  <c r="Q395"/>
  <c r="O396"/>
  <c r="Q396"/>
  <c r="O397"/>
  <c r="Q397"/>
  <c r="O398"/>
  <c r="Q398"/>
  <c r="O399"/>
  <c r="Q399"/>
  <c r="O400"/>
  <c r="O401"/>
  <c r="Q401"/>
  <c r="O402"/>
  <c r="Q402"/>
  <c r="O403"/>
  <c r="Q403"/>
  <c r="O404"/>
  <c r="Q404"/>
  <c r="O405"/>
  <c r="Q405"/>
  <c r="O406"/>
  <c r="Q406"/>
  <c r="O407"/>
  <c r="Q407"/>
  <c r="O408"/>
  <c r="Q408"/>
  <c r="O409"/>
  <c r="Q409"/>
  <c r="O410"/>
  <c r="O411"/>
  <c r="Q411"/>
  <c r="O412"/>
  <c r="Q412"/>
  <c r="O413"/>
  <c r="O414"/>
  <c r="O415"/>
  <c r="Q415"/>
  <c r="O416"/>
  <c r="O417"/>
  <c r="Q417"/>
  <c r="O418"/>
  <c r="Q418"/>
  <c r="O419"/>
  <c r="Q419"/>
  <c r="O420"/>
  <c r="O422"/>
  <c r="Q422"/>
  <c r="O423"/>
  <c r="O424"/>
  <c r="Q424"/>
  <c r="O425"/>
  <c r="Q425"/>
  <c r="O428"/>
  <c r="O429"/>
  <c r="Q429"/>
  <c r="O431"/>
  <c r="Q431"/>
  <c r="O433"/>
  <c r="Q433"/>
  <c r="O434"/>
  <c r="Q434"/>
  <c r="O435"/>
  <c r="Q435"/>
  <c r="O436"/>
  <c r="Q436"/>
  <c r="O437"/>
  <c r="O438"/>
  <c r="Q438"/>
  <c r="O439"/>
  <c r="Q439"/>
  <c r="O440"/>
  <c r="Q440"/>
  <c r="O441"/>
  <c r="Q441"/>
  <c r="O442"/>
  <c r="Q442"/>
  <c r="O443"/>
  <c r="Q443"/>
  <c r="O444"/>
  <c r="Q444"/>
  <c r="O445"/>
  <c r="Q445"/>
  <c r="O446"/>
  <c r="Q446"/>
  <c r="O447"/>
  <c r="O448"/>
  <c r="Q448"/>
  <c r="O449"/>
  <c r="Q449"/>
  <c r="O450"/>
  <c r="O451"/>
  <c r="Q451"/>
  <c r="O452"/>
  <c r="Q452"/>
  <c r="O453"/>
  <c r="O454"/>
  <c r="Q454"/>
  <c r="O455"/>
  <c r="O456"/>
  <c r="O457"/>
  <c r="Q457"/>
  <c r="O458"/>
  <c r="Q458"/>
  <c r="O459"/>
  <c r="Q459"/>
  <c r="O460"/>
  <c r="Q460"/>
  <c r="O461"/>
  <c r="Q461"/>
  <c r="O462"/>
  <c r="Q462"/>
  <c r="O463"/>
  <c r="Q463"/>
  <c r="O464"/>
  <c r="Q464"/>
  <c r="O465"/>
  <c r="O467"/>
  <c r="Q467"/>
  <c r="O468"/>
  <c r="Q468"/>
  <c r="O469"/>
  <c r="O470"/>
  <c r="Q470"/>
  <c r="O471"/>
  <c r="Q471"/>
  <c r="O472"/>
  <c r="Q472"/>
  <c r="O473"/>
  <c r="Q473"/>
  <c r="O474"/>
  <c r="Q474"/>
  <c r="O476"/>
  <c r="Q476"/>
  <c r="O477"/>
  <c r="Q477"/>
  <c r="O480"/>
  <c r="Q480"/>
  <c r="O481"/>
  <c r="Q481"/>
  <c r="O482"/>
  <c r="O483"/>
  <c r="Q483"/>
  <c r="O484"/>
  <c r="Q484"/>
  <c r="O485"/>
  <c r="Q485"/>
  <c r="O486"/>
  <c r="O487"/>
  <c r="Q487"/>
  <c r="O488"/>
  <c r="Q488"/>
  <c r="O489"/>
  <c r="Q489"/>
  <c r="O490"/>
  <c r="Q490"/>
  <c r="O491"/>
  <c r="Q491"/>
  <c r="O492"/>
  <c r="O493"/>
  <c r="Q493"/>
  <c r="O495"/>
  <c r="Q495"/>
  <c r="O496"/>
  <c r="Q496"/>
  <c r="O497"/>
  <c r="Q497"/>
  <c r="O500"/>
  <c r="Q500"/>
  <c r="O501"/>
  <c r="Q501"/>
  <c r="O502"/>
  <c r="O503"/>
  <c r="O504"/>
  <c r="Q504"/>
  <c r="O505"/>
  <c r="Q505"/>
  <c r="O506"/>
  <c r="Q506"/>
  <c r="O507"/>
  <c r="Q507"/>
  <c r="O508"/>
  <c r="Q508"/>
  <c r="O509"/>
  <c r="Q509"/>
  <c r="O510"/>
  <c r="Q510"/>
  <c r="O511"/>
  <c r="Q511"/>
  <c r="O512"/>
  <c r="Q512"/>
  <c r="O513"/>
  <c r="Q513"/>
  <c r="O515"/>
  <c r="O517"/>
  <c r="Q517"/>
  <c r="O518"/>
  <c r="Q518"/>
  <c r="O519"/>
  <c r="Q519"/>
  <c r="O520"/>
  <c r="Q520"/>
  <c r="O521"/>
  <c r="O522"/>
  <c r="Q522"/>
  <c r="O523"/>
  <c r="Q523"/>
  <c r="O524"/>
  <c r="Q524"/>
  <c r="O525"/>
  <c r="O526"/>
  <c r="Q526"/>
  <c r="O527"/>
  <c r="Q527"/>
  <c r="O528"/>
  <c r="Q528"/>
  <c r="O529"/>
  <c r="Q529"/>
  <c r="O530"/>
  <c r="Q530"/>
  <c r="O531"/>
  <c r="Q531"/>
  <c r="O532"/>
  <c r="Q532"/>
  <c r="O533"/>
  <c r="Q533"/>
  <c r="O534"/>
  <c r="Q534"/>
  <c r="O535"/>
  <c r="Q535"/>
  <c r="O536"/>
  <c r="Q536"/>
  <c r="O537"/>
  <c r="Q537"/>
  <c r="O538"/>
  <c r="Q538"/>
  <c r="O539"/>
  <c r="O540"/>
  <c r="Q540"/>
  <c r="O541"/>
  <c r="Q541"/>
  <c r="O542"/>
  <c r="O543"/>
  <c r="Q543"/>
  <c r="O544"/>
  <c r="Q544"/>
  <c r="O545"/>
  <c r="O546"/>
  <c r="O547"/>
  <c r="Q547"/>
  <c r="O548"/>
  <c r="Q548"/>
  <c r="O549"/>
  <c r="Q549"/>
  <c r="O550"/>
  <c r="O551"/>
  <c r="O552"/>
  <c r="Q552"/>
  <c r="O553"/>
  <c r="Q553"/>
  <c r="O554"/>
  <c r="Q554"/>
  <c r="O555"/>
  <c r="Q555"/>
  <c r="O556"/>
  <c r="O557"/>
  <c r="Q557"/>
  <c r="O558"/>
  <c r="Q558"/>
  <c r="O559"/>
  <c r="Q559"/>
  <c r="O560"/>
  <c r="Q560"/>
  <c r="O561"/>
  <c r="Q561"/>
  <c r="O562"/>
  <c r="Q562"/>
  <c r="O563"/>
  <c r="Q563"/>
  <c r="O564"/>
  <c r="Q564"/>
  <c r="O565"/>
  <c r="Q565"/>
  <c r="O566"/>
  <c r="Q566"/>
  <c r="O567"/>
  <c r="Q567"/>
  <c r="O568"/>
  <c r="Q568"/>
  <c r="O569"/>
  <c r="Q569"/>
  <c r="O570"/>
  <c r="Q570"/>
  <c r="O571"/>
  <c r="Q571"/>
  <c r="O572"/>
  <c r="O573"/>
  <c r="Q573"/>
  <c r="O574"/>
  <c r="Q574"/>
  <c r="O575"/>
  <c r="O576"/>
  <c r="Q576"/>
  <c r="O577"/>
  <c r="Q577"/>
  <c r="O578"/>
  <c r="Q578"/>
  <c r="O579"/>
  <c r="Q579"/>
  <c r="O580"/>
  <c r="O581"/>
  <c r="Q581"/>
  <c r="O582"/>
  <c r="Q582"/>
  <c r="O583"/>
  <c r="Q583"/>
  <c r="O584"/>
  <c r="Q584"/>
  <c r="O585"/>
  <c r="Q585"/>
  <c r="O586"/>
  <c r="Q586"/>
  <c r="O587"/>
  <c r="Q587"/>
  <c r="O588"/>
  <c r="O589"/>
  <c r="Q589"/>
  <c r="O590"/>
  <c r="O591"/>
  <c r="O592"/>
  <c r="Q592"/>
  <c r="O593"/>
  <c r="O594"/>
  <c r="O595"/>
  <c r="Q595"/>
  <c r="O596"/>
  <c r="Q596"/>
  <c r="O597"/>
  <c r="O598"/>
  <c r="O599"/>
  <c r="Q599"/>
  <c r="O600"/>
  <c r="O601"/>
  <c r="Q601"/>
  <c r="O602"/>
  <c r="Q602"/>
  <c r="O603"/>
  <c r="Q603"/>
  <c r="O604"/>
  <c r="Q604"/>
  <c r="O605"/>
  <c r="Q605"/>
  <c r="O606"/>
  <c r="Q606"/>
  <c r="O607"/>
  <c r="Q607"/>
  <c r="O608"/>
  <c r="Q608"/>
  <c r="O609"/>
  <c r="Q609"/>
  <c r="O610"/>
  <c r="Q610"/>
  <c r="O611"/>
  <c r="O612"/>
  <c r="O613"/>
  <c r="Q613"/>
  <c r="O614"/>
  <c r="O615"/>
  <c r="Q615"/>
  <c r="O616"/>
  <c r="Q616"/>
  <c r="O617"/>
  <c r="O618"/>
  <c r="Q618"/>
  <c r="O619"/>
  <c r="Q619"/>
  <c r="O620"/>
  <c r="Q620"/>
  <c r="O621"/>
  <c r="O622"/>
  <c r="Q622"/>
  <c r="O623"/>
  <c r="Q623"/>
  <c r="O624"/>
  <c r="O625"/>
  <c r="Q625"/>
  <c r="O626"/>
  <c r="O627"/>
  <c r="Q627"/>
  <c r="O628"/>
  <c r="O629"/>
  <c r="Q629"/>
  <c r="O630"/>
  <c r="Q630"/>
  <c r="O631"/>
  <c r="Q631"/>
  <c r="O632"/>
  <c r="Q632"/>
  <c r="O633"/>
  <c r="Q633"/>
  <c r="O634"/>
  <c r="O635"/>
  <c r="Q635"/>
  <c r="O636"/>
  <c r="O637"/>
  <c r="Q637"/>
  <c r="O638"/>
  <c r="O639"/>
  <c r="Q639"/>
  <c r="O640"/>
  <c r="Q640"/>
  <c r="O641"/>
  <c r="Q641"/>
  <c r="O642"/>
  <c r="Q642"/>
  <c r="O643"/>
  <c r="O644"/>
  <c r="Q644"/>
  <c r="O645"/>
  <c r="Q645"/>
  <c r="O646"/>
  <c r="Q646"/>
  <c r="O647"/>
  <c r="Q647"/>
  <c r="O648"/>
  <c r="Q648"/>
  <c r="O649"/>
  <c r="Q649"/>
  <c r="O650"/>
  <c r="O651"/>
  <c r="Q651"/>
  <c r="O652"/>
  <c r="Q652"/>
  <c r="O653"/>
  <c r="Q653"/>
  <c r="O654"/>
  <c r="O655"/>
  <c r="Q655"/>
  <c r="O656"/>
  <c r="Q656"/>
  <c r="O657"/>
  <c r="O658"/>
  <c r="Q658"/>
  <c r="O659"/>
  <c r="O660"/>
  <c r="Q660"/>
  <c r="O661"/>
  <c r="Q661"/>
  <c r="O662"/>
  <c r="Q662"/>
  <c r="O663"/>
  <c r="O664"/>
  <c r="Q664"/>
  <c r="O665"/>
  <c r="Q665"/>
  <c r="O666"/>
  <c r="O667"/>
  <c r="Q667"/>
  <c r="O668"/>
  <c r="Q668"/>
  <c r="O669"/>
  <c r="Q669"/>
  <c r="O670"/>
  <c r="O671"/>
  <c r="O672"/>
  <c r="Q672"/>
  <c r="O673"/>
  <c r="Q673"/>
  <c r="O674"/>
  <c r="Q674"/>
  <c r="O675"/>
  <c r="Q675"/>
  <c r="O676"/>
  <c r="Q676"/>
  <c r="O677"/>
  <c r="Q677"/>
  <c r="O678"/>
  <c r="Q678"/>
  <c r="O679"/>
  <c r="Q679"/>
  <c r="O680"/>
  <c r="Q680"/>
  <c r="O681"/>
  <c r="O682"/>
  <c r="Q682"/>
  <c r="O683"/>
  <c r="Q683"/>
  <c r="O684"/>
  <c r="O685"/>
  <c r="Q685"/>
  <c r="O686"/>
  <c r="Q686"/>
  <c r="O687"/>
  <c r="O688"/>
  <c r="Q688"/>
  <c r="O689"/>
  <c r="Q689"/>
  <c r="O690"/>
  <c r="Q690"/>
  <c r="O691"/>
  <c r="Q691"/>
  <c r="O692"/>
  <c r="O693"/>
  <c r="Q693"/>
  <c r="O694"/>
  <c r="Q694"/>
  <c r="O695"/>
  <c r="O696"/>
  <c r="Q696"/>
  <c r="O697"/>
  <c r="Q697"/>
  <c r="O698"/>
  <c r="O699"/>
  <c r="Q699"/>
  <c r="O700"/>
  <c r="Q700"/>
  <c r="O701"/>
  <c r="Q701"/>
  <c r="O702"/>
  <c r="Q702"/>
  <c r="O703"/>
  <c r="Q703"/>
  <c r="O704"/>
  <c r="Q704"/>
  <c r="O705"/>
  <c r="Q705"/>
  <c r="O706"/>
  <c r="Q706"/>
  <c r="O707"/>
  <c r="Q707"/>
  <c r="O708"/>
  <c r="Q708"/>
  <c r="O709"/>
  <c r="Q709"/>
  <c r="O710"/>
  <c r="O711"/>
  <c r="Q711"/>
  <c r="O712"/>
  <c r="Q712"/>
  <c r="O713"/>
  <c r="Q713"/>
  <c r="O714"/>
  <c r="Q714"/>
  <c r="O715"/>
  <c r="O716"/>
  <c r="Q716"/>
  <c r="O717"/>
  <c r="Q717"/>
  <c r="O718"/>
  <c r="Q718"/>
  <c r="O719"/>
  <c r="O720"/>
  <c r="Q720"/>
  <c r="O721"/>
  <c r="O722"/>
  <c r="Q722"/>
  <c r="O723"/>
  <c r="Q723"/>
  <c r="O724"/>
  <c r="Q724"/>
  <c r="O725"/>
  <c r="Q725"/>
  <c r="O726"/>
  <c r="Q726"/>
  <c r="O727"/>
  <c r="Q727"/>
  <c r="O728"/>
  <c r="Q728"/>
  <c r="O729"/>
  <c r="O730"/>
  <c r="Q730"/>
  <c r="O731"/>
  <c r="O732"/>
  <c r="Q732"/>
  <c r="O733"/>
  <c r="Q733"/>
  <c r="O734"/>
  <c r="Q734"/>
  <c r="O735"/>
  <c r="O736"/>
  <c r="Q736"/>
  <c r="O737"/>
  <c r="Q737"/>
  <c r="O738"/>
  <c r="Q738"/>
  <c r="O739"/>
  <c r="O740"/>
  <c r="O741"/>
  <c r="Q741"/>
  <c r="O742"/>
  <c r="O743"/>
  <c r="Q743"/>
  <c r="O744"/>
  <c r="Q744"/>
  <c r="O745"/>
  <c r="Q745"/>
  <c r="O746"/>
  <c r="Q746"/>
  <c r="O747"/>
  <c r="Q747"/>
  <c r="O748"/>
  <c r="Q748"/>
  <c r="O749"/>
  <c r="O750"/>
  <c r="Q750"/>
  <c r="O751"/>
  <c r="Q751"/>
  <c r="O752"/>
  <c r="O753"/>
  <c r="Q753"/>
  <c r="O754"/>
  <c r="O755"/>
  <c r="Q755"/>
  <c r="O756"/>
  <c r="Q756"/>
  <c r="O757"/>
  <c r="Q757"/>
  <c r="O758"/>
  <c r="Q758"/>
  <c r="O759"/>
  <c r="Q759"/>
  <c r="O760"/>
  <c r="O761"/>
  <c r="Q761"/>
  <c r="O762"/>
  <c r="Q762"/>
  <c r="O763"/>
  <c r="Q763"/>
  <c r="O764"/>
  <c r="O765"/>
  <c r="Q765"/>
  <c r="O766"/>
  <c r="O767"/>
  <c r="Q767"/>
  <c r="O768"/>
  <c r="Q768"/>
  <c r="O769"/>
  <c r="Q769"/>
  <c r="O770"/>
  <c r="Q770"/>
  <c r="O771"/>
  <c r="Q771"/>
  <c r="O772"/>
  <c r="Q772"/>
  <c r="O773"/>
  <c r="Q773"/>
  <c r="O774"/>
  <c r="Q774"/>
  <c r="O775"/>
  <c r="Q775"/>
  <c r="O776"/>
  <c r="Q776"/>
  <c r="O777"/>
  <c r="O778"/>
  <c r="Q778"/>
  <c r="O779"/>
  <c r="Q779"/>
  <c r="O780"/>
  <c r="O781"/>
  <c r="O782"/>
  <c r="Q782"/>
  <c r="O783"/>
  <c r="O784"/>
  <c r="Q784"/>
  <c r="O785"/>
  <c r="O786"/>
  <c r="O787"/>
  <c r="Q787"/>
  <c r="O788"/>
  <c r="Q788"/>
  <c r="O789"/>
  <c r="Q789"/>
  <c r="O790"/>
  <c r="Q790"/>
  <c r="O791"/>
  <c r="O792"/>
  <c r="Q792"/>
  <c r="O793"/>
  <c r="Q793"/>
  <c r="O794"/>
  <c r="Q794"/>
  <c r="O795"/>
  <c r="Q795"/>
  <c r="O796"/>
  <c r="O797"/>
  <c r="Q797"/>
  <c r="O798"/>
  <c r="O799"/>
  <c r="O800"/>
  <c r="Q800"/>
  <c r="O801"/>
  <c r="Q801"/>
  <c r="O802"/>
  <c r="O803"/>
  <c r="Q803"/>
  <c r="O804"/>
  <c r="Q804"/>
  <c r="O805"/>
  <c r="O806"/>
  <c r="Q806"/>
  <c r="O807"/>
  <c r="O808"/>
  <c r="Q808"/>
  <c r="O809"/>
  <c r="Q809"/>
  <c r="O810"/>
  <c r="Q810"/>
  <c r="O811"/>
  <c r="O812"/>
  <c r="Q812"/>
  <c r="O813"/>
  <c r="O814"/>
  <c r="Q814"/>
  <c r="O815"/>
  <c r="Q815"/>
  <c r="O816"/>
  <c r="Q816"/>
  <c r="O817"/>
  <c r="Q817"/>
  <c r="O818"/>
  <c r="Q818"/>
  <c r="O819"/>
  <c r="O820"/>
  <c r="O821"/>
  <c r="Q821"/>
  <c r="O822"/>
  <c r="Q822"/>
  <c r="O823"/>
  <c r="O824"/>
  <c r="Q824"/>
  <c r="O825"/>
  <c r="Q825"/>
  <c r="O826"/>
  <c r="Q826"/>
  <c r="O827"/>
  <c r="Q827"/>
  <c r="O828"/>
  <c r="Q828"/>
  <c r="O829"/>
  <c r="Q829"/>
  <c r="O830"/>
  <c r="Q830"/>
  <c r="O831"/>
  <c r="Q831"/>
  <c r="O832"/>
  <c r="Q832"/>
  <c r="O833"/>
  <c r="Q833"/>
  <c r="O834"/>
  <c r="Q834"/>
  <c r="O835"/>
  <c r="O836"/>
  <c r="Q836"/>
  <c r="O837"/>
  <c r="Q837"/>
  <c r="O838"/>
  <c r="Q838"/>
  <c r="O839"/>
  <c r="O840"/>
  <c r="Q840"/>
  <c r="O841"/>
  <c r="Q841"/>
  <c r="O842"/>
  <c r="O843"/>
  <c r="O844"/>
  <c r="O845"/>
  <c r="Q845"/>
  <c r="O846"/>
  <c r="Q846"/>
  <c r="O847"/>
  <c r="Q847"/>
  <c r="O848"/>
  <c r="Q848"/>
  <c r="O849"/>
  <c r="Q849"/>
  <c r="O850"/>
  <c r="O851"/>
  <c r="Q851"/>
  <c r="O852"/>
  <c r="Q852"/>
  <c r="O853"/>
  <c r="Q853"/>
  <c r="O854"/>
  <c r="O855"/>
  <c r="Q855"/>
  <c r="O856"/>
  <c r="Q856"/>
  <c r="O857"/>
  <c r="Q857"/>
  <c r="O858"/>
  <c r="Q858"/>
  <c r="O859"/>
  <c r="O860"/>
  <c r="Q860"/>
  <c r="O861"/>
  <c r="Q861"/>
  <c r="O862"/>
  <c r="O863"/>
  <c r="Q863"/>
  <c r="O864"/>
  <c r="Q864"/>
  <c r="O865"/>
  <c r="Q865"/>
  <c r="O866"/>
  <c r="O867"/>
  <c r="Q867"/>
  <c r="O868"/>
  <c r="Q868"/>
  <c r="O869"/>
  <c r="O870"/>
  <c r="Q870"/>
  <c r="O871"/>
  <c r="O872"/>
  <c r="Q872"/>
  <c r="O873"/>
  <c r="O874"/>
  <c r="Q874"/>
  <c r="O875"/>
  <c r="Q875"/>
  <c r="O876"/>
  <c r="Q876"/>
  <c r="O877"/>
  <c r="O878"/>
  <c r="Q878"/>
  <c r="O879"/>
  <c r="O880"/>
  <c r="Q880"/>
  <c r="O881"/>
  <c r="Q881"/>
  <c r="O882"/>
  <c r="Q882"/>
  <c r="O883"/>
  <c r="Q883"/>
  <c r="O884"/>
  <c r="Q884"/>
  <c r="O885"/>
  <c r="Q885"/>
  <c r="O886"/>
  <c r="Q886"/>
  <c r="O887"/>
  <c r="Q887"/>
  <c r="O888"/>
  <c r="Q888"/>
  <c r="O889"/>
  <c r="Q889"/>
  <c r="O890"/>
  <c r="Q890"/>
  <c r="O891"/>
  <c r="Q891"/>
  <c r="O892"/>
  <c r="Q892"/>
  <c r="O893"/>
  <c r="Q893"/>
  <c r="O894"/>
  <c r="O895"/>
  <c r="Q895"/>
  <c r="O896"/>
  <c r="Q896"/>
  <c r="O897"/>
  <c r="O898"/>
  <c r="Q898"/>
  <c r="O899"/>
  <c r="O900"/>
  <c r="Q900"/>
  <c r="O901"/>
  <c r="Q901"/>
  <c r="O902"/>
  <c r="O903"/>
  <c r="Q903"/>
  <c r="O904"/>
  <c r="Q904"/>
  <c r="O905"/>
  <c r="Q905"/>
  <c r="O906"/>
  <c r="Q906"/>
  <c r="O907"/>
  <c r="O908"/>
  <c r="Q908"/>
  <c r="O909"/>
  <c r="Q909"/>
  <c r="O910"/>
  <c r="Q910"/>
  <c r="O911"/>
  <c r="O912"/>
  <c r="O913"/>
  <c r="Q913"/>
  <c r="O914"/>
  <c r="Q914"/>
  <c r="O915"/>
  <c r="Q915"/>
  <c r="O916"/>
  <c r="Q916"/>
  <c r="O917"/>
  <c r="Q917"/>
  <c r="O918"/>
  <c r="O919"/>
  <c r="Q919"/>
  <c r="O920"/>
  <c r="Q920"/>
  <c r="O921"/>
  <c r="Q921"/>
  <c r="O922"/>
  <c r="Q922"/>
  <c r="O923"/>
  <c r="O924"/>
  <c r="Q924"/>
  <c r="O925"/>
  <c r="Q925"/>
  <c r="O926"/>
  <c r="Q926"/>
  <c r="O927"/>
  <c r="Q927"/>
  <c r="O928"/>
  <c r="Q928"/>
  <c r="O929"/>
  <c r="Q929"/>
  <c r="O930"/>
  <c r="O931"/>
  <c r="Q931"/>
  <c r="O932"/>
  <c r="Q932"/>
  <c r="O933"/>
  <c r="Q933"/>
  <c r="O934"/>
  <c r="O935"/>
  <c r="Q935"/>
  <c r="O936"/>
  <c r="Q936"/>
  <c r="O937"/>
  <c r="Q937"/>
  <c r="O938"/>
  <c r="Q938"/>
  <c r="O939"/>
  <c r="O940"/>
  <c r="Q940"/>
  <c r="O941"/>
  <c r="Q941"/>
  <c r="O942"/>
  <c r="Q942"/>
  <c r="O943"/>
  <c r="Q943"/>
  <c r="O944"/>
  <c r="Q944"/>
  <c r="O945"/>
  <c r="Q945"/>
  <c r="O946"/>
  <c r="Q946"/>
  <c r="O947"/>
  <c r="Q947"/>
  <c r="O948"/>
  <c r="Q948"/>
  <c r="O949"/>
  <c r="Q949"/>
  <c r="O950"/>
  <c r="Q950"/>
  <c r="O951"/>
  <c r="O952"/>
  <c r="Q952"/>
  <c r="O953"/>
  <c r="Q953"/>
  <c r="O954"/>
  <c r="Q954"/>
  <c r="O955"/>
  <c r="Q955"/>
  <c r="O956"/>
  <c r="O957"/>
  <c r="O958"/>
  <c r="Q958"/>
  <c r="O959"/>
  <c r="Q959"/>
  <c r="O960"/>
  <c r="Q960"/>
  <c r="O961"/>
  <c r="Q961"/>
  <c r="O962"/>
  <c r="Q962"/>
  <c r="O963"/>
  <c r="O964"/>
  <c r="O965"/>
  <c r="Q965"/>
  <c r="O966"/>
  <c r="O967"/>
  <c r="Q967"/>
  <c r="O968"/>
  <c r="Q968"/>
  <c r="O969"/>
  <c r="O970"/>
  <c r="Q970"/>
  <c r="O971"/>
  <c r="Q971"/>
  <c r="O972"/>
  <c r="Q972"/>
  <c r="O973"/>
  <c r="Q973"/>
  <c r="O974"/>
  <c r="Q974"/>
  <c r="O975"/>
  <c r="Q975"/>
  <c r="O976"/>
  <c r="Q976"/>
  <c r="O977"/>
  <c r="O978"/>
  <c r="Q978"/>
  <c r="O979"/>
  <c r="O980"/>
  <c r="Q980"/>
  <c r="O981"/>
  <c r="Q981"/>
  <c r="O982"/>
  <c r="O983"/>
  <c r="Q983"/>
  <c r="O984"/>
  <c r="O985"/>
  <c r="Q985"/>
  <c r="O986"/>
  <c r="Q986"/>
  <c r="O987"/>
  <c r="O988"/>
  <c r="Q988"/>
  <c r="O989"/>
  <c r="Q989"/>
  <c r="O990"/>
  <c r="Q990"/>
  <c r="O991"/>
  <c r="O992"/>
  <c r="Q992"/>
  <c r="O993"/>
  <c r="O994"/>
  <c r="Q994"/>
  <c r="O995"/>
  <c r="Q995"/>
  <c r="O996"/>
  <c r="Q996"/>
  <c r="O997"/>
  <c r="Q997"/>
  <c r="O998"/>
  <c r="O999"/>
  <c r="Q999"/>
  <c r="O1000"/>
  <c r="Q1000"/>
  <c r="O1001"/>
  <c r="Q1001"/>
  <c r="O1002"/>
  <c r="Q1002"/>
  <c r="O1003"/>
  <c r="Q1003"/>
  <c r="O1004"/>
  <c r="O1005"/>
  <c r="Q1005"/>
  <c r="O1006"/>
  <c r="Q1006"/>
  <c r="O1007"/>
  <c r="Q1007"/>
  <c r="O1008"/>
  <c r="Q1008"/>
  <c r="O1009"/>
  <c r="Q1009"/>
  <c r="O1010"/>
  <c r="O1011"/>
  <c r="Q1011"/>
  <c r="O1012"/>
  <c r="Q1012"/>
  <c r="O1013"/>
  <c r="O1014"/>
  <c r="Q1014"/>
  <c r="O1015"/>
  <c r="Q1015"/>
  <c r="O1016"/>
  <c r="Q1016"/>
  <c r="O1017"/>
  <c r="O1018"/>
  <c r="Q1018"/>
  <c r="O1019"/>
  <c r="Q1019"/>
  <c r="O1020"/>
  <c r="Q1020"/>
  <c r="O1021"/>
  <c r="O1022"/>
  <c r="Q1022"/>
  <c r="O1023"/>
  <c r="Q1023"/>
  <c r="O1024"/>
  <c r="Q1024"/>
  <c r="O1025"/>
  <c r="Q1025"/>
  <c r="O1026"/>
  <c r="O1027"/>
  <c r="Q1027"/>
  <c r="O1028"/>
  <c r="Q1028"/>
  <c r="O1029"/>
  <c r="O1030"/>
  <c r="Q1030"/>
  <c r="O1031"/>
  <c r="Q1031"/>
  <c r="O1032"/>
  <c r="Q1032"/>
  <c r="O1033"/>
  <c r="Q1033"/>
  <c r="O1034"/>
  <c r="O1035"/>
  <c r="Q1035"/>
  <c r="O1036"/>
  <c r="O1037"/>
  <c r="Q1037"/>
  <c r="O1038"/>
  <c r="O1039"/>
  <c r="Q1039"/>
  <c r="O1040"/>
  <c r="Q1040"/>
  <c r="O1041"/>
  <c r="Q1041"/>
  <c r="O1042"/>
  <c r="Q1042"/>
  <c r="O1043"/>
  <c r="O1044"/>
  <c r="Q1044"/>
  <c r="O1045"/>
  <c r="O1046"/>
  <c r="Q1046"/>
  <c r="O1047"/>
  <c r="O1048"/>
  <c r="Q1048"/>
  <c r="O1049"/>
  <c r="Q1049"/>
  <c r="O1050"/>
  <c r="O1051"/>
  <c r="Q1051"/>
  <c r="O1052"/>
  <c r="Q1052"/>
  <c r="O1053"/>
  <c r="Q1053"/>
  <c r="O1054"/>
  <c r="O1055"/>
  <c r="Q1055"/>
  <c r="O1056"/>
  <c r="O1057"/>
  <c r="Q1057"/>
  <c r="O1058"/>
  <c r="O1059"/>
  <c r="Q1059"/>
  <c r="O1060"/>
  <c r="Q1060"/>
  <c r="O1061"/>
  <c r="O1062"/>
  <c r="Q1062"/>
  <c r="O1063"/>
  <c r="Q1063"/>
  <c r="O1064"/>
  <c r="O1065"/>
  <c r="Q1065"/>
  <c r="O1066"/>
  <c r="Q1066"/>
  <c r="O1067"/>
  <c r="Q1067"/>
  <c r="O1068"/>
  <c r="O1069"/>
  <c r="O1070"/>
  <c r="Q1070"/>
  <c r="O1071"/>
  <c r="Q1071"/>
  <c r="O1072"/>
  <c r="Q1072"/>
  <c r="O1073"/>
  <c r="Q1073"/>
  <c r="O1074"/>
  <c r="Q1074"/>
  <c r="O1075"/>
  <c r="Q1075"/>
  <c r="O1076"/>
  <c r="Q1076"/>
  <c r="O1077"/>
  <c r="O1078"/>
  <c r="O1079"/>
  <c r="Q1079"/>
  <c r="O1080"/>
  <c r="Q1080"/>
  <c r="O1081"/>
  <c r="O1082"/>
  <c r="Q1082"/>
  <c r="O1083"/>
  <c r="Q1083"/>
  <c r="O1084"/>
  <c r="O1085"/>
  <c r="Q1085"/>
  <c r="O1086"/>
  <c r="Q1086"/>
  <c r="O1087"/>
  <c r="O1088"/>
  <c r="Q1088"/>
  <c r="O1089"/>
  <c r="O1090"/>
  <c r="O1091"/>
  <c r="O1092"/>
  <c r="Q1092"/>
  <c r="O1093"/>
  <c r="Q1093"/>
  <c r="O1094"/>
  <c r="Q1094"/>
  <c r="O1095"/>
  <c r="O1096"/>
  <c r="Q1096"/>
  <c r="O1097"/>
  <c r="Q1097"/>
  <c r="O1098"/>
  <c r="Q1098"/>
  <c r="O1099"/>
  <c r="Q1099"/>
  <c r="O1100"/>
  <c r="Q1100"/>
  <c r="O1101"/>
  <c r="Q1101"/>
  <c r="O1102"/>
  <c r="Q1102"/>
  <c r="O1103"/>
  <c r="Q1103"/>
  <c r="O1104"/>
  <c r="O1105"/>
  <c r="Q1105"/>
  <c r="O1106"/>
  <c r="Q1106"/>
  <c r="O1107"/>
  <c r="Q1107"/>
  <c r="O1108"/>
  <c r="Q1108"/>
  <c r="O1109"/>
  <c r="Q1109"/>
  <c r="O1110"/>
  <c r="O1111"/>
  <c r="Q1111"/>
  <c r="O1112"/>
  <c r="Q1112"/>
  <c r="O1113"/>
  <c r="Q1113"/>
  <c r="O1114"/>
  <c r="Q1114"/>
  <c r="O1115"/>
  <c r="O1116"/>
  <c r="Q1116"/>
  <c r="O1117"/>
  <c r="Q1117"/>
  <c r="O1118"/>
  <c r="Q1118"/>
  <c r="O1119"/>
  <c r="Q1119"/>
  <c r="O1120"/>
  <c r="O1121"/>
  <c r="Q1121"/>
  <c r="O1122"/>
  <c r="Q1122"/>
  <c r="O1123"/>
  <c r="Q1123"/>
  <c r="O1124"/>
  <c r="Q1124"/>
  <c r="O1125"/>
  <c r="O1126"/>
  <c r="Q1126"/>
  <c r="O1127"/>
  <c r="Q1127"/>
  <c r="O1128"/>
  <c r="O1129"/>
  <c r="Q1129"/>
  <c r="O1130"/>
  <c r="Q1130"/>
  <c r="O1131"/>
  <c r="Q1131"/>
  <c r="O1132"/>
  <c r="Q1132"/>
  <c r="O1133"/>
  <c r="Q1133"/>
  <c r="O1134"/>
  <c r="Q1134"/>
  <c r="O1135"/>
  <c r="Q1135"/>
  <c r="O1136"/>
  <c r="Q1136"/>
  <c r="O1137"/>
  <c r="Q1137"/>
  <c r="O1138"/>
  <c r="Q1138"/>
  <c r="O1139"/>
  <c r="Q1139"/>
  <c r="O1140"/>
  <c r="Q1140"/>
  <c r="O1141"/>
  <c r="Q1141"/>
  <c r="O1142"/>
  <c r="Q1142"/>
  <c r="O1143"/>
  <c r="O1144"/>
  <c r="Q1144"/>
  <c r="O1145"/>
  <c r="O1146"/>
  <c r="Q1146"/>
  <c r="O1147"/>
  <c r="Q1147"/>
  <c r="O1148"/>
  <c r="Q1148"/>
  <c r="O1149"/>
  <c r="O1150"/>
  <c r="O1151"/>
  <c r="Q1151"/>
  <c r="O1152"/>
  <c r="Q1152"/>
  <c r="O1153"/>
  <c r="Q1153"/>
  <c r="O1154"/>
  <c r="O1155"/>
  <c r="Q1155"/>
  <c r="O1156"/>
  <c r="Q1156"/>
  <c r="O1157"/>
  <c r="O1158"/>
  <c r="Q1158"/>
  <c r="O1159"/>
  <c r="Q1159"/>
  <c r="O1160"/>
  <c r="Q1160"/>
  <c r="O1161"/>
  <c r="Q1161"/>
  <c r="O1162"/>
  <c r="Q1162"/>
  <c r="O1163"/>
  <c r="Q1163"/>
  <c r="O1164"/>
  <c r="Q1164"/>
  <c r="O1165"/>
  <c r="Q1165"/>
  <c r="O1166"/>
  <c r="Q1166"/>
  <c r="O1167"/>
  <c r="Q1167"/>
  <c r="O1168"/>
  <c r="O1169"/>
  <c r="O1170"/>
  <c r="O1171"/>
  <c r="Q1171"/>
  <c r="O1172"/>
  <c r="Q1172"/>
  <c r="O1173"/>
  <c r="Q1173"/>
  <c r="O1174"/>
  <c r="O1175"/>
  <c r="Q1175"/>
  <c r="O1176"/>
  <c r="O1177"/>
  <c r="Q1177"/>
  <c r="O1178"/>
  <c r="Q1178"/>
  <c r="O1179"/>
  <c r="Q1179"/>
  <c r="O1180"/>
  <c r="Q1180"/>
  <c r="O1181"/>
  <c r="O1182"/>
  <c r="Q1182"/>
  <c r="O1183"/>
  <c r="O1184"/>
  <c r="Q1184"/>
  <c r="O1185"/>
  <c r="Q1185"/>
  <c r="O1186"/>
  <c r="Q1186"/>
  <c r="O1187"/>
  <c r="O1188"/>
  <c r="O1189"/>
  <c r="O1190"/>
  <c r="O1191"/>
  <c r="O1192"/>
  <c r="Q1192"/>
  <c r="O1193"/>
  <c r="Q1193"/>
  <c r="O1194"/>
  <c r="O1195"/>
  <c r="Q1195"/>
  <c r="O1196"/>
  <c r="O1197"/>
  <c r="Q1197"/>
  <c r="O1198"/>
  <c r="Q1198"/>
  <c r="O1199"/>
  <c r="Q1199"/>
  <c r="O1200"/>
  <c r="O1201"/>
  <c r="Q1201"/>
  <c r="O1202"/>
  <c r="Q1202"/>
  <c r="O1203"/>
  <c r="Q1203"/>
  <c r="O1204"/>
  <c r="Q1204"/>
  <c r="O1205"/>
  <c r="O1206"/>
  <c r="Q1206"/>
  <c r="O1207"/>
  <c r="Q1207"/>
  <c r="O1208"/>
  <c r="O1209"/>
  <c r="Q1209"/>
  <c r="O1210"/>
  <c r="O1211"/>
  <c r="Q1211"/>
  <c r="O1212"/>
  <c r="Q1212"/>
  <c r="O1213"/>
  <c r="O1214"/>
  <c r="Q1214"/>
  <c r="O1215"/>
  <c r="Q1215"/>
  <c r="O1216"/>
  <c r="O1217"/>
  <c r="O1218"/>
  <c r="Q1218"/>
  <c r="O1219"/>
  <c r="Q1219"/>
  <c r="O1220"/>
  <c r="Q1220"/>
  <c r="O1221"/>
  <c r="O1222"/>
  <c r="O1223"/>
  <c r="Q1223"/>
  <c r="O1224"/>
  <c r="Q1224"/>
  <c r="O1225"/>
  <c r="Q1225"/>
  <c r="O1226"/>
  <c r="Q1226"/>
  <c r="O1227"/>
  <c r="O1228"/>
  <c r="Q1228"/>
  <c r="O1229"/>
  <c r="Q1229"/>
  <c r="O1230"/>
  <c r="Q1230"/>
  <c r="O1231"/>
  <c r="Q1231"/>
  <c r="O1232"/>
  <c r="O1233"/>
  <c r="Q1233"/>
  <c r="O1234"/>
  <c r="Q1234"/>
  <c r="O1235"/>
  <c r="Q1235"/>
  <c r="O1236"/>
  <c r="O1237"/>
  <c r="Q1237"/>
  <c r="O1238"/>
  <c r="Q1238"/>
  <c r="O1239"/>
  <c r="Q1239"/>
  <c r="O1240"/>
  <c r="O1241"/>
  <c r="Q1241"/>
  <c r="O1242"/>
  <c r="Q1242"/>
  <c r="O1243"/>
  <c r="Q1243"/>
  <c r="O1244"/>
  <c r="Q1244"/>
  <c r="O1245"/>
  <c r="Q1245"/>
  <c r="O1246"/>
  <c r="Q1246"/>
  <c r="O1247"/>
  <c r="Q1247"/>
  <c r="O1248"/>
  <c r="Q1248"/>
  <c r="O1249"/>
  <c r="Q1249"/>
  <c r="O1250"/>
  <c r="Q1250"/>
  <c r="O1251"/>
  <c r="O1252"/>
  <c r="Q1252"/>
  <c r="O1253"/>
  <c r="Q1253"/>
  <c r="O1254"/>
  <c r="Q1254"/>
  <c r="O1255"/>
  <c r="O1256"/>
  <c r="Q1256"/>
  <c r="O1257"/>
  <c r="Q1257"/>
  <c r="O1258"/>
  <c r="Q1258"/>
  <c r="O1259"/>
  <c r="Q1259"/>
  <c r="O1260"/>
  <c r="O1261"/>
  <c r="Q1261"/>
  <c r="O1262"/>
  <c r="Q1262"/>
  <c r="O1263"/>
  <c r="Q1263"/>
  <c r="O1264"/>
  <c r="O1265"/>
  <c r="Q1265"/>
  <c r="O1266"/>
  <c r="O1267"/>
  <c r="Q1267"/>
  <c r="O1268"/>
  <c r="Q1268"/>
  <c r="O1269"/>
  <c r="Q1269"/>
  <c r="O1270"/>
  <c r="O1271"/>
  <c r="Q1271"/>
  <c r="O1272"/>
  <c r="O1273"/>
  <c r="Q1273"/>
  <c r="O1274"/>
  <c r="Q1274"/>
  <c r="O1275"/>
  <c r="O1276"/>
  <c r="O1277"/>
  <c r="Q1277"/>
  <c r="O1278"/>
  <c r="Q1278"/>
  <c r="O1279"/>
  <c r="Q1279"/>
  <c r="O1280"/>
  <c r="O1281"/>
  <c r="Q1281"/>
  <c r="O1282"/>
  <c r="Q1282"/>
  <c r="O1283"/>
  <c r="Q1283"/>
  <c r="O1284"/>
  <c r="Q1284"/>
  <c r="O1285"/>
  <c r="Q1285"/>
  <c r="O1286"/>
  <c r="Q1286"/>
  <c r="O1287"/>
  <c r="O1288"/>
  <c r="Q1288"/>
  <c r="O1289"/>
  <c r="Q1289"/>
  <c r="O1290"/>
  <c r="Q1290"/>
  <c r="O1291"/>
  <c r="Q1291"/>
  <c r="O1292"/>
  <c r="O1293"/>
  <c r="Q1293"/>
  <c r="O1294"/>
  <c r="Q1294"/>
  <c r="O1295"/>
  <c r="Q1295"/>
  <c r="O1296"/>
  <c r="O1297"/>
  <c r="Q1297"/>
  <c r="O1298"/>
  <c r="Q1298"/>
  <c r="O1299"/>
  <c r="Q1299"/>
  <c r="O1300"/>
  <c r="Q1300"/>
  <c r="O1301"/>
  <c r="O1302"/>
  <c r="Q1302"/>
  <c r="O1303"/>
  <c r="Q1303"/>
  <c r="O1304"/>
  <c r="Q1304"/>
  <c r="O1305"/>
  <c r="Q1305"/>
  <c r="O1306"/>
  <c r="Q1306"/>
  <c r="O1307"/>
  <c r="O1308"/>
  <c r="Q1308"/>
  <c r="O1309"/>
  <c r="Q1309"/>
  <c r="O1310"/>
  <c r="Q1310"/>
  <c r="O1311"/>
  <c r="Q1311"/>
  <c r="O1312"/>
  <c r="Q1312"/>
  <c r="O1313"/>
  <c r="Q1313"/>
  <c r="O1314"/>
  <c r="Q1314"/>
  <c r="O1315"/>
  <c r="Q1315"/>
  <c r="O1316"/>
  <c r="Q1316"/>
  <c r="O1317"/>
  <c r="Q1317"/>
  <c r="O1318"/>
  <c r="Q1318"/>
  <c r="O1319"/>
  <c r="Q1319"/>
  <c r="O1320"/>
  <c r="O1321"/>
  <c r="Q1321"/>
  <c r="O1322"/>
  <c r="Q1322"/>
  <c r="O1323"/>
  <c r="Q1323"/>
  <c r="O1324"/>
  <c r="Q1324"/>
  <c r="O1325"/>
  <c r="Q1325"/>
  <c r="O1326"/>
  <c r="Q1326"/>
  <c r="O1327"/>
  <c r="O1328"/>
  <c r="O1329"/>
  <c r="O1330"/>
  <c r="Q1330"/>
  <c r="O1331"/>
  <c r="Q1331"/>
  <c r="O1332"/>
  <c r="O1333"/>
  <c r="Q1333"/>
  <c r="O1334"/>
  <c r="Q1334"/>
  <c r="O1335"/>
  <c r="Q1335"/>
  <c r="O1336"/>
  <c r="O1337"/>
  <c r="Q1337"/>
  <c r="O1338"/>
  <c r="Q1338"/>
  <c r="O1339"/>
  <c r="Q1339"/>
  <c r="O1340"/>
  <c r="Q1340"/>
  <c r="O1341"/>
  <c r="O1342"/>
  <c r="Q1342"/>
  <c r="O1343"/>
  <c r="Q1343"/>
  <c r="O1344"/>
  <c r="O1345"/>
  <c r="Q1345"/>
  <c r="O1346"/>
  <c r="Q1346"/>
  <c r="O1347"/>
  <c r="Q1347"/>
  <c r="O1348"/>
  <c r="O1349"/>
  <c r="O1350"/>
  <c r="Q1350"/>
  <c r="O1351"/>
  <c r="Q1351"/>
  <c r="O1352"/>
  <c r="Q1352"/>
  <c r="O1353"/>
  <c r="Q1353"/>
  <c r="O1354"/>
  <c r="Q1354"/>
  <c r="O1355"/>
  <c r="Q1355"/>
  <c r="O1356"/>
  <c r="O1357"/>
  <c r="Q1357"/>
  <c r="O1358"/>
  <c r="Q1358"/>
  <c r="O1359"/>
  <c r="Q1359"/>
  <c r="O1360"/>
  <c r="Q1360"/>
  <c r="O1361"/>
  <c r="Q1361"/>
  <c r="O1362"/>
  <c r="Q1362"/>
  <c r="O1363"/>
  <c r="Q1363"/>
  <c r="O1364"/>
  <c r="O1365"/>
  <c r="Q1365"/>
  <c r="O1366"/>
  <c r="Q1366"/>
  <c r="O1367"/>
  <c r="O1368"/>
  <c r="O1369"/>
  <c r="Q1369"/>
  <c r="O1370"/>
  <c r="Q1370"/>
  <c r="O1371"/>
  <c r="Q1371"/>
  <c r="O1372"/>
  <c r="Q1372"/>
  <c r="O1373"/>
  <c r="Q1373"/>
  <c r="O1374"/>
  <c r="Q1374"/>
  <c r="O1375"/>
  <c r="O1376"/>
  <c r="Q1376"/>
  <c r="O1377"/>
  <c r="Q1377"/>
  <c r="O1378"/>
  <c r="Q1378"/>
  <c r="O1379"/>
  <c r="Q1379"/>
  <c r="H12" i="9" l="1"/>
  <c r="D12"/>
  <c r="E12"/>
  <c r="F12"/>
  <c r="G12"/>
  <c r="C12"/>
  <c r="R5" i="6" l="1"/>
  <c r="W7" l="1"/>
  <c r="W8"/>
  <c r="W14"/>
  <c r="W17"/>
  <c r="W19"/>
  <c r="W21"/>
  <c r="W22"/>
  <c r="W23"/>
  <c r="W24"/>
  <c r="W28"/>
  <c r="W30"/>
  <c r="W31"/>
  <c r="W33"/>
  <c r="W36"/>
  <c r="W37"/>
  <c r="W38"/>
  <c r="W41"/>
  <c r="W42"/>
  <c r="W43"/>
  <c r="W44"/>
  <c r="W46"/>
  <c r="W47"/>
  <c r="W48"/>
  <c r="W49"/>
  <c r="W50"/>
  <c r="W52"/>
  <c r="W53"/>
  <c r="W54"/>
  <c r="W56"/>
  <c r="W57"/>
  <c r="W58"/>
  <c r="W60"/>
  <c r="W61"/>
  <c r="W62"/>
  <c r="W64"/>
  <c r="W65"/>
  <c r="W66"/>
  <c r="W67"/>
  <c r="W68"/>
  <c r="W69"/>
  <c r="W71"/>
  <c r="W74"/>
  <c r="W75"/>
  <c r="W76"/>
  <c r="W77"/>
  <c r="W78"/>
  <c r="W81"/>
  <c r="W82"/>
  <c r="W84"/>
  <c r="W85"/>
  <c r="W88"/>
  <c r="W90"/>
  <c r="W92"/>
  <c r="W93"/>
  <c r="W95"/>
  <c r="W98"/>
  <c r="W99"/>
  <c r="W100"/>
  <c r="W101"/>
  <c r="W104"/>
  <c r="W105"/>
  <c r="W107"/>
  <c r="W108"/>
  <c r="W110"/>
  <c r="W116"/>
  <c r="W117"/>
  <c r="W118"/>
  <c r="W119"/>
  <c r="W120"/>
  <c r="W121"/>
  <c r="W124"/>
  <c r="W125"/>
  <c r="W126"/>
  <c r="W127"/>
  <c r="W129"/>
  <c r="W130"/>
  <c r="W134"/>
  <c r="W136"/>
  <c r="W137"/>
  <c r="W139"/>
  <c r="W140"/>
  <c r="W141"/>
  <c r="W142"/>
  <c r="W145"/>
  <c r="W146"/>
  <c r="W147"/>
  <c r="W150"/>
  <c r="W152"/>
  <c r="W153"/>
  <c r="W154"/>
  <c r="W155"/>
  <c r="W161"/>
  <c r="W162"/>
  <c r="W164"/>
  <c r="W165"/>
  <c r="W172"/>
  <c r="W175"/>
  <c r="W177"/>
  <c r="W178"/>
  <c r="W179"/>
  <c r="W180"/>
  <c r="W182"/>
  <c r="W183"/>
  <c r="W184"/>
  <c r="W189"/>
  <c r="W190"/>
  <c r="W196"/>
  <c r="W198"/>
  <c r="W199"/>
  <c r="W200"/>
  <c r="W201"/>
  <c r="W202"/>
  <c r="W203"/>
  <c r="W204"/>
  <c r="W205"/>
  <c r="W208"/>
  <c r="W211"/>
  <c r="W213"/>
  <c r="W214"/>
  <c r="W218"/>
  <c r="W219"/>
  <c r="W222"/>
  <c r="W224"/>
  <c r="W225"/>
  <c r="W226"/>
  <c r="W227"/>
  <c r="W229"/>
  <c r="W230"/>
  <c r="W231"/>
  <c r="W233"/>
  <c r="W235"/>
  <c r="W237"/>
  <c r="W241"/>
  <c r="W243"/>
  <c r="W246"/>
  <c r="W247"/>
  <c r="W249"/>
  <c r="W250"/>
  <c r="W253"/>
  <c r="W255"/>
  <c r="W256"/>
  <c r="W257"/>
  <c r="W259"/>
  <c r="W262"/>
  <c r="W263"/>
  <c r="W265"/>
  <c r="W266"/>
  <c r="W269"/>
  <c r="W272"/>
  <c r="W274"/>
  <c r="W275"/>
  <c r="W276"/>
  <c r="W277"/>
  <c r="W278"/>
  <c r="W279"/>
  <c r="W283"/>
  <c r="W284"/>
  <c r="W289"/>
  <c r="W291"/>
  <c r="W292"/>
  <c r="W295"/>
  <c r="W296"/>
  <c r="W298"/>
  <c r="W302"/>
  <c r="W303"/>
  <c r="W306"/>
  <c r="W307"/>
  <c r="W308"/>
  <c r="W310"/>
  <c r="W312"/>
  <c r="W313"/>
  <c r="W314"/>
  <c r="W316"/>
  <c r="W320"/>
  <c r="W321"/>
  <c r="W322"/>
  <c r="W324"/>
  <c r="W325"/>
  <c r="W326"/>
  <c r="W328"/>
  <c r="W330"/>
  <c r="W331"/>
  <c r="W332"/>
  <c r="W333"/>
  <c r="W334"/>
  <c r="W336"/>
  <c r="W337"/>
  <c r="W339"/>
  <c r="W340"/>
  <c r="W341"/>
  <c r="W342"/>
  <c r="W343"/>
  <c r="W344"/>
  <c r="W345"/>
  <c r="W346"/>
  <c r="W350"/>
  <c r="W353"/>
  <c r="W355"/>
  <c r="W357"/>
  <c r="W358"/>
  <c r="W359"/>
  <c r="W360"/>
  <c r="W366"/>
  <c r="W370"/>
  <c r="W372"/>
  <c r="W374"/>
  <c r="W376"/>
  <c r="W377"/>
  <c r="W378"/>
  <c r="W379"/>
  <c r="W382"/>
  <c r="W383"/>
  <c r="W386"/>
  <c r="W387"/>
  <c r="W388"/>
  <c r="W390"/>
  <c r="W391"/>
  <c r="W392"/>
  <c r="W394"/>
  <c r="W395"/>
  <c r="W396"/>
  <c r="W397"/>
  <c r="W398"/>
  <c r="W399"/>
  <c r="W401"/>
  <c r="W402"/>
  <c r="W404"/>
  <c r="W405"/>
  <c r="W406"/>
  <c r="W407"/>
  <c r="W409"/>
  <c r="W411"/>
  <c r="W412"/>
  <c r="W415"/>
  <c r="W417"/>
  <c r="W418"/>
  <c r="W419"/>
  <c r="W424"/>
  <c r="W425"/>
  <c r="W427"/>
  <c r="W429"/>
  <c r="W430"/>
  <c r="W432"/>
  <c r="W433"/>
  <c r="W434"/>
  <c r="W435"/>
  <c r="W436"/>
  <c r="W438"/>
  <c r="W439"/>
  <c r="W440"/>
  <c r="W443"/>
  <c r="W444"/>
  <c r="W445"/>
  <c r="W446"/>
  <c r="W448"/>
  <c r="W451"/>
  <c r="W452"/>
  <c r="W459"/>
  <c r="W461"/>
  <c r="W462"/>
  <c r="W463"/>
  <c r="W466"/>
  <c r="W467"/>
  <c r="W470"/>
  <c r="W471"/>
  <c r="W474"/>
  <c r="W476"/>
  <c r="W479"/>
  <c r="W480"/>
  <c r="W483"/>
  <c r="W484"/>
  <c r="W485"/>
  <c r="W487"/>
  <c r="W489"/>
  <c r="W490"/>
  <c r="W491"/>
  <c r="W494"/>
  <c r="W495"/>
  <c r="W496"/>
  <c r="W498"/>
  <c r="W500"/>
  <c r="W505"/>
  <c r="W506"/>
  <c r="W507"/>
  <c r="W508"/>
  <c r="W509"/>
  <c r="W511"/>
  <c r="W512"/>
  <c r="W513"/>
  <c r="W517"/>
  <c r="W1215"/>
  <c r="W1216"/>
  <c r="W1217"/>
  <c r="W1218"/>
  <c r="W1219"/>
  <c r="W1221"/>
  <c r="W1222"/>
  <c r="W1223"/>
  <c r="W1225"/>
  <c r="W1226"/>
  <c r="W1227"/>
  <c r="W1229"/>
  <c r="W1230"/>
  <c r="W1232"/>
  <c r="W1233"/>
  <c r="W1234"/>
  <c r="W1236"/>
  <c r="W1237"/>
  <c r="W1238"/>
  <c r="W1239"/>
  <c r="W1240"/>
  <c r="W1241"/>
  <c r="W1242"/>
  <c r="W1243"/>
  <c r="W1244"/>
  <c r="W1245"/>
  <c r="W1246"/>
  <c r="W1247"/>
  <c r="W1248"/>
  <c r="W1249"/>
  <c r="W1251"/>
  <c r="W1252"/>
  <c r="W1254"/>
  <c r="W1255"/>
  <c r="W1256"/>
  <c r="W1257"/>
  <c r="W1258"/>
  <c r="W1260"/>
  <c r="W1261"/>
  <c r="W1262"/>
  <c r="W1263"/>
  <c r="W1264"/>
  <c r="W1265"/>
  <c r="W1266"/>
  <c r="W1267"/>
  <c r="W1269"/>
  <c r="W1270"/>
  <c r="W1271"/>
  <c r="W1272"/>
  <c r="W1273"/>
  <c r="W1275"/>
  <c r="W1276"/>
  <c r="W1277"/>
  <c r="W1278"/>
  <c r="W1279"/>
  <c r="W1280"/>
  <c r="W1282"/>
  <c r="W1283"/>
  <c r="W1284"/>
  <c r="W1287"/>
  <c r="W1289"/>
  <c r="W1290"/>
  <c r="W1292"/>
  <c r="W1293"/>
  <c r="W1294"/>
  <c r="W1295"/>
  <c r="W1296"/>
  <c r="W1298"/>
  <c r="W1299"/>
  <c r="W1301"/>
  <c r="W1302"/>
  <c r="W1303"/>
  <c r="W1304"/>
  <c r="W1305"/>
  <c r="W1306"/>
  <c r="W1307"/>
  <c r="W1308"/>
  <c r="W1309"/>
  <c r="W1310"/>
  <c r="W1313"/>
  <c r="W1314"/>
  <c r="W1317"/>
  <c r="W1319"/>
  <c r="W1320"/>
  <c r="W1321"/>
  <c r="W1322"/>
  <c r="W1324"/>
  <c r="W1325"/>
  <c r="W1327"/>
  <c r="W1328"/>
  <c r="W1329"/>
  <c r="W1330"/>
  <c r="W1331"/>
  <c r="W1332"/>
  <c r="W1333"/>
  <c r="W1334"/>
  <c r="W1336"/>
  <c r="W1337"/>
  <c r="W1338"/>
  <c r="W1339"/>
  <c r="W1340"/>
  <c r="W1341"/>
  <c r="W1342"/>
  <c r="W1344"/>
  <c r="W1345"/>
  <c r="W1346"/>
  <c r="W1347"/>
  <c r="W1348"/>
  <c r="W1349"/>
  <c r="W1350"/>
  <c r="W1352"/>
  <c r="W1354"/>
  <c r="W1355"/>
  <c r="W1356"/>
  <c r="W1357"/>
  <c r="W1358"/>
  <c r="W1359"/>
  <c r="W1360"/>
  <c r="W1361"/>
  <c r="W1362"/>
  <c r="W1363"/>
  <c r="W1364"/>
  <c r="W1365"/>
  <c r="W1367"/>
  <c r="W1368"/>
  <c r="W1369"/>
  <c r="W1371"/>
  <c r="W1372"/>
  <c r="W1373"/>
  <c r="W1375"/>
  <c r="W1377"/>
  <c r="W1378"/>
  <c r="W32"/>
  <c r="W20"/>
  <c r="W9"/>
  <c r="W10"/>
  <c r="W11"/>
  <c r="W12"/>
  <c r="W13"/>
  <c r="W15"/>
  <c r="W16"/>
  <c r="W18"/>
  <c r="W25"/>
  <c r="W26"/>
  <c r="W27"/>
  <c r="W29"/>
  <c r="W34"/>
  <c r="W35"/>
  <c r="W39"/>
  <c r="W40"/>
  <c r="W45"/>
  <c r="W51"/>
  <c r="W55"/>
  <c r="W59"/>
  <c r="W63"/>
  <c r="W70"/>
  <c r="W72"/>
  <c r="W73"/>
  <c r="W79"/>
  <c r="W80"/>
  <c r="W83"/>
  <c r="W86"/>
  <c r="W87"/>
  <c r="W89"/>
  <c r="W91"/>
  <c r="W94"/>
  <c r="W96"/>
  <c r="W97"/>
  <c r="W102"/>
  <c r="W103"/>
  <c r="W106"/>
  <c r="W109"/>
  <c r="W111"/>
  <c r="W112"/>
  <c r="W113"/>
  <c r="W114"/>
  <c r="W115"/>
  <c r="W122"/>
  <c r="W123"/>
  <c r="W128"/>
  <c r="W131"/>
  <c r="W132"/>
  <c r="W133"/>
  <c r="W135"/>
  <c r="W138"/>
  <c r="W143"/>
  <c r="W144"/>
  <c r="W148"/>
  <c r="W149"/>
  <c r="W151"/>
  <c r="W156"/>
  <c r="W157"/>
  <c r="W158"/>
  <c r="W159"/>
  <c r="W160"/>
  <c r="W163"/>
  <c r="W166"/>
  <c r="W167"/>
  <c r="W168"/>
  <c r="W169"/>
  <c r="W170"/>
  <c r="W171"/>
  <c r="W173"/>
  <c r="W174"/>
  <c r="W176"/>
  <c r="W181"/>
  <c r="W185"/>
  <c r="W186"/>
  <c r="W187"/>
  <c r="W188"/>
  <c r="W191"/>
  <c r="W192"/>
  <c r="W193"/>
  <c r="W194"/>
  <c r="W195"/>
  <c r="W197"/>
  <c r="W206"/>
  <c r="W207"/>
  <c r="W209"/>
  <c r="W210"/>
  <c r="W212"/>
  <c r="W215"/>
  <c r="W216"/>
  <c r="W217"/>
  <c r="W220"/>
  <c r="W221"/>
  <c r="W223"/>
  <c r="W228"/>
  <c r="W232"/>
  <c r="W234"/>
  <c r="W236"/>
  <c r="W238"/>
  <c r="W239"/>
  <c r="W240"/>
  <c r="W242"/>
  <c r="W244"/>
  <c r="W245"/>
  <c r="W248"/>
  <c r="W251"/>
  <c r="W252"/>
  <c r="W254"/>
  <c r="W258"/>
  <c r="W260"/>
  <c r="W261"/>
  <c r="W264"/>
  <c r="W267"/>
  <c r="W268"/>
  <c r="W270"/>
  <c r="W271"/>
  <c r="W273"/>
  <c r="W280"/>
  <c r="W281"/>
  <c r="W282"/>
  <c r="W285"/>
  <c r="W286"/>
  <c r="W287"/>
  <c r="W288"/>
  <c r="W290"/>
  <c r="W293"/>
  <c r="W294"/>
  <c r="W297"/>
  <c r="W299"/>
  <c r="W300"/>
  <c r="W301"/>
  <c r="W304"/>
  <c r="W305"/>
  <c r="W309"/>
  <c r="W311"/>
  <c r="W315"/>
  <c r="W317"/>
  <c r="W318"/>
  <c r="W319"/>
  <c r="W323"/>
  <c r="W327"/>
  <c r="W329"/>
  <c r="W335"/>
  <c r="W338"/>
  <c r="W347"/>
  <c r="W348"/>
  <c r="W349"/>
  <c r="W351"/>
  <c r="W352"/>
  <c r="W354"/>
  <c r="W356"/>
  <c r="W361"/>
  <c r="W362"/>
  <c r="W363"/>
  <c r="W364"/>
  <c r="W365"/>
  <c r="W367"/>
  <c r="W368"/>
  <c r="W369"/>
  <c r="W371"/>
  <c r="W373"/>
  <c r="W375"/>
  <c r="W380"/>
  <c r="W381"/>
  <c r="W384"/>
  <c r="W385"/>
  <c r="W389"/>
  <c r="W393"/>
  <c r="W400"/>
  <c r="W403"/>
  <c r="W408"/>
  <c r="W410"/>
  <c r="W413"/>
  <c r="W414"/>
  <c r="W416"/>
  <c r="W420"/>
  <c r="W421"/>
  <c r="W422"/>
  <c r="W423"/>
  <c r="W426"/>
  <c r="W428"/>
  <c r="W431"/>
  <c r="W437"/>
  <c r="W441"/>
  <c r="W442"/>
  <c r="W447"/>
  <c r="W449"/>
  <c r="W450"/>
  <c r="W453"/>
  <c r="W454"/>
  <c r="W455"/>
  <c r="W456"/>
  <c r="W457"/>
  <c r="W458"/>
  <c r="W460"/>
  <c r="W464"/>
  <c r="W465"/>
  <c r="W468"/>
  <c r="W469"/>
  <c r="W472"/>
  <c r="W473"/>
  <c r="W475"/>
  <c r="W477"/>
  <c r="W478"/>
  <c r="W481"/>
  <c r="W482"/>
  <c r="W486"/>
  <c r="W488"/>
  <c r="W492"/>
  <c r="W493"/>
  <c r="W497"/>
  <c r="W499"/>
  <c r="W501"/>
  <c r="W502"/>
  <c r="W503"/>
  <c r="W504"/>
  <c r="W510"/>
  <c r="W514"/>
  <c r="W515"/>
  <c r="W516"/>
  <c r="W1214"/>
  <c r="W1220"/>
  <c r="W1224"/>
  <c r="W1228"/>
  <c r="W1231"/>
  <c r="W1235"/>
  <c r="W1250"/>
  <c r="W1253"/>
  <c r="W1259"/>
  <c r="W1268"/>
  <c r="W1274"/>
  <c r="W1281"/>
  <c r="W1285"/>
  <c r="W1286"/>
  <c r="W1288"/>
  <c r="W1291"/>
  <c r="W1297"/>
  <c r="W1300"/>
  <c r="W1311"/>
  <c r="W1312"/>
  <c r="W1315"/>
  <c r="W1316"/>
  <c r="W1318"/>
  <c r="W1323"/>
  <c r="W1326"/>
  <c r="W1335"/>
  <c r="W1343"/>
  <c r="W1351"/>
  <c r="W1353"/>
  <c r="W1366"/>
  <c r="W1370"/>
  <c r="W1374"/>
  <c r="W1376"/>
  <c r="W1379"/>
  <c r="H23" i="9" l="1"/>
  <c r="D23"/>
  <c r="G23"/>
  <c r="C23"/>
  <c r="F23"/>
  <c r="E23"/>
  <c r="U261" i="6"/>
  <c r="U254"/>
  <c r="U248"/>
  <c r="U245"/>
  <c r="U244"/>
  <c r="U238"/>
  <c r="U234"/>
  <c r="U228"/>
  <c r="U220"/>
  <c r="U216"/>
  <c r="U212"/>
  <c r="U195"/>
  <c r="U193"/>
  <c r="U192"/>
  <c r="U188"/>
  <c r="U186"/>
  <c r="U176"/>
  <c r="U173"/>
  <c r="U171"/>
  <c r="U170"/>
  <c r="U169"/>
  <c r="U166"/>
  <c r="U159"/>
  <c r="U158"/>
  <c r="U156"/>
  <c r="U151"/>
  <c r="U148"/>
  <c r="U144"/>
  <c r="U135"/>
  <c r="U133"/>
  <c r="U132"/>
  <c r="U128"/>
  <c r="U123"/>
  <c r="U115"/>
  <c r="U113"/>
  <c r="U112"/>
  <c r="U111"/>
  <c r="U109"/>
  <c r="U106"/>
  <c r="U103"/>
  <c r="U96"/>
  <c r="U94"/>
  <c r="U89"/>
  <c r="U87"/>
  <c r="U86"/>
  <c r="U72"/>
  <c r="U63"/>
  <c r="U59"/>
  <c r="U45"/>
  <c r="U40"/>
  <c r="U34"/>
  <c r="U27"/>
  <c r="U25"/>
  <c r="U12"/>
  <c r="U11"/>
  <c r="U9"/>
  <c r="U1353"/>
  <c r="U1351"/>
  <c r="U1343"/>
  <c r="U1331"/>
  <c r="U1324"/>
  <c r="U1309"/>
  <c r="U1303"/>
  <c r="U1281"/>
  <c r="U1274"/>
  <c r="U1268"/>
  <c r="U1259"/>
  <c r="U1250"/>
  <c r="U1228"/>
  <c r="U515"/>
  <c r="U492"/>
  <c r="U465"/>
  <c r="U455"/>
  <c r="U428"/>
  <c r="U421"/>
  <c r="U369"/>
  <c r="U318"/>
  <c r="U280"/>
  <c r="U1361"/>
  <c r="U1352"/>
  <c r="U1342"/>
  <c r="U1330"/>
  <c r="U1305"/>
  <c r="U1299"/>
  <c r="U1293"/>
  <c r="U1290"/>
  <c r="U1284"/>
  <c r="U1279"/>
  <c r="U1269"/>
  <c r="U1262"/>
  <c r="U1257"/>
  <c r="U1249"/>
  <c r="U1238"/>
  <c r="U1223"/>
  <c r="U513"/>
  <c r="U507"/>
  <c r="U485"/>
  <c r="U484"/>
  <c r="U476"/>
  <c r="U452"/>
  <c r="U445"/>
  <c r="U434"/>
  <c r="U427"/>
  <c r="U411"/>
  <c r="U405"/>
  <c r="U395"/>
  <c r="U388"/>
  <c r="U382"/>
  <c r="U378"/>
  <c r="U374"/>
  <c r="U372"/>
  <c r="U357"/>
  <c r="U343"/>
  <c r="U324"/>
  <c r="U296"/>
  <c r="U284"/>
  <c r="U283"/>
  <c r="U269"/>
  <c r="U263"/>
  <c r="U231"/>
  <c r="U226"/>
  <c r="U224"/>
  <c r="U211"/>
  <c r="U204"/>
  <c r="U201"/>
  <c r="U190"/>
  <c r="U164"/>
  <c r="U150"/>
  <c r="U139"/>
  <c r="U137"/>
  <c r="U108"/>
  <c r="U104"/>
  <c r="U84"/>
  <c r="U81"/>
  <c r="U78"/>
  <c r="U71"/>
  <c r="U53"/>
  <c r="U50"/>
  <c r="U43"/>
  <c r="U38"/>
  <c r="U33"/>
  <c r="U28"/>
  <c r="U17"/>
  <c r="U14"/>
  <c r="U1372"/>
  <c r="U1366"/>
  <c r="U1318"/>
  <c r="U1312"/>
  <c r="U1297"/>
  <c r="U1286"/>
  <c r="U1285"/>
  <c r="U1239"/>
  <c r="U1226"/>
  <c r="U514"/>
  <c r="U503"/>
  <c r="U499"/>
  <c r="U482"/>
  <c r="U478"/>
  <c r="U453"/>
  <c r="U416"/>
  <c r="U410"/>
  <c r="U400"/>
  <c r="U389"/>
  <c r="U373"/>
  <c r="U351"/>
  <c r="U323"/>
  <c r="U305"/>
  <c r="U299"/>
  <c r="U1373"/>
  <c r="U1365"/>
  <c r="U1359"/>
  <c r="U1355"/>
  <c r="U1340"/>
  <c r="U1339"/>
  <c r="U1338"/>
  <c r="U1322"/>
  <c r="U1317"/>
  <c r="U1294"/>
  <c r="U1282"/>
  <c r="U1258"/>
  <c r="U1230"/>
  <c r="U1219"/>
  <c r="U509"/>
  <c r="U471"/>
  <c r="U463"/>
  <c r="U462"/>
  <c r="U446"/>
  <c r="U440"/>
  <c r="U438"/>
  <c r="U436"/>
  <c r="U432"/>
  <c r="U419"/>
  <c r="U409"/>
  <c r="U399"/>
  <c r="U396"/>
  <c r="U392"/>
  <c r="U383"/>
  <c r="U355"/>
  <c r="U350"/>
  <c r="U344"/>
  <c r="U316"/>
  <c r="U312"/>
  <c r="U307"/>
  <c r="U302"/>
  <c r="U291"/>
  <c r="U278"/>
  <c r="U275"/>
  <c r="U272"/>
  <c r="U237"/>
  <c r="U229"/>
  <c r="U219"/>
  <c r="U213"/>
  <c r="U203"/>
  <c r="U199"/>
  <c r="U198"/>
  <c r="U178"/>
  <c r="U140"/>
  <c r="U121"/>
  <c r="U110"/>
  <c r="U101"/>
  <c r="U99"/>
  <c r="U44"/>
  <c r="U41"/>
  <c r="U21"/>
  <c r="U19"/>
  <c r="U7"/>
  <c r="U1369"/>
  <c r="U1360"/>
  <c r="U1354"/>
  <c r="U1345"/>
  <c r="U1337"/>
  <c r="U1333"/>
  <c r="U1325"/>
  <c r="U1321"/>
  <c r="U1314"/>
  <c r="U1313"/>
  <c r="U1310"/>
  <c r="U1308"/>
  <c r="U1306"/>
  <c r="U1304"/>
  <c r="U1298"/>
  <c r="U1295"/>
  <c r="U1289"/>
  <c r="U1283"/>
  <c r="U1277"/>
  <c r="U1273"/>
  <c r="U1267"/>
  <c r="U1265"/>
  <c r="U1256"/>
  <c r="U1252"/>
  <c r="U1247"/>
  <c r="U1246"/>
  <c r="U1245"/>
  <c r="U1244"/>
  <c r="U1243"/>
  <c r="U1241"/>
  <c r="U1237"/>
  <c r="U1233"/>
  <c r="U1229"/>
  <c r="U1218"/>
  <c r="U1215"/>
  <c r="U516"/>
  <c r="U510"/>
  <c r="U504"/>
  <c r="U501"/>
  <c r="U497"/>
  <c r="U493"/>
  <c r="U488"/>
  <c r="U481"/>
  <c r="U477"/>
  <c r="U473"/>
  <c r="U472"/>
  <c r="U468"/>
  <c r="U464"/>
  <c r="U460"/>
  <c r="U458"/>
  <c r="U457"/>
  <c r="U454"/>
  <c r="U449"/>
  <c r="U442"/>
  <c r="U441"/>
  <c r="U431"/>
  <c r="U426"/>
  <c r="U422"/>
  <c r="U408"/>
  <c r="U403"/>
  <c r="U393"/>
  <c r="U385"/>
  <c r="U381"/>
  <c r="U380"/>
  <c r="U371"/>
  <c r="U367"/>
  <c r="U364"/>
  <c r="U363"/>
  <c r="U361"/>
  <c r="U356"/>
  <c r="U354"/>
  <c r="U352"/>
  <c r="U349"/>
  <c r="U348"/>
  <c r="U319"/>
  <c r="U317"/>
  <c r="U315"/>
  <c r="U311"/>
  <c r="U309"/>
  <c r="U300"/>
  <c r="U293"/>
  <c r="U290"/>
  <c r="U287"/>
  <c r="U286"/>
  <c r="U281"/>
  <c r="U273"/>
  <c r="U271"/>
  <c r="U268"/>
  <c r="U264"/>
  <c r="U260"/>
  <c r="U258"/>
  <c r="U252"/>
  <c r="U251"/>
  <c r="U242"/>
  <c r="U240"/>
  <c r="U239"/>
  <c r="U236"/>
  <c r="U232"/>
  <c r="U223"/>
  <c r="U221"/>
  <c r="U217"/>
  <c r="U215"/>
  <c r="U210"/>
  <c r="U209"/>
  <c r="U207"/>
  <c r="U206"/>
  <c r="U197"/>
  <c r="U194"/>
  <c r="U191"/>
  <c r="U187"/>
  <c r="U185"/>
  <c r="U181"/>
  <c r="U174"/>
  <c r="U168"/>
  <c r="U167"/>
  <c r="U163"/>
  <c r="U160"/>
  <c r="U157"/>
  <c r="U153"/>
  <c r="U149"/>
  <c r="U143"/>
  <c r="U138"/>
  <c r="U134"/>
  <c r="U131"/>
  <c r="U127"/>
  <c r="U126"/>
  <c r="U124"/>
  <c r="U122"/>
  <c r="U117"/>
  <c r="U116"/>
  <c r="U114"/>
  <c r="U102"/>
  <c r="U100"/>
  <c r="U97"/>
  <c r="U91"/>
  <c r="U83"/>
  <c r="U80"/>
  <c r="U79"/>
  <c r="U73"/>
  <c r="U70"/>
  <c r="U68"/>
  <c r="U66"/>
  <c r="U61"/>
  <c r="U55"/>
  <c r="U51"/>
  <c r="U49"/>
  <c r="U47"/>
  <c r="U42"/>
  <c r="U39"/>
  <c r="U35"/>
  <c r="U32"/>
  <c r="U29"/>
  <c r="U26"/>
  <c r="U24"/>
  <c r="U20"/>
  <c r="U18"/>
  <c r="U16"/>
  <c r="U15"/>
  <c r="U13"/>
  <c r="U10"/>
  <c r="U1378"/>
  <c r="U1377"/>
  <c r="U1371"/>
  <c r="U1363"/>
  <c r="U1347"/>
  <c r="U1300"/>
  <c r="U1291"/>
  <c r="U1288"/>
  <c r="U1278"/>
  <c r="U1263"/>
  <c r="U1235"/>
  <c r="U1214"/>
  <c r="U486"/>
  <c r="U456"/>
  <c r="U450"/>
  <c r="U437"/>
  <c r="U414"/>
  <c r="U375"/>
  <c r="U368"/>
  <c r="U347"/>
  <c r="U338"/>
  <c r="U329"/>
  <c r="U304"/>
  <c r="U297"/>
  <c r="U288"/>
  <c r="U285"/>
  <c r="U282"/>
  <c r="U1362"/>
  <c r="U1358"/>
  <c r="U1357"/>
  <c r="U1350"/>
  <c r="U1346"/>
  <c r="U1334"/>
  <c r="U1319"/>
  <c r="U1302"/>
  <c r="U1271"/>
  <c r="U1261"/>
  <c r="U1254"/>
  <c r="U1248"/>
  <c r="U1242"/>
  <c r="U1234"/>
  <c r="U1225"/>
  <c r="U517"/>
  <c r="U511"/>
  <c r="U508"/>
  <c r="U506"/>
  <c r="U495"/>
  <c r="U474"/>
  <c r="U467"/>
  <c r="U461"/>
  <c r="U443"/>
  <c r="U430"/>
  <c r="U417"/>
  <c r="U412"/>
  <c r="U398"/>
  <c r="U397"/>
  <c r="U394"/>
  <c r="U391"/>
  <c r="U386"/>
  <c r="U359"/>
  <c r="U353"/>
  <c r="U346"/>
  <c r="U342"/>
  <c r="U340"/>
  <c r="U337"/>
  <c r="U334"/>
  <c r="U332"/>
  <c r="U326"/>
  <c r="U321"/>
  <c r="U303"/>
  <c r="U274"/>
  <c r="U259"/>
  <c r="U256"/>
  <c r="U247"/>
  <c r="U243"/>
  <c r="U241"/>
  <c r="U233"/>
  <c r="U214"/>
  <c r="U182"/>
  <c r="U161"/>
  <c r="U154"/>
  <c r="U145"/>
  <c r="U136"/>
  <c r="U130"/>
  <c r="U92"/>
  <c r="U85"/>
  <c r="U76"/>
  <c r="U58"/>
  <c r="U36"/>
  <c r="U30"/>
  <c r="U22"/>
  <c r="U1375"/>
  <c r="U1368"/>
  <c r="U1367"/>
  <c r="U1364"/>
  <c r="U1356"/>
  <c r="U1349"/>
  <c r="U1348"/>
  <c r="U1344"/>
  <c r="U1341"/>
  <c r="U1336"/>
  <c r="U1332"/>
  <c r="U1329"/>
  <c r="U1328"/>
  <c r="U1327"/>
  <c r="U1320"/>
  <c r="U1307"/>
  <c r="U1301"/>
  <c r="U1296"/>
  <c r="U1292"/>
  <c r="U1287"/>
  <c r="U1280"/>
  <c r="U1276"/>
  <c r="U1275"/>
  <c r="U1272"/>
  <c r="U1270"/>
  <c r="U1266"/>
  <c r="U1264"/>
  <c r="U1260"/>
  <c r="U1255"/>
  <c r="U1251"/>
  <c r="U1240"/>
  <c r="U1236"/>
  <c r="U1232"/>
  <c r="U1227"/>
  <c r="U1222"/>
  <c r="U1221"/>
  <c r="U1217"/>
  <c r="U1216"/>
  <c r="U512"/>
  <c r="U505"/>
  <c r="U500"/>
  <c r="U498"/>
  <c r="U496"/>
  <c r="U494"/>
  <c r="U491"/>
  <c r="U490"/>
  <c r="U489"/>
  <c r="U487"/>
  <c r="U483"/>
  <c r="U480"/>
  <c r="U479"/>
  <c r="U470"/>
  <c r="U466"/>
  <c r="U459"/>
  <c r="U451"/>
  <c r="U448"/>
  <c r="U444"/>
  <c r="U439"/>
  <c r="U435"/>
  <c r="U433"/>
  <c r="U429"/>
  <c r="U425"/>
  <c r="U424"/>
  <c r="U418"/>
  <c r="U415"/>
  <c r="U407"/>
  <c r="U406"/>
  <c r="U404"/>
  <c r="U402"/>
  <c r="U401"/>
  <c r="U390"/>
  <c r="U387"/>
  <c r="U379"/>
  <c r="U377"/>
  <c r="U376"/>
  <c r="U370"/>
  <c r="U366"/>
  <c r="U360"/>
  <c r="U358"/>
  <c r="U345"/>
  <c r="U341"/>
  <c r="U339"/>
  <c r="U336"/>
  <c r="U333"/>
  <c r="U331"/>
  <c r="U330"/>
  <c r="U328"/>
  <c r="U325"/>
  <c r="U322"/>
  <c r="U320"/>
  <c r="U314"/>
  <c r="U313"/>
  <c r="U310"/>
  <c r="U308"/>
  <c r="U306"/>
  <c r="U298"/>
  <c r="U295"/>
  <c r="U292"/>
  <c r="U289"/>
  <c r="U279"/>
  <c r="U277"/>
  <c r="U276"/>
  <c r="U266"/>
  <c r="U265"/>
  <c r="U262"/>
  <c r="U257"/>
  <c r="U255"/>
  <c r="U253"/>
  <c r="U250"/>
  <c r="U249"/>
  <c r="U246"/>
  <c r="U235"/>
  <c r="U230"/>
  <c r="U227"/>
  <c r="U225"/>
  <c r="U222"/>
  <c r="U218"/>
  <c r="U208"/>
  <c r="U205"/>
  <c r="U202"/>
  <c r="U200"/>
  <c r="U196"/>
  <c r="U189"/>
  <c r="U184"/>
  <c r="U183"/>
  <c r="U180"/>
  <c r="U179"/>
  <c r="U177"/>
  <c r="U175"/>
  <c r="U172"/>
  <c r="U165"/>
  <c r="U162"/>
  <c r="U155"/>
  <c r="U152"/>
  <c r="U147"/>
  <c r="U146"/>
  <c r="U142"/>
  <c r="U141"/>
  <c r="U129"/>
  <c r="U125"/>
  <c r="U120"/>
  <c r="U119"/>
  <c r="U118"/>
  <c r="U107"/>
  <c r="U105"/>
  <c r="U98"/>
  <c r="U95"/>
  <c r="U93"/>
  <c r="U90"/>
  <c r="U88"/>
  <c r="U82"/>
  <c r="U77"/>
  <c r="U75"/>
  <c r="U74"/>
  <c r="U69"/>
  <c r="U67"/>
  <c r="U65"/>
  <c r="U64"/>
  <c r="U62"/>
  <c r="U60"/>
  <c r="U57"/>
  <c r="U56"/>
  <c r="U54"/>
  <c r="U52"/>
  <c r="U48"/>
  <c r="U46"/>
  <c r="U37"/>
  <c r="U31"/>
  <c r="U23"/>
  <c r="U8"/>
  <c r="U1379"/>
  <c r="U1376"/>
  <c r="U1374"/>
  <c r="U1370"/>
  <c r="U1335"/>
  <c r="U1326"/>
  <c r="U1323"/>
  <c r="U1316"/>
  <c r="U1315"/>
  <c r="U1311"/>
  <c r="U1253"/>
  <c r="U1231"/>
  <c r="U1224"/>
  <c r="U1220"/>
  <c r="U502"/>
  <c r="U475"/>
  <c r="U469"/>
  <c r="U447"/>
  <c r="U423"/>
  <c r="U420"/>
  <c r="U413"/>
  <c r="U384"/>
  <c r="U365"/>
  <c r="U362"/>
  <c r="U335"/>
  <c r="U327"/>
  <c r="U301"/>
  <c r="U294"/>
  <c r="U270"/>
  <c r="U267"/>
  <c r="M5" l="1"/>
  <c r="L13" i="8" l="1"/>
  <c r="N13" s="1"/>
  <c r="L12"/>
  <c r="N12" s="1"/>
  <c r="L11"/>
  <c r="N11" s="1"/>
  <c r="L10"/>
  <c r="N10" s="1"/>
  <c r="L9"/>
  <c r="N9" s="1"/>
  <c r="L8"/>
  <c r="N8" s="1"/>
  <c r="K13"/>
  <c r="K12"/>
  <c r="K11"/>
  <c r="K10"/>
  <c r="K9"/>
  <c r="K8"/>
  <c r="J13"/>
  <c r="J12"/>
  <c r="J11"/>
  <c r="J10"/>
  <c r="J9"/>
  <c r="J8"/>
  <c r="C5"/>
  <c r="F13"/>
  <c r="H13" s="1"/>
  <c r="F12"/>
  <c r="H12" s="1"/>
  <c r="F11"/>
  <c r="H11" s="1"/>
  <c r="F10"/>
  <c r="H10" s="1"/>
  <c r="F9"/>
  <c r="H9" s="1"/>
  <c r="F8"/>
  <c r="H8" s="1"/>
  <c r="E13"/>
  <c r="E12"/>
  <c r="E11"/>
  <c r="E10"/>
  <c r="E9"/>
  <c r="E8"/>
  <c r="D13"/>
  <c r="D12"/>
  <c r="D11"/>
  <c r="D10"/>
  <c r="D9"/>
  <c r="D8"/>
  <c r="C5" i="9"/>
  <c r="B4" i="6"/>
  <c r="L5"/>
  <c r="D14" i="8" l="1"/>
  <c r="J14"/>
  <c r="K14"/>
  <c r="F14"/>
  <c r="H14" s="1"/>
  <c r="E14"/>
  <c r="L14"/>
  <c r="N14" s="1"/>
  <c r="S5" i="6"/>
  <c r="T5" s="1"/>
  <c r="N5"/>
  <c r="P5"/>
  <c r="V5"/>
  <c r="W5" s="1"/>
  <c r="Q5" l="1"/>
  <c r="G14" i="8"/>
  <c r="I14"/>
  <c r="H28" i="9" l="1"/>
  <c r="G28"/>
  <c r="F28"/>
  <c r="E28"/>
  <c r="D28"/>
  <c r="C28"/>
  <c r="H17"/>
  <c r="G17"/>
  <c r="F17"/>
  <c r="E17"/>
  <c r="D17"/>
  <c r="C17"/>
  <c r="I27"/>
  <c r="I26"/>
  <c r="I25"/>
  <c r="I24"/>
  <c r="I23"/>
  <c r="I22"/>
  <c r="I21"/>
  <c r="I11"/>
  <c r="I12"/>
  <c r="I13"/>
  <c r="I14"/>
  <c r="I15"/>
  <c r="I16"/>
  <c r="I10"/>
  <c r="I17" l="1"/>
  <c r="E18"/>
  <c r="E29"/>
  <c r="G8" i="8"/>
  <c r="G12"/>
  <c r="O11"/>
  <c r="G9"/>
  <c r="G13"/>
  <c r="I8"/>
  <c r="M8"/>
  <c r="O12"/>
  <c r="M10"/>
  <c r="G10"/>
  <c r="I12"/>
  <c r="O9"/>
  <c r="O13"/>
  <c r="I11"/>
  <c r="G11"/>
  <c r="O10"/>
  <c r="I28" i="9"/>
  <c r="O8" i="8"/>
  <c r="M12"/>
  <c r="I9"/>
  <c r="I13"/>
  <c r="M9"/>
  <c r="I10"/>
  <c r="M11"/>
  <c r="M13"/>
  <c r="I18" i="9" l="1"/>
  <c r="I29"/>
  <c r="O14" i="8"/>
  <c r="M14"/>
</calcChain>
</file>

<file path=xl/sharedStrings.xml><?xml version="1.0" encoding="utf-8"?>
<sst xmlns="http://schemas.openxmlformats.org/spreadsheetml/2006/main" count="13602" uniqueCount="2805">
  <si>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</si>
  <si>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</si>
  <si>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</si>
  <si>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</si>
  <si>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</si>
  <si>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</si>
  <si>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</si>
  <si>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</si>
  <si>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</si>
  <si>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Dhaka South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</si>
  <si>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</si>
  <si>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</si>
  <si>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</si>
  <si>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</si>
  <si>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</si>
  <si>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</si>
  <si>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</si>
  <si>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</si>
  <si>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</si>
  <si>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</si>
  <si>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Mobile Gallary</t>
  </si>
  <si>
    <t>One Telecom</t>
  </si>
  <si>
    <t>Sony Telecom</t>
  </si>
  <si>
    <t>S.S Telecom</t>
  </si>
  <si>
    <t>Sumon Telecom</t>
  </si>
  <si>
    <t>Hasan Telecom</t>
  </si>
  <si>
    <t>Vai Vai Telecom</t>
  </si>
  <si>
    <t>S.M Telecom</t>
  </si>
  <si>
    <t>S.L Telecom</t>
  </si>
  <si>
    <t>Dewan Telecom</t>
  </si>
  <si>
    <t>Mollah Telecom</t>
  </si>
  <si>
    <t>Raihan Telecom</t>
  </si>
  <si>
    <t>Akhi Telecom</t>
  </si>
  <si>
    <t>Bismillah Mobile Center</t>
  </si>
  <si>
    <t>Shohel Telecom</t>
  </si>
  <si>
    <t>Mim Telecom</t>
  </si>
  <si>
    <t>Kabir Electronics</t>
  </si>
  <si>
    <t>Mobile Link</t>
  </si>
  <si>
    <t>Mobile House</t>
  </si>
  <si>
    <t>Digital Mobile</t>
  </si>
  <si>
    <t>Mobile Fashion</t>
  </si>
  <si>
    <t>Master Electronics</t>
  </si>
  <si>
    <t>Arif Telecom</t>
  </si>
  <si>
    <t>Bismillah Telecom</t>
  </si>
  <si>
    <t>Shabuj Telecom</t>
  </si>
  <si>
    <t>Khan Telecom</t>
  </si>
  <si>
    <t>Ma Telecom</t>
  </si>
  <si>
    <t>Maa Telecom</t>
  </si>
  <si>
    <t>Asha Telecom</t>
  </si>
  <si>
    <t>Mobile Garden</t>
  </si>
  <si>
    <t>Abir Telecom</t>
  </si>
  <si>
    <t>Aporupa Telecom</t>
  </si>
  <si>
    <t>Jaman Telecom</t>
  </si>
  <si>
    <t>Tamim Telecom</t>
  </si>
  <si>
    <t>Biplob Telecom</t>
  </si>
  <si>
    <t>Razib Telecom</t>
  </si>
  <si>
    <t>Mobile Dot Com</t>
  </si>
  <si>
    <t>Anik Telecom</t>
  </si>
  <si>
    <t>Mobile City</t>
  </si>
  <si>
    <t>Eva Telecom</t>
  </si>
  <si>
    <t>Touhid Telecom</t>
  </si>
  <si>
    <t>Ruhul Telecom</t>
  </si>
  <si>
    <t>Roy Telecom</t>
  </si>
  <si>
    <t>Udoy Telecom</t>
  </si>
  <si>
    <t>Brothers Telecom</t>
  </si>
  <si>
    <t>Mobile Touch</t>
  </si>
  <si>
    <t>Mobile Mela</t>
  </si>
  <si>
    <t>Arafat Telecom</t>
  </si>
  <si>
    <t>Apu Telecom</t>
  </si>
  <si>
    <t>Rasel Telecom</t>
  </si>
  <si>
    <t>Kotha Telecom</t>
  </si>
  <si>
    <t>Mosharaf Telecom</t>
  </si>
  <si>
    <t>Moon Telecom</t>
  </si>
  <si>
    <t>Master Telecom</t>
  </si>
  <si>
    <t>Emon Telecom</t>
  </si>
  <si>
    <t>Sonali Telecom</t>
  </si>
  <si>
    <t>Bai Bai Telecom</t>
  </si>
  <si>
    <t>Sadia Telecom</t>
  </si>
  <si>
    <t>Fatema Telecom</t>
  </si>
  <si>
    <t>Harun Telecom</t>
  </si>
  <si>
    <t>Alif Telecom</t>
  </si>
  <si>
    <t>Mobile Gallery</t>
  </si>
  <si>
    <t>Monir Telecom</t>
  </si>
  <si>
    <t>Arman Telecom</t>
  </si>
  <si>
    <t>Tutul Telecom</t>
  </si>
  <si>
    <t>Noor Telecom</t>
  </si>
  <si>
    <t>Media Telecom</t>
  </si>
  <si>
    <t>Jebin Telecom</t>
  </si>
  <si>
    <t>Maisha Telecom</t>
  </si>
  <si>
    <t>Raju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</si>
  <si>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</si>
  <si>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</si>
  <si>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</si>
  <si>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</si>
  <si>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</si>
  <si>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</si>
  <si>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</si>
  <si>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</si>
  <si>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</si>
  <si>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</si>
  <si>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</si>
  <si>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</si>
  <si>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</si>
  <si>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</si>
  <si>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</si>
  <si>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</si>
  <si>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Jarif Telecom</t>
  </si>
  <si>
    <t>Mintu Telecom</t>
  </si>
  <si>
    <t>Salma Telecom</t>
  </si>
  <si>
    <t>Sadek Telecom</t>
  </si>
  <si>
    <t>Joty Telecom</t>
  </si>
  <si>
    <t>Smart Zone</t>
  </si>
  <si>
    <t>Bismillah Mobile Zone</t>
  </si>
  <si>
    <t>Anamul Telecom</t>
  </si>
  <si>
    <t>Satata Mobile</t>
  </si>
  <si>
    <t>Mobile Point</t>
  </si>
  <si>
    <t>Sorna Telecom</t>
  </si>
  <si>
    <t>Sohel Telecom</t>
  </si>
  <si>
    <t>Amir Telecom</t>
  </si>
  <si>
    <t>Lamia Telecom</t>
  </si>
  <si>
    <t>Chattogram</t>
  </si>
  <si>
    <t>Habib Electronics</t>
  </si>
  <si>
    <t>Mamun Telecom</t>
  </si>
  <si>
    <t>Nur Telecom</t>
  </si>
  <si>
    <t>Talukder Telecom</t>
  </si>
  <si>
    <t>Mobile point</t>
  </si>
  <si>
    <t>Rashed Telecom</t>
  </si>
  <si>
    <t>Mobile Plaza</t>
  </si>
  <si>
    <t>Mohima Telecom</t>
  </si>
  <si>
    <t>Sheba Telecom</t>
  </si>
  <si>
    <t>Modern Electronics</t>
  </si>
  <si>
    <t>Mobile Park</t>
  </si>
  <si>
    <t>Sarkar Telecom</t>
  </si>
  <si>
    <t>Sarker Telecom</t>
  </si>
  <si>
    <t>Masud Telecom</t>
  </si>
  <si>
    <t>Prime Telecom</t>
  </si>
  <si>
    <t>Ma Electronics</t>
  </si>
  <si>
    <t>Nahar Telecom</t>
  </si>
  <si>
    <t>Shahin Telecom</t>
  </si>
  <si>
    <t>Jonaki Telecom</t>
  </si>
  <si>
    <t>Dhaka Telecom</t>
  </si>
  <si>
    <t>Suzon Telecom</t>
  </si>
  <si>
    <t>Vai-Vai Telecom</t>
  </si>
  <si>
    <t>Riya Telecom</t>
  </si>
  <si>
    <t>Islam Telecom</t>
  </si>
  <si>
    <t>Bristi Telecom</t>
  </si>
  <si>
    <t>Mobile Corner</t>
  </si>
  <si>
    <t>Raisa Telecom</t>
  </si>
  <si>
    <t>Atik Telecom</t>
  </si>
  <si>
    <t>Momin Telecom</t>
  </si>
  <si>
    <t>Rana Telecom</t>
  </si>
  <si>
    <t>M.M Telecom</t>
  </si>
  <si>
    <t>Mobile Mart</t>
  </si>
  <si>
    <t>AB Telecom</t>
  </si>
  <si>
    <t>Vai Vai Electronics</t>
  </si>
  <si>
    <t>Sabbir Telecom</t>
  </si>
  <si>
    <t>Rahim Telecom</t>
  </si>
  <si>
    <t>Prince Telecom</t>
  </si>
  <si>
    <t>Maria Telecom</t>
  </si>
  <si>
    <t>Srabon Telecom</t>
  </si>
  <si>
    <t>Borno Telecom</t>
  </si>
  <si>
    <t>M.B Telecom</t>
  </si>
  <si>
    <t>Bondhu Telecom</t>
  </si>
  <si>
    <t>SB Electronics</t>
  </si>
  <si>
    <t>Hossain Telecom</t>
  </si>
  <si>
    <t>Asif Telecom</t>
  </si>
  <si>
    <t>S.M Enterprise</t>
  </si>
  <si>
    <t>Mobile Palace</t>
  </si>
  <si>
    <t>Anowara Telecom</t>
  </si>
  <si>
    <t>Al Madina</t>
  </si>
  <si>
    <t>Jannat Telecom</t>
  </si>
  <si>
    <t>Mobile Haven</t>
  </si>
  <si>
    <t>Mahin Telecom</t>
  </si>
  <si>
    <t>Seba Telecom</t>
  </si>
  <si>
    <t>Nabila Telecom</t>
  </si>
  <si>
    <t>Rayhan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</si>
  <si>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</si>
  <si>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</si>
  <si>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</si>
  <si>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</si>
  <si>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</si>
  <si>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</si>
  <si>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</si>
  <si>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</si>
  <si>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Sohan Telecom</t>
  </si>
  <si>
    <t>Dhaka North</t>
  </si>
  <si>
    <t>M.R. Telecom</t>
  </si>
  <si>
    <t>Babu Telecom</t>
  </si>
  <si>
    <t>Anik Mobile</t>
  </si>
  <si>
    <t>Forid Telecom</t>
  </si>
  <si>
    <t>Antor Telecom</t>
  </si>
  <si>
    <t>Mim Electronics</t>
  </si>
  <si>
    <t>Utshob Telecom</t>
  </si>
  <si>
    <t>Habib Telecom</t>
  </si>
  <si>
    <t>Sagor Telecom</t>
  </si>
  <si>
    <t>Multimedia</t>
  </si>
  <si>
    <t>Mizan Telecom</t>
  </si>
  <si>
    <t>Shahin Electronics</t>
  </si>
  <si>
    <t>Jogajog Telecom</t>
  </si>
  <si>
    <t>Bijoy Telecom</t>
  </si>
  <si>
    <t>Momo Telecom</t>
  </si>
  <si>
    <t>Rubel Telecom</t>
  </si>
  <si>
    <t>R Telecom</t>
  </si>
  <si>
    <t>Uzzol Telecom</t>
  </si>
  <si>
    <t>Fahad Telecom</t>
  </si>
  <si>
    <t>New National Electronics</t>
  </si>
  <si>
    <t>Sky Telecom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</si>
  <si>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</si>
  <si>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</si>
  <si>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</si>
  <si>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</si>
  <si>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</si>
  <si>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</si>
  <si>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</si>
  <si>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</si>
  <si>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</si>
  <si>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</si>
  <si>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</si>
  <si>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Jahid Telecom</t>
  </si>
  <si>
    <t>R.S Telecom</t>
  </si>
  <si>
    <t>Nayem Telecom</t>
  </si>
  <si>
    <t>Nishad Telecom</t>
  </si>
  <si>
    <t>Rahi Telecom</t>
  </si>
  <si>
    <t>Mobile Hospital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</si>
  <si>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</si>
  <si>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</si>
  <si>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</si>
  <si>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</si>
  <si>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</si>
  <si>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</si>
  <si>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</si>
  <si>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</si>
  <si>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Moon Electronics</t>
  </si>
  <si>
    <t>Mollah Enterprise</t>
  </si>
  <si>
    <t>Azizul Telecom</t>
  </si>
  <si>
    <t>Shorif Telecom</t>
  </si>
  <si>
    <t>Grameen Telecom</t>
  </si>
  <si>
    <t>Jui Telecom</t>
  </si>
  <si>
    <t>Rangpur</t>
  </si>
  <si>
    <t>Sheikh Telecom</t>
  </si>
  <si>
    <t>Mousumi Telecom</t>
  </si>
  <si>
    <t>Sahin Telecom</t>
  </si>
  <si>
    <t>Reza Telecom</t>
  </si>
  <si>
    <t>Torongo Telecom</t>
  </si>
  <si>
    <t>Talukdar Telecom</t>
  </si>
  <si>
    <t>S M Telecom</t>
  </si>
  <si>
    <t>Tithi Telecom</t>
  </si>
  <si>
    <t>Khokon Telecom</t>
  </si>
  <si>
    <t>Digonto Telecom</t>
  </si>
  <si>
    <t>Sony Electronics</t>
  </si>
  <si>
    <t>Sobuj Telecom</t>
  </si>
  <si>
    <t>Soudia Telecom</t>
  </si>
  <si>
    <t>Soikot Telecom</t>
  </si>
  <si>
    <t>Mondol Telecom</t>
  </si>
  <si>
    <t>Rony Telecom</t>
  </si>
  <si>
    <t>Saha Telecom</t>
  </si>
  <si>
    <t>Saju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</si>
  <si>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</si>
  <si>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</si>
  <si>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</si>
  <si>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</si>
  <si>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</si>
  <si>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</si>
  <si>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Mitu Telecom</t>
  </si>
  <si>
    <t>S.A Telecom</t>
  </si>
  <si>
    <t>Enjoy Telecom</t>
  </si>
  <si>
    <t>Soscho Telecom</t>
  </si>
  <si>
    <t>Nurjahan Telecom</t>
  </si>
  <si>
    <t>Afrin Telecom</t>
  </si>
  <si>
    <t>M.S Telecom</t>
  </si>
  <si>
    <t>Samiha Telecom</t>
  </si>
  <si>
    <t>Dhaka</t>
  </si>
  <si>
    <t>Khulna</t>
  </si>
  <si>
    <t>Khan Electronics</t>
  </si>
  <si>
    <t>Mita Telecom</t>
  </si>
  <si>
    <t>Mobile Hat</t>
  </si>
  <si>
    <t>Farid Telecom</t>
  </si>
  <si>
    <t>Hafiz Electronics</t>
  </si>
  <si>
    <t>Rani Telecom</t>
  </si>
  <si>
    <t>Mithu Telecom</t>
  </si>
  <si>
    <t>Bappi Telecom</t>
  </si>
  <si>
    <t>Mehedi Telecom</t>
  </si>
  <si>
    <t>Liton Mobile</t>
  </si>
  <si>
    <t>DEL-0041</t>
  </si>
  <si>
    <t>Raton Electronics</t>
  </si>
  <si>
    <t>Nayeem Telecom</t>
  </si>
  <si>
    <t>Sharif Telecom</t>
  </si>
  <si>
    <t>Mobile Clinic</t>
  </si>
  <si>
    <t>Naz Telecom</t>
  </si>
  <si>
    <t>Mahabub Telecom</t>
  </si>
  <si>
    <t>Biswas Telecom</t>
  </si>
  <si>
    <t>S.S. Telecom</t>
  </si>
  <si>
    <t>Liton Electronics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</si>
  <si>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</si>
  <si>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</si>
  <si>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</si>
  <si>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</si>
  <si>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</si>
  <si>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</si>
  <si>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Trisha Electronics</t>
  </si>
  <si>
    <t>Haque Enterprise</t>
  </si>
  <si>
    <t>Ittadi Store</t>
  </si>
  <si>
    <t>Rubel Telecom-2</t>
  </si>
  <si>
    <t>Malek Telecom</t>
  </si>
  <si>
    <t>Abdullah Electronics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</si>
  <si>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</si>
  <si>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</si>
  <si>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</si>
  <si>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</si>
  <si>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</si>
  <si>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</si>
  <si>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</si>
  <si>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</si>
  <si>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</si>
  <si>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</si>
  <si>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</si>
  <si>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</si>
  <si>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</si>
  <si>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</si>
  <si>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</si>
  <si>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</si>
  <si>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</si>
  <si>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</si>
  <si>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</si>
  <si>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</si>
  <si>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</si>
  <si>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</si>
  <si>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RET-07732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</si>
  <si>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</si>
  <si>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</si>
  <si>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</si>
  <si>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</si>
  <si>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</si>
  <si>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</si>
  <si>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</si>
  <si>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</si>
  <si>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</si>
  <si>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</si>
  <si>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</si>
  <si>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</si>
  <si>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</si>
  <si>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</si>
  <si>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</si>
  <si>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</si>
  <si>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</si>
  <si>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</si>
  <si>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</si>
  <si>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</si>
  <si>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</si>
  <si>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</si>
  <si>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</si>
  <si>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</si>
  <si>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</si>
  <si>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</si>
  <si>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</si>
  <si>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</si>
  <si>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</si>
  <si>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</si>
  <si>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</si>
  <si>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</si>
  <si>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</si>
  <si>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</si>
  <si>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</si>
  <si>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</si>
  <si>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</si>
  <si>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</si>
  <si>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</si>
  <si>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</si>
  <si>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</si>
  <si>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</si>
  <si>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</si>
  <si>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</si>
  <si>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</si>
  <si>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</si>
  <si>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</si>
  <si>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</si>
  <si>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</si>
  <si>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</si>
  <si>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</si>
  <si>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</si>
  <si>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</si>
  <si>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</si>
  <si>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</si>
  <si>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</si>
  <si>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</si>
  <si>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</si>
  <si>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</si>
  <si>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</si>
  <si>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</si>
  <si>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</si>
  <si>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</si>
  <si>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</si>
  <si>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</si>
  <si>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</si>
  <si>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</si>
  <si>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</si>
  <si>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</si>
  <si>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</si>
  <si>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</si>
  <si>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</si>
  <si>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</si>
  <si>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</si>
  <si>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</si>
  <si>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</si>
  <si>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</si>
  <si>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</si>
  <si>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</si>
  <si>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</si>
  <si>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</si>
  <si>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</si>
  <si>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</si>
  <si>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</si>
  <si>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</si>
  <si>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</si>
  <si>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</si>
  <si>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</si>
  <si>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</si>
  <si>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</si>
  <si>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</si>
  <si>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</si>
  <si>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</si>
  <si>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</si>
  <si>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</si>
  <si>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</si>
  <si>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</si>
  <si>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</si>
  <si>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</si>
  <si>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</si>
  <si>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</si>
  <si>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</si>
  <si>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</si>
  <si>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</si>
  <si>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</si>
  <si>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</si>
  <si>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</si>
  <si>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</si>
  <si>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</si>
  <si>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</si>
  <si>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</si>
  <si>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</si>
  <si>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</si>
  <si>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</si>
  <si>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</si>
  <si>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</si>
  <si>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</si>
  <si>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</si>
  <si>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</si>
  <si>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</si>
  <si>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</si>
  <si>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</si>
  <si>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</si>
  <si>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</si>
  <si>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</si>
  <si>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</si>
  <si>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</si>
  <si>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RET-08064</t>
  </si>
  <si>
    <t>Shohel Electronics</t>
  </si>
  <si>
    <t>RET-08072</t>
  </si>
  <si>
    <t>RET-08074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</si>
  <si>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</si>
  <si>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</si>
  <si>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</si>
  <si>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</si>
  <si>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</si>
  <si>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</si>
  <si>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</si>
  <si>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</si>
  <si>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</si>
  <si>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</si>
  <si>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</si>
  <si>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</si>
  <si>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</si>
  <si>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</si>
  <si>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</si>
  <si>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</si>
  <si>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</si>
  <si>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</si>
  <si>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</si>
  <si>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</si>
  <si>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</si>
  <si>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</si>
  <si>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</si>
  <si>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</si>
  <si>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</si>
  <si>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</si>
  <si>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</si>
  <si>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</si>
  <si>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</si>
  <si>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</si>
  <si>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</si>
  <si>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</si>
  <si>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</si>
  <si>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</si>
  <si>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</si>
  <si>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</si>
  <si>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</si>
  <si>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</si>
  <si>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</si>
  <si>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</si>
  <si>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</si>
  <si>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</si>
  <si>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</si>
  <si>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</si>
  <si>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</si>
  <si>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</si>
  <si>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</si>
  <si>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</si>
  <si>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</si>
  <si>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</si>
  <si>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</si>
  <si>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</si>
  <si>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</si>
  <si>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</si>
  <si>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</si>
  <si>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</si>
  <si>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</si>
  <si>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</si>
  <si>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</si>
  <si>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</si>
  <si>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</si>
  <si>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</si>
  <si>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</si>
  <si>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</si>
  <si>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</si>
  <si>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</si>
  <si>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</si>
  <si>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</si>
  <si>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</si>
  <si>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</si>
  <si>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</si>
  <si>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</si>
  <si>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</si>
  <si>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</si>
  <si>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</si>
  <si>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</si>
  <si>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</si>
  <si>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</si>
  <si>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</si>
  <si>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</si>
  <si>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</si>
  <si>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</si>
  <si>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</si>
  <si>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</si>
  <si>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</si>
  <si>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</si>
  <si>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</si>
  <si>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</si>
  <si>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</si>
  <si>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</si>
  <si>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</si>
  <si>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</si>
  <si>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</si>
  <si>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</si>
  <si>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</si>
  <si>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</si>
  <si>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</si>
  <si>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</si>
  <si>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</si>
  <si>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</si>
  <si>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</si>
  <si>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</si>
  <si>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</si>
  <si>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</si>
  <si>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</si>
  <si>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</si>
  <si>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</si>
  <si>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</si>
  <si>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</si>
  <si>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</si>
  <si>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</si>
  <si>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</si>
  <si>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</si>
  <si>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</si>
  <si>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</si>
  <si>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</si>
  <si>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</si>
  <si>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</si>
  <si>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</si>
  <si>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</si>
  <si>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</si>
  <si>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</si>
  <si>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</si>
  <si>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</si>
  <si>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</si>
  <si>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</si>
  <si>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</si>
  <si>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</si>
  <si>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</si>
  <si>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</si>
  <si>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</si>
  <si>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</si>
  <si>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</si>
  <si>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</si>
  <si>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</si>
  <si>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</si>
  <si>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</si>
  <si>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</si>
  <si>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</si>
  <si>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</si>
  <si>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</si>
  <si>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</si>
  <si>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</si>
  <si>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</si>
  <si>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</si>
  <si>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</si>
  <si>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</si>
  <si>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</si>
  <si>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</si>
  <si>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</si>
  <si>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</si>
  <si>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</si>
  <si>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</si>
  <si>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</si>
  <si>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</si>
  <si>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</si>
  <si>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</si>
  <si>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</si>
  <si>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</si>
  <si>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</si>
  <si>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</si>
  <si>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</si>
  <si>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</si>
  <si>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</si>
  <si>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</si>
  <si>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</si>
  <si>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</si>
  <si>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</si>
  <si>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</si>
  <si>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</si>
  <si>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</si>
  <si>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</si>
  <si>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</si>
  <si>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</si>
  <si>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</si>
  <si>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</si>
  <si>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</si>
  <si>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</si>
  <si>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</si>
  <si>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</si>
  <si>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</si>
  <si>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</si>
  <si>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</si>
  <si>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</si>
  <si>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</si>
  <si>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</si>
  <si>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</si>
  <si>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</si>
  <si>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</si>
  <si>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</si>
  <si>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</si>
  <si>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</si>
  <si>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</si>
  <si>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</si>
  <si>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</si>
  <si>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</si>
  <si>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</si>
  <si>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</si>
  <si>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</si>
  <si>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</si>
  <si>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</si>
  <si>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</si>
  <si>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</si>
  <si>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</si>
  <si>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</si>
  <si>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</si>
  <si>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</si>
  <si>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</si>
  <si>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</si>
  <si>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</si>
  <si>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</si>
  <si>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</si>
  <si>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</si>
  <si>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</si>
  <si>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</si>
  <si>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</si>
  <si>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</si>
  <si>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</si>
  <si>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</si>
  <si>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</si>
  <si>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</si>
  <si>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</si>
  <si>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</si>
  <si>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</si>
  <si>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</si>
  <si>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</si>
  <si>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</si>
  <si>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</si>
  <si>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</si>
  <si>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</si>
  <si>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</si>
  <si>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</si>
  <si>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</si>
  <si>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</si>
  <si>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</si>
  <si>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</si>
  <si>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</si>
  <si>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</si>
  <si>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</si>
  <si>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</si>
  <si>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</si>
  <si>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</si>
  <si>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</si>
  <si>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</si>
  <si>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</si>
  <si>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</si>
  <si>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</si>
  <si>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</si>
  <si>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</si>
  <si>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</si>
  <si>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</si>
  <si>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</si>
  <si>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</si>
  <si>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</si>
  <si>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</si>
  <si>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</si>
  <si>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</si>
  <si>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</si>
  <si>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</si>
  <si>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</si>
  <si>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</si>
  <si>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</si>
  <si>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RET-08753</t>
  </si>
  <si>
    <t>RET-08755</t>
  </si>
  <si>
    <t>RET-08762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</si>
  <si>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</si>
  <si>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</si>
  <si>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</si>
  <si>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</si>
  <si>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</si>
  <si>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</si>
  <si>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</si>
  <si>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</si>
  <si>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</si>
  <si>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</si>
  <si>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</si>
  <si>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</si>
  <si>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</si>
  <si>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</si>
  <si>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</si>
  <si>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</si>
  <si>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</si>
  <si>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</si>
  <si>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</si>
  <si>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</si>
  <si>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</si>
  <si>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</si>
  <si>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</si>
  <si>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</si>
  <si>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</si>
  <si>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</si>
  <si>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</si>
  <si>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</si>
  <si>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</si>
  <si>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</si>
  <si>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</si>
  <si>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</si>
  <si>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</si>
  <si>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</si>
  <si>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</si>
  <si>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</si>
  <si>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</si>
  <si>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</si>
  <si>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</si>
  <si>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</si>
  <si>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</si>
  <si>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</si>
  <si>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</si>
  <si>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</si>
  <si>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</si>
  <si>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</si>
  <si>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</si>
  <si>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</si>
  <si>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</si>
  <si>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</si>
  <si>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</si>
  <si>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</si>
  <si>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</si>
  <si>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</si>
  <si>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</si>
  <si>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</si>
  <si>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</si>
  <si>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</si>
  <si>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</si>
  <si>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</si>
  <si>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</si>
  <si>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</si>
  <si>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</si>
  <si>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</si>
  <si>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</si>
  <si>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</si>
  <si>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</si>
  <si>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</si>
  <si>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</si>
  <si>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</si>
  <si>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</si>
  <si>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</si>
  <si>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</si>
  <si>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</si>
  <si>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</si>
  <si>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</si>
  <si>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</si>
  <si>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</si>
  <si>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</si>
  <si>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</si>
  <si>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</si>
  <si>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</si>
  <si>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</si>
  <si>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</si>
  <si>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</si>
  <si>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</si>
  <si>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</si>
  <si>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</si>
  <si>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</si>
  <si>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</si>
  <si>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</si>
  <si>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</si>
  <si>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</si>
  <si>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</si>
  <si>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</si>
  <si>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</si>
  <si>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</si>
  <si>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</si>
  <si>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</si>
  <si>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</si>
  <si>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</si>
  <si>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</si>
  <si>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</si>
  <si>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</si>
  <si>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</si>
  <si>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</si>
  <si>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</si>
  <si>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</si>
  <si>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</si>
  <si>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</si>
  <si>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</si>
  <si>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</si>
  <si>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</si>
  <si>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</si>
  <si>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</si>
  <si>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</si>
  <si>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</si>
  <si>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</si>
  <si>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</si>
  <si>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</si>
  <si>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</si>
  <si>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</si>
  <si>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</si>
  <si>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</si>
  <si>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</si>
  <si>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</si>
  <si>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</si>
  <si>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</si>
  <si>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</si>
  <si>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</si>
  <si>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</si>
  <si>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</si>
  <si>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</si>
  <si>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</si>
  <si>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</si>
  <si>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</si>
  <si>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</si>
  <si>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</si>
  <si>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</si>
  <si>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</si>
  <si>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</si>
  <si>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</si>
  <si>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</si>
  <si>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</si>
  <si>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</si>
  <si>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</si>
  <si>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</si>
  <si>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</si>
  <si>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</si>
  <si>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</si>
  <si>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</si>
  <si>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</si>
  <si>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</si>
  <si>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</si>
  <si>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</si>
  <si>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</si>
  <si>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</si>
  <si>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</si>
  <si>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</si>
  <si>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</si>
  <si>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</si>
  <si>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</si>
  <si>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</si>
  <si>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</si>
  <si>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</si>
  <si>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</si>
  <si>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</si>
  <si>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</si>
  <si>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</si>
  <si>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</si>
  <si>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</si>
  <si>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</si>
  <si>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</si>
  <si>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</si>
  <si>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</si>
  <si>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</si>
  <si>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</si>
  <si>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</si>
  <si>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</si>
  <si>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</si>
  <si>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</si>
  <si>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</si>
  <si>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</si>
  <si>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</si>
  <si>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</si>
  <si>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</si>
  <si>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</si>
  <si>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</si>
  <si>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</si>
  <si>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</si>
  <si>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</si>
  <si>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</si>
  <si>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</si>
  <si>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</si>
  <si>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</si>
  <si>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</si>
  <si>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</si>
  <si>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</si>
  <si>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</si>
  <si>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</si>
  <si>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</si>
  <si>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</si>
  <si>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</si>
  <si>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</si>
  <si>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</si>
  <si>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</si>
  <si>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</si>
  <si>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</si>
  <si>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</si>
  <si>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</si>
  <si>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</si>
  <si>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</si>
  <si>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</si>
  <si>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</si>
  <si>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</si>
  <si>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</si>
  <si>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</si>
  <si>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</si>
  <si>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</si>
  <si>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</si>
  <si>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</si>
  <si>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</si>
  <si>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</si>
  <si>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</si>
  <si>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</si>
  <si>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</si>
  <si>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</si>
  <si>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</si>
  <si>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</si>
  <si>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</si>
  <si>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</si>
  <si>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</si>
  <si>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</si>
  <si>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</si>
  <si>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</si>
  <si>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</si>
  <si>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</si>
  <si>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</si>
  <si>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</si>
  <si>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</si>
  <si>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</si>
  <si>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</si>
  <si>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</si>
  <si>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</si>
  <si>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</si>
  <si>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</si>
  <si>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</si>
  <si>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</si>
  <si>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</si>
  <si>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</si>
  <si>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</si>
  <si>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</si>
  <si>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</si>
  <si>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</si>
  <si>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</si>
  <si>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</si>
  <si>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</si>
  <si>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</si>
  <si>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</si>
  <si>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</si>
  <si>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</si>
  <si>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</si>
  <si>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</si>
  <si>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</si>
  <si>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</si>
  <si>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</si>
  <si>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</si>
  <si>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</si>
  <si>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</si>
  <si>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</si>
  <si>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</si>
  <si>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</si>
  <si>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</si>
  <si>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</si>
  <si>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</si>
  <si>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</si>
  <si>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</si>
  <si>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</si>
  <si>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</si>
  <si>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</si>
  <si>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</si>
  <si>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</si>
  <si>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</si>
  <si>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</si>
  <si>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</si>
  <si>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</si>
  <si>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</si>
  <si>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</si>
  <si>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</si>
  <si>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</si>
  <si>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</si>
  <si>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</si>
  <si>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</si>
  <si>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</si>
  <si>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</si>
  <si>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</si>
  <si>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</si>
  <si>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</si>
  <si>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</si>
  <si>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</si>
  <si>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</si>
  <si>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</si>
  <si>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</si>
  <si>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</si>
  <si>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</si>
  <si>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</si>
  <si>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</si>
  <si>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</si>
  <si>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</si>
  <si>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</si>
  <si>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</si>
  <si>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</si>
  <si>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</si>
  <si>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</si>
  <si>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</si>
  <si>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</si>
  <si>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</si>
  <si>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</si>
  <si>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</si>
  <si>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</si>
  <si>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</si>
  <si>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</si>
  <si>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</si>
  <si>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</si>
  <si>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</si>
  <si>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</si>
  <si>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</si>
  <si>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</si>
  <si>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</si>
  <si>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</si>
  <si>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</si>
  <si>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</si>
  <si>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</si>
  <si>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</si>
  <si>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</si>
  <si>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</si>
  <si>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</si>
  <si>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</si>
  <si>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</si>
  <si>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</si>
  <si>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</si>
  <si>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</si>
  <si>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</si>
  <si>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</si>
  <si>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</si>
  <si>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</si>
  <si>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</si>
  <si>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</si>
  <si>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</si>
  <si>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</si>
  <si>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</si>
  <si>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</si>
  <si>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</si>
  <si>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</si>
  <si>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</si>
  <si>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</si>
  <si>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</si>
  <si>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</si>
  <si>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</si>
  <si>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</si>
  <si>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</si>
  <si>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</si>
  <si>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</si>
  <si>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</si>
  <si>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</si>
  <si>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</si>
  <si>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</si>
  <si>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</si>
  <si>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</si>
  <si>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</si>
  <si>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</si>
  <si>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</si>
  <si>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</si>
  <si>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</si>
  <si>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</si>
  <si>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</si>
  <si>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</si>
  <si>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</si>
  <si>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</si>
  <si>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</si>
  <si>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</si>
  <si>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</si>
  <si>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</si>
  <si>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RET-19254</t>
  </si>
  <si>
    <t>RET-19265</t>
  </si>
  <si>
    <t>Biswas Telecom &amp; Servesing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</si>
  <si>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</si>
  <si>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</si>
  <si>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</si>
  <si>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</si>
  <si>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</si>
  <si>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</si>
  <si>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</si>
  <si>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</si>
  <si>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</si>
  <si>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</si>
  <si>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</si>
  <si>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</si>
  <si>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</si>
  <si>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</si>
  <si>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</si>
  <si>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</si>
  <si>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</si>
  <si>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RET-20118</t>
  </si>
  <si>
    <t>Rahath Multimedia</t>
  </si>
  <si>
    <t>RET-20172</t>
  </si>
  <si>
    <t>Bangladesh Telecom Plus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</si>
  <si>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</si>
  <si>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</si>
  <si>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</si>
  <si>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</si>
  <si>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</si>
  <si>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</si>
  <si>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</si>
  <si>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</si>
  <si>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</si>
  <si>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</si>
  <si>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</si>
  <si>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</si>
  <si>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</si>
  <si>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RET-20480</t>
  </si>
  <si>
    <t>Abir Electronics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</si>
  <si>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</si>
  <si>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</si>
  <si>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</si>
  <si>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</si>
  <si>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</si>
  <si>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</si>
  <si>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</si>
  <si>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</si>
  <si>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RET-20746</t>
  </si>
  <si>
    <t>SK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</si>
  <si>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</si>
  <si>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</si>
  <si>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</si>
  <si>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</si>
  <si>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</si>
  <si>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</si>
  <si>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</si>
  <si>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</si>
  <si>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</si>
  <si>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</si>
  <si>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</si>
  <si>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</si>
  <si>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</si>
  <si>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</si>
  <si>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</si>
  <si>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</si>
  <si>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</si>
  <si>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</si>
  <si>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</si>
  <si>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</si>
  <si>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</si>
  <si>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</si>
  <si>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</si>
  <si>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</si>
  <si>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</si>
  <si>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</si>
  <si>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RET-21197</t>
  </si>
  <si>
    <t>JS Mobile Mela</t>
  </si>
  <si>
    <t>RET-21199</t>
  </si>
  <si>
    <t>Hello Mohonpur</t>
  </si>
  <si>
    <t>RET-21206</t>
  </si>
  <si>
    <t>Rangdhanu Telecom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</si>
  <si>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</si>
  <si>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</si>
  <si>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</si>
  <si>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</si>
  <si>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</si>
  <si>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</si>
  <si>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</si>
  <si>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</si>
  <si>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</si>
  <si>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</si>
  <si>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</si>
  <si>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</si>
  <si>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</si>
  <si>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</si>
  <si>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</si>
  <si>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</si>
  <si>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</si>
  <si>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</si>
  <si>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</si>
  <si>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</si>
  <si>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</si>
  <si>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</si>
  <si>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</si>
  <si>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</si>
  <si>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</si>
  <si>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</si>
  <si>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</si>
  <si>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</si>
  <si>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</si>
  <si>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</si>
  <si>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</si>
  <si>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</si>
  <si>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</si>
  <si>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</si>
  <si>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</si>
  <si>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</si>
  <si>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</si>
  <si>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</si>
  <si>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</si>
  <si>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</si>
  <si>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</si>
  <si>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</si>
  <si>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</si>
  <si>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</si>
  <si>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</si>
  <si>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</si>
  <si>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</si>
  <si>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</si>
  <si>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</si>
  <si>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</si>
  <si>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</si>
  <si>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</si>
  <si>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</si>
  <si>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</si>
  <si>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</si>
  <si>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</si>
  <si>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</si>
  <si>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</si>
  <si>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</si>
  <si>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</si>
  <si>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</si>
  <si>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</si>
  <si>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</si>
  <si>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</si>
  <si>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</si>
  <si>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</si>
  <si>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</si>
  <si>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</si>
  <si>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</si>
  <si>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</si>
  <si>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</si>
  <si>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</si>
  <si>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</si>
  <si>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</si>
  <si>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</si>
  <si>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</si>
  <si>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</si>
  <si>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</si>
  <si>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</si>
  <si>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</si>
  <si>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</si>
  <si>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</si>
  <si>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</si>
  <si>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</si>
  <si>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</si>
  <si>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</si>
  <si>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</si>
  <si>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</si>
  <si>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</si>
  <si>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</si>
  <si>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</si>
  <si>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</si>
  <si>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</si>
  <si>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</si>
  <si>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</si>
  <si>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</si>
  <si>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</si>
  <si>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</si>
  <si>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</si>
  <si>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</si>
  <si>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</si>
  <si>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</si>
  <si>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</si>
  <si>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</si>
  <si>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</si>
  <si>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</si>
  <si>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</si>
  <si>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</si>
  <si>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</si>
  <si>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</si>
  <si>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</si>
  <si>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</si>
  <si>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</si>
  <si>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</si>
  <si>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</si>
  <si>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</si>
  <si>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</si>
  <si>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</si>
  <si>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</si>
  <si>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</si>
  <si>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</si>
  <si>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</si>
  <si>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</si>
  <si>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</si>
  <si>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</si>
  <si>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</si>
  <si>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</si>
  <si>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</si>
  <si>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</si>
  <si>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</si>
  <si>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</si>
  <si>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</si>
  <si>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RET-24931</t>
  </si>
  <si>
    <t>Suvo Electronics</t>
  </si>
  <si>
    <t>RET-25060</t>
  </si>
  <si>
    <t>RET-25214</t>
  </si>
  <si>
    <t>Anjon Eletronic</t>
  </si>
  <si>
    <t>RET-25221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</si>
  <si>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</si>
  <si>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</si>
  <si>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</si>
  <si>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</si>
  <si>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</si>
  <si>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</si>
  <si>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</si>
  <si>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</si>
  <si>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</si>
  <si>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</si>
  <si>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</si>
  <si>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</si>
  <si>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</si>
  <si>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</si>
  <si>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</si>
  <si>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RET-25441</t>
  </si>
  <si>
    <t>M/S Alif electrinics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</si>
  <si>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</si>
  <si>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</si>
  <si>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</si>
  <si>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</si>
  <si>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</si>
  <si>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</si>
  <si>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</si>
  <si>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</si>
  <si>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</si>
  <si>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</si>
  <si>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</si>
  <si>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</si>
  <si>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</si>
  <si>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</si>
  <si>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</si>
  <si>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</si>
  <si>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</si>
  <si>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</si>
  <si>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</si>
  <si>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</si>
  <si>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</si>
  <si>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</si>
  <si>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</si>
  <si>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</si>
  <si>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</si>
  <si>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</si>
  <si>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</si>
  <si>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</si>
  <si>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</si>
  <si>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</si>
  <si>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</si>
  <si>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</si>
  <si>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</si>
  <si>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</si>
  <si>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</si>
  <si>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RET-26951</t>
  </si>
  <si>
    <t>Khazababa Telecom</t>
  </si>
  <si>
    <t>RET-27257</t>
  </si>
  <si>
    <t>RET-27492</t>
  </si>
  <si>
    <t>Sheuli Telecom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</si>
  <si>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</si>
  <si>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</si>
  <si>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</si>
  <si>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</si>
  <si>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</si>
  <si>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</si>
  <si>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</si>
  <si>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</si>
  <si>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</si>
  <si>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</si>
  <si>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</si>
  <si>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</si>
  <si>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</si>
  <si>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</si>
  <si>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</si>
  <si>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</si>
  <si>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</si>
  <si>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</si>
  <si>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</si>
  <si>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</si>
  <si>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</si>
  <si>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</si>
  <si>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</si>
  <si>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</si>
  <si>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</si>
  <si>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</si>
  <si>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</si>
  <si>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</si>
  <si>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</si>
  <si>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</si>
  <si>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</si>
  <si>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</si>
  <si>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</si>
  <si>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</si>
  <si>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RET-28331</t>
  </si>
  <si>
    <t>MOON TELECOM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</si>
  <si>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</si>
  <si>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</si>
  <si>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</si>
  <si>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</si>
  <si>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</si>
  <si>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</si>
  <si>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</si>
  <si>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</si>
  <si>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</si>
  <si>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</si>
  <si>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</si>
  <si>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</si>
  <si>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</si>
  <si>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</si>
  <si>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</si>
  <si>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</si>
  <si>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</si>
  <si>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</si>
  <si>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</si>
  <si>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</si>
  <si>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</si>
  <si>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</si>
  <si>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</si>
  <si>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</si>
  <si>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</si>
  <si>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</si>
  <si>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</si>
  <si>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</si>
  <si>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</si>
  <si>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</si>
  <si>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</si>
  <si>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</si>
  <si>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</si>
  <si>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</si>
  <si>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</si>
  <si>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</si>
  <si>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</si>
  <si>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</si>
  <si>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</si>
  <si>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</si>
  <si>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</si>
  <si>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</si>
  <si>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</si>
  <si>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</si>
  <si>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</si>
  <si>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</si>
  <si>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</si>
  <si>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</si>
  <si>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</si>
  <si>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</si>
  <si>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</si>
  <si>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</si>
  <si>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</si>
  <si>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</si>
  <si>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</si>
  <si>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</si>
  <si>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RET-30498</t>
  </si>
  <si>
    <t>Mondol Telecom and Electronics</t>
  </si>
  <si>
    <t>RET-30529</t>
  </si>
  <si>
    <t>Sohel Beter</t>
  </si>
  <si>
    <t>RET-30705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</si>
  <si>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</si>
  <si>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</si>
  <si>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</si>
  <si>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</si>
  <si>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</si>
  <si>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</si>
  <si>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</si>
  <si>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</si>
  <si>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</si>
  <si>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</si>
  <si>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</si>
  <si>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</si>
  <si>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</si>
  <si>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</si>
  <si>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</si>
  <si>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</si>
  <si>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</si>
  <si>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</si>
  <si>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</si>
  <si>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</si>
  <si>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</si>
  <si>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</si>
  <si>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</si>
  <si>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</si>
  <si>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RET-31962</t>
  </si>
  <si>
    <t>RET-32011</t>
  </si>
  <si>
    <t>Ghatail Mobile Point</t>
  </si>
  <si>
    <t>RET-32039</t>
  </si>
  <si>
    <t>Midul Telecom</t>
  </si>
  <si>
    <t>RET-32046</t>
  </si>
  <si>
    <t>Ma-Moni Electronics</t>
  </si>
  <si>
    <t>RET-32089</t>
  </si>
  <si>
    <t>Rocky Electric &amp; Gift Corner</t>
  </si>
  <si>
    <t>RET-32110</t>
  </si>
  <si>
    <t>Ma Electronics &amp; Gift Corner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</si>
  <si>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</si>
  <si>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</si>
  <si>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</si>
  <si>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</si>
  <si>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</si>
  <si>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</si>
  <si>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</si>
  <si>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</si>
  <si>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RET-32348</t>
  </si>
  <si>
    <t>Busra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</si>
  <si>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</si>
  <si>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</si>
  <si>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</si>
  <si>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</si>
  <si>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</si>
  <si>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</si>
  <si>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</si>
  <si>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</si>
  <si>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</si>
  <si>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</si>
  <si>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</si>
  <si>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</si>
  <si>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</si>
  <si>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</si>
  <si>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</si>
  <si>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</si>
  <si>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</si>
  <si>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</si>
  <si>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</si>
  <si>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</si>
  <si>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</si>
  <si>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</si>
  <si>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</si>
  <si>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</si>
  <si>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RET-33093</t>
  </si>
  <si>
    <t>Mollah Mobile &amp; Electronics</t>
  </si>
  <si>
    <t>RET-33099</t>
  </si>
  <si>
    <t>T M Electronics &amp; Mobile Plus</t>
  </si>
  <si>
    <t>RET-33117</t>
  </si>
  <si>
    <t>RET-33229</t>
  </si>
  <si>
    <t>RET-33232</t>
  </si>
  <si>
    <t>RET-33307</t>
  </si>
  <si>
    <t>Bhai Bon Telecom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</si>
  <si>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</si>
  <si>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</si>
  <si>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</si>
  <si>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</si>
  <si>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</si>
  <si>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</si>
  <si>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</si>
  <si>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</si>
  <si>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</si>
  <si>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</si>
  <si>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</si>
  <si>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</si>
  <si>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</si>
  <si>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</si>
  <si>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</si>
  <si>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</si>
  <si>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</si>
  <si>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</si>
  <si>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</si>
  <si>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</si>
  <si>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</si>
  <si>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</si>
  <si>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</si>
  <si>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</si>
  <si>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</si>
  <si>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RET-09895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</si>
  <si>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</si>
  <si>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</si>
  <si>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</si>
  <si>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</si>
  <si>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</si>
  <si>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</si>
  <si>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</si>
  <si>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</si>
  <si>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</si>
  <si>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</si>
  <si>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</si>
  <si>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</si>
  <si>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</si>
  <si>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</si>
  <si>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</si>
  <si>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</si>
  <si>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</si>
  <si>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</si>
  <si>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</si>
  <si>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</si>
  <si>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</si>
  <si>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</si>
  <si>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</si>
  <si>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</si>
  <si>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</si>
  <si>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</si>
  <si>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</si>
  <si>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</si>
  <si>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</si>
  <si>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</si>
  <si>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</si>
  <si>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</si>
  <si>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</si>
  <si>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</si>
  <si>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</si>
  <si>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</si>
  <si>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</si>
  <si>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</si>
  <si>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</si>
  <si>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</si>
  <si>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</si>
  <si>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</si>
  <si>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</si>
  <si>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</si>
  <si>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</si>
  <si>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</si>
  <si>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</si>
  <si>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</si>
  <si>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</si>
  <si>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</si>
  <si>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</si>
  <si>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</si>
  <si>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</si>
  <si>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</si>
  <si>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</si>
  <si>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</si>
  <si>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</si>
  <si>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</si>
  <si>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</si>
  <si>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RET-09772</t>
  </si>
  <si>
    <t>Sharker Mobile Palace</t>
  </si>
  <si>
    <t>RET-09805</t>
  </si>
  <si>
    <t>RET-09926</t>
  </si>
  <si>
    <t>RET-09935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</si>
  <si>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</si>
  <si>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</si>
  <si>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</si>
  <si>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</si>
  <si>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</si>
  <si>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</si>
  <si>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</si>
  <si>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</si>
  <si>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</si>
  <si>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</si>
  <si>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</si>
  <si>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</si>
  <si>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</si>
  <si>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</si>
  <si>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</si>
  <si>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</si>
  <si>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</si>
  <si>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</si>
  <si>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</si>
  <si>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</si>
  <si>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</si>
  <si>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</si>
  <si>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</si>
  <si>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</si>
  <si>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</si>
  <si>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</si>
  <si>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</si>
  <si>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</si>
  <si>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</si>
  <si>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</si>
  <si>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</si>
  <si>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</si>
  <si>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RET-22314</t>
  </si>
  <si>
    <t>RET-22446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</si>
  <si>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</si>
  <si>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</si>
  <si>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</si>
  <si>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</si>
  <si>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</si>
  <si>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</si>
  <si>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</si>
  <si>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</si>
  <si>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</si>
  <si>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</si>
  <si>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</si>
  <si>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</si>
  <si>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</si>
  <si>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</si>
  <si>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</si>
  <si>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</si>
  <si>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</si>
  <si>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</si>
  <si>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</si>
  <si>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</si>
  <si>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</si>
  <si>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</si>
  <si>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</si>
  <si>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</si>
  <si>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</si>
  <si>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</si>
  <si>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</si>
  <si>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</si>
  <si>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</si>
  <si>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</si>
  <si>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</si>
  <si>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</si>
  <si>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</si>
  <si>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</si>
  <si>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</si>
  <si>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</si>
  <si>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</si>
  <si>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</si>
  <si>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</si>
  <si>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</si>
  <si>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</si>
  <si>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</si>
  <si>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</si>
  <si>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</si>
  <si>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</si>
  <si>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</si>
  <si>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</si>
  <si>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</si>
  <si>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</si>
  <si>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</si>
  <si>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</si>
  <si>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</si>
  <si>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</si>
  <si>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</si>
  <si>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</si>
  <si>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</si>
  <si>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</si>
  <si>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</si>
  <si>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</si>
  <si>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</si>
  <si>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</si>
  <si>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</si>
  <si>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</si>
  <si>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RET-34006</t>
  </si>
  <si>
    <t>RET-34021</t>
  </si>
  <si>
    <t>Mobile Valley</t>
  </si>
  <si>
    <t>RET-07921</t>
  </si>
  <si>
    <t>S.A Mobile Mart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</si>
  <si>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</si>
  <si>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</si>
  <si>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</si>
  <si>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</si>
  <si>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</si>
  <si>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</si>
  <si>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</si>
  <si>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</si>
  <si>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</si>
  <si>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</si>
  <si>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</si>
  <si>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RET-11420</t>
  </si>
  <si>
    <t>RET-11441</t>
  </si>
  <si>
    <t>RET-11457</t>
  </si>
  <si>
    <t>Rithom Telecom</t>
  </si>
  <si>
    <t>RET-11464</t>
  </si>
  <si>
    <t>RET-11485</t>
  </si>
  <si>
    <t>Sayfa Telecom</t>
  </si>
  <si>
    <t>RET-11499</t>
  </si>
  <si>
    <t>Rasel Telecom &amp; Mobile Servicing Center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</si>
  <si>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</si>
  <si>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</si>
  <si>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</si>
  <si>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</si>
  <si>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</si>
  <si>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</si>
  <si>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</si>
  <si>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</si>
  <si>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</si>
  <si>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</si>
  <si>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</si>
  <si>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</si>
  <si>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</si>
  <si>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</si>
  <si>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</si>
  <si>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</si>
  <si>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</si>
  <si>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</si>
  <si>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</si>
  <si>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</si>
  <si>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RET-20777</t>
  </si>
  <si>
    <t>RET-20905</t>
  </si>
  <si>
    <t>RET-21726</t>
  </si>
  <si>
    <t>M/S Shamim Telecom</t>
  </si>
  <si>
    <t>RET-22524</t>
  </si>
  <si>
    <t>RET-24175</t>
  </si>
  <si>
    <t>Shahporan Telecom</t>
  </si>
  <si>
    <t>RET-24813</t>
  </si>
  <si>
    <t>Islam Phone Fax</t>
  </si>
  <si>
    <t>RET-24930</t>
  </si>
  <si>
    <t>Shiam Telecom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</si>
  <si>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</si>
  <si>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</si>
  <si>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</si>
  <si>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</si>
  <si>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</si>
  <si>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</si>
  <si>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</si>
  <si>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</si>
  <si>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</si>
  <si>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RET-29561</t>
  </si>
  <si>
    <t>Rasel Computer and Digital Studio</t>
  </si>
  <si>
    <t>RET-29780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</si>
  <si>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</si>
  <si>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</si>
  <si>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</si>
  <si>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</si>
  <si>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</si>
  <si>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</si>
  <si>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</si>
  <si>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</si>
  <si>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</si>
  <si>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</si>
  <si>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</si>
  <si>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</si>
  <si>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</si>
  <si>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</si>
  <si>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</si>
  <si>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</si>
  <si>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</si>
  <si>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</si>
  <si>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</si>
  <si>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</si>
  <si>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</si>
  <si>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</si>
  <si>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</si>
  <si>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</si>
  <si>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</si>
  <si>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</si>
  <si>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</si>
  <si>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</si>
  <si>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</si>
  <si>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</si>
  <si>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</si>
  <si>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</si>
  <si>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</si>
  <si>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</si>
  <si>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</si>
  <si>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</si>
  <si>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</si>
  <si>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</si>
  <si>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</si>
  <si>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RET-33961</t>
  </si>
  <si>
    <t>Joti Telecom-2</t>
  </si>
  <si>
    <t>RET-09775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</si>
  <si>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</si>
  <si>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</si>
  <si>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</si>
  <si>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</si>
  <si>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</si>
  <si>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</si>
  <si>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</si>
  <si>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</si>
  <si>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</si>
  <si>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SP Achv</t>
  </si>
  <si>
    <t>Grand Total</t>
  </si>
  <si>
    <t>Target (Bar)</t>
  </si>
  <si>
    <t>Target (SP)</t>
  </si>
  <si>
    <t>No. of Retail contains Bar phone Target</t>
  </si>
  <si>
    <t>Achv %</t>
  </si>
  <si>
    <t>Forecast %</t>
  </si>
  <si>
    <t>No. of Retail contains SP phone Target</t>
  </si>
  <si>
    <t>GO</t>
  </si>
  <si>
    <t>Total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</si>
  <si>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</si>
  <si>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</si>
  <si>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</si>
  <si>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</si>
  <si>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</si>
  <si>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</si>
  <si>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</si>
  <si>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</si>
  <si>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</si>
  <si>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</si>
  <si>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</si>
  <si>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</si>
  <si>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</si>
  <si>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</si>
  <si>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</si>
  <si>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</si>
  <si>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</si>
  <si>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</si>
  <si>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</si>
  <si>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</si>
  <si>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</si>
  <si>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</si>
  <si>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</si>
  <si>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</si>
  <si>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</si>
  <si>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</si>
  <si>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</si>
  <si>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</si>
  <si>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</si>
  <si>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</si>
  <si>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</si>
  <si>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</si>
  <si>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</si>
  <si>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</si>
  <si>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</si>
  <si>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</si>
  <si>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</si>
  <si>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</si>
  <si>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</si>
  <si>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</si>
  <si>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</si>
  <si>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</si>
  <si>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</si>
  <si>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</si>
  <si>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</si>
  <si>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</si>
  <si>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</si>
  <si>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</si>
  <si>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</si>
  <si>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</si>
  <si>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</si>
  <si>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</si>
  <si>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</si>
  <si>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</si>
  <si>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</si>
  <si>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</si>
  <si>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</si>
  <si>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</si>
  <si>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</si>
  <si>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</si>
  <si>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</si>
  <si>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</si>
  <si>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</si>
  <si>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</si>
  <si>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</si>
  <si>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</si>
  <si>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</si>
  <si>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</si>
  <si>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</si>
  <si>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</si>
  <si>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</si>
  <si>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</si>
  <si>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</si>
  <si>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</si>
  <si>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</si>
  <si>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</si>
  <si>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</si>
  <si>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</si>
  <si>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</si>
  <si>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</si>
  <si>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</si>
  <si>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</si>
  <si>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</si>
  <si>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</si>
  <si>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</si>
  <si>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</si>
  <si>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</si>
  <si>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</si>
  <si>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</si>
  <si>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</si>
  <si>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</si>
  <si>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</si>
  <si>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</si>
  <si>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</si>
  <si>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</si>
  <si>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</si>
  <si>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</si>
  <si>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</si>
  <si>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Nur Electronics</t>
  </si>
  <si>
    <t>Ma Telecom &amp; Electronics</t>
  </si>
  <si>
    <t>Akota Telecom</t>
  </si>
  <si>
    <t>Yusuf Telecom</t>
  </si>
  <si>
    <t>M.R Telecom</t>
  </si>
  <si>
    <t>Sun Electronics</t>
  </si>
  <si>
    <t>Janoni Telecom</t>
  </si>
  <si>
    <t>RET-07680</t>
  </si>
  <si>
    <t>RET-07694</t>
  </si>
  <si>
    <t>Sany Telecom</t>
  </si>
  <si>
    <t>RET-07698</t>
  </si>
  <si>
    <t>Panch Mishali Traders</t>
  </si>
  <si>
    <t>RET-07699</t>
  </si>
  <si>
    <t>Roshni mobile City</t>
  </si>
  <si>
    <t>RET-07700</t>
  </si>
  <si>
    <t>RET-07711</t>
  </si>
  <si>
    <t>RET-07716</t>
  </si>
  <si>
    <t>Romana Mobile Center</t>
  </si>
  <si>
    <t>RET-07753</t>
  </si>
  <si>
    <t>Aotul Electronics</t>
  </si>
  <si>
    <t>RET-07781</t>
  </si>
  <si>
    <t>Bhai Bhai Phone</t>
  </si>
  <si>
    <t>RET-07803</t>
  </si>
  <si>
    <t>ImranTelecom</t>
  </si>
  <si>
    <t>RET-07804</t>
  </si>
  <si>
    <t>RET-07810</t>
  </si>
  <si>
    <t>Mohua Telecom</t>
  </si>
  <si>
    <t>RET-07820</t>
  </si>
  <si>
    <t>One Touch Electronics</t>
  </si>
  <si>
    <t>RET-07826</t>
  </si>
  <si>
    <t>RET-07829</t>
  </si>
  <si>
    <t>Sujon Telecom &amp; cosmetics</t>
  </si>
  <si>
    <t>RET-07841</t>
  </si>
  <si>
    <t>RET-07852</t>
  </si>
  <si>
    <t>Munna Mobile Center</t>
  </si>
  <si>
    <t>RET-07875</t>
  </si>
  <si>
    <t>Khondokar Electronics</t>
  </si>
  <si>
    <t>RET-07879</t>
  </si>
  <si>
    <t>Icon Technology</t>
  </si>
  <si>
    <t>RET-07881</t>
  </si>
  <si>
    <t>Shathi Computer</t>
  </si>
  <si>
    <t>RET-07894</t>
  </si>
  <si>
    <t>Bhai Bhai Store</t>
  </si>
  <si>
    <t>RET-07942</t>
  </si>
  <si>
    <t>RET-07953</t>
  </si>
  <si>
    <t>Nokia Mobile Corner</t>
  </si>
  <si>
    <t>RET-07954</t>
  </si>
  <si>
    <t>M/S Muaz Telecom</t>
  </si>
  <si>
    <t>RET-07963</t>
  </si>
  <si>
    <t>Nafi Telecom</t>
  </si>
  <si>
    <t>RET-07994</t>
  </si>
  <si>
    <t>Surovi telecom</t>
  </si>
  <si>
    <t>RET-07995</t>
  </si>
  <si>
    <t>Dulal variety</t>
  </si>
  <si>
    <t>RET-08009</t>
  </si>
  <si>
    <t>Rihat Telecom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</si>
  <si>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</si>
  <si>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</si>
  <si>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</si>
  <si>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</si>
  <si>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</si>
  <si>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</si>
  <si>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</si>
  <si>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</si>
  <si>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RET-08049</t>
  </si>
  <si>
    <t>RET-08066</t>
  </si>
  <si>
    <t>Sofi Electronics</t>
  </si>
  <si>
    <t>RET-08067</t>
  </si>
  <si>
    <t>RET-08085</t>
  </si>
  <si>
    <t>Feroz Mobile Corner</t>
  </si>
  <si>
    <t>RET-08302</t>
  </si>
  <si>
    <t>Daffodil Trading ( GPC)</t>
  </si>
  <si>
    <t>RET-08313</t>
  </si>
  <si>
    <t>Othoy Telecom</t>
  </si>
  <si>
    <t>RET-08329</t>
  </si>
  <si>
    <t>Saima Telecom</t>
  </si>
  <si>
    <t>RET-08330</t>
  </si>
  <si>
    <t>Poly Traders</t>
  </si>
  <si>
    <t>RET-08342</t>
  </si>
  <si>
    <t>Ma Telecom*khetlal</t>
  </si>
  <si>
    <t>RET-08349</t>
  </si>
  <si>
    <t>Akkelpur Telecom</t>
  </si>
  <si>
    <t>RET-08354</t>
  </si>
  <si>
    <t>RET-08357</t>
  </si>
  <si>
    <t>Minto Mobile</t>
  </si>
  <si>
    <t>RET-08358</t>
  </si>
  <si>
    <t>RET-08365</t>
  </si>
  <si>
    <t>Nobin Telecom</t>
  </si>
  <si>
    <t>RET-08370</t>
  </si>
  <si>
    <t>JS Telecom</t>
  </si>
  <si>
    <t>RET-08393</t>
  </si>
  <si>
    <t>Al-Muhi Telecom</t>
  </si>
  <si>
    <t>RET-08399</t>
  </si>
  <si>
    <t>Lucky telecom</t>
  </si>
  <si>
    <t>RET-08400</t>
  </si>
  <si>
    <t>RET-08403</t>
  </si>
  <si>
    <t>Asma enterprise</t>
  </si>
  <si>
    <t>RET-08408</t>
  </si>
  <si>
    <t>Selim telecom</t>
  </si>
  <si>
    <t>RET-08444</t>
  </si>
  <si>
    <t>Ashad adlu telecom</t>
  </si>
  <si>
    <t>RET-08511</t>
  </si>
  <si>
    <t>RET-08514</t>
  </si>
  <si>
    <t>Royal Watch and Telecom</t>
  </si>
  <si>
    <t>RET-08553</t>
  </si>
  <si>
    <t>RET-08568</t>
  </si>
  <si>
    <t>RET-08574</t>
  </si>
  <si>
    <t>Rangdhunu telecom</t>
  </si>
  <si>
    <t>RET-08611</t>
  </si>
  <si>
    <t>RET-08627</t>
  </si>
  <si>
    <t>New Rajshahi Mobile Bander</t>
  </si>
  <si>
    <t>RET-08641</t>
  </si>
  <si>
    <t>RET-08654</t>
  </si>
  <si>
    <t>RET-08662</t>
  </si>
  <si>
    <t>Ishita Computer &amp; Studio</t>
  </si>
  <si>
    <t>RET-08667</t>
  </si>
  <si>
    <t>RET-08682</t>
  </si>
  <si>
    <t>RET-08685</t>
  </si>
  <si>
    <t>Compact Link</t>
  </si>
  <si>
    <t>RET-08749</t>
  </si>
  <si>
    <t>S Telecom</t>
  </si>
  <si>
    <t>RET-08751</t>
  </si>
  <si>
    <t>Shaju Telecom</t>
  </si>
  <si>
    <t>RET-08781</t>
  </si>
  <si>
    <t>RET-08782</t>
  </si>
  <si>
    <t>RET-08797</t>
  </si>
  <si>
    <t>Hello Bangladesh Telecom</t>
  </si>
  <si>
    <t>RET-08824</t>
  </si>
  <si>
    <t>Teleview Mobile</t>
  </si>
  <si>
    <t>RET-08825</t>
  </si>
  <si>
    <t>A.R Telecom</t>
  </si>
  <si>
    <t>Ujjal Telecom</t>
  </si>
  <si>
    <t>RET-09761</t>
  </si>
  <si>
    <t>Tajul Telecom</t>
  </si>
  <si>
    <t>RET-09779</t>
  </si>
  <si>
    <t>RET-09780</t>
  </si>
  <si>
    <t>RET-09783</t>
  </si>
  <si>
    <t>Selim Electronics</t>
  </si>
  <si>
    <t>RET-09785</t>
  </si>
  <si>
    <t>Bristy  Telecom</t>
  </si>
  <si>
    <t>RET-09791</t>
  </si>
  <si>
    <t>RET-09797</t>
  </si>
  <si>
    <t>Nopur Telecom</t>
  </si>
  <si>
    <t>RET-09798</t>
  </si>
  <si>
    <t>Sigma Telecom</t>
  </si>
  <si>
    <t>RET-09802</t>
  </si>
  <si>
    <t>Alam Mobile House</t>
  </si>
  <si>
    <t>RET-09812</t>
  </si>
  <si>
    <t>Samsul Electronics</t>
  </si>
  <si>
    <t>RET-09838</t>
  </si>
  <si>
    <t>RET-09842</t>
  </si>
  <si>
    <t>RET-09863</t>
  </si>
  <si>
    <t>Saad Mobile Gallery</t>
  </si>
  <si>
    <t>RET-09865</t>
  </si>
  <si>
    <t>Shotota Electronics</t>
  </si>
  <si>
    <t>RET-09893</t>
  </si>
  <si>
    <t>RET-09898</t>
  </si>
  <si>
    <t>RET-09904</t>
  </si>
  <si>
    <t>RET-09913</t>
  </si>
  <si>
    <t>RET-09918</t>
  </si>
  <si>
    <t>TST Telecom</t>
  </si>
  <si>
    <t>RET-09925</t>
  </si>
  <si>
    <t>Laxmi Enterprise Plus</t>
  </si>
  <si>
    <t>RET-09937</t>
  </si>
  <si>
    <t>Rose mobile Corner</t>
  </si>
  <si>
    <t>RET-09946</t>
  </si>
  <si>
    <t>RET-09952</t>
  </si>
  <si>
    <t>S.A Mobile Gallery</t>
  </si>
  <si>
    <t>RET-11447</t>
  </si>
  <si>
    <t>RET-11449</t>
  </si>
  <si>
    <t>RET-11526</t>
  </si>
  <si>
    <t>N.K Telecom</t>
  </si>
  <si>
    <t>RET-11719</t>
  </si>
  <si>
    <t>Ma-moni Telecom</t>
  </si>
  <si>
    <t>RET-11775</t>
  </si>
  <si>
    <t>RET-11819</t>
  </si>
  <si>
    <t>Mobile Point Sales &amp; Servicing Center</t>
  </si>
  <si>
    <t>RET-11879</t>
  </si>
  <si>
    <t>RET-11892</t>
  </si>
  <si>
    <t>RET-12092</t>
  </si>
  <si>
    <t>Star Mobile Corner</t>
  </si>
  <si>
    <t>RET-12105</t>
  </si>
  <si>
    <t>RET-12106</t>
  </si>
  <si>
    <t>Mohorom Time Center</t>
  </si>
  <si>
    <t>RET-12220</t>
  </si>
  <si>
    <t>Khaled Telecom</t>
  </si>
  <si>
    <t>RET-12231</t>
  </si>
  <si>
    <t>RET-12288</t>
  </si>
  <si>
    <t>RET-12296</t>
  </si>
  <si>
    <t>RET-12305</t>
  </si>
  <si>
    <t>RET-12360</t>
  </si>
  <si>
    <t>RET-12371</t>
  </si>
  <si>
    <t>Rimon Telecom</t>
  </si>
  <si>
    <t>RET-12430</t>
  </si>
  <si>
    <t>Momin Watch</t>
  </si>
  <si>
    <t>RET-12448</t>
  </si>
  <si>
    <t>ROBI TELECOM</t>
  </si>
  <si>
    <t>RET-12451</t>
  </si>
  <si>
    <t>PRODIP TELECOM</t>
  </si>
  <si>
    <t>RET-12595</t>
  </si>
  <si>
    <t>HILTON MOBILE</t>
  </si>
  <si>
    <t>RET-12606</t>
  </si>
  <si>
    <t>Sorkar Telecom</t>
  </si>
  <si>
    <t>RET-12609</t>
  </si>
  <si>
    <t>RET-12791</t>
  </si>
  <si>
    <t>Megher choa</t>
  </si>
  <si>
    <t>RET-12817</t>
  </si>
  <si>
    <t>Sohel Store</t>
  </si>
  <si>
    <t>RET-12820</t>
  </si>
  <si>
    <t>Galaxy Moblie</t>
  </si>
  <si>
    <t>RET-12906</t>
  </si>
  <si>
    <t>Hiron Mobile Zone</t>
  </si>
  <si>
    <t>RET-12920</t>
  </si>
  <si>
    <t>World Communication</t>
  </si>
  <si>
    <t>RET-12971</t>
  </si>
  <si>
    <t>S.M Mobile</t>
  </si>
  <si>
    <t>RET-13355</t>
  </si>
  <si>
    <t>M.Telecom 1</t>
  </si>
  <si>
    <t>RET-13415</t>
  </si>
  <si>
    <t>RET-13701</t>
  </si>
  <si>
    <t>Moni Mobile</t>
  </si>
  <si>
    <t>RET-13706</t>
  </si>
  <si>
    <t>Haque Mobile Palace</t>
  </si>
  <si>
    <t>Rafi telecom</t>
  </si>
  <si>
    <t>RET-14696</t>
  </si>
  <si>
    <t>Firoj Telecom</t>
  </si>
  <si>
    <t>RET-14700</t>
  </si>
  <si>
    <t>RET-14733</t>
  </si>
  <si>
    <t>Geetanjali Electronics</t>
  </si>
  <si>
    <t>RET-14830</t>
  </si>
  <si>
    <t>Tansen Electronics</t>
  </si>
  <si>
    <t>RET-14844</t>
  </si>
  <si>
    <t>Pospo Telecom</t>
  </si>
  <si>
    <t>RET-14872</t>
  </si>
  <si>
    <t>RET-15113</t>
  </si>
  <si>
    <t>RET-15294</t>
  </si>
  <si>
    <t>RET-15296</t>
  </si>
  <si>
    <t>Dalim Mobile Corner</t>
  </si>
  <si>
    <t>RET-15297</t>
  </si>
  <si>
    <t>RET-15298</t>
  </si>
  <si>
    <t>RET-15302</t>
  </si>
  <si>
    <t>RET-15304</t>
  </si>
  <si>
    <t>RET-15306</t>
  </si>
  <si>
    <t>Syed Tredars</t>
  </si>
  <si>
    <t>RET-15307</t>
  </si>
  <si>
    <t>RET-15311</t>
  </si>
  <si>
    <t>RET-15339</t>
  </si>
  <si>
    <t>The Dhaka Telecom</t>
  </si>
  <si>
    <t>RET-15943</t>
  </si>
  <si>
    <t>S.S Phone Center</t>
  </si>
  <si>
    <t>RET-16110</t>
  </si>
  <si>
    <t>Aat Kobor Telecom</t>
  </si>
  <si>
    <t>RET-16139</t>
  </si>
  <si>
    <t>RET-16288</t>
  </si>
  <si>
    <t>H Z Telecom</t>
  </si>
  <si>
    <t>RET-16289</t>
  </si>
  <si>
    <t>Shorno Telecom</t>
  </si>
  <si>
    <t>RET-16291</t>
  </si>
  <si>
    <t>RET-16433</t>
  </si>
  <si>
    <t>Soukhin Telecom</t>
  </si>
  <si>
    <t>RET-16478</t>
  </si>
  <si>
    <t>RET-16708</t>
  </si>
  <si>
    <t>World Electronics</t>
  </si>
  <si>
    <t>RET-17821</t>
  </si>
  <si>
    <t>A.R Mobile Zone</t>
  </si>
  <si>
    <t>RET-18202</t>
  </si>
  <si>
    <t>R N Telecom</t>
  </si>
  <si>
    <t>RET-18207</t>
  </si>
  <si>
    <t>RET-18555</t>
  </si>
  <si>
    <t>RET-18855</t>
  </si>
  <si>
    <t>RET-18997</t>
  </si>
  <si>
    <t>RET-18999</t>
  </si>
  <si>
    <t>Jerin Store &amp; Reyad Telecom</t>
  </si>
  <si>
    <t>RET-19001</t>
  </si>
  <si>
    <t>Ambi Electronics &amp; Mobile Center</t>
  </si>
  <si>
    <t>RET-19003</t>
  </si>
  <si>
    <t>Rahi Telecom &amp; Electronics</t>
  </si>
  <si>
    <t>RET-19006</t>
  </si>
  <si>
    <t>Sony Mobile Ghor</t>
  </si>
  <si>
    <t>RET-19013</t>
  </si>
  <si>
    <t>Nahid Mobile</t>
  </si>
  <si>
    <t>RET-19219</t>
  </si>
  <si>
    <t>M/S .Alif Traders</t>
  </si>
  <si>
    <t>RET-19257</t>
  </si>
  <si>
    <t>Majeda Telecom</t>
  </si>
  <si>
    <t>RET-19334</t>
  </si>
  <si>
    <t>RET-19857</t>
  </si>
  <si>
    <t>RET-19864</t>
  </si>
  <si>
    <t>RET-20109</t>
  </si>
  <si>
    <t>Helal Mobile Center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</si>
  <si>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</si>
  <si>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</si>
  <si>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</si>
  <si>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</si>
  <si>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</si>
  <si>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</si>
  <si>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</si>
  <si>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RET-20191</t>
  </si>
  <si>
    <t>RET-20268</t>
  </si>
  <si>
    <t>RET-20270</t>
  </si>
  <si>
    <t>RET-20271</t>
  </si>
  <si>
    <t>Sifat Telecom &amp; Service Center</t>
  </si>
  <si>
    <t>RET-20276</t>
  </si>
  <si>
    <t>Nishana Enterprise</t>
  </si>
  <si>
    <t>RET-20390</t>
  </si>
  <si>
    <t>Kobita Mobile World</t>
  </si>
  <si>
    <t>RET-20447</t>
  </si>
  <si>
    <t>L.R.N Telecom</t>
  </si>
  <si>
    <t>RET-20481</t>
  </si>
  <si>
    <t>Sarker Electronics &amp; Telecom</t>
  </si>
  <si>
    <t>RET-20484</t>
  </si>
  <si>
    <t>Farid Electric &amp; Electronic</t>
  </si>
  <si>
    <t>RET-20493</t>
  </si>
  <si>
    <t>Billa Telecom</t>
  </si>
  <si>
    <t>Nargis Telecom</t>
  </si>
  <si>
    <t>RET-20574</t>
  </si>
  <si>
    <t>Barik Enterprise</t>
  </si>
  <si>
    <t>RET-20575</t>
  </si>
  <si>
    <t>Milon Electronics</t>
  </si>
  <si>
    <t>RET-20577</t>
  </si>
  <si>
    <t>RET-20583</t>
  </si>
  <si>
    <t>Al-Hamim Telecom</t>
  </si>
  <si>
    <t>RET-20588</t>
  </si>
  <si>
    <t>RET-20593</t>
  </si>
  <si>
    <t>RET-20594</t>
  </si>
  <si>
    <t>RET-20596</t>
  </si>
  <si>
    <t>RET-20604</t>
  </si>
  <si>
    <t>RET-20605</t>
  </si>
  <si>
    <t>Masum Variety Store</t>
  </si>
  <si>
    <t>RET-20644</t>
  </si>
  <si>
    <t>Sadia Multi Store</t>
  </si>
  <si>
    <t>Rafid Telecom</t>
  </si>
  <si>
    <t>RET-20755</t>
  </si>
  <si>
    <t>RET-20778</t>
  </si>
  <si>
    <t>RET-20783</t>
  </si>
  <si>
    <t>RET-20785</t>
  </si>
  <si>
    <t>Sipra Telecom</t>
  </si>
  <si>
    <t>RET-20870</t>
  </si>
  <si>
    <t>RET-20909</t>
  </si>
  <si>
    <t>RET-20940</t>
  </si>
  <si>
    <t>Islam Mobile</t>
  </si>
  <si>
    <t>RET-21141</t>
  </si>
  <si>
    <t>RET-21165</t>
  </si>
  <si>
    <t>Rehan Mobile Center</t>
  </si>
  <si>
    <t>RET-21168</t>
  </si>
  <si>
    <t>S D Electronics</t>
  </si>
  <si>
    <t>RET-21172</t>
  </si>
  <si>
    <t>M/S Arup Telecom</t>
  </si>
  <si>
    <t>RET-21173</t>
  </si>
  <si>
    <t>Insan Telecom</t>
  </si>
  <si>
    <t>RET-21198</t>
  </si>
  <si>
    <t>Sritimony Telecom</t>
  </si>
  <si>
    <t>RET-21376</t>
  </si>
  <si>
    <t>Methun Telecom</t>
  </si>
  <si>
    <t>RET-21384</t>
  </si>
  <si>
    <t>Sinha Electronics</t>
  </si>
  <si>
    <t>RET-21655</t>
  </si>
  <si>
    <t>RET-21733</t>
  </si>
  <si>
    <t>RET-22064</t>
  </si>
  <si>
    <t>RET-22069</t>
  </si>
  <si>
    <t>Ovi Mobile Center</t>
  </si>
  <si>
    <t>RET-22169</t>
  </si>
  <si>
    <t>RET-22178</t>
  </si>
  <si>
    <t>RET-22180</t>
  </si>
  <si>
    <t>RET-22309</t>
  </si>
  <si>
    <t>RET-22311</t>
  </si>
  <si>
    <t>Mayer Asherbad Telecom</t>
  </si>
  <si>
    <t>RET-22313</t>
  </si>
  <si>
    <t>Ma Amena Telecom</t>
  </si>
  <si>
    <t>RET-22406</t>
  </si>
  <si>
    <t>Sithi Electronics</t>
  </si>
  <si>
    <t>RET-22444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</si>
  <si>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</si>
  <si>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</si>
  <si>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</si>
  <si>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</si>
  <si>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</si>
  <si>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</si>
  <si>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</si>
  <si>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RET-22679</t>
  </si>
  <si>
    <t>RET-23077</t>
  </si>
  <si>
    <t>M/s Mondal Mobile &amp; Electric House</t>
  </si>
  <si>
    <t>RET-23081</t>
  </si>
  <si>
    <t>RET-23286</t>
  </si>
  <si>
    <t>RET-23352</t>
  </si>
  <si>
    <t>M/S. Khan Telecom</t>
  </si>
  <si>
    <t>RET-23353</t>
  </si>
  <si>
    <t>Omar Faruq Electronics</t>
  </si>
  <si>
    <t>RET-23543</t>
  </si>
  <si>
    <t>RET-23564</t>
  </si>
  <si>
    <t>Rajib Telecom -2</t>
  </si>
  <si>
    <t>RET-23570</t>
  </si>
  <si>
    <t>RET-23623</t>
  </si>
  <si>
    <t>RET-23866</t>
  </si>
  <si>
    <t>RET-23869</t>
  </si>
  <si>
    <t>Sarwar Electronic</t>
  </si>
  <si>
    <t>RET-24336</t>
  </si>
  <si>
    <t>RET-24353</t>
  </si>
  <si>
    <t>Jannat &amp; Sadikul Telecom</t>
  </si>
  <si>
    <t>RET-24361</t>
  </si>
  <si>
    <t>Riba Electronics &amp; Telecom</t>
  </si>
  <si>
    <t>RET-24363</t>
  </si>
  <si>
    <t>Alim Electronics</t>
  </si>
  <si>
    <t>RET-24558</t>
  </si>
  <si>
    <t>Vai Vai Multi Electronics</t>
  </si>
  <si>
    <t>RET-24559</t>
  </si>
  <si>
    <t>Maa Electronic</t>
  </si>
  <si>
    <t>RET-24911</t>
  </si>
  <si>
    <t>RET-25054</t>
  </si>
  <si>
    <t>Mobile Zone &amp; Multimedea</t>
  </si>
  <si>
    <t>RET-25253</t>
  </si>
  <si>
    <t>Nusrat Telecom</t>
  </si>
  <si>
    <t>RET-25255</t>
  </si>
  <si>
    <t>RET-25259</t>
  </si>
  <si>
    <t>M/S Apporupa Enteprise</t>
  </si>
  <si>
    <t>RET-25260</t>
  </si>
  <si>
    <t>RET-25262</t>
  </si>
  <si>
    <t>Sryti Mobile Servising center</t>
  </si>
  <si>
    <t>RET-25263</t>
  </si>
  <si>
    <t>Ma Mobile Collection</t>
  </si>
  <si>
    <t>RET-25267</t>
  </si>
  <si>
    <t>RET-25351</t>
  </si>
  <si>
    <t>World Trade Link</t>
  </si>
  <si>
    <t>RET-25429</t>
  </si>
  <si>
    <t>Upoma Telecom</t>
  </si>
  <si>
    <t>RET-25471</t>
  </si>
  <si>
    <t>Shetu Telecom &amp; Mobile Corner</t>
  </si>
  <si>
    <t>RET-25560</t>
  </si>
  <si>
    <t>Khairul Electronics</t>
  </si>
  <si>
    <t>RET-25675</t>
  </si>
  <si>
    <t>Sherpur Telecom Plus</t>
  </si>
  <si>
    <t>RET-25677</t>
  </si>
  <si>
    <t>Anuska Mobile</t>
  </si>
  <si>
    <t>RET-25679</t>
  </si>
  <si>
    <t>Ma Omla-2</t>
  </si>
  <si>
    <t>RET-25690</t>
  </si>
  <si>
    <t>RET-25750</t>
  </si>
  <si>
    <t>T.R Enterprise</t>
  </si>
  <si>
    <t>RET-25754</t>
  </si>
  <si>
    <t>Rumon Electronics &amp; Telecom Center</t>
  </si>
  <si>
    <t>RET-25756</t>
  </si>
  <si>
    <t>Sourav Telecom &amp; Mobile Servicing Center</t>
  </si>
  <si>
    <t>RET-25759</t>
  </si>
  <si>
    <t>Sohel Telecom &amp; electronics</t>
  </si>
  <si>
    <t>RET-25768</t>
  </si>
  <si>
    <t>Riad &amp; Rifat</t>
  </si>
  <si>
    <t>RET-25794</t>
  </si>
  <si>
    <t>joyardar Telecom</t>
  </si>
  <si>
    <t>RET-25828</t>
  </si>
  <si>
    <t>Shova Mobile &amp; Electronics</t>
  </si>
  <si>
    <t>RET-25845</t>
  </si>
  <si>
    <t>Nido Enterprise</t>
  </si>
  <si>
    <t>RET-25882</t>
  </si>
  <si>
    <t>Nidhin Telecom</t>
  </si>
  <si>
    <t>RET-25966</t>
  </si>
  <si>
    <t>S.K Fansy</t>
  </si>
  <si>
    <t>RET-26041</t>
  </si>
  <si>
    <t>M/S. Sultan Telecom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</si>
  <si>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</si>
  <si>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</si>
  <si>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</si>
  <si>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</si>
  <si>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</si>
  <si>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</si>
  <si>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RET-26210</t>
  </si>
  <si>
    <t>RET-26211</t>
  </si>
  <si>
    <t>RET-26503</t>
  </si>
  <si>
    <t>Satata telecom</t>
  </si>
  <si>
    <t>RET-26620</t>
  </si>
  <si>
    <t>Mobile Plase Sales &amp; Sales Services Center</t>
  </si>
  <si>
    <t>RET-26720</t>
  </si>
  <si>
    <t>RET-26721</t>
  </si>
  <si>
    <t>Nisha Moni Enterprise</t>
  </si>
  <si>
    <t>RET-26726</t>
  </si>
  <si>
    <t>RET-26736</t>
  </si>
  <si>
    <t>Rezuan Electronics</t>
  </si>
  <si>
    <t>RET-26920</t>
  </si>
  <si>
    <t>Sun Mobile Corner</t>
  </si>
  <si>
    <t>RET-26953</t>
  </si>
  <si>
    <t>Shafiq telecom</t>
  </si>
  <si>
    <t>RET-26977</t>
  </si>
  <si>
    <t>Hallo Bangladesh</t>
  </si>
  <si>
    <t>RET-27046</t>
  </si>
  <si>
    <t>RET-27407</t>
  </si>
  <si>
    <t>Amin Mobile Corner</t>
  </si>
  <si>
    <t>RET-27884</t>
  </si>
  <si>
    <t>Shuvo Mobile Center(Dhunat)</t>
  </si>
  <si>
    <t>RET-27978</t>
  </si>
  <si>
    <t>New SK Telecom</t>
  </si>
  <si>
    <t>RET-28015</t>
  </si>
  <si>
    <t>Mou Mobile &amp; Electronics</t>
  </si>
  <si>
    <t>RET-28023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</si>
  <si>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</si>
  <si>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</si>
  <si>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</si>
  <si>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</si>
  <si>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</si>
  <si>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</si>
  <si>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</si>
  <si>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RET-28148</t>
  </si>
  <si>
    <t>Brothers Telecom (Dupchacia)</t>
  </si>
  <si>
    <t>RET-28203</t>
  </si>
  <si>
    <t>Brothers &amp; Sons Telecom</t>
  </si>
  <si>
    <t>RET-28206</t>
  </si>
  <si>
    <t>M/S Mehedi Traders</t>
  </si>
  <si>
    <t>RET-28276</t>
  </si>
  <si>
    <t>RET-28290</t>
  </si>
  <si>
    <t>Ma Telecom (TuTuL)</t>
  </si>
  <si>
    <t>RET-28292</t>
  </si>
  <si>
    <t>Ma Telecom (Dupchacia)</t>
  </si>
  <si>
    <t>RET-28293</t>
  </si>
  <si>
    <t>RET-28294</t>
  </si>
  <si>
    <t>M &amp; H Tech</t>
  </si>
  <si>
    <t>RET-28384</t>
  </si>
  <si>
    <t>Mondol Electronics &amp; Telecom</t>
  </si>
  <si>
    <t>RET-28389</t>
  </si>
  <si>
    <t>Mahi Telecom(Baghopara)</t>
  </si>
  <si>
    <t>RET-28441</t>
  </si>
  <si>
    <t>Alap Phone Center</t>
  </si>
  <si>
    <t>RET-28442</t>
  </si>
  <si>
    <t>A.Q.P Electronics</t>
  </si>
  <si>
    <t>RET-28444</t>
  </si>
  <si>
    <t>Aive Telecom</t>
  </si>
  <si>
    <t>RET-28613</t>
  </si>
  <si>
    <t>Rashed Phone Fax</t>
  </si>
  <si>
    <t>RET-28750</t>
  </si>
  <si>
    <t>New Bismillah Telecon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</si>
  <si>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</si>
  <si>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</si>
  <si>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</si>
  <si>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</si>
  <si>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</si>
  <si>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</si>
  <si>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RET-28889</t>
  </si>
  <si>
    <t>RET-28942</t>
  </si>
  <si>
    <t>RET-28945</t>
  </si>
  <si>
    <t>Rubel Enterprise</t>
  </si>
  <si>
    <t>RET-28947</t>
  </si>
  <si>
    <t>RET-28958</t>
  </si>
  <si>
    <t>Roton Telecom</t>
  </si>
  <si>
    <t>RET-29080</t>
  </si>
  <si>
    <t>Master Telecom-2</t>
  </si>
  <si>
    <t>RET-29237</t>
  </si>
  <si>
    <t>Abed Telecom</t>
  </si>
  <si>
    <t>RET-29373</t>
  </si>
  <si>
    <t>Shahariar Telecom</t>
  </si>
  <si>
    <t>RET-29375</t>
  </si>
  <si>
    <t>NANS Telcom</t>
  </si>
  <si>
    <t>RET-29462</t>
  </si>
  <si>
    <t>Arvi Telecom</t>
  </si>
  <si>
    <t>RET-29480</t>
  </si>
  <si>
    <t>M.S Maa Telecom</t>
  </si>
  <si>
    <t>RET-29499</t>
  </si>
  <si>
    <t>RET-29564</t>
  </si>
  <si>
    <t>Iqbal Telecom and Mobile Servicing Center</t>
  </si>
  <si>
    <t>RET-29568</t>
  </si>
  <si>
    <t>Mamun Telecom and Computer</t>
  </si>
  <si>
    <t>RET-29576</t>
  </si>
  <si>
    <t>RET-29577</t>
  </si>
  <si>
    <t>Soyeb Computer</t>
  </si>
  <si>
    <t>RET-29631</t>
  </si>
  <si>
    <t>RET-29695</t>
  </si>
  <si>
    <t>Mousumi Cosmetics &amp; Telecom</t>
  </si>
  <si>
    <t>RET-29763</t>
  </si>
  <si>
    <t>RET-29779</t>
  </si>
  <si>
    <t>RET-29836</t>
  </si>
  <si>
    <t>Rongdhunu Telecom 1</t>
  </si>
  <si>
    <t>RET-29862</t>
  </si>
  <si>
    <t>RET-29919</t>
  </si>
  <si>
    <t>RET-29923</t>
  </si>
  <si>
    <t>RET-29925</t>
  </si>
  <si>
    <t>Mafuj Telecom</t>
  </si>
  <si>
    <t>RET-29998</t>
  </si>
  <si>
    <t>Karim TelecomTelecom</t>
  </si>
  <si>
    <t>RET-30015</t>
  </si>
  <si>
    <t>Al-Riyad Telecom</t>
  </si>
  <si>
    <t>RET-30039</t>
  </si>
  <si>
    <t>G.R Multimedia &amp; Electric House</t>
  </si>
  <si>
    <t>RET-30118</t>
  </si>
  <si>
    <t>RET-30175</t>
  </si>
  <si>
    <t>RET-30194</t>
  </si>
  <si>
    <t>Sohel mobile Corner</t>
  </si>
  <si>
    <t>RET-30229</t>
  </si>
  <si>
    <t>RET-30527</t>
  </si>
  <si>
    <t>Rongdunu Telecom</t>
  </si>
  <si>
    <t>RET-30530</t>
  </si>
  <si>
    <t>RET-30531</t>
  </si>
  <si>
    <t>Daliya Electronics</t>
  </si>
  <si>
    <t>RET-30561</t>
  </si>
  <si>
    <t xml:space="preserve">Ivi Mobile </t>
  </si>
  <si>
    <t>RET-30590</t>
  </si>
  <si>
    <t>Apon Electronics</t>
  </si>
  <si>
    <t>RET-30591</t>
  </si>
  <si>
    <t>Source Electronics</t>
  </si>
  <si>
    <t>RET-30993</t>
  </si>
  <si>
    <t>Ma Baba Teleom</t>
  </si>
  <si>
    <t>RET-30994</t>
  </si>
  <si>
    <t>Sohan Brand Mobile Showroom</t>
  </si>
  <si>
    <t>RET-31299</t>
  </si>
  <si>
    <t>Kakoli Elections &amp; Telecom</t>
  </si>
  <si>
    <t>RET-31330</t>
  </si>
  <si>
    <t>Zunayed Telecom</t>
  </si>
  <si>
    <t>RET-31412</t>
  </si>
  <si>
    <t>Azad Telecome</t>
  </si>
  <si>
    <t>RET-31605</t>
  </si>
  <si>
    <t>Ayman Telecom</t>
  </si>
  <si>
    <t>RET-31622</t>
  </si>
  <si>
    <t>Ruhani Computer Showroom</t>
  </si>
  <si>
    <t>RET-31623</t>
  </si>
  <si>
    <t>RET-31665</t>
  </si>
  <si>
    <t>Milon Telecom Chandaikona</t>
  </si>
  <si>
    <t>RET-31710</t>
  </si>
  <si>
    <t>Bishash Telecom</t>
  </si>
  <si>
    <t>RET-31712</t>
  </si>
  <si>
    <t>RET-31715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</si>
  <si>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</si>
  <si>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</si>
  <si>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</si>
  <si>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</si>
  <si>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</si>
  <si>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</si>
  <si>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</si>
  <si>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RET-31994</t>
  </si>
  <si>
    <t>RET-32287</t>
  </si>
  <si>
    <t>Raju Telecom 2</t>
  </si>
  <si>
    <t>RET-32402</t>
  </si>
  <si>
    <t>RET-32435</t>
  </si>
  <si>
    <t>RET-32437</t>
  </si>
  <si>
    <t>RET-32447</t>
  </si>
  <si>
    <t>FACEBOOK MOBILE CORNER</t>
  </si>
  <si>
    <t>RET-32461</t>
  </si>
  <si>
    <t>M/S Tamima Electronic</t>
  </si>
  <si>
    <t>RET-32505</t>
  </si>
  <si>
    <t>RET-32522</t>
  </si>
  <si>
    <t>RET-32533</t>
  </si>
  <si>
    <t>Siddique Multimedia</t>
  </si>
  <si>
    <t>RET-32595</t>
  </si>
  <si>
    <t>suraya yasin elec</t>
  </si>
  <si>
    <t>RET-32660</t>
  </si>
  <si>
    <t>Opu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</si>
  <si>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</si>
  <si>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</si>
  <si>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</si>
  <si>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</si>
  <si>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</si>
  <si>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</si>
  <si>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</si>
  <si>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</si>
  <si>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</si>
  <si>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</si>
  <si>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RET-32886</t>
  </si>
  <si>
    <t>B R Telecom</t>
  </si>
  <si>
    <t>RET-32887</t>
  </si>
  <si>
    <t>New Bhai Bhai Telecom</t>
  </si>
  <si>
    <t>RET-32942</t>
  </si>
  <si>
    <t>VAI VAI Cosmatics</t>
  </si>
  <si>
    <t>RET-32956</t>
  </si>
  <si>
    <t>Shamim Telecom &amp; Servicing</t>
  </si>
  <si>
    <t>RET-32963</t>
  </si>
  <si>
    <t>RET-33090</t>
  </si>
  <si>
    <t>RET-33095</t>
  </si>
  <si>
    <t>B &amp; F Electronics</t>
  </si>
  <si>
    <t>RET-33096</t>
  </si>
  <si>
    <t>Brothers Mobile Palace</t>
  </si>
  <si>
    <t>RET-33114</t>
  </si>
  <si>
    <t>Hasib Enterprise</t>
  </si>
  <si>
    <t>RET-33233</t>
  </si>
  <si>
    <t>M/S Maisha Mobile Center</t>
  </si>
  <si>
    <t>RET-33298</t>
  </si>
  <si>
    <t>Ismat Telecom</t>
  </si>
  <si>
    <t>RET-33301</t>
  </si>
  <si>
    <t>RET-33302</t>
  </si>
  <si>
    <t>RET-33303</t>
  </si>
  <si>
    <t>Ma Babar Doa-2</t>
  </si>
  <si>
    <t>RET-33408</t>
  </si>
  <si>
    <t>RET-33451</t>
  </si>
  <si>
    <t>Tanjila Telecom 1</t>
  </si>
  <si>
    <t>RET-33452</t>
  </si>
  <si>
    <t>RET-33478</t>
  </si>
  <si>
    <t>RET-33479</t>
  </si>
  <si>
    <t>Asraf Telecom</t>
  </si>
  <si>
    <t>RET-33480</t>
  </si>
  <si>
    <t>RET-33525</t>
  </si>
  <si>
    <t>RET-33527</t>
  </si>
  <si>
    <t>RET-33765</t>
  </si>
  <si>
    <t>Standard Mobile Shop</t>
  </si>
  <si>
    <t>RET-33767</t>
  </si>
  <si>
    <t>GK Communication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</si>
  <si>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</si>
  <si>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</si>
  <si>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</si>
  <si>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</si>
  <si>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</si>
  <si>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</si>
  <si>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</si>
  <si>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</si>
  <si>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</si>
  <si>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RET-33957</t>
  </si>
  <si>
    <t>RET-33958</t>
  </si>
  <si>
    <t>A K Tota Telecom</t>
  </si>
  <si>
    <t>RET-33965</t>
  </si>
  <si>
    <t>Maysha Telecom</t>
  </si>
  <si>
    <t>RET-34022</t>
  </si>
  <si>
    <t>Unique Mobile</t>
  </si>
  <si>
    <t>RET-34023</t>
  </si>
  <si>
    <t>Kakoli Telecom</t>
  </si>
  <si>
    <t>RET-34070</t>
  </si>
  <si>
    <t>Armaf Telecom</t>
  </si>
  <si>
    <t>RET-34088</t>
  </si>
  <si>
    <t>Shamim Mobile Corner</t>
  </si>
  <si>
    <t>RET-34130</t>
  </si>
  <si>
    <t>Boishakhi Enterprise</t>
  </si>
  <si>
    <t>RET-34136</t>
  </si>
  <si>
    <t>CD sound &amp; Electronics</t>
  </si>
  <si>
    <t>RET-34267</t>
  </si>
  <si>
    <t>Pabna Foundation</t>
  </si>
  <si>
    <t>RET-34325</t>
  </si>
  <si>
    <t>RET-34326</t>
  </si>
  <si>
    <t>RET-34327</t>
  </si>
  <si>
    <t>RET-34328</t>
  </si>
  <si>
    <t>RET-34330</t>
  </si>
  <si>
    <t>RET-34381</t>
  </si>
  <si>
    <t>A.D.F multi Electronics</t>
  </si>
  <si>
    <t>RET-34382</t>
  </si>
  <si>
    <t>Maa Telacom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</si>
  <si>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</si>
  <si>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</si>
  <si>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</si>
  <si>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</si>
  <si>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</si>
  <si>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</si>
  <si>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</si>
  <si>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RET-34406</t>
  </si>
  <si>
    <t>RET-34407</t>
  </si>
  <si>
    <t>Maa Telecom_Sonamukhi</t>
  </si>
  <si>
    <t>RET-34450</t>
  </si>
  <si>
    <t>Anis Mobile Galary</t>
  </si>
  <si>
    <t>RET-34451</t>
  </si>
  <si>
    <t>Jinnah Sim Corner</t>
  </si>
  <si>
    <t>RET-34452</t>
  </si>
  <si>
    <t>RET-34455</t>
  </si>
  <si>
    <t>E post Telecom</t>
  </si>
  <si>
    <t>RET-34480</t>
  </si>
  <si>
    <t>Bismillah Electronics 2</t>
  </si>
  <si>
    <t>RET-34490</t>
  </si>
  <si>
    <t>Piyas Electronics</t>
  </si>
  <si>
    <t>RET-34491</t>
  </si>
  <si>
    <t>Labonno Enterprise</t>
  </si>
  <si>
    <t>Liton Enterprise</t>
  </si>
  <si>
    <t>RET-34503</t>
  </si>
  <si>
    <t>RET-34524</t>
  </si>
  <si>
    <t>RET-34527</t>
  </si>
  <si>
    <t>RET-34557</t>
  </si>
  <si>
    <t>M/S Abrar Traders</t>
  </si>
  <si>
    <t>RET-34558</t>
  </si>
  <si>
    <t>RET-34587</t>
  </si>
  <si>
    <t>RET-34640</t>
  </si>
  <si>
    <t>Mondol Traders</t>
  </si>
  <si>
    <t>RET-34642</t>
  </si>
  <si>
    <t>Freedom Life</t>
  </si>
  <si>
    <t>RET-34643</t>
  </si>
  <si>
    <t>RET-34646</t>
  </si>
  <si>
    <t>M/S Rayan Electronics</t>
  </si>
  <si>
    <t>RET-34647</t>
  </si>
  <si>
    <t>Mamun Electronics</t>
  </si>
  <si>
    <t>RET-34649</t>
  </si>
  <si>
    <t>Sarder Super Store</t>
  </si>
  <si>
    <t>RET-34651</t>
  </si>
  <si>
    <t>RET-34678</t>
  </si>
  <si>
    <t>RET-34756</t>
  </si>
  <si>
    <t>RET-34775</t>
  </si>
  <si>
    <t>Sabbir Electronics</t>
  </si>
  <si>
    <t>RET-34814</t>
  </si>
  <si>
    <t>Charghat PC World &amp; Telecom</t>
  </si>
  <si>
    <t>RET-34849</t>
  </si>
  <si>
    <t>RET-34850</t>
  </si>
  <si>
    <t>SHAMIM TELECOM</t>
  </si>
  <si>
    <t>RET-34877</t>
  </si>
  <si>
    <t>RET-34882</t>
  </si>
  <si>
    <t>DEL-0012</t>
  </si>
  <si>
    <t>DEL-0013</t>
  </si>
  <si>
    <t>M/S jony Network Service</t>
  </si>
  <si>
    <t>Hanif Electric &amp; Electronics Media</t>
  </si>
  <si>
    <t>Luna Telecom</t>
  </si>
  <si>
    <t>New Badhon</t>
  </si>
  <si>
    <t>R. G telecom</t>
  </si>
  <si>
    <t>New Mobile view</t>
  </si>
  <si>
    <t>T.M Telecom</t>
  </si>
  <si>
    <t>B.M.C Telecom</t>
  </si>
  <si>
    <t>Sagor Computer Ranihati</t>
  </si>
  <si>
    <t>Asa Electronics</t>
  </si>
  <si>
    <t>Taha telecom</t>
  </si>
  <si>
    <t>M/S Zarif Traders</t>
  </si>
  <si>
    <t>New amena Telecom</t>
  </si>
  <si>
    <t>Md. Abdul Alim</t>
  </si>
  <si>
    <t>Md. Azizul Bari separ</t>
  </si>
  <si>
    <t>Md. Zisan</t>
  </si>
  <si>
    <t>Bar phone Secondary Target Aug'20</t>
  </si>
  <si>
    <t>Bar phone Secondary Achivement Aug'20 (IMEI Entry)</t>
  </si>
  <si>
    <t>SP phone Secondary Target Aug'20</t>
  </si>
  <si>
    <t>SP phone Secondary Achivement Aug'20 (IMEI Entry)</t>
  </si>
  <si>
    <t>RET-11629</t>
  </si>
  <si>
    <t>RET-35048</t>
  </si>
  <si>
    <t>Two Brothers Telecom</t>
  </si>
  <si>
    <t>RET-35050</t>
  </si>
  <si>
    <t>Rakibul Telecom</t>
  </si>
  <si>
    <t>RET-20873</t>
  </si>
  <si>
    <t>RET-11511</t>
  </si>
  <si>
    <t>New mobile fair</t>
  </si>
  <si>
    <t>RET-34175</t>
  </si>
  <si>
    <t>AR Mobile Shop</t>
  </si>
  <si>
    <t>RET-20355</t>
  </si>
  <si>
    <t>Asraful Telecom</t>
  </si>
  <si>
    <t>RET-11514</t>
  </si>
  <si>
    <t>Maa Computer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</si>
  <si>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</si>
  <si>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</si>
  <si>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</si>
  <si>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</si>
  <si>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</si>
  <si>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</si>
  <si>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</si>
  <si>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RET-31716</t>
  </si>
  <si>
    <t>Md.Masud Rana</t>
  </si>
  <si>
    <t>Focus retails' Target vs. Achievement Status up to 22nd Sep'2020</t>
  </si>
  <si>
    <t>Bar Target Sep'20</t>
  </si>
  <si>
    <t>SP Target Sep'20</t>
  </si>
  <si>
    <t>Retailer Feedback</t>
  </si>
  <si>
    <t>Smartphone</t>
  </si>
  <si>
    <t>Barphone</t>
  </si>
  <si>
    <t>Required for 100%</t>
  </si>
  <si>
    <t>Md Hirok Ali</t>
  </si>
  <si>
    <t>Md Masud Rana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</si>
</sst>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3" fillId="0" borderId="0" xfId="1" applyNumberFormat="1" applyFont="1" applyBorder="1"/>
    <xf numFmtId="9" fontId="3" fillId="0" borderId="0" xfId="2" applyFont="1" applyBorder="1"/>
    <xf numFmtId="0" fontId="2" fillId="0" borderId="1" xfId="0" applyFont="1" applyBorder="1"/>
    <xf numFmtId="0" fontId="2" fillId="0" borderId="0" xfId="0" applyFont="1" applyBorder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4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9" fontId="2" fillId="0" borderId="9" xfId="2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165" fontId="2" fillId="0" borderId="11" xfId="1" applyNumberFormat="1" applyFont="1" applyBorder="1" applyAlignment="1">
      <alignment vertical="center"/>
    </xf>
    <xf numFmtId="9" fontId="2" fillId="0" borderId="11" xfId="2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9" fontId="3" fillId="0" borderId="3" xfId="2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9" fontId="3" fillId="0" borderId="14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/>
    <xf numFmtId="9" fontId="2" fillId="3" borderId="1" xfId="2" applyFont="1" applyFill="1" applyBorder="1"/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5" fontId="2" fillId="4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5" fontId="5" fillId="6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7" fillId="2" borderId="11" xfId="0" applyFont="1" applyFill="1" applyBorder="1"/>
    <xf numFmtId="0" fontId="4" fillId="2" borderId="12" xfId="0" applyFont="1" applyFill="1" applyBorder="1"/>
    <xf numFmtId="0" fontId="2" fillId="0" borderId="1" xfId="0" applyFont="1" applyFill="1" applyBorder="1" applyAlignment="1">
      <alignment horizontal="left"/>
    </xf>
    <xf numFmtId="0" fontId="5" fillId="8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" fillId="4" borderId="1" xfId="2" applyFont="1" applyFill="1" applyBorder="1" applyAlignment="1">
      <alignment horizontal="center" vertical="center"/>
    </xf>
    <xf numFmtId="165" fontId="9" fillId="3" borderId="1" xfId="2" applyNumberFormat="1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2" fillId="0" borderId="1" xfId="2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9" fillId="0" borderId="1" xfId="2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5" fontId="11" fillId="0" borderId="1" xfId="1" applyNumberFormat="1" applyFont="1" applyFill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/>
    </xf>
    <xf numFmtId="165" fontId="2" fillId="2" borderId="1" xfId="1" applyNumberFormat="1" applyFont="1" applyFill="1" applyBorder="1"/>
    <xf numFmtId="9" fontId="2" fillId="2" borderId="1" xfId="2" applyFont="1" applyFill="1" applyBorder="1"/>
    <xf numFmtId="165" fontId="2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J29"/>
  <sheetViews>
    <sheetView showGridLines="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M10" sqref="M10"/>
    </sheetView>
  </sheetViews>
  <sheetFormatPr defaultColWidth="17.28515625" defaultRowHeight="12.75"/>
  <cols>
    <col min="1" max="1" width="1.5703125" style="1" customWidth="1"/>
    <col min="2" max="2" width="17.85546875" style="1" customWidth="1"/>
    <col min="3" max="3" width="13.28515625" style="1" bestFit="1" customWidth="1"/>
    <col min="4" max="4" width="16.7109375" style="1" bestFit="1" customWidth="1"/>
    <col min="5" max="5" width="19" style="1" bestFit="1" customWidth="1"/>
    <col min="6" max="6" width="13.140625" style="1" customWidth="1"/>
    <col min="7" max="7" width="15.5703125" style="1" bestFit="1" customWidth="1"/>
    <col min="8" max="8" width="10.7109375" style="1" bestFit="1" customWidth="1"/>
    <col min="9" max="9" width="13.28515625" style="1" bestFit="1" customWidth="1"/>
    <col min="10" max="10" width="16.7109375" style="1" bestFit="1" customWidth="1"/>
    <col min="11" max="11" width="20.140625" style="1" customWidth="1"/>
    <col min="12" max="12" width="7.7109375" style="1" bestFit="1" customWidth="1"/>
    <col min="13" max="13" width="15.5703125" style="1" bestFit="1" customWidth="1"/>
    <col min="14" max="14" width="10.7109375" style="1" bestFit="1" customWidth="1"/>
    <col min="15" max="16384" width="17.28515625" style="1"/>
  </cols>
  <sheetData>
    <row r="1" spans="2:10">
      <c r="B1" s="9" t="s">
        <v>2796</v>
      </c>
    </row>
    <row r="2" spans="2:10">
      <c r="B2" s="9"/>
    </row>
    <row r="3" spans="2:10">
      <c r="B3" s="5" t="s">
        <v>1968</v>
      </c>
      <c r="C3" s="5">
        <v>30</v>
      </c>
    </row>
    <row r="4" spans="2:10">
      <c r="B4" s="5" t="s">
        <v>1969</v>
      </c>
      <c r="C4" s="5">
        <v>22</v>
      </c>
    </row>
    <row r="5" spans="2:10">
      <c r="B5" s="5" t="s">
        <v>1970</v>
      </c>
      <c r="C5" s="5">
        <f>C3-C4</f>
        <v>8</v>
      </c>
    </row>
    <row r="6" spans="2:10">
      <c r="B6" s="6"/>
      <c r="C6" s="6"/>
    </row>
    <row r="8" spans="2:10" ht="13.5" thickBot="1">
      <c r="B8" s="9" t="s">
        <v>1881</v>
      </c>
      <c r="J8" s="12"/>
    </row>
    <row r="9" spans="2:10" s="14" customFormat="1" ht="25.5">
      <c r="B9" s="69" t="s">
        <v>5</v>
      </c>
      <c r="C9" s="10" t="s">
        <v>1880</v>
      </c>
      <c r="D9" s="10" t="s">
        <v>1876</v>
      </c>
      <c r="E9" s="10" t="s">
        <v>1879</v>
      </c>
      <c r="F9" s="10" t="s">
        <v>1878</v>
      </c>
      <c r="G9" s="10" t="s">
        <v>1877</v>
      </c>
      <c r="H9" s="10" t="s">
        <v>1875</v>
      </c>
      <c r="I9" s="11" t="s">
        <v>1873</v>
      </c>
    </row>
    <row r="10" spans="2:10">
      <c r="B10" s="70" t="s">
        <v>120</v>
      </c>
      <c r="C10" s="5">
        <f>COUNTIFS('Final Target'!$F:$F,'National Summary'!$B10,'Final Target'!$N:$N,"&gt;=120%")</f>
        <v>0</v>
      </c>
      <c r="D10" s="5">
        <f>COUNTIFS('Final Target'!$F:$F,'National Summary'!$B10,'Final Target'!$N:$N,"&gt;=100%",'Final Target'!$N:$N,"&lt;120%")</f>
        <v>0</v>
      </c>
      <c r="E10" s="5">
        <f>COUNTIFS('Final Target'!$F:$F,'National Summary'!$B10,'Final Target'!$N:$N,"&gt;=80%",'Final Target'!$N:$N,"&lt;100%")</f>
        <v>0</v>
      </c>
      <c r="F10" s="5">
        <f>COUNTIFS('Final Target'!$F:$F,'National Summary'!$B10,'Final Target'!$N:$N,"&gt;=50%",'Final Target'!$N:$N,"&lt;80%")</f>
        <v>0</v>
      </c>
      <c r="G10" s="15">
        <f>COUNTIFS('Final Target'!$F:$F,'National Summary'!$B10,'Final Target'!$N:$N,"&gt;=20%",'Final Target'!$N:$N,"&lt;50%")</f>
        <v>0</v>
      </c>
      <c r="H10" s="15">
        <f>COUNTIFS('Final Target'!$F:$F,'National Summary'!$B10,'Final Target'!$N:$N,"&lt;20%")</f>
        <v>0</v>
      </c>
      <c r="I10" s="71">
        <f>SUM(C10:H10)</f>
        <v>0</v>
      </c>
    </row>
    <row r="11" spans="2:10">
      <c r="B11" s="70" t="s">
        <v>271</v>
      </c>
      <c r="C11" s="5">
        <f>COUNTIFS('Final Target'!$F:$F,'National Summary'!$B11,'Final Target'!$N:$N,"&gt;=120%")</f>
        <v>0</v>
      </c>
      <c r="D11" s="5">
        <f>COUNTIFS('Final Target'!$F:$F,'National Summary'!$B11,'Final Target'!$N:$N,"&gt;=100%",'Final Target'!$N:$N,"&lt;120%")</f>
        <v>0</v>
      </c>
      <c r="E11" s="5">
        <f>COUNTIFS('Final Target'!$F:$F,'National Summary'!$B11,'Final Target'!$N:$N,"&gt;=80%",'Final Target'!$N:$N,"&lt;100%")</f>
        <v>0</v>
      </c>
      <c r="F11" s="5">
        <f>COUNTIFS('Final Target'!$F:$F,'National Summary'!$B11,'Final Target'!$N:$N,"&gt;=50%",'Final Target'!$N:$N,"&lt;80%")</f>
        <v>0</v>
      </c>
      <c r="G11" s="15">
        <f>COUNTIFS('Final Target'!$F:$F,'National Summary'!$B11,'Final Target'!$N:$N,"&gt;=20%",'Final Target'!$N:$N,"&lt;50%")</f>
        <v>0</v>
      </c>
      <c r="H11" s="15">
        <f>COUNTIFS('Final Target'!$F:$F,'National Summary'!$B11,'Final Target'!$N:$N,"&lt;20%")</f>
        <v>0</v>
      </c>
      <c r="I11" s="71">
        <f t="shared" ref="I11:I16" si="0">SUM(C11:H11)</f>
        <v>0</v>
      </c>
    </row>
    <row r="12" spans="2:10">
      <c r="B12" s="70" t="s">
        <v>185</v>
      </c>
      <c r="C12" s="5">
        <f>COUNTIFS('Final Target'!$F:$F,'National Summary'!$B12,'Final Target'!$N:$N,"&gt;=120%")</f>
        <v>0</v>
      </c>
      <c r="D12" s="5">
        <f>COUNTIFS('Final Target'!$F:$F,'National Summary'!$B12,'Final Target'!$N:$N,"&gt;=100%",'Final Target'!$N:$N,"&lt;120%")</f>
        <v>0</v>
      </c>
      <c r="E12" s="5">
        <f>COUNTIFS('Final Target'!$F:$F,'National Summary'!$B12,'Final Target'!$N:$N,"&gt;=80%",'Final Target'!$N:$N,"&lt;100%")</f>
        <v>0</v>
      </c>
      <c r="F12" s="5">
        <f>COUNTIFS('Final Target'!$F:$F,'National Summary'!$B12,'Final Target'!$N:$N,"&gt;=50%",'Final Target'!$N:$N,"&lt;80%")</f>
        <v>0</v>
      </c>
      <c r="G12" s="15">
        <f>COUNTIFS('Final Target'!$F:$F,'National Summary'!$B12,'Final Target'!$N:$N,"&gt;=20%",'Final Target'!$N:$N,"&lt;50%")</f>
        <v>0</v>
      </c>
      <c r="H12" s="15">
        <f>COUNTIFS('Final Target'!$F:$F,'National Summary'!$B12,'Final Target'!$N:$N,"&lt;20%")</f>
        <v>0</v>
      </c>
      <c r="I12" s="71">
        <f t="shared" si="0"/>
        <v>0</v>
      </c>
    </row>
    <row r="13" spans="2:10">
      <c r="B13" s="70" t="s">
        <v>9</v>
      </c>
      <c r="C13" s="5">
        <f>COUNTIFS('Final Target'!$F:$F,'National Summary'!$B13,'Final Target'!$N:$N,"&gt;=120%")</f>
        <v>0</v>
      </c>
      <c r="D13" s="5">
        <f>COUNTIFS('Final Target'!$F:$F,'National Summary'!$B13,'Final Target'!$N:$N,"&gt;=100%",'Final Target'!$N:$N,"&lt;120%")</f>
        <v>0</v>
      </c>
      <c r="E13" s="5">
        <f>COUNTIFS('Final Target'!$F:$F,'National Summary'!$B13,'Final Target'!$N:$N,"&gt;=80%",'Final Target'!$N:$N,"&lt;100%")</f>
        <v>0</v>
      </c>
      <c r="F13" s="5">
        <f>COUNTIFS('Final Target'!$F:$F,'National Summary'!$B13,'Final Target'!$N:$N,"&gt;=50%",'Final Target'!$N:$N,"&lt;80%")</f>
        <v>0</v>
      </c>
      <c r="G13" s="15">
        <f>COUNTIFS('Final Target'!$F:$F,'National Summary'!$B13,'Final Target'!$N:$N,"&gt;=20%",'Final Target'!$N:$N,"&lt;50%")</f>
        <v>0</v>
      </c>
      <c r="H13" s="15">
        <f>COUNTIFS('Final Target'!$F:$F,'National Summary'!$B13,'Final Target'!$N:$N,"&lt;20%")</f>
        <v>0</v>
      </c>
      <c r="I13" s="71">
        <f t="shared" si="0"/>
        <v>0</v>
      </c>
    </row>
    <row r="14" spans="2:10">
      <c r="B14" s="70" t="s">
        <v>272</v>
      </c>
      <c r="C14" s="5">
        <f>COUNTIFS('Final Target'!$F:$F,'National Summary'!$B14,'Final Target'!$N:$N,"&gt;=120%")</f>
        <v>0</v>
      </c>
      <c r="D14" s="5">
        <f>COUNTIFS('Final Target'!$F:$F,'National Summary'!$B14,'Final Target'!$N:$N,"&gt;=100%",'Final Target'!$N:$N,"&lt;120%")</f>
        <v>0</v>
      </c>
      <c r="E14" s="5">
        <f>COUNTIFS('Final Target'!$F:$F,'National Summary'!$B14,'Final Target'!$N:$N,"&gt;=80%",'Final Target'!$N:$N,"&lt;100%")</f>
        <v>0</v>
      </c>
      <c r="F14" s="5">
        <f>COUNTIFS('Final Target'!$F:$F,'National Summary'!$B14,'Final Target'!$N:$N,"&gt;=50%",'Final Target'!$N:$N,"&lt;80%")</f>
        <v>0</v>
      </c>
      <c r="G14" s="15">
        <f>COUNTIFS('Final Target'!$F:$F,'National Summary'!$B14,'Final Target'!$N:$N,"&gt;=20%",'Final Target'!$N:$N,"&lt;50%")</f>
        <v>0</v>
      </c>
      <c r="H14" s="15">
        <f>COUNTIFS('Final Target'!$F:$F,'National Summary'!$B14,'Final Target'!$N:$N,"&lt;20%")</f>
        <v>0</v>
      </c>
      <c r="I14" s="71">
        <f t="shared" si="0"/>
        <v>0</v>
      </c>
    </row>
    <row r="15" spans="2:10">
      <c r="B15" s="70" t="s">
        <v>311</v>
      </c>
      <c r="C15" s="5">
        <f>COUNTIFS('Final Target'!$F:$F,'National Summary'!$B15,'Final Target'!$N:$N,"&gt;=120%")</f>
        <v>210</v>
      </c>
      <c r="D15" s="5">
        <f>COUNTIFS('Final Target'!$F:$F,'National Summary'!$B15,'Final Target'!$N:$N,"&gt;=100%",'Final Target'!$N:$N,"&lt;120%")</f>
        <v>171</v>
      </c>
      <c r="E15" s="5">
        <f>COUNTIFS('Final Target'!$F:$F,'National Summary'!$B15,'Final Target'!$N:$N,"&gt;=80%",'Final Target'!$N:$N,"&lt;100%")</f>
        <v>257</v>
      </c>
      <c r="F15" s="5">
        <f>COUNTIFS('Final Target'!$F:$F,'National Summary'!$B15,'Final Target'!$N:$N,"&gt;=50%",'Final Target'!$N:$N,"&lt;80%")</f>
        <v>408</v>
      </c>
      <c r="G15" s="15">
        <f>COUNTIFS('Final Target'!$F:$F,'National Summary'!$B15,'Final Target'!$N:$N,"&gt;=20%",'Final Target'!$N:$N,"&lt;50%")</f>
        <v>268</v>
      </c>
      <c r="H15" s="15">
        <f>COUNTIFS('Final Target'!$F:$F,'National Summary'!$B15,'Final Target'!$N:$N,"&lt;20%")</f>
        <v>79</v>
      </c>
      <c r="I15" s="71">
        <f t="shared" si="0"/>
        <v>1393</v>
      </c>
    </row>
    <row r="16" spans="2:10">
      <c r="B16" s="70" t="s">
        <v>238</v>
      </c>
      <c r="C16" s="5">
        <f>COUNTIFS('Final Target'!$F:$F,'National Summary'!$B16,'Final Target'!$N:$N,"&gt;=120%")</f>
        <v>0</v>
      </c>
      <c r="D16" s="5">
        <f>COUNTIFS('Final Target'!$F:$F,'National Summary'!$B16,'Final Target'!$N:$N,"&gt;=100%",'Final Target'!$N:$N,"&lt;120%")</f>
        <v>0</v>
      </c>
      <c r="E16" s="5">
        <f>COUNTIFS('Final Target'!$F:$F,'National Summary'!$B16,'Final Target'!$N:$N,"&gt;=80%",'Final Target'!$N:$N,"&lt;100%")</f>
        <v>0</v>
      </c>
      <c r="F16" s="5">
        <f>COUNTIFS('Final Target'!$F:$F,'National Summary'!$B16,'Final Target'!$N:$N,"&gt;=50%",'Final Target'!$N:$N,"&lt;80%")</f>
        <v>0</v>
      </c>
      <c r="G16" s="15">
        <f>COUNTIFS('Final Target'!$F:$F,'National Summary'!$B16,'Final Target'!$N:$N,"&gt;=20%",'Final Target'!$N:$N,"&lt;50%")</f>
        <v>0</v>
      </c>
      <c r="H16" s="15">
        <f>COUNTIFS('Final Target'!$F:$F,'National Summary'!$B16,'Final Target'!$N:$N,"&lt;20%")</f>
        <v>0</v>
      </c>
      <c r="I16" s="71">
        <f t="shared" si="0"/>
        <v>0</v>
      </c>
    </row>
    <row r="17" spans="2:9" ht="13.5" thickBot="1">
      <c r="B17" s="72" t="s">
        <v>1865</v>
      </c>
      <c r="C17" s="73">
        <f>SUM(C10:C16)</f>
        <v>210</v>
      </c>
      <c r="D17" s="73">
        <f t="shared" ref="D17:H17" si="1">SUM(D10:D16)</f>
        <v>171</v>
      </c>
      <c r="E17" s="73">
        <f t="shared" si="1"/>
        <v>257</v>
      </c>
      <c r="F17" s="73">
        <f t="shared" si="1"/>
        <v>408</v>
      </c>
      <c r="G17" s="74">
        <f t="shared" si="1"/>
        <v>268</v>
      </c>
      <c r="H17" s="74">
        <f t="shared" si="1"/>
        <v>79</v>
      </c>
      <c r="I17" s="75">
        <f>SUM(I10:I16)</f>
        <v>1393</v>
      </c>
    </row>
    <row r="18" spans="2:9">
      <c r="E18" s="1">
        <f>C17+D17+E17</f>
        <v>638</v>
      </c>
      <c r="F18" s="13"/>
      <c r="I18" s="13">
        <f>E18/I17</f>
        <v>0.45800430725053842</v>
      </c>
    </row>
    <row r="19" spans="2:9" ht="13.5" thickBot="1">
      <c r="B19" s="9" t="s">
        <v>1971</v>
      </c>
    </row>
    <row r="20" spans="2:9" ht="25.5">
      <c r="B20" s="69" t="s">
        <v>5</v>
      </c>
      <c r="C20" s="10" t="s">
        <v>1880</v>
      </c>
      <c r="D20" s="10" t="s">
        <v>1876</v>
      </c>
      <c r="E20" s="10" t="s">
        <v>1879</v>
      </c>
      <c r="F20" s="10" t="s">
        <v>1878</v>
      </c>
      <c r="G20" s="10" t="s">
        <v>1877</v>
      </c>
      <c r="H20" s="10" t="s">
        <v>1875</v>
      </c>
      <c r="I20" s="11" t="s">
        <v>1873</v>
      </c>
    </row>
    <row r="21" spans="2:9">
      <c r="B21" s="70" t="s">
        <v>120</v>
      </c>
      <c r="C21" s="5">
        <f>COUNTIFS('Final Target'!$F:$F,'National Summary'!$B21,'Final Target'!$T:$T,"&gt;=120%")</f>
        <v>0</v>
      </c>
      <c r="D21" s="5">
        <f>COUNTIFS('Final Target'!$F:$F,'National Summary'!$B21,'Final Target'!$T:$T,"&gt;=100%",'Final Target'!$T:$T,"&lt;120%")</f>
        <v>0</v>
      </c>
      <c r="E21" s="5">
        <f>COUNTIFS('Final Target'!$F:$F,'National Summary'!$B21,'Final Target'!$T:$T,"&gt;=80%",'Final Target'!$T:$T,"&lt;100%")</f>
        <v>0</v>
      </c>
      <c r="F21" s="5">
        <f>COUNTIFS('Final Target'!$F:$F,'National Summary'!$B21,'Final Target'!$T:$T,"&gt;=50%",'Final Target'!$T:$T,"&lt;80%")</f>
        <v>0</v>
      </c>
      <c r="G21" s="15">
        <f>COUNTIFS('Final Target'!$F:$F,'National Summary'!$B21,'Final Target'!$T:$T,"&gt;=20%",'Final Target'!$T:$T,"&lt;50%")</f>
        <v>0</v>
      </c>
      <c r="H21" s="15">
        <f>COUNTIFS('Final Target'!$F:$F,'National Summary'!$B21,'Final Target'!$T:$T,"&lt;20%")</f>
        <v>0</v>
      </c>
      <c r="I21" s="71">
        <f>SUM(C21:H21)</f>
        <v>0</v>
      </c>
    </row>
    <row r="22" spans="2:9">
      <c r="B22" s="70" t="s">
        <v>271</v>
      </c>
      <c r="C22" s="5">
        <f>COUNTIFS('Final Target'!$F:$F,'National Summary'!$B22,'Final Target'!$T:$T,"&gt;=120%")</f>
        <v>0</v>
      </c>
      <c r="D22" s="5">
        <f>COUNTIFS('Final Target'!$F:$F,'National Summary'!$B22,'Final Target'!$T:$T,"&gt;=100%",'Final Target'!$T:$T,"&lt;120%")</f>
        <v>0</v>
      </c>
      <c r="E22" s="5">
        <f>COUNTIFS('Final Target'!$F:$F,'National Summary'!$B22,'Final Target'!$T:$T,"&gt;=80%",'Final Target'!$T:$T,"&lt;100%")</f>
        <v>0</v>
      </c>
      <c r="F22" s="5">
        <f>COUNTIFS('Final Target'!$F:$F,'National Summary'!$B22,'Final Target'!$T:$T,"&gt;=50%",'Final Target'!$T:$T,"&lt;80%")</f>
        <v>0</v>
      </c>
      <c r="G22" s="15">
        <f>COUNTIFS('Final Target'!$F:$F,'National Summary'!$B22,'Final Target'!$T:$T,"&gt;=20%",'Final Target'!$T:$T,"&lt;50%")</f>
        <v>0</v>
      </c>
      <c r="H22" s="15">
        <f>COUNTIFS('Final Target'!$F:$F,'National Summary'!$B22,'Final Target'!$T:$T,"&lt;20%")</f>
        <v>0</v>
      </c>
      <c r="I22" s="71">
        <f t="shared" ref="I22:I27" si="2">SUM(C22:H22)</f>
        <v>0</v>
      </c>
    </row>
    <row r="23" spans="2:9">
      <c r="B23" s="70" t="s">
        <v>185</v>
      </c>
      <c r="C23" s="5">
        <f>COUNTIFS('Final Target'!$F:$F,'National Summary'!$B23,'Final Target'!$T:$T,"&gt;=120%")</f>
        <v>0</v>
      </c>
      <c r="D23" s="5">
        <f>COUNTIFS('Final Target'!$F:$F,'National Summary'!$B23,'Final Target'!$T:$T,"&gt;=100%",'Final Target'!$T:$T,"&lt;120%")</f>
        <v>0</v>
      </c>
      <c r="E23" s="5">
        <f>COUNTIFS('Final Target'!$F:$F,'National Summary'!$B23,'Final Target'!$T:$T,"&gt;=80%",'Final Target'!$T:$T,"&lt;100%")</f>
        <v>0</v>
      </c>
      <c r="F23" s="5">
        <f>COUNTIFS('Final Target'!$F:$F,'National Summary'!$B23,'Final Target'!$T:$T,"&gt;=50%",'Final Target'!$T:$T,"&lt;80%")</f>
        <v>0</v>
      </c>
      <c r="G23" s="15">
        <f>COUNTIFS('Final Target'!$F:$F,'National Summary'!$B23,'Final Target'!$T:$T,"&gt;=20%",'Final Target'!$T:$T,"&lt;50%")</f>
        <v>0</v>
      </c>
      <c r="H23" s="15">
        <f>COUNTIFS('Final Target'!$F:$F,'National Summary'!$B23,'Final Target'!$T:$T,"&lt;20%")</f>
        <v>0</v>
      </c>
      <c r="I23" s="71">
        <f t="shared" si="2"/>
        <v>0</v>
      </c>
    </row>
    <row r="24" spans="2:9">
      <c r="B24" s="70" t="s">
        <v>9</v>
      </c>
      <c r="C24" s="5">
        <f>COUNTIFS('Final Target'!$F:$F,'National Summary'!$B24,'Final Target'!$T:$T,"&gt;=120%")</f>
        <v>0</v>
      </c>
      <c r="D24" s="5">
        <f>COUNTIFS('Final Target'!$F:$F,'National Summary'!$B24,'Final Target'!$T:$T,"&gt;=100%",'Final Target'!$T:$T,"&lt;120%")</f>
        <v>0</v>
      </c>
      <c r="E24" s="5">
        <f>COUNTIFS('Final Target'!$F:$F,'National Summary'!$B24,'Final Target'!$T:$T,"&gt;=80%",'Final Target'!$T:$T,"&lt;100%")</f>
        <v>0</v>
      </c>
      <c r="F24" s="5">
        <f>COUNTIFS('Final Target'!$F:$F,'National Summary'!$B24,'Final Target'!$T:$T,"&gt;=50%",'Final Target'!$T:$T,"&lt;80%")</f>
        <v>0</v>
      </c>
      <c r="G24" s="15">
        <f>COUNTIFS('Final Target'!$F:$F,'National Summary'!$B24,'Final Target'!$T:$T,"&gt;=20%",'Final Target'!$T:$T,"&lt;50%")</f>
        <v>0</v>
      </c>
      <c r="H24" s="15">
        <f>COUNTIFS('Final Target'!$F:$F,'National Summary'!$B24,'Final Target'!$T:$T,"&lt;20%")</f>
        <v>0</v>
      </c>
      <c r="I24" s="71">
        <f t="shared" si="2"/>
        <v>0</v>
      </c>
    </row>
    <row r="25" spans="2:9">
      <c r="B25" s="70" t="s">
        <v>272</v>
      </c>
      <c r="C25" s="5">
        <f>COUNTIFS('Final Target'!$F:$F,'National Summary'!$B25,'Final Target'!$T:$T,"&gt;=120%")</f>
        <v>0</v>
      </c>
      <c r="D25" s="5">
        <f>COUNTIFS('Final Target'!$F:$F,'National Summary'!$B25,'Final Target'!$T:$T,"&gt;=100%",'Final Target'!$T:$T,"&lt;120%")</f>
        <v>0</v>
      </c>
      <c r="E25" s="5">
        <f>COUNTIFS('Final Target'!$F:$F,'National Summary'!$B25,'Final Target'!$T:$T,"&gt;=80%",'Final Target'!$T:$T,"&lt;100%")</f>
        <v>0</v>
      </c>
      <c r="F25" s="5">
        <f>COUNTIFS('Final Target'!$F:$F,'National Summary'!$B25,'Final Target'!$T:$T,"&gt;=50%",'Final Target'!$T:$T,"&lt;80%")</f>
        <v>0</v>
      </c>
      <c r="G25" s="15">
        <f>COUNTIFS('Final Target'!$F:$F,'National Summary'!$B25,'Final Target'!$T:$T,"&gt;=20%",'Final Target'!$T:$T,"&lt;50%")</f>
        <v>0</v>
      </c>
      <c r="H25" s="15">
        <f>COUNTIFS('Final Target'!$F:$F,'National Summary'!$B25,'Final Target'!$T:$T,"&lt;20%")</f>
        <v>0</v>
      </c>
      <c r="I25" s="71">
        <f t="shared" si="2"/>
        <v>0</v>
      </c>
    </row>
    <row r="26" spans="2:9">
      <c r="B26" s="70" t="s">
        <v>311</v>
      </c>
      <c r="C26" s="5">
        <f>COUNTIFS('Final Target'!$F:$F,'National Summary'!$B26,'Final Target'!$T:$T,"&gt;=120%")</f>
        <v>695</v>
      </c>
      <c r="D26" s="5">
        <f>COUNTIFS('Final Target'!$F:$F,'National Summary'!$B26,'Final Target'!$T:$T,"&gt;=100%",'Final Target'!$T:$T,"&lt;120%")</f>
        <v>41</v>
      </c>
      <c r="E26" s="5">
        <f>COUNTIFS('Final Target'!$F:$F,'National Summary'!$B26,'Final Target'!$T:$T,"&gt;=80%",'Final Target'!$T:$T,"&lt;100%")</f>
        <v>62</v>
      </c>
      <c r="F26" s="5">
        <f>COUNTIFS('Final Target'!$F:$F,'National Summary'!$B26,'Final Target'!$T:$T,"&gt;=50%",'Final Target'!$T:$T,"&lt;80%")</f>
        <v>195</v>
      </c>
      <c r="G26" s="15">
        <f>COUNTIFS('Final Target'!$F:$F,'National Summary'!$B26,'Final Target'!$T:$T,"&gt;=20%",'Final Target'!$T:$T,"&lt;50%")</f>
        <v>228</v>
      </c>
      <c r="H26" s="15">
        <f>COUNTIFS('Final Target'!$F:$F,'National Summary'!$B26,'Final Target'!$T:$T,"&lt;20%")</f>
        <v>172</v>
      </c>
      <c r="I26" s="71">
        <f t="shared" si="2"/>
        <v>1393</v>
      </c>
    </row>
    <row r="27" spans="2:9">
      <c r="B27" s="70" t="s">
        <v>238</v>
      </c>
      <c r="C27" s="5">
        <f>COUNTIFS('Final Target'!$F:$F,'National Summary'!$B27,'Final Target'!$T:$T,"&gt;=120%")</f>
        <v>0</v>
      </c>
      <c r="D27" s="5">
        <f>COUNTIFS('Final Target'!$F:$F,'National Summary'!$B27,'Final Target'!$T:$T,"&gt;=100%",'Final Target'!$T:$T,"&lt;120%")</f>
        <v>0</v>
      </c>
      <c r="E27" s="5">
        <f>COUNTIFS('Final Target'!$F:$F,'National Summary'!$B27,'Final Target'!$T:$T,"&gt;=80%",'Final Target'!$T:$T,"&lt;100%")</f>
        <v>0</v>
      </c>
      <c r="F27" s="5">
        <f>COUNTIFS('Final Target'!$F:$F,'National Summary'!$B27,'Final Target'!$T:$T,"&gt;=50%",'Final Target'!$T:$T,"&lt;80%")</f>
        <v>0</v>
      </c>
      <c r="G27" s="15">
        <f>COUNTIFS('Final Target'!$F:$F,'National Summary'!$B27,'Final Target'!$T:$T,"&gt;=20%",'Final Target'!$T:$T,"&lt;50%")</f>
        <v>0</v>
      </c>
      <c r="H27" s="15">
        <f>COUNTIFS('Final Target'!$F:$F,'National Summary'!$B27,'Final Target'!$T:$T,"&lt;20%")</f>
        <v>0</v>
      </c>
      <c r="I27" s="71">
        <f t="shared" si="2"/>
        <v>0</v>
      </c>
    </row>
    <row r="28" spans="2:9" ht="13.5" thickBot="1">
      <c r="B28" s="72" t="s">
        <v>1865</v>
      </c>
      <c r="C28" s="73">
        <f>SUM(C21:C27)</f>
        <v>695</v>
      </c>
      <c r="D28" s="73">
        <f t="shared" ref="D28" si="3">SUM(D21:D27)</f>
        <v>41</v>
      </c>
      <c r="E28" s="73">
        <f t="shared" ref="E28" si="4">SUM(E21:E27)</f>
        <v>62</v>
      </c>
      <c r="F28" s="73">
        <f t="shared" ref="F28" si="5">SUM(F21:F27)</f>
        <v>195</v>
      </c>
      <c r="G28" s="74">
        <f t="shared" ref="G28" si="6">SUM(G21:G27)</f>
        <v>228</v>
      </c>
      <c r="H28" s="74">
        <f t="shared" ref="H28" si="7">SUM(H21:H27)</f>
        <v>172</v>
      </c>
      <c r="I28" s="75">
        <f t="shared" ref="I28" si="8">SUM(I21:I27)</f>
        <v>1393</v>
      </c>
    </row>
    <row r="29" spans="2:9">
      <c r="E29" s="1">
        <f>C28+D28+E28</f>
        <v>798</v>
      </c>
      <c r="F29" s="13"/>
      <c r="I29" s="13">
        <f>E29/I28</f>
        <v>0.57286432160804024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9"/>
  <sheetViews>
    <sheetView workbookViewId="0">
      <selection activeCell="I20" sqref="I20"/>
    </sheetView>
  </sheetViews>
  <sheetFormatPr defaultRowHeight="39.950000000000003" customHeight="1"/>
  <cols>
    <col min="1" max="1" width="25" style="87" bestFit="1" customWidth="1"/>
    <col min="2" max="2" width="15.140625" style="87" bestFit="1" customWidth="1"/>
    <col min="3" max="3" width="14.85546875" style="87" bestFit="1" customWidth="1"/>
    <col min="4" max="4" width="12.5703125" style="87" bestFit="1" customWidth="1"/>
    <col min="5" max="5" width="14" style="87" customWidth="1"/>
    <col min="6" max="6" width="24.7109375" style="87" customWidth="1"/>
    <col min="7" max="7" width="38.7109375" style="87" customWidth="1"/>
    <col min="8" max="16384" width="9.140625" style="87"/>
  </cols>
  <sheetData>
    <row r="1" spans="1:7" ht="39.950000000000003" customHeight="1">
      <c r="A1" s="109" t="s">
        <v>375</v>
      </c>
      <c r="B1" s="109"/>
      <c r="C1" s="109"/>
      <c r="D1" s="109"/>
      <c r="E1" s="109"/>
      <c r="F1" s="109"/>
      <c r="G1" s="109"/>
    </row>
    <row r="2" spans="1:7" ht="15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2143</v>
      </c>
      <c r="B3" s="47" t="s">
        <v>1937</v>
      </c>
      <c r="C3" s="61">
        <v>80000</v>
      </c>
      <c r="D3" s="61">
        <v>61945</v>
      </c>
      <c r="E3" s="89">
        <v>0.77431249999999996</v>
      </c>
      <c r="F3" s="91">
        <f>C3-D3</f>
        <v>18055</v>
      </c>
      <c r="G3" s="90"/>
    </row>
    <row r="4" spans="1:7" ht="39.950000000000003" customHeight="1">
      <c r="A4" s="47" t="s">
        <v>2102</v>
      </c>
      <c r="B4" s="47" t="s">
        <v>1937</v>
      </c>
      <c r="C4" s="61">
        <v>80000</v>
      </c>
      <c r="D4" s="61">
        <v>47645</v>
      </c>
      <c r="E4" s="89">
        <v>0.59556249999999999</v>
      </c>
      <c r="F4" s="91">
        <f t="shared" ref="F4:F9" si="0">C4-D4</f>
        <v>32355</v>
      </c>
      <c r="G4" s="90"/>
    </row>
    <row r="5" spans="1:7" ht="39.950000000000003" customHeight="1">
      <c r="A5" s="47" t="s">
        <v>734</v>
      </c>
      <c r="B5" s="47" t="s">
        <v>1937</v>
      </c>
      <c r="C5" s="61">
        <v>80000</v>
      </c>
      <c r="D5" s="61">
        <v>40920</v>
      </c>
      <c r="E5" s="89">
        <v>0.51149999999999995</v>
      </c>
      <c r="F5" s="91">
        <f t="shared" si="0"/>
        <v>39080</v>
      </c>
      <c r="G5" s="90"/>
    </row>
    <row r="6" spans="1:7" ht="39.950000000000003" customHeight="1">
      <c r="A6" s="47" t="s">
        <v>731</v>
      </c>
      <c r="B6" s="47" t="s">
        <v>1937</v>
      </c>
      <c r="C6" s="61">
        <v>70000</v>
      </c>
      <c r="D6" s="61">
        <v>27380</v>
      </c>
      <c r="E6" s="89">
        <v>0.39114285714285713</v>
      </c>
      <c r="F6" s="91">
        <f t="shared" si="0"/>
        <v>42620</v>
      </c>
      <c r="G6" s="90"/>
    </row>
    <row r="7" spans="1:7" ht="39.950000000000003" customHeight="1">
      <c r="A7" s="47" t="s">
        <v>2745</v>
      </c>
      <c r="B7" s="47" t="s">
        <v>1937</v>
      </c>
      <c r="C7" s="61">
        <v>30000</v>
      </c>
      <c r="D7" s="61">
        <v>16780</v>
      </c>
      <c r="E7" s="89">
        <v>0.55933333333333335</v>
      </c>
      <c r="F7" s="91">
        <f t="shared" si="0"/>
        <v>13220</v>
      </c>
      <c r="G7" s="90"/>
    </row>
    <row r="8" spans="1:7" ht="39.950000000000003" customHeight="1">
      <c r="A8" s="47" t="s">
        <v>1267</v>
      </c>
      <c r="B8" s="47" t="s">
        <v>1937</v>
      </c>
      <c r="C8" s="61">
        <v>50000</v>
      </c>
      <c r="D8" s="61">
        <v>27490</v>
      </c>
      <c r="E8" s="89">
        <v>0.54979999999999996</v>
      </c>
      <c r="F8" s="91">
        <f t="shared" si="0"/>
        <v>22510</v>
      </c>
      <c r="G8" s="90"/>
    </row>
    <row r="9" spans="1:7" ht="39.950000000000003" customHeight="1">
      <c r="A9" s="47" t="s">
        <v>167</v>
      </c>
      <c r="B9" s="47" t="s">
        <v>1937</v>
      </c>
      <c r="C9" s="61">
        <v>30000</v>
      </c>
      <c r="D9" s="61">
        <v>11400</v>
      </c>
      <c r="E9" s="89">
        <v>0.38</v>
      </c>
      <c r="F9" s="91">
        <f t="shared" si="0"/>
        <v>18600</v>
      </c>
      <c r="G9" s="90"/>
    </row>
    <row r="10" spans="1:7" ht="15">
      <c r="A10" s="86" t="s">
        <v>2800</v>
      </c>
    </row>
    <row r="11" spans="1:7" ht="15">
      <c r="A11" s="88" t="s">
        <v>3</v>
      </c>
      <c r="B11" s="88" t="s">
        <v>1882</v>
      </c>
      <c r="C11" s="88" t="s">
        <v>2798</v>
      </c>
      <c r="D11" s="88" t="s">
        <v>1864</v>
      </c>
      <c r="E11" s="88" t="s">
        <v>1860</v>
      </c>
      <c r="F11" s="88" t="s">
        <v>2802</v>
      </c>
      <c r="G11" s="88" t="s">
        <v>2799</v>
      </c>
    </row>
    <row r="12" spans="1:7" ht="39.950000000000003" customHeight="1">
      <c r="A12" s="47" t="s">
        <v>2143</v>
      </c>
      <c r="B12" s="47" t="s">
        <v>1937</v>
      </c>
      <c r="C12" s="61">
        <v>120000</v>
      </c>
      <c r="D12" s="61">
        <v>30540</v>
      </c>
      <c r="E12" s="89">
        <v>0.2545</v>
      </c>
      <c r="F12" s="91">
        <f>C12-D12</f>
        <v>89460</v>
      </c>
      <c r="G12" s="90"/>
    </row>
    <row r="13" spans="1:7" ht="39.950000000000003" customHeight="1">
      <c r="A13" s="47" t="s">
        <v>90</v>
      </c>
      <c r="B13" s="47" t="s">
        <v>1937</v>
      </c>
      <c r="C13" s="61">
        <v>87232.599999999991</v>
      </c>
      <c r="D13" s="61">
        <v>47310</v>
      </c>
      <c r="E13" s="89">
        <v>0.54234311484467967</v>
      </c>
      <c r="F13" s="91">
        <f t="shared" ref="F13:F19" si="1">C13-D13</f>
        <v>39922.599999999991</v>
      </c>
      <c r="G13" s="90"/>
    </row>
    <row r="14" spans="1:7" ht="39.950000000000003" customHeight="1">
      <c r="A14" s="47" t="s">
        <v>2102</v>
      </c>
      <c r="B14" s="47" t="s">
        <v>1937</v>
      </c>
      <c r="C14" s="61">
        <v>50000</v>
      </c>
      <c r="D14" s="61">
        <v>6570</v>
      </c>
      <c r="E14" s="89">
        <v>0.13139999999999999</v>
      </c>
      <c r="F14" s="91">
        <f t="shared" si="1"/>
        <v>43430</v>
      </c>
      <c r="G14" s="90"/>
    </row>
    <row r="15" spans="1:7" ht="39.950000000000003" customHeight="1">
      <c r="A15" s="47" t="s">
        <v>734</v>
      </c>
      <c r="B15" s="47" t="s">
        <v>1937</v>
      </c>
      <c r="C15" s="61">
        <v>50000</v>
      </c>
      <c r="D15" s="61">
        <v>6570</v>
      </c>
      <c r="E15" s="89">
        <v>0.13139999999999999</v>
      </c>
      <c r="F15" s="91">
        <f t="shared" si="1"/>
        <v>43430</v>
      </c>
      <c r="G15" s="90"/>
    </row>
    <row r="16" spans="1:7" ht="39.950000000000003" customHeight="1">
      <c r="A16" s="47" t="s">
        <v>731</v>
      </c>
      <c r="B16" s="47" t="s">
        <v>1937</v>
      </c>
      <c r="C16" s="61">
        <v>50000</v>
      </c>
      <c r="D16" s="61">
        <v>30890</v>
      </c>
      <c r="E16" s="89">
        <v>0.61780000000000002</v>
      </c>
      <c r="F16" s="91">
        <f t="shared" si="1"/>
        <v>19110</v>
      </c>
      <c r="G16" s="90"/>
    </row>
    <row r="17" spans="1:7" ht="39.950000000000003" customHeight="1">
      <c r="A17" s="47" t="s">
        <v>1141</v>
      </c>
      <c r="B17" s="47" t="s">
        <v>1937</v>
      </c>
      <c r="C17" s="61">
        <v>50000</v>
      </c>
      <c r="D17" s="61">
        <v>22440</v>
      </c>
      <c r="E17" s="89">
        <v>0.44879999999999998</v>
      </c>
      <c r="F17" s="91">
        <f t="shared" si="1"/>
        <v>27560</v>
      </c>
      <c r="G17" s="90"/>
    </row>
    <row r="18" spans="1:7" ht="39.950000000000003" customHeight="1">
      <c r="A18" s="47" t="s">
        <v>239</v>
      </c>
      <c r="B18" s="47" t="s">
        <v>1937</v>
      </c>
      <c r="C18" s="61">
        <v>50000</v>
      </c>
      <c r="D18" s="61">
        <v>21700</v>
      </c>
      <c r="E18" s="89">
        <v>0.434</v>
      </c>
      <c r="F18" s="91">
        <f t="shared" si="1"/>
        <v>28300</v>
      </c>
      <c r="G18" s="90"/>
    </row>
    <row r="19" spans="1:7" ht="39.950000000000003" customHeight="1">
      <c r="A19" s="47" t="s">
        <v>2745</v>
      </c>
      <c r="B19" s="47" t="s">
        <v>1937</v>
      </c>
      <c r="C19" s="61">
        <v>50000</v>
      </c>
      <c r="D19" s="61">
        <v>14360</v>
      </c>
      <c r="E19" s="89">
        <v>0.28720000000000001</v>
      </c>
      <c r="F19" s="91">
        <f t="shared" si="1"/>
        <v>35640</v>
      </c>
      <c r="G19" s="90"/>
    </row>
  </sheetData>
  <mergeCells count="1">
    <mergeCell ref="A1:G1"/>
  </mergeCells>
  <printOptions horizontalCentered="1" verticalCentered="1"/>
  <pageMargins left="0" right="0" top="0" bottom="0" header="0" footer="0"/>
  <pageSetup scale="8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O14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J19" sqref="J19:J20"/>
    </sheetView>
  </sheetViews>
  <sheetFormatPr defaultColWidth="13.140625" defaultRowHeight="12.75"/>
  <cols>
    <col min="1" max="1" width="3.42578125" style="16" customWidth="1"/>
    <col min="2" max="2" width="18" style="17" customWidth="1"/>
    <col min="3" max="4" width="13.140625" style="16"/>
    <col min="5" max="5" width="18" style="16" customWidth="1"/>
    <col min="6" max="6" width="19.5703125" style="16" customWidth="1"/>
    <col min="7" max="7" width="13.140625" style="16"/>
    <col min="8" max="8" width="16.42578125" style="16" bestFit="1" customWidth="1"/>
    <col min="9" max="10" width="13.140625" style="16"/>
    <col min="11" max="11" width="16.42578125" style="16" bestFit="1" customWidth="1"/>
    <col min="12" max="12" width="21.5703125" style="16" customWidth="1"/>
    <col min="13" max="13" width="13.140625" style="16"/>
    <col min="14" max="14" width="16.42578125" style="16" bestFit="1" customWidth="1"/>
    <col min="15" max="16384" width="13.140625" style="16"/>
  </cols>
  <sheetData>
    <row r="1" spans="2:15">
      <c r="B1" s="9" t="str">
        <f>'National Summary'!B1</f>
        <v>Focus retails' Target vs. Achievement Status up to 22nd Sep'2020</v>
      </c>
      <c r="C1" s="1"/>
    </row>
    <row r="2" spans="2:15">
      <c r="B2" s="9"/>
      <c r="C2" s="1"/>
    </row>
    <row r="3" spans="2:15">
      <c r="B3" s="5" t="s">
        <v>1968</v>
      </c>
      <c r="C3" s="5">
        <f>'National Summary'!C3</f>
        <v>30</v>
      </c>
    </row>
    <row r="4" spans="2:15">
      <c r="B4" s="5" t="s">
        <v>1969</v>
      </c>
      <c r="C4" s="5">
        <f>'National Summary'!C4</f>
        <v>22</v>
      </c>
    </row>
    <row r="5" spans="2:15">
      <c r="B5" s="5" t="s">
        <v>1970</v>
      </c>
      <c r="C5" s="5">
        <f>C3-C4</f>
        <v>8</v>
      </c>
    </row>
    <row r="6" spans="2:15" ht="13.5" thickBot="1"/>
    <row r="7" spans="2:15" s="14" customFormat="1" ht="39" thickBot="1">
      <c r="B7" s="18" t="s">
        <v>5</v>
      </c>
      <c r="C7" s="19" t="s">
        <v>4</v>
      </c>
      <c r="D7" s="18" t="s">
        <v>1868</v>
      </c>
      <c r="E7" s="20" t="s">
        <v>2769</v>
      </c>
      <c r="F7" s="20" t="s">
        <v>2770</v>
      </c>
      <c r="G7" s="20" t="s">
        <v>1869</v>
      </c>
      <c r="H7" s="20" t="s">
        <v>1861</v>
      </c>
      <c r="I7" s="19" t="s">
        <v>1870</v>
      </c>
      <c r="J7" s="21" t="s">
        <v>1871</v>
      </c>
      <c r="K7" s="20" t="s">
        <v>2771</v>
      </c>
      <c r="L7" s="20" t="s">
        <v>2772</v>
      </c>
      <c r="M7" s="20" t="s">
        <v>1869</v>
      </c>
      <c r="N7" s="20" t="s">
        <v>1861</v>
      </c>
      <c r="O7" s="19" t="s">
        <v>1870</v>
      </c>
    </row>
    <row r="8" spans="2:15">
      <c r="B8" s="103" t="s">
        <v>311</v>
      </c>
      <c r="C8" s="22" t="s">
        <v>574</v>
      </c>
      <c r="D8" s="23">
        <f>COUNTIFS('Final Target'!E:E,'Zone wise Summary'!C8:C45,'Final Target'!J:J,"Y")</f>
        <v>385</v>
      </c>
      <c r="E8" s="24">
        <f>SUMIFS('Final Target'!L:L,'Final Target'!E:E,'Zone wise Summary'!C8)</f>
        <v>21322552.896666672</v>
      </c>
      <c r="F8" s="24">
        <f>SUMIFS('Final Target'!M:M,'Final Target'!E:E,'Zone wise Summary'!C8)</f>
        <v>15289780</v>
      </c>
      <c r="G8" s="25">
        <f t="shared" ref="G8:G13" si="0">F8/E8</f>
        <v>0.71707079701465914</v>
      </c>
      <c r="H8" s="24">
        <f t="shared" ref="H8:H13" si="1">F8/$C$4*$C$3</f>
        <v>20849700</v>
      </c>
      <c r="I8" s="26">
        <f t="shared" ref="I8:I13" si="2">H8/E8</f>
        <v>0.97782381411089891</v>
      </c>
      <c r="J8" s="27">
        <f>COUNTIFS('Final Target'!E:E,'Zone wise Summary'!C8:C45,'Final Target'!K:K,"Y")</f>
        <v>244</v>
      </c>
      <c r="K8" s="24">
        <f>SUMIFS('Final Target'!R:R,'Final Target'!E:E,'Zone wise Summary'!C8)</f>
        <v>22367172.759999998</v>
      </c>
      <c r="L8" s="24">
        <f>SUMIFS('Final Target'!S:S,'Final Target'!E:E,'Zone wise Summary'!C8)</f>
        <v>11357030</v>
      </c>
      <c r="M8" s="25">
        <f t="shared" ref="M8:M14" si="3">L8/K8</f>
        <v>0.50775438281185792</v>
      </c>
      <c r="N8" s="24">
        <f t="shared" ref="N8:N13" si="4">L8/$C$4*$C$3</f>
        <v>15486859.09090909</v>
      </c>
      <c r="O8" s="26">
        <f t="shared" ref="O8:O14" si="5">N8/K8</f>
        <v>0.69239234019798801</v>
      </c>
    </row>
    <row r="9" spans="2:15">
      <c r="B9" s="104"/>
      <c r="C9" s="28" t="s">
        <v>589</v>
      </c>
      <c r="D9" s="29">
        <f>COUNTIFS('Final Target'!E:E,'Zone wise Summary'!C8:C46,'Final Target'!J:J,"Y")</f>
        <v>142</v>
      </c>
      <c r="E9" s="30">
        <f>SUMIFS('Final Target'!L:L,'Final Target'!E:E,'Zone wise Summary'!C9)</f>
        <v>14982283.984999999</v>
      </c>
      <c r="F9" s="30">
        <f>SUMIFS('Final Target'!M:M,'Final Target'!E:E,'Zone wise Summary'!C9)</f>
        <v>11194410</v>
      </c>
      <c r="G9" s="31">
        <f t="shared" si="0"/>
        <v>0.7471764659652459</v>
      </c>
      <c r="H9" s="30">
        <f t="shared" si="1"/>
        <v>15265104.545454545</v>
      </c>
      <c r="I9" s="32">
        <f t="shared" si="2"/>
        <v>1.0188769990435171</v>
      </c>
      <c r="J9" s="33">
        <f>COUNTIFS('Final Target'!E:E,'Zone wise Summary'!C8:C46,'Final Target'!K:K,"Y")</f>
        <v>93</v>
      </c>
      <c r="K9" s="30">
        <f>SUMIFS('Final Target'!R:R,'Final Target'!E:E,'Zone wise Summary'!C9)</f>
        <v>16913707.059999995</v>
      </c>
      <c r="L9" s="30">
        <f>SUMIFS('Final Target'!S:S,'Final Target'!E:E,'Zone wise Summary'!C9)</f>
        <v>10320155</v>
      </c>
      <c r="M9" s="31">
        <f t="shared" si="3"/>
        <v>0.61016517333486342</v>
      </c>
      <c r="N9" s="30">
        <f t="shared" si="4"/>
        <v>14072938.636363637</v>
      </c>
      <c r="O9" s="32">
        <f t="shared" si="5"/>
        <v>0.8320434181839047</v>
      </c>
    </row>
    <row r="10" spans="2:15">
      <c r="B10" s="104"/>
      <c r="C10" s="28" t="s">
        <v>473</v>
      </c>
      <c r="D10" s="29">
        <f>COUNTIFS('Final Target'!E:E,'Zone wise Summary'!C9:C47,'Final Target'!J:J,"Y")</f>
        <v>168</v>
      </c>
      <c r="E10" s="30">
        <f>SUMIFS('Final Target'!L:L,'Final Target'!E:E,'Zone wise Summary'!C10)</f>
        <v>13427046.834999997</v>
      </c>
      <c r="F10" s="30">
        <f>SUMIFS('Final Target'!M:M,'Final Target'!E:E,'Zone wise Summary'!C10)</f>
        <v>9934845</v>
      </c>
      <c r="G10" s="31">
        <f t="shared" si="0"/>
        <v>0.73991288792581333</v>
      </c>
      <c r="H10" s="30">
        <f t="shared" si="1"/>
        <v>13547515.90909091</v>
      </c>
      <c r="I10" s="32">
        <f t="shared" si="2"/>
        <v>1.0089721198988364</v>
      </c>
      <c r="J10" s="33">
        <f>COUNTIFS('Final Target'!E:E,'Zone wise Summary'!C9:C47,'Final Target'!K:K,"Y")</f>
        <v>41</v>
      </c>
      <c r="K10" s="30">
        <f>SUMIFS('Final Target'!R:R,'Final Target'!E:E,'Zone wise Summary'!C10)</f>
        <v>5110353.4799999995</v>
      </c>
      <c r="L10" s="30">
        <f>SUMIFS('Final Target'!S:S,'Final Target'!E:E,'Zone wise Summary'!C10)</f>
        <v>3349620</v>
      </c>
      <c r="M10" s="31">
        <f t="shared" si="3"/>
        <v>0.655457594686777</v>
      </c>
      <c r="N10" s="30">
        <f t="shared" si="4"/>
        <v>4567663.6363636367</v>
      </c>
      <c r="O10" s="32">
        <f t="shared" si="5"/>
        <v>0.89380581093651412</v>
      </c>
    </row>
    <row r="11" spans="2:15">
      <c r="B11" s="104"/>
      <c r="C11" s="28" t="s">
        <v>310</v>
      </c>
      <c r="D11" s="29">
        <f>COUNTIFS('Final Target'!E:E,'Zone wise Summary'!C10:C48,'Final Target'!J:J,"Y")</f>
        <v>300</v>
      </c>
      <c r="E11" s="30">
        <f>SUMIFS('Final Target'!L:L,'Final Target'!E:E,'Zone wise Summary'!C11)</f>
        <v>21597000.87166667</v>
      </c>
      <c r="F11" s="30">
        <f>SUMIFS('Final Target'!M:M,'Final Target'!E:E,'Zone wise Summary'!C11)</f>
        <v>19237400</v>
      </c>
      <c r="G11" s="31">
        <f t="shared" si="0"/>
        <v>0.89074404887568182</v>
      </c>
      <c r="H11" s="30">
        <f t="shared" si="1"/>
        <v>26232818.18181818</v>
      </c>
      <c r="I11" s="32">
        <f t="shared" si="2"/>
        <v>1.214650975739566</v>
      </c>
      <c r="J11" s="33">
        <f>COUNTIFS('Final Target'!E:E,'Zone wise Summary'!C10:C48,'Final Target'!K:K,"Y")</f>
        <v>144</v>
      </c>
      <c r="K11" s="30">
        <f>SUMIFS('Final Target'!R:R,'Final Target'!E:E,'Zone wise Summary'!C11)</f>
        <v>17144124.423333339</v>
      </c>
      <c r="L11" s="30">
        <f>SUMIFS('Final Target'!S:S,'Final Target'!E:E,'Zone wise Summary'!C11)</f>
        <v>10267340</v>
      </c>
      <c r="M11" s="31">
        <f t="shared" si="3"/>
        <v>0.59888389435776834</v>
      </c>
      <c r="N11" s="30">
        <f t="shared" si="4"/>
        <v>14000918.181818182</v>
      </c>
      <c r="O11" s="32">
        <f t="shared" si="5"/>
        <v>0.81665985594241142</v>
      </c>
    </row>
    <row r="12" spans="2:15">
      <c r="B12" s="104"/>
      <c r="C12" s="28" t="s">
        <v>311</v>
      </c>
      <c r="D12" s="29">
        <f>COUNTIFS('Final Target'!E:E,'Zone wise Summary'!C11:C49,'Final Target'!J:J,"Y")</f>
        <v>216</v>
      </c>
      <c r="E12" s="30">
        <f>SUMIFS('Final Target'!L:L,'Final Target'!E:E,'Zone wise Summary'!C12)</f>
        <v>15430727.233333334</v>
      </c>
      <c r="F12" s="30">
        <f>SUMIFS('Final Target'!M:M,'Final Target'!E:E,'Zone wise Summary'!C12)</f>
        <v>13541030</v>
      </c>
      <c r="G12" s="31">
        <f t="shared" si="0"/>
        <v>0.87753673532306209</v>
      </c>
      <c r="H12" s="30">
        <f t="shared" si="1"/>
        <v>18465040.90909091</v>
      </c>
      <c r="I12" s="32">
        <f t="shared" si="2"/>
        <v>1.1966410027132666</v>
      </c>
      <c r="J12" s="33">
        <f>COUNTIFS('Final Target'!E:E,'Zone wise Summary'!C11:C49,'Final Target'!K:K,"Y")</f>
        <v>82</v>
      </c>
      <c r="K12" s="30">
        <f>SUMIFS('Final Target'!R:R,'Final Target'!E:E,'Zone wise Summary'!C12)</f>
        <v>11646461.516666668</v>
      </c>
      <c r="L12" s="30">
        <f>SUMIFS('Final Target'!S:S,'Final Target'!E:E,'Zone wise Summary'!C12)</f>
        <v>8388280</v>
      </c>
      <c r="M12" s="31">
        <f t="shared" si="3"/>
        <v>0.72024279546160463</v>
      </c>
      <c r="N12" s="30">
        <f t="shared" si="4"/>
        <v>11438563.636363637</v>
      </c>
      <c r="O12" s="32">
        <f t="shared" si="5"/>
        <v>0.98214926653855172</v>
      </c>
    </row>
    <row r="13" spans="2:15" ht="13.5" thickBot="1">
      <c r="B13" s="105"/>
      <c r="C13" s="34" t="s">
        <v>789</v>
      </c>
      <c r="D13" s="35">
        <f>COUNTIFS('Final Target'!E:E,'Zone wise Summary'!C12:C50,'Final Target'!J:J,"Y")</f>
        <v>144</v>
      </c>
      <c r="E13" s="36">
        <f>SUMIFS('Final Target'!L:L,'Final Target'!E:E,'Zone wise Summary'!C13)</f>
        <v>11864320.999999996</v>
      </c>
      <c r="F13" s="36">
        <f>SUMIFS('Final Target'!M:M,'Final Target'!E:E,'Zone wise Summary'!C13)</f>
        <v>8755235</v>
      </c>
      <c r="G13" s="37">
        <f t="shared" si="0"/>
        <v>0.73794657106799477</v>
      </c>
      <c r="H13" s="36">
        <f t="shared" si="1"/>
        <v>11938956.818181818</v>
      </c>
      <c r="I13" s="38">
        <f t="shared" si="2"/>
        <v>1.0062907787290838</v>
      </c>
      <c r="J13" s="39">
        <f>COUNTIFS('Final Target'!E:E,'Zone wise Summary'!C12:C50,'Final Target'!K:K,"Y")</f>
        <v>117</v>
      </c>
      <c r="K13" s="36">
        <f>SUMIFS('Final Target'!R:R,'Final Target'!E:E,'Zone wise Summary'!C13)</f>
        <v>12072618.836666664</v>
      </c>
      <c r="L13" s="36">
        <f>SUMIFS('Final Target'!S:S,'Final Target'!E:E,'Zone wise Summary'!C13)</f>
        <v>5449090</v>
      </c>
      <c r="M13" s="37">
        <f t="shared" si="3"/>
        <v>0.45135940045171941</v>
      </c>
      <c r="N13" s="36">
        <f t="shared" si="4"/>
        <v>7430577.2727272725</v>
      </c>
      <c r="O13" s="38">
        <f t="shared" si="5"/>
        <v>0.61549009152507195</v>
      </c>
    </row>
    <row r="14" spans="2:15" ht="15.75" customHeight="1" thickBot="1">
      <c r="B14" s="101" t="s">
        <v>1865</v>
      </c>
      <c r="C14" s="102"/>
      <c r="D14" s="40">
        <f>SUM(D8:D13)</f>
        <v>1355</v>
      </c>
      <c r="E14" s="41">
        <f>SUM(E8:E13)</f>
        <v>98623932.821666673</v>
      </c>
      <c r="F14" s="41">
        <f>SUM(F8:F13)</f>
        <v>77952700</v>
      </c>
      <c r="G14" s="42">
        <f>F14/E14</f>
        <v>0.79040348290465445</v>
      </c>
      <c r="H14" s="43">
        <f t="shared" ref="H14" si="6">F14/C$4*31</f>
        <v>109842440.90909091</v>
      </c>
      <c r="I14" s="44">
        <f>H14/E14</f>
        <v>1.1137503622747402</v>
      </c>
      <c r="J14" s="40">
        <f>SUM(J8:J13)</f>
        <v>721</v>
      </c>
      <c r="K14" s="41">
        <f>SUM(K8:K13)</f>
        <v>85254438.076666653</v>
      </c>
      <c r="L14" s="41">
        <f>SUM(L8:L13)</f>
        <v>49131515</v>
      </c>
      <c r="M14" s="42">
        <f t="shared" si="3"/>
        <v>0.57629275505654687</v>
      </c>
      <c r="N14" s="43">
        <f t="shared" ref="N14" si="7">L14/C$4*31</f>
        <v>69230771.136363626</v>
      </c>
      <c r="O14" s="44">
        <f t="shared" si="5"/>
        <v>0.81204888212513415</v>
      </c>
    </row>
  </sheetData>
  <mergeCells count="2">
    <mergeCell ref="B14:C14"/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 filterMode="1"/>
  <dimension ref="A1:W1399"/>
  <sheetViews>
    <sheetView showGridLines="0" workbookViewId="0">
      <pane xSplit="2" ySplit="6" topLeftCell="N7" activePane="bottomRight" state="frozen"/>
      <selection pane="topRight" activeCell="C1" sqref="C1"/>
      <selection pane="bottomLeft" activeCell="A7" sqref="A7"/>
      <selection pane="bottomRight" activeCell="A12" sqref="A12:XFD12"/>
    </sheetView>
  </sheetViews>
  <sheetFormatPr defaultColWidth="9.140625" defaultRowHeight="12.75"/>
  <cols>
    <col min="1" max="1" width="16.7109375" style="2" hidden="1" customWidth="1"/>
    <col min="2" max="2" width="25.5703125" style="1" customWidth="1"/>
    <col min="3" max="3" width="14.42578125" style="1" customWidth="1"/>
    <col min="4" max="4" width="25.42578125" style="1" customWidth="1"/>
    <col min="5" max="5" width="12.42578125" style="1" customWidth="1"/>
    <col min="6" max="6" width="12.140625" style="1" customWidth="1"/>
    <col min="7" max="7" width="29.7109375" style="1" bestFit="1" customWidth="1"/>
    <col min="8" max="8" width="4.28515625" style="2" customWidth="1"/>
    <col min="9" max="9" width="8" style="1" customWidth="1"/>
    <col min="10" max="10" width="14.5703125" style="1" customWidth="1"/>
    <col min="11" max="11" width="13.42578125" style="1" customWidth="1"/>
    <col min="12" max="14" width="15.42578125" style="1" customWidth="1"/>
    <col min="15" max="15" width="16.7109375" style="1" customWidth="1"/>
    <col min="16" max="17" width="15.42578125" style="1" customWidth="1"/>
    <col min="18" max="18" width="16.42578125" style="1" customWidth="1"/>
    <col min="19" max="20" width="15.42578125" style="1" customWidth="1"/>
    <col min="21" max="21" width="19.42578125" style="1" customWidth="1"/>
    <col min="22" max="22" width="15.42578125" style="7" customWidth="1"/>
    <col min="23" max="23" width="15.42578125" style="1" customWidth="1"/>
    <col min="24" max="16384" width="9.140625" style="1"/>
  </cols>
  <sheetData>
    <row r="1" spans="1:23">
      <c r="A1" s="68" t="str">
        <f>'Zone wise Summary'!B1</f>
        <v>Focus retails' Target vs. Achievement Status up to 22nd Sep'2020</v>
      </c>
    </row>
    <row r="2" spans="1:23">
      <c r="A2" s="8" t="s">
        <v>1968</v>
      </c>
      <c r="B2" s="5">
        <f>'Zone wise Summary'!C3</f>
        <v>30</v>
      </c>
    </row>
    <row r="3" spans="1:23">
      <c r="A3" s="8" t="s">
        <v>1969</v>
      </c>
      <c r="B3" s="5">
        <f>'Zone wise Summary'!C4</f>
        <v>22</v>
      </c>
    </row>
    <row r="4" spans="1:23">
      <c r="A4" s="8" t="s">
        <v>1970</v>
      </c>
      <c r="B4" s="5">
        <f>B2-B3</f>
        <v>8</v>
      </c>
    </row>
    <row r="5" spans="1:23">
      <c r="L5" s="3">
        <f>SUBTOTAL(9,L7:L1048576)</f>
        <v>8431294.6333333328</v>
      </c>
      <c r="M5" s="3">
        <f>SUBTOTAL(9,M7:M1048576)</f>
        <v>7589395</v>
      </c>
      <c r="N5" s="4">
        <f>M5/L5</f>
        <v>0.90014586490610093</v>
      </c>
      <c r="O5" s="4"/>
      <c r="P5" s="3">
        <f>SUBTOTAL(9,P7:P1048576)</f>
        <v>10349174.999999998</v>
      </c>
      <c r="Q5" s="4">
        <f>P5/L5</f>
        <v>1.2274716339628646</v>
      </c>
      <c r="R5" s="3">
        <f>SUBTOTAL(9,R7:R1048576)</f>
        <v>7843049.7999999998</v>
      </c>
      <c r="S5" s="3">
        <f>SUBTOTAL(9,S7:S1048576)</f>
        <v>5351820</v>
      </c>
      <c r="T5" s="4">
        <f>IFERROR(S5/R5,0)</f>
        <v>0.68236465870712693</v>
      </c>
      <c r="U5" s="4"/>
      <c r="V5" s="3">
        <f>SUBTOTAL(9,V7:V1048576)</f>
        <v>7297936.3636363652</v>
      </c>
      <c r="W5" s="4">
        <f>IFERROR(V5/R5,0)</f>
        <v>0.93049726187335513</v>
      </c>
    </row>
    <row r="6" spans="1:23">
      <c r="A6" s="62" t="s">
        <v>0</v>
      </c>
      <c r="B6" s="63" t="s">
        <v>1</v>
      </c>
      <c r="C6" s="64" t="s">
        <v>2</v>
      </c>
      <c r="D6" s="63" t="s">
        <v>3</v>
      </c>
      <c r="E6" s="64" t="s">
        <v>4</v>
      </c>
      <c r="F6" s="64" t="s">
        <v>5</v>
      </c>
      <c r="G6" s="64" t="s">
        <v>1882</v>
      </c>
      <c r="H6" s="62" t="s">
        <v>6</v>
      </c>
      <c r="I6" s="64" t="s">
        <v>7</v>
      </c>
      <c r="J6" s="64" t="s">
        <v>1866</v>
      </c>
      <c r="K6" s="64" t="s">
        <v>1867</v>
      </c>
      <c r="L6" s="65" t="s">
        <v>2797</v>
      </c>
      <c r="M6" s="65" t="s">
        <v>1863</v>
      </c>
      <c r="N6" s="65" t="s">
        <v>1860</v>
      </c>
      <c r="O6" s="65" t="s">
        <v>1874</v>
      </c>
      <c r="P6" s="65" t="s">
        <v>1861</v>
      </c>
      <c r="Q6" s="65" t="s">
        <v>1862</v>
      </c>
      <c r="R6" s="66" t="s">
        <v>2798</v>
      </c>
      <c r="S6" s="66" t="s">
        <v>1864</v>
      </c>
      <c r="T6" s="66" t="s">
        <v>1860</v>
      </c>
      <c r="U6" s="66" t="s">
        <v>1874</v>
      </c>
      <c r="V6" s="67" t="s">
        <v>1861</v>
      </c>
      <c r="W6" s="66" t="s">
        <v>1862</v>
      </c>
    </row>
    <row r="7" spans="1:23" hidden="1">
      <c r="A7" s="8" t="s">
        <v>585</v>
      </c>
      <c r="B7" s="5" t="s">
        <v>586</v>
      </c>
      <c r="C7" s="46" t="s">
        <v>1196</v>
      </c>
      <c r="D7" s="46" t="s">
        <v>1197</v>
      </c>
      <c r="E7" s="46" t="s">
        <v>589</v>
      </c>
      <c r="F7" s="46" t="s">
        <v>311</v>
      </c>
      <c r="G7" s="46" t="s">
        <v>1918</v>
      </c>
      <c r="H7" s="47" t="s">
        <v>11</v>
      </c>
      <c r="I7" s="47" t="s">
        <v>13</v>
      </c>
      <c r="J7" s="48" t="s">
        <v>11</v>
      </c>
      <c r="K7" s="45" t="s">
        <v>11</v>
      </c>
      <c r="L7" s="49">
        <v>940045</v>
      </c>
      <c r="M7" s="50">
        <v>755005</v>
      </c>
      <c r="N7" s="51">
        <f t="shared" ref="N7" si="0">IFERROR(M7/L7,2)</f>
        <v>0.80315835944023961</v>
      </c>
      <c r="O7" s="51" t="str">
        <f t="shared" ref="O7" si="1">IF(N7&gt;=120%, "120% equal &amp; above", IF(N7&gt;=100%,"&gt;=100%- &lt;120%",IF(N7&gt;=80%,"&gt;=80%-&lt;100%",IF(N7&gt;=50%,"&gt;=50%-&lt;80%",IF(N7&gt;=20%,"&gt;=20%-&lt;50%","&lt;20%")))))</f>
        <v>&gt;=80%-&lt;100%</v>
      </c>
      <c r="P7" s="50">
        <f t="shared" ref="P7" si="2">M7/$B$3*$B$2</f>
        <v>1029552.2727272727</v>
      </c>
      <c r="Q7" s="51">
        <f t="shared" ref="Q7" si="3">IFERROR(P7/L7,2)</f>
        <v>1.0952159446912357</v>
      </c>
      <c r="R7" s="52">
        <v>827220</v>
      </c>
      <c r="S7" s="53">
        <v>587660</v>
      </c>
      <c r="T7" s="54">
        <f t="shared" ref="T7" si="4">IFERROR(S7/R7,2)</f>
        <v>0.71040352022436593</v>
      </c>
      <c r="U7" s="54" t="str">
        <f t="shared" ref="U7" si="5">IF(T7&gt;=120%, "120% equal &amp; above", IF(T7&gt;=100%,"&gt;=100%- &lt;120%",IF(T7&gt;=80%,"&gt;=80%-&lt;100%",IF(T7&gt;=50%,"&gt;=50%-&lt;80%",IF(T7&gt;=20%,"&gt;=20%-&lt;50%","&lt;20%")))))</f>
        <v>&gt;=50%-&lt;80%</v>
      </c>
      <c r="V7" s="53">
        <f t="shared" ref="V7" si="6">S7/$B$3*$B$2</f>
        <v>801354.54545454541</v>
      </c>
      <c r="W7" s="54">
        <f t="shared" ref="W7" si="7">IFERROR(V7/R7,2)</f>
        <v>0.96873207303322628</v>
      </c>
    </row>
    <row r="8" spans="1:23">
      <c r="A8" s="8" t="s">
        <v>374</v>
      </c>
      <c r="B8" s="5" t="s">
        <v>375</v>
      </c>
      <c r="C8" s="46" t="s">
        <v>1081</v>
      </c>
      <c r="D8" s="46" t="s">
        <v>1082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700000</v>
      </c>
      <c r="M8" s="50">
        <v>882490</v>
      </c>
      <c r="N8" s="51">
        <f t="shared" ref="N8:N9" si="8">IFERROR(M8/L8,2)</f>
        <v>1.2606999999999999</v>
      </c>
      <c r="O8" s="51" t="str">
        <f t="shared" ref="O8:O9" si="9">IF(N8&gt;=120%, "120% equal &amp; above", IF(N8&gt;=100%,"&gt;=100%- &lt;120%",IF(N8&gt;=80%,"&gt;=80%-&lt;100%",IF(N8&gt;=50%,"&gt;=50%-&lt;80%",IF(N8&gt;=20%,"&gt;=20%-&lt;50%","&lt;20%")))))</f>
        <v>120% equal &amp; above</v>
      </c>
      <c r="P8" s="50">
        <f t="shared" ref="P8:P9" si="10">M8/$B$3*$B$2</f>
        <v>1203395.4545454546</v>
      </c>
      <c r="Q8" s="51">
        <f t="shared" ref="Q8:Q9" si="11">IFERROR(P8/L8,2)</f>
        <v>1.7191363636363637</v>
      </c>
      <c r="R8" s="52">
        <v>800000</v>
      </c>
      <c r="S8" s="53">
        <v>496730</v>
      </c>
      <c r="T8" s="54">
        <f t="shared" ref="T8:T9" si="12">IFERROR(S8/R8,2)</f>
        <v>0.62091249999999998</v>
      </c>
      <c r="U8" s="54" t="str">
        <f t="shared" ref="U8:U9" si="13">IF(T8&gt;=120%, "120% equal &amp; above", IF(T8&gt;=100%,"&gt;=100%- &lt;120%",IF(T8&gt;=80%,"&gt;=80%-&lt;100%",IF(T8&gt;=50%,"&gt;=50%-&lt;80%",IF(T8&gt;=20%,"&gt;=20%-&lt;50%","&lt;20%")))))</f>
        <v>&gt;=50%-&lt;80%</v>
      </c>
      <c r="V8" s="53">
        <f t="shared" ref="V8:V9" si="14">S8/$B$3*$B$2</f>
        <v>677359.09090909094</v>
      </c>
      <c r="W8" s="54">
        <f t="shared" ref="W8:W9" si="15">IFERROR(V8/R8,2)</f>
        <v>0.84669886363636371</v>
      </c>
    </row>
    <row r="9" spans="1:23" hidden="1">
      <c r="A9" s="8" t="s">
        <v>585</v>
      </c>
      <c r="B9" s="5" t="s">
        <v>586</v>
      </c>
      <c r="C9" s="46" t="s">
        <v>612</v>
      </c>
      <c r="D9" s="46" t="s">
        <v>613</v>
      </c>
      <c r="E9" s="46" t="s">
        <v>589</v>
      </c>
      <c r="F9" s="46" t="s">
        <v>311</v>
      </c>
      <c r="G9" s="46" t="s">
        <v>1922</v>
      </c>
      <c r="H9" s="47"/>
      <c r="I9" s="47" t="s">
        <v>13</v>
      </c>
      <c r="J9" s="48" t="s">
        <v>11</v>
      </c>
      <c r="K9" s="45" t="s">
        <v>11</v>
      </c>
      <c r="L9" s="49">
        <v>400365.1</v>
      </c>
      <c r="M9" s="50">
        <v>305980</v>
      </c>
      <c r="N9" s="51">
        <f t="shared" si="8"/>
        <v>0.76425242859579923</v>
      </c>
      <c r="O9" s="51" t="str">
        <f t="shared" si="9"/>
        <v>&gt;=50%-&lt;80%</v>
      </c>
      <c r="P9" s="50">
        <f t="shared" si="10"/>
        <v>417245.45454545453</v>
      </c>
      <c r="Q9" s="51">
        <f t="shared" si="11"/>
        <v>1.0421624026306353</v>
      </c>
      <c r="R9" s="52">
        <v>958440</v>
      </c>
      <c r="S9" s="53">
        <v>597350</v>
      </c>
      <c r="T9" s="54">
        <f t="shared" si="12"/>
        <v>0.62325236843203535</v>
      </c>
      <c r="U9" s="54" t="str">
        <f t="shared" si="13"/>
        <v>&gt;=50%-&lt;80%</v>
      </c>
      <c r="V9" s="53">
        <f t="shared" si="14"/>
        <v>814568.18181818188</v>
      </c>
      <c r="W9" s="54">
        <f t="shared" si="15"/>
        <v>0.84988959331641201</v>
      </c>
    </row>
    <row r="10" spans="1:23" hidden="1">
      <c r="A10" s="8" t="s">
        <v>571</v>
      </c>
      <c r="B10" s="5" t="s">
        <v>572</v>
      </c>
      <c r="C10" s="46" t="s">
        <v>1740</v>
      </c>
      <c r="D10" s="46" t="s">
        <v>146</v>
      </c>
      <c r="E10" s="46" t="s">
        <v>574</v>
      </c>
      <c r="F10" s="46" t="s">
        <v>311</v>
      </c>
      <c r="G10" s="46" t="s">
        <v>1887</v>
      </c>
      <c r="H10" s="47"/>
      <c r="I10" s="47" t="s">
        <v>10</v>
      </c>
      <c r="J10" s="48" t="s">
        <v>11</v>
      </c>
      <c r="K10" s="45" t="s">
        <v>11</v>
      </c>
      <c r="L10" s="49">
        <v>220000</v>
      </c>
      <c r="M10" s="50">
        <v>298240</v>
      </c>
      <c r="N10" s="51">
        <f t="shared" ref="N10:N14" si="16">IFERROR(M10/L10,2)</f>
        <v>1.3556363636363635</v>
      </c>
      <c r="O10" s="51" t="str">
        <f t="shared" ref="O10:O14" si="17">IF(N10&gt;=120%, "120% equal &amp; above", IF(N10&gt;=100%,"&gt;=100%- &lt;120%",IF(N10&gt;=80%,"&gt;=80%-&lt;100%",IF(N10&gt;=50%,"&gt;=50%-&lt;80%",IF(N10&gt;=20%,"&gt;=20%-&lt;50%","&lt;20%")))))</f>
        <v>120% equal &amp; above</v>
      </c>
      <c r="P10" s="50">
        <f t="shared" ref="P10:P14" si="18">M10/$B$3*$B$2</f>
        <v>406690.90909090906</v>
      </c>
      <c r="Q10" s="51">
        <f t="shared" ref="Q10:Q14" si="19">IFERROR(P10/L10,2)</f>
        <v>1.848595041322314</v>
      </c>
      <c r="R10" s="52">
        <v>1100000</v>
      </c>
      <c r="S10" s="53">
        <v>516500</v>
      </c>
      <c r="T10" s="54">
        <f t="shared" ref="T10:T14" si="20">IFERROR(S10/R10,2)</f>
        <v>0.46954545454545454</v>
      </c>
      <c r="U10" s="54" t="str">
        <f t="shared" ref="U10:U14" si="21">IF(T10&gt;=120%, "120% equal &amp; above", IF(T10&gt;=100%,"&gt;=100%- &lt;120%",IF(T10&gt;=80%,"&gt;=80%-&lt;100%",IF(T10&gt;=50%,"&gt;=50%-&lt;80%",IF(T10&gt;=20%,"&gt;=20%-&lt;50%","&lt;20%")))))</f>
        <v>&gt;=20%-&lt;50%</v>
      </c>
      <c r="V10" s="53">
        <f t="shared" ref="V10:V14" si="22">S10/$B$3*$B$2</f>
        <v>704318.18181818188</v>
      </c>
      <c r="W10" s="54">
        <f t="shared" ref="W10:W14" si="23">IFERROR(V10/R10,2)</f>
        <v>0.6402892561983472</v>
      </c>
    </row>
    <row r="11" spans="1:23" hidden="1">
      <c r="A11" s="8" t="s">
        <v>307</v>
      </c>
      <c r="B11" s="5" t="s">
        <v>308</v>
      </c>
      <c r="C11" s="46" t="s">
        <v>316</v>
      </c>
      <c r="D11" s="46" t="s">
        <v>21</v>
      </c>
      <c r="E11" s="46" t="s">
        <v>310</v>
      </c>
      <c r="F11" s="46" t="s">
        <v>311</v>
      </c>
      <c r="G11" s="46" t="s">
        <v>1890</v>
      </c>
      <c r="H11" s="47"/>
      <c r="I11" s="47" t="s">
        <v>13</v>
      </c>
      <c r="J11" s="48" t="s">
        <v>11</v>
      </c>
      <c r="K11" s="45" t="s">
        <v>11</v>
      </c>
      <c r="L11" s="49">
        <v>300000</v>
      </c>
      <c r="M11" s="50">
        <v>258260</v>
      </c>
      <c r="N11" s="51">
        <f t="shared" si="16"/>
        <v>0.86086666666666667</v>
      </c>
      <c r="O11" s="51" t="str">
        <f t="shared" si="17"/>
        <v>&gt;=80%-&lt;100%</v>
      </c>
      <c r="P11" s="50">
        <f t="shared" si="18"/>
        <v>352172.72727272729</v>
      </c>
      <c r="Q11" s="51">
        <f t="shared" si="19"/>
        <v>1.173909090909091</v>
      </c>
      <c r="R11" s="52">
        <v>1000000</v>
      </c>
      <c r="S11" s="53">
        <v>720620</v>
      </c>
      <c r="T11" s="54">
        <f t="shared" si="20"/>
        <v>0.72062000000000004</v>
      </c>
      <c r="U11" s="54" t="str">
        <f t="shared" si="21"/>
        <v>&gt;=50%-&lt;80%</v>
      </c>
      <c r="V11" s="53">
        <f t="shared" si="22"/>
        <v>982663.63636363635</v>
      </c>
      <c r="W11" s="54">
        <f t="shared" si="23"/>
        <v>0.98266363636363641</v>
      </c>
    </row>
    <row r="12" spans="1:23" s="100" customFormat="1">
      <c r="A12" s="8" t="s">
        <v>374</v>
      </c>
      <c r="B12" s="56" t="s">
        <v>375</v>
      </c>
      <c r="C12" s="56" t="s">
        <v>376</v>
      </c>
      <c r="D12" s="56" t="s">
        <v>377</v>
      </c>
      <c r="E12" s="56" t="s">
        <v>311</v>
      </c>
      <c r="F12" s="56" t="s">
        <v>311</v>
      </c>
      <c r="G12" s="56" t="s">
        <v>1899</v>
      </c>
      <c r="H12" s="55"/>
      <c r="I12" s="55" t="s">
        <v>13</v>
      </c>
      <c r="J12" s="96" t="s">
        <v>11</v>
      </c>
      <c r="K12" s="59" t="s">
        <v>11</v>
      </c>
      <c r="L12" s="96">
        <v>450000</v>
      </c>
      <c r="M12" s="97">
        <v>396435</v>
      </c>
      <c r="N12" s="98">
        <f t="shared" si="16"/>
        <v>0.88096666666666668</v>
      </c>
      <c r="O12" s="98" t="str">
        <f t="shared" si="17"/>
        <v>&gt;=80%-&lt;100%</v>
      </c>
      <c r="P12" s="97">
        <f t="shared" si="18"/>
        <v>540593.18181818188</v>
      </c>
      <c r="Q12" s="98">
        <f t="shared" si="19"/>
        <v>1.201318181818182</v>
      </c>
      <c r="R12" s="99">
        <v>800000</v>
      </c>
      <c r="S12" s="97">
        <v>637660</v>
      </c>
      <c r="T12" s="98">
        <f t="shared" si="20"/>
        <v>0.79707499999999998</v>
      </c>
      <c r="U12" s="98" t="str">
        <f t="shared" si="21"/>
        <v>&gt;=50%-&lt;80%</v>
      </c>
      <c r="V12" s="97">
        <f t="shared" si="22"/>
        <v>869536.36363636365</v>
      </c>
      <c r="W12" s="98">
        <f t="shared" si="23"/>
        <v>1.0869204545454545</v>
      </c>
    </row>
    <row r="13" spans="1:23" hidden="1">
      <c r="A13" s="8" t="s">
        <v>785</v>
      </c>
      <c r="B13" s="5" t="s">
        <v>786</v>
      </c>
      <c r="C13" s="46" t="s">
        <v>816</v>
      </c>
      <c r="D13" s="46" t="s">
        <v>817</v>
      </c>
      <c r="E13" s="46" t="s">
        <v>789</v>
      </c>
      <c r="F13" s="46" t="s">
        <v>311</v>
      </c>
      <c r="G13" s="46" t="s">
        <v>1950</v>
      </c>
      <c r="H13" s="47"/>
      <c r="I13" s="47" t="s">
        <v>13</v>
      </c>
      <c r="J13" s="48" t="s">
        <v>11</v>
      </c>
      <c r="K13" s="45" t="s">
        <v>11</v>
      </c>
      <c r="L13" s="49">
        <v>200000</v>
      </c>
      <c r="M13" s="50">
        <v>169455</v>
      </c>
      <c r="N13" s="51">
        <f t="shared" si="16"/>
        <v>0.847275</v>
      </c>
      <c r="O13" s="51" t="str">
        <f t="shared" si="17"/>
        <v>&gt;=80%-&lt;100%</v>
      </c>
      <c r="P13" s="50">
        <f t="shared" si="18"/>
        <v>231075</v>
      </c>
      <c r="Q13" s="51">
        <f t="shared" si="19"/>
        <v>1.155375</v>
      </c>
      <c r="R13" s="52">
        <v>965012.1</v>
      </c>
      <c r="S13" s="53">
        <v>291530</v>
      </c>
      <c r="T13" s="54">
        <f t="shared" si="20"/>
        <v>0.30209983895538722</v>
      </c>
      <c r="U13" s="54" t="str">
        <f t="shared" si="21"/>
        <v>&gt;=20%-&lt;50%</v>
      </c>
      <c r="V13" s="53">
        <f t="shared" si="22"/>
        <v>397540.90909090906</v>
      </c>
      <c r="W13" s="54">
        <f t="shared" si="23"/>
        <v>0.41195432584825525</v>
      </c>
    </row>
    <row r="14" spans="1:23" hidden="1">
      <c r="A14" s="8" t="s">
        <v>633</v>
      </c>
      <c r="B14" s="5" t="s">
        <v>128</v>
      </c>
      <c r="C14" s="46" t="s">
        <v>644</v>
      </c>
      <c r="D14" s="46" t="s">
        <v>294</v>
      </c>
      <c r="E14" s="46" t="s">
        <v>589</v>
      </c>
      <c r="F14" s="46" t="s">
        <v>311</v>
      </c>
      <c r="G14" s="46" t="s">
        <v>1885</v>
      </c>
      <c r="H14" s="47"/>
      <c r="I14" s="47" t="s">
        <v>13</v>
      </c>
      <c r="J14" s="48" t="s">
        <v>11</v>
      </c>
      <c r="K14" s="45" t="s">
        <v>11</v>
      </c>
      <c r="L14" s="49">
        <v>341278.36</v>
      </c>
      <c r="M14" s="50">
        <v>313305</v>
      </c>
      <c r="N14" s="51">
        <f t="shared" si="16"/>
        <v>0.91803359580138633</v>
      </c>
      <c r="O14" s="51" t="str">
        <f t="shared" si="17"/>
        <v>&gt;=80%-&lt;100%</v>
      </c>
      <c r="P14" s="50">
        <f t="shared" si="18"/>
        <v>427234.09090909094</v>
      </c>
      <c r="Q14" s="51">
        <f t="shared" si="19"/>
        <v>1.2518639942746179</v>
      </c>
      <c r="R14" s="52">
        <v>800843.35</v>
      </c>
      <c r="S14" s="53">
        <v>730800</v>
      </c>
      <c r="T14" s="54">
        <f t="shared" si="20"/>
        <v>0.91253801383254296</v>
      </c>
      <c r="U14" s="54" t="str">
        <f t="shared" si="21"/>
        <v>&gt;=80%-&lt;100%</v>
      </c>
      <c r="V14" s="53">
        <f t="shared" si="22"/>
        <v>996545.45454545447</v>
      </c>
      <c r="W14" s="54">
        <f t="shared" si="23"/>
        <v>1.2443700188625584</v>
      </c>
    </row>
    <row r="15" spans="1:23" hidden="1">
      <c r="A15" s="8" t="s">
        <v>633</v>
      </c>
      <c r="B15" s="5" t="s">
        <v>128</v>
      </c>
      <c r="C15" s="46" t="s">
        <v>645</v>
      </c>
      <c r="D15" s="46" t="s">
        <v>646</v>
      </c>
      <c r="E15" s="46" t="s">
        <v>589</v>
      </c>
      <c r="F15" s="46" t="s">
        <v>311</v>
      </c>
      <c r="G15" s="46" t="s">
        <v>1885</v>
      </c>
      <c r="H15" s="47"/>
      <c r="I15" s="47" t="s">
        <v>13</v>
      </c>
      <c r="J15" s="48" t="s">
        <v>11</v>
      </c>
      <c r="K15" s="45" t="s">
        <v>11</v>
      </c>
      <c r="L15" s="49">
        <v>308801.76</v>
      </c>
      <c r="M15" s="50">
        <v>159725</v>
      </c>
      <c r="N15" s="51">
        <f t="shared" ref="N15:N20" si="24">IFERROR(M15/L15,2)</f>
        <v>0.51724122297748565</v>
      </c>
      <c r="O15" s="51" t="str">
        <f t="shared" ref="O15:O20" si="25">IF(N15&gt;=120%, "120% equal &amp; above", IF(N15&gt;=100%,"&gt;=100%- &lt;120%",IF(N15&gt;=80%,"&gt;=80%-&lt;100%",IF(N15&gt;=50%,"&gt;=50%-&lt;80%",IF(N15&gt;=20%,"&gt;=20%-&lt;50%","&lt;20%")))))</f>
        <v>&gt;=50%-&lt;80%</v>
      </c>
      <c r="P15" s="50">
        <f t="shared" ref="P15:P20" si="26">M15/$B$3*$B$2</f>
        <v>217806.81818181818</v>
      </c>
      <c r="Q15" s="51">
        <f t="shared" ref="Q15:Q20" si="27">IFERROR(P15/L15,2)</f>
        <v>0.70532894042384398</v>
      </c>
      <c r="R15" s="52">
        <v>794219.84</v>
      </c>
      <c r="S15" s="53">
        <v>470230</v>
      </c>
      <c r="T15" s="54">
        <f t="shared" ref="T15:T20" si="28">IFERROR(S15/R15,2)</f>
        <v>0.59206529013427822</v>
      </c>
      <c r="U15" s="54" t="str">
        <f t="shared" ref="U15:U20" si="29">IF(T15&gt;=120%, "120% equal &amp; above", IF(T15&gt;=100%,"&gt;=100%- &lt;120%",IF(T15&gt;=80%,"&gt;=80%-&lt;100%",IF(T15&gt;=50%,"&gt;=50%-&lt;80%",IF(T15&gt;=20%,"&gt;=20%-&lt;50%","&lt;20%")))))</f>
        <v>&gt;=50%-&lt;80%</v>
      </c>
      <c r="V15" s="53">
        <f t="shared" ref="V15:V20" si="30">S15/$B$3*$B$2</f>
        <v>641222.72727272729</v>
      </c>
      <c r="W15" s="54">
        <f t="shared" ref="W15:W20" si="31">IFERROR(V15/R15,2)</f>
        <v>0.80736175927401577</v>
      </c>
    </row>
    <row r="16" spans="1:23" hidden="1">
      <c r="A16" s="8" t="s">
        <v>415</v>
      </c>
      <c r="B16" s="5" t="s">
        <v>416</v>
      </c>
      <c r="C16" s="46" t="s">
        <v>932</v>
      </c>
      <c r="D16" s="46" t="s">
        <v>933</v>
      </c>
      <c r="E16" s="46" t="s">
        <v>310</v>
      </c>
      <c r="F16" s="46" t="s">
        <v>311</v>
      </c>
      <c r="G16" s="46" t="s">
        <v>1903</v>
      </c>
      <c r="H16" s="47"/>
      <c r="I16" s="47" t="s">
        <v>13</v>
      </c>
      <c r="J16" s="48" t="s">
        <v>11</v>
      </c>
      <c r="K16" s="45" t="s">
        <v>11</v>
      </c>
      <c r="L16" s="49">
        <v>450000</v>
      </c>
      <c r="M16" s="50">
        <v>369730</v>
      </c>
      <c r="N16" s="51">
        <f t="shared" si="24"/>
        <v>0.82162222222222225</v>
      </c>
      <c r="O16" s="51" t="str">
        <f t="shared" si="25"/>
        <v>&gt;=80%-&lt;100%</v>
      </c>
      <c r="P16" s="50">
        <f t="shared" si="26"/>
        <v>504177.27272727276</v>
      </c>
      <c r="Q16" s="51">
        <f t="shared" si="27"/>
        <v>1.1203939393939395</v>
      </c>
      <c r="R16" s="52">
        <v>600000</v>
      </c>
      <c r="S16" s="53">
        <v>494660</v>
      </c>
      <c r="T16" s="54">
        <f t="shared" si="28"/>
        <v>0.82443333333333335</v>
      </c>
      <c r="U16" s="54" t="str">
        <f t="shared" si="29"/>
        <v>&gt;=80%-&lt;100%</v>
      </c>
      <c r="V16" s="53">
        <f t="shared" si="30"/>
        <v>674536.36363636365</v>
      </c>
      <c r="W16" s="54">
        <f t="shared" si="31"/>
        <v>1.1242272727272729</v>
      </c>
    </row>
    <row r="17" spans="1:23">
      <c r="A17" s="8" t="s">
        <v>374</v>
      </c>
      <c r="B17" s="5" t="s">
        <v>375</v>
      </c>
      <c r="C17" s="46" t="s">
        <v>383</v>
      </c>
      <c r="D17" s="46" t="s">
        <v>384</v>
      </c>
      <c r="E17" s="46" t="s">
        <v>311</v>
      </c>
      <c r="F17" s="46" t="s">
        <v>311</v>
      </c>
      <c r="G17" s="46" t="s">
        <v>1899</v>
      </c>
      <c r="H17" s="47"/>
      <c r="I17" s="47" t="s">
        <v>13</v>
      </c>
      <c r="J17" s="48" t="s">
        <v>11</v>
      </c>
      <c r="K17" s="45" t="s">
        <v>11</v>
      </c>
      <c r="L17" s="49">
        <v>300000</v>
      </c>
      <c r="M17" s="50">
        <v>201670</v>
      </c>
      <c r="N17" s="51">
        <f t="shared" si="24"/>
        <v>0.67223333333333335</v>
      </c>
      <c r="O17" s="51" t="str">
        <f t="shared" si="25"/>
        <v>&gt;=50%-&lt;80%</v>
      </c>
      <c r="P17" s="50">
        <f t="shared" si="26"/>
        <v>275004.54545454547</v>
      </c>
      <c r="Q17" s="51">
        <f t="shared" si="27"/>
        <v>0.91668181818181826</v>
      </c>
      <c r="R17" s="52">
        <v>750000</v>
      </c>
      <c r="S17" s="53">
        <v>623210</v>
      </c>
      <c r="T17" s="54">
        <f t="shared" si="28"/>
        <v>0.83094666666666661</v>
      </c>
      <c r="U17" s="54" t="str">
        <f t="shared" si="29"/>
        <v>&gt;=80%-&lt;100%</v>
      </c>
      <c r="V17" s="53">
        <f t="shared" si="30"/>
        <v>849831.81818181812</v>
      </c>
      <c r="W17" s="54">
        <f t="shared" si="31"/>
        <v>1.1331090909090908</v>
      </c>
    </row>
    <row r="18" spans="1:23" hidden="1">
      <c r="A18" s="8" t="s">
        <v>307</v>
      </c>
      <c r="B18" s="5" t="s">
        <v>308</v>
      </c>
      <c r="C18" s="46" t="s">
        <v>317</v>
      </c>
      <c r="D18" s="46" t="s">
        <v>318</v>
      </c>
      <c r="E18" s="46" t="s">
        <v>310</v>
      </c>
      <c r="F18" s="46" t="s">
        <v>311</v>
      </c>
      <c r="G18" s="46" t="s">
        <v>1890</v>
      </c>
      <c r="H18" s="47"/>
      <c r="I18" s="47" t="s">
        <v>13</v>
      </c>
      <c r="J18" s="48" t="s">
        <v>11</v>
      </c>
      <c r="K18" s="45" t="s">
        <v>11</v>
      </c>
      <c r="L18" s="49">
        <v>250000</v>
      </c>
      <c r="M18" s="50">
        <v>152505</v>
      </c>
      <c r="N18" s="51">
        <f t="shared" si="24"/>
        <v>0.61002000000000001</v>
      </c>
      <c r="O18" s="51" t="str">
        <f t="shared" si="25"/>
        <v>&gt;=50%-&lt;80%</v>
      </c>
      <c r="P18" s="50">
        <f t="shared" si="26"/>
        <v>207961.36363636365</v>
      </c>
      <c r="Q18" s="51">
        <f t="shared" si="27"/>
        <v>0.83184545454545455</v>
      </c>
      <c r="R18" s="52">
        <v>700000</v>
      </c>
      <c r="S18" s="53">
        <v>492200</v>
      </c>
      <c r="T18" s="54">
        <f t="shared" si="28"/>
        <v>0.70314285714285718</v>
      </c>
      <c r="U18" s="54" t="str">
        <f t="shared" si="29"/>
        <v>&gt;=50%-&lt;80%</v>
      </c>
      <c r="V18" s="53">
        <f t="shared" si="30"/>
        <v>671181.81818181812</v>
      </c>
      <c r="W18" s="54">
        <f t="shared" si="31"/>
        <v>0.9588311688311687</v>
      </c>
    </row>
    <row r="19" spans="1:23" hidden="1">
      <c r="A19" s="8" t="s">
        <v>701</v>
      </c>
      <c r="B19" s="5" t="s">
        <v>300</v>
      </c>
      <c r="C19" s="46" t="s">
        <v>742</v>
      </c>
      <c r="D19" s="46" t="s">
        <v>56</v>
      </c>
      <c r="E19" s="46" t="s">
        <v>473</v>
      </c>
      <c r="F19" s="46" t="s">
        <v>311</v>
      </c>
      <c r="G19" s="46" t="s">
        <v>2767</v>
      </c>
      <c r="H19" s="47"/>
      <c r="I19" s="47" t="s">
        <v>13</v>
      </c>
      <c r="J19" s="48" t="s">
        <v>11</v>
      </c>
      <c r="K19" s="45" t="s">
        <v>11</v>
      </c>
      <c r="L19" s="49">
        <v>663571.25</v>
      </c>
      <c r="M19" s="50">
        <v>496575</v>
      </c>
      <c r="N19" s="51">
        <f t="shared" si="24"/>
        <v>0.7483371228033161</v>
      </c>
      <c r="O19" s="51" t="str">
        <f t="shared" si="25"/>
        <v>&gt;=50%-&lt;80%</v>
      </c>
      <c r="P19" s="50">
        <f t="shared" si="26"/>
        <v>677147.72727272729</v>
      </c>
      <c r="Q19" s="51">
        <f t="shared" si="27"/>
        <v>1.020459712913613</v>
      </c>
      <c r="R19" s="52">
        <v>257488.69999999998</v>
      </c>
      <c r="S19" s="53">
        <v>181700</v>
      </c>
      <c r="T19" s="54">
        <f t="shared" si="28"/>
        <v>0.70566203487764712</v>
      </c>
      <c r="U19" s="54" t="str">
        <f t="shared" si="29"/>
        <v>&gt;=50%-&lt;80%</v>
      </c>
      <c r="V19" s="53">
        <f t="shared" si="30"/>
        <v>247772.72727272729</v>
      </c>
      <c r="W19" s="54">
        <f t="shared" si="31"/>
        <v>0.96226641119679157</v>
      </c>
    </row>
    <row r="20" spans="1:23" hidden="1">
      <c r="A20" s="8" t="s">
        <v>633</v>
      </c>
      <c r="B20" s="5" t="s">
        <v>128</v>
      </c>
      <c r="C20" s="46" t="s">
        <v>663</v>
      </c>
      <c r="D20" s="46" t="s">
        <v>664</v>
      </c>
      <c r="E20" s="46" t="s">
        <v>589</v>
      </c>
      <c r="F20" s="46" t="s">
        <v>311</v>
      </c>
      <c r="G20" s="46" t="s">
        <v>1926</v>
      </c>
      <c r="H20" s="47"/>
      <c r="I20" s="47" t="s">
        <v>13</v>
      </c>
      <c r="J20" s="48" t="s">
        <v>11</v>
      </c>
      <c r="K20" s="45" t="s">
        <v>11</v>
      </c>
      <c r="L20" s="49">
        <v>304757.58</v>
      </c>
      <c r="M20" s="50">
        <v>232755</v>
      </c>
      <c r="N20" s="51">
        <f t="shared" si="24"/>
        <v>0.76373818167213425</v>
      </c>
      <c r="O20" s="51" t="str">
        <f t="shared" si="25"/>
        <v>&gt;=50%-&lt;80%</v>
      </c>
      <c r="P20" s="50">
        <f t="shared" si="26"/>
        <v>317393.18181818182</v>
      </c>
      <c r="Q20" s="51">
        <f t="shared" si="27"/>
        <v>1.0414611568256376</v>
      </c>
      <c r="R20" s="52">
        <v>598815.85</v>
      </c>
      <c r="S20" s="53">
        <v>268040</v>
      </c>
      <c r="T20" s="54">
        <f t="shared" si="28"/>
        <v>0.44761674227560944</v>
      </c>
      <c r="U20" s="54" t="str">
        <f t="shared" si="29"/>
        <v>&gt;=20%-&lt;50%</v>
      </c>
      <c r="V20" s="53">
        <f t="shared" si="30"/>
        <v>365509.09090909094</v>
      </c>
      <c r="W20" s="54">
        <f t="shared" si="31"/>
        <v>0.6103864667394675</v>
      </c>
    </row>
    <row r="21" spans="1:23" hidden="1">
      <c r="A21" s="8" t="s">
        <v>776</v>
      </c>
      <c r="B21" s="5" t="s">
        <v>777</v>
      </c>
      <c r="C21" s="46" t="s">
        <v>1736</v>
      </c>
      <c r="D21" s="46" t="s">
        <v>1737</v>
      </c>
      <c r="E21" s="46" t="s">
        <v>574</v>
      </c>
      <c r="F21" s="46" t="s">
        <v>311</v>
      </c>
      <c r="G21" s="46" t="s">
        <v>1967</v>
      </c>
      <c r="H21" s="47"/>
      <c r="I21" s="47" t="s">
        <v>13</v>
      </c>
      <c r="J21" s="48" t="s">
        <v>11</v>
      </c>
      <c r="K21" s="45" t="s">
        <v>11</v>
      </c>
      <c r="L21" s="49">
        <v>300000</v>
      </c>
      <c r="M21" s="50">
        <v>207065</v>
      </c>
      <c r="N21" s="51">
        <f t="shared" ref="N21:N27" si="32">IFERROR(M21/L21,2)</f>
        <v>0.6902166666666667</v>
      </c>
      <c r="O21" s="51" t="str">
        <f t="shared" ref="O21:O27" si="33">IF(N21&gt;=120%, "120% equal &amp; above", IF(N21&gt;=100%,"&gt;=100%- &lt;120%",IF(N21&gt;=80%,"&gt;=80%-&lt;100%",IF(N21&gt;=50%,"&gt;=50%-&lt;80%",IF(N21&gt;=20%,"&gt;=20%-&lt;50%","&lt;20%")))))</f>
        <v>&gt;=50%-&lt;80%</v>
      </c>
      <c r="P21" s="50">
        <f t="shared" ref="P21:P27" si="34">M21/$B$3*$B$2</f>
        <v>282361.36363636365</v>
      </c>
      <c r="Q21" s="51">
        <f t="shared" ref="Q21:Q27" si="35">IFERROR(P21/L21,2)</f>
        <v>0.94120454545454546</v>
      </c>
      <c r="R21" s="52">
        <v>600000</v>
      </c>
      <c r="S21" s="53">
        <v>250240</v>
      </c>
      <c r="T21" s="54">
        <f t="shared" ref="T21:T27" si="36">IFERROR(S21/R21,2)</f>
        <v>0.41706666666666664</v>
      </c>
      <c r="U21" s="54" t="str">
        <f t="shared" ref="U21:U27" si="37">IF(T21&gt;=120%, "120% equal &amp; above", IF(T21&gt;=100%,"&gt;=100%- &lt;120%",IF(T21&gt;=80%,"&gt;=80%-&lt;100%",IF(T21&gt;=50%,"&gt;=50%-&lt;80%",IF(T21&gt;=20%,"&gt;=20%-&lt;50%","&lt;20%")))))</f>
        <v>&gt;=20%-&lt;50%</v>
      </c>
      <c r="V21" s="53">
        <f t="shared" ref="V21:V27" si="38">S21/$B$3*$B$2</f>
        <v>341236.36363636365</v>
      </c>
      <c r="W21" s="54">
        <f t="shared" ref="W21:W27" si="39">IFERROR(V21/R21,2)</f>
        <v>0.56872727272727275</v>
      </c>
    </row>
    <row r="22" spans="1:23">
      <c r="A22" s="8" t="s">
        <v>374</v>
      </c>
      <c r="B22" s="5" t="s">
        <v>375</v>
      </c>
      <c r="C22" s="46" t="s">
        <v>1448</v>
      </c>
      <c r="D22" s="46" t="s">
        <v>1449</v>
      </c>
      <c r="E22" s="46" t="s">
        <v>311</v>
      </c>
      <c r="F22" s="46" t="s">
        <v>311</v>
      </c>
      <c r="G22" s="46" t="s">
        <v>1899</v>
      </c>
      <c r="H22" s="47"/>
      <c r="I22" s="47" t="s">
        <v>13</v>
      </c>
      <c r="J22" s="48" t="s">
        <v>11</v>
      </c>
      <c r="K22" s="45" t="s">
        <v>11</v>
      </c>
      <c r="L22" s="49">
        <v>280000</v>
      </c>
      <c r="M22" s="50">
        <v>268605</v>
      </c>
      <c r="N22" s="51">
        <f t="shared" si="32"/>
        <v>0.95930357142857148</v>
      </c>
      <c r="O22" s="51" t="str">
        <f t="shared" si="33"/>
        <v>&gt;=80%-&lt;100%</v>
      </c>
      <c r="P22" s="50">
        <f t="shared" si="34"/>
        <v>366279.54545454547</v>
      </c>
      <c r="Q22" s="51">
        <f t="shared" si="35"/>
        <v>1.3081412337662339</v>
      </c>
      <c r="R22" s="52">
        <v>600000</v>
      </c>
      <c r="S22" s="53">
        <v>395370</v>
      </c>
      <c r="T22" s="54">
        <f t="shared" si="36"/>
        <v>0.65895000000000004</v>
      </c>
      <c r="U22" s="54" t="str">
        <f t="shared" si="37"/>
        <v>&gt;=50%-&lt;80%</v>
      </c>
      <c r="V22" s="53">
        <f t="shared" si="38"/>
        <v>539140.90909090906</v>
      </c>
      <c r="W22" s="54">
        <f t="shared" si="39"/>
        <v>0.89856818181818177</v>
      </c>
    </row>
    <row r="23" spans="1:23" hidden="1">
      <c r="A23" s="8" t="s">
        <v>667</v>
      </c>
      <c r="B23" s="5" t="s">
        <v>668</v>
      </c>
      <c r="C23" s="46" t="s">
        <v>1303</v>
      </c>
      <c r="D23" s="46" t="s">
        <v>1304</v>
      </c>
      <c r="E23" s="46" t="s">
        <v>589</v>
      </c>
      <c r="F23" s="46" t="s">
        <v>311</v>
      </c>
      <c r="G23" s="46" t="s">
        <v>1886</v>
      </c>
      <c r="H23" s="47" t="s">
        <v>11</v>
      </c>
      <c r="I23" s="47" t="s">
        <v>10</v>
      </c>
      <c r="J23" s="48" t="s">
        <v>11</v>
      </c>
      <c r="K23" s="45" t="s">
        <v>11</v>
      </c>
      <c r="L23" s="49">
        <v>479070</v>
      </c>
      <c r="M23" s="50">
        <v>254340</v>
      </c>
      <c r="N23" s="51">
        <f t="shared" si="32"/>
        <v>0.53090362577493899</v>
      </c>
      <c r="O23" s="51" t="str">
        <f t="shared" si="33"/>
        <v>&gt;=50%-&lt;80%</v>
      </c>
      <c r="P23" s="50">
        <f t="shared" si="34"/>
        <v>346827.27272727271</v>
      </c>
      <c r="Q23" s="51">
        <f t="shared" si="35"/>
        <v>0.72395948969309853</v>
      </c>
      <c r="R23" s="52">
        <v>375000</v>
      </c>
      <c r="S23" s="53">
        <v>209230</v>
      </c>
      <c r="T23" s="54">
        <f t="shared" si="36"/>
        <v>0.5579466666666667</v>
      </c>
      <c r="U23" s="54" t="str">
        <f t="shared" si="37"/>
        <v>&gt;=50%-&lt;80%</v>
      </c>
      <c r="V23" s="53">
        <f t="shared" si="38"/>
        <v>285313.63636363635</v>
      </c>
      <c r="W23" s="54">
        <f t="shared" si="39"/>
        <v>0.76083636363636364</v>
      </c>
    </row>
    <row r="24" spans="1:23" hidden="1">
      <c r="A24" s="8" t="s">
        <v>428</v>
      </c>
      <c r="B24" s="5" t="s">
        <v>429</v>
      </c>
      <c r="C24" s="46" t="s">
        <v>1000</v>
      </c>
      <c r="D24" s="46" t="s">
        <v>115</v>
      </c>
      <c r="E24" s="46" t="s">
        <v>310</v>
      </c>
      <c r="F24" s="46" t="s">
        <v>311</v>
      </c>
      <c r="G24" s="46" t="s">
        <v>1908</v>
      </c>
      <c r="H24" s="47"/>
      <c r="I24" s="47" t="s">
        <v>13</v>
      </c>
      <c r="J24" s="48" t="s">
        <v>11</v>
      </c>
      <c r="K24" s="45" t="s">
        <v>11</v>
      </c>
      <c r="L24" s="49">
        <v>240000</v>
      </c>
      <c r="M24" s="50">
        <v>186210</v>
      </c>
      <c r="N24" s="51">
        <f t="shared" si="32"/>
        <v>0.77587499999999998</v>
      </c>
      <c r="O24" s="51" t="str">
        <f t="shared" si="33"/>
        <v>&gt;=50%-&lt;80%</v>
      </c>
      <c r="P24" s="50">
        <f t="shared" si="34"/>
        <v>253922.72727272729</v>
      </c>
      <c r="Q24" s="51">
        <f t="shared" si="35"/>
        <v>1.0580113636363637</v>
      </c>
      <c r="R24" s="52">
        <v>600000</v>
      </c>
      <c r="S24" s="53">
        <v>274950</v>
      </c>
      <c r="T24" s="54">
        <f t="shared" si="36"/>
        <v>0.45824999999999999</v>
      </c>
      <c r="U24" s="54" t="str">
        <f t="shared" si="37"/>
        <v>&gt;=20%-&lt;50%</v>
      </c>
      <c r="V24" s="53">
        <f t="shared" si="38"/>
        <v>374931.81818181818</v>
      </c>
      <c r="W24" s="54">
        <f t="shared" si="39"/>
        <v>0.62488636363636363</v>
      </c>
    </row>
    <row r="25" spans="1:23" hidden="1">
      <c r="A25" s="8" t="s">
        <v>701</v>
      </c>
      <c r="B25" s="5" t="s">
        <v>300</v>
      </c>
      <c r="C25" s="46" t="s">
        <v>766</v>
      </c>
      <c r="D25" s="46" t="s">
        <v>67</v>
      </c>
      <c r="E25" s="46" t="s">
        <v>473</v>
      </c>
      <c r="F25" s="46" t="s">
        <v>311</v>
      </c>
      <c r="G25" s="46" t="s">
        <v>1941</v>
      </c>
      <c r="H25" s="47"/>
      <c r="I25" s="47" t="s">
        <v>13</v>
      </c>
      <c r="J25" s="48" t="s">
        <v>11</v>
      </c>
      <c r="K25" s="45" t="s">
        <v>11</v>
      </c>
      <c r="L25" s="49">
        <v>707234.375</v>
      </c>
      <c r="M25" s="50">
        <v>411305</v>
      </c>
      <c r="N25" s="51">
        <f t="shared" si="32"/>
        <v>0.58156816826105207</v>
      </c>
      <c r="O25" s="51" t="str">
        <f t="shared" si="33"/>
        <v>&gt;=50%-&lt;80%</v>
      </c>
      <c r="P25" s="50">
        <f t="shared" si="34"/>
        <v>560870.45454545459</v>
      </c>
      <c r="Q25" s="51">
        <f t="shared" si="35"/>
        <v>0.79304750217416198</v>
      </c>
      <c r="R25" s="52">
        <v>125000</v>
      </c>
      <c r="S25" s="53">
        <v>17000</v>
      </c>
      <c r="T25" s="54">
        <f t="shared" si="36"/>
        <v>0.13600000000000001</v>
      </c>
      <c r="U25" s="54" t="str">
        <f t="shared" si="37"/>
        <v>&lt;20%</v>
      </c>
      <c r="V25" s="53">
        <f t="shared" si="38"/>
        <v>23181.818181818184</v>
      </c>
      <c r="W25" s="54">
        <f t="shared" si="39"/>
        <v>0.18545454545454548</v>
      </c>
    </row>
    <row r="26" spans="1:23" hidden="1">
      <c r="A26" s="8" t="s">
        <v>770</v>
      </c>
      <c r="B26" s="5" t="s">
        <v>771</v>
      </c>
      <c r="C26" s="46" t="s">
        <v>1733</v>
      </c>
      <c r="D26" s="46" t="s">
        <v>1734</v>
      </c>
      <c r="E26" s="46" t="s">
        <v>574</v>
      </c>
      <c r="F26" s="46" t="s">
        <v>311</v>
      </c>
      <c r="G26" s="46" t="s">
        <v>1960</v>
      </c>
      <c r="H26" s="47" t="s">
        <v>11</v>
      </c>
      <c r="I26" s="47" t="s">
        <v>13</v>
      </c>
      <c r="J26" s="48" t="s">
        <v>11</v>
      </c>
      <c r="K26" s="45" t="s">
        <v>11</v>
      </c>
      <c r="L26" s="49">
        <v>500000</v>
      </c>
      <c r="M26" s="50">
        <v>422035</v>
      </c>
      <c r="N26" s="51">
        <f t="shared" si="32"/>
        <v>0.84406999999999999</v>
      </c>
      <c r="O26" s="51"/>
      <c r="P26" s="50">
        <f t="shared" si="34"/>
        <v>575502.27272727271</v>
      </c>
      <c r="Q26" s="51"/>
      <c r="R26" s="52">
        <v>300000</v>
      </c>
      <c r="S26" s="53">
        <v>166175</v>
      </c>
      <c r="T26" s="54">
        <f t="shared" si="36"/>
        <v>0.55391666666666661</v>
      </c>
      <c r="U26" s="54" t="str">
        <f t="shared" si="37"/>
        <v>&gt;=50%-&lt;80%</v>
      </c>
      <c r="V26" s="53">
        <f t="shared" si="38"/>
        <v>226602.27272727274</v>
      </c>
      <c r="W26" s="54">
        <f t="shared" si="39"/>
        <v>0.75534090909090912</v>
      </c>
    </row>
    <row r="27" spans="1:23" hidden="1">
      <c r="A27" s="8" t="s">
        <v>776</v>
      </c>
      <c r="B27" s="5" t="s">
        <v>777</v>
      </c>
      <c r="C27" s="46" t="s">
        <v>1738</v>
      </c>
      <c r="D27" s="46" t="s">
        <v>1739</v>
      </c>
      <c r="E27" s="46" t="s">
        <v>574</v>
      </c>
      <c r="F27" s="46" t="s">
        <v>311</v>
      </c>
      <c r="G27" s="46" t="s">
        <v>1967</v>
      </c>
      <c r="H27" s="47" t="s">
        <v>11</v>
      </c>
      <c r="I27" s="47" t="s">
        <v>13</v>
      </c>
      <c r="J27" s="48" t="s">
        <v>11</v>
      </c>
      <c r="K27" s="45" t="s">
        <v>11</v>
      </c>
      <c r="L27" s="49">
        <v>350000</v>
      </c>
      <c r="M27" s="50">
        <v>341525</v>
      </c>
      <c r="N27" s="51">
        <f t="shared" si="32"/>
        <v>0.97578571428571426</v>
      </c>
      <c r="O27" s="51" t="str">
        <f t="shared" si="33"/>
        <v>&gt;=80%-&lt;100%</v>
      </c>
      <c r="P27" s="50">
        <f t="shared" si="34"/>
        <v>465715.90909090906</v>
      </c>
      <c r="Q27" s="51">
        <f t="shared" si="35"/>
        <v>1.330616883116883</v>
      </c>
      <c r="R27" s="52">
        <v>450000</v>
      </c>
      <c r="S27" s="53">
        <v>311660</v>
      </c>
      <c r="T27" s="54">
        <f t="shared" si="36"/>
        <v>0.69257777777777774</v>
      </c>
      <c r="U27" s="54" t="str">
        <f t="shared" si="37"/>
        <v>&gt;=50%-&lt;80%</v>
      </c>
      <c r="V27" s="53">
        <f t="shared" si="38"/>
        <v>424990.90909090906</v>
      </c>
      <c r="W27" s="54">
        <f t="shared" si="39"/>
        <v>0.94442424242424239</v>
      </c>
    </row>
    <row r="28" spans="1:23" hidden="1">
      <c r="A28" s="8" t="s">
        <v>428</v>
      </c>
      <c r="B28" s="5" t="s">
        <v>429</v>
      </c>
      <c r="C28" s="46" t="s">
        <v>434</v>
      </c>
      <c r="D28" s="46" t="s">
        <v>66</v>
      </c>
      <c r="E28" s="46" t="s">
        <v>310</v>
      </c>
      <c r="F28" s="46" t="s">
        <v>311</v>
      </c>
      <c r="G28" s="46" t="s">
        <v>1904</v>
      </c>
      <c r="H28" s="47"/>
      <c r="I28" s="47" t="s">
        <v>13</v>
      </c>
      <c r="J28" s="48" t="s">
        <v>11</v>
      </c>
      <c r="K28" s="45" t="s">
        <v>11</v>
      </c>
      <c r="L28" s="49">
        <v>350000</v>
      </c>
      <c r="M28" s="50">
        <v>425240</v>
      </c>
      <c r="N28" s="51">
        <f t="shared" ref="N28:N30" si="40">IFERROR(M28/L28,2)</f>
        <v>1.2149714285714286</v>
      </c>
      <c r="O28" s="51" t="str">
        <f t="shared" ref="O28:O29" si="41">IF(N28&gt;=120%, "120% equal &amp; above", IF(N28&gt;=100%,"&gt;=100%- &lt;120%",IF(N28&gt;=80%,"&gt;=80%-&lt;100%",IF(N28&gt;=50%,"&gt;=50%-&lt;80%",IF(N28&gt;=20%,"&gt;=20%-&lt;50%","&lt;20%")))))</f>
        <v>120% equal &amp; above</v>
      </c>
      <c r="P28" s="50">
        <f t="shared" ref="P28:P30" si="42">M28/$B$3*$B$2</f>
        <v>579872.72727272729</v>
      </c>
      <c r="Q28" s="51">
        <f t="shared" ref="Q28:Q29" si="43">IFERROR(P28/L28,2)</f>
        <v>1.6567792207792209</v>
      </c>
      <c r="R28" s="52">
        <v>380000</v>
      </c>
      <c r="S28" s="53">
        <v>169280</v>
      </c>
      <c r="T28" s="54">
        <f t="shared" ref="T28:T30" si="44">IFERROR(S28/R28,2)</f>
        <v>0.4454736842105263</v>
      </c>
      <c r="U28" s="54" t="str">
        <f t="shared" ref="U28:U30" si="45">IF(T28&gt;=120%, "120% equal &amp; above", IF(T28&gt;=100%,"&gt;=100%- &lt;120%",IF(T28&gt;=80%,"&gt;=80%-&lt;100%",IF(T28&gt;=50%,"&gt;=50%-&lt;80%",IF(T28&gt;=20%,"&gt;=20%-&lt;50%","&lt;20%")))))</f>
        <v>&gt;=20%-&lt;50%</v>
      </c>
      <c r="V28" s="53">
        <f t="shared" ref="V28:V30" si="46">S28/$B$3*$B$2</f>
        <v>230836.36363636365</v>
      </c>
      <c r="W28" s="54">
        <f t="shared" ref="W28:W30" si="47">IFERROR(V28/R28,2)</f>
        <v>0.60746411483253593</v>
      </c>
    </row>
    <row r="29" spans="1:23" hidden="1">
      <c r="A29" s="8" t="s">
        <v>776</v>
      </c>
      <c r="B29" s="5" t="s">
        <v>777</v>
      </c>
      <c r="C29" s="46" t="s">
        <v>1735</v>
      </c>
      <c r="D29" s="46" t="s">
        <v>291</v>
      </c>
      <c r="E29" s="46" t="s">
        <v>574</v>
      </c>
      <c r="F29" s="46" t="s">
        <v>311</v>
      </c>
      <c r="G29" s="46" t="s">
        <v>1944</v>
      </c>
      <c r="H29" s="47"/>
      <c r="I29" s="47" t="s">
        <v>13</v>
      </c>
      <c r="J29" s="48" t="s">
        <v>11</v>
      </c>
      <c r="K29" s="45" t="s">
        <v>11</v>
      </c>
      <c r="L29" s="49">
        <v>200000</v>
      </c>
      <c r="M29" s="50">
        <v>139420</v>
      </c>
      <c r="N29" s="51">
        <f t="shared" si="40"/>
        <v>0.69710000000000005</v>
      </c>
      <c r="O29" s="51" t="str">
        <f t="shared" si="41"/>
        <v>&gt;=50%-&lt;80%</v>
      </c>
      <c r="P29" s="50">
        <f t="shared" si="42"/>
        <v>190118.18181818182</v>
      </c>
      <c r="Q29" s="51">
        <f t="shared" si="43"/>
        <v>0.95059090909090915</v>
      </c>
      <c r="R29" s="52">
        <v>525813.33333333337</v>
      </c>
      <c r="S29" s="53">
        <v>167070</v>
      </c>
      <c r="T29" s="54">
        <f t="shared" si="44"/>
        <v>0.31773633228522158</v>
      </c>
      <c r="U29" s="54" t="str">
        <f t="shared" si="45"/>
        <v>&gt;=20%-&lt;50%</v>
      </c>
      <c r="V29" s="53">
        <f t="shared" si="46"/>
        <v>227822.72727272726</v>
      </c>
      <c r="W29" s="54">
        <f t="shared" si="47"/>
        <v>0.4332768167525749</v>
      </c>
    </row>
    <row r="30" spans="1:23" hidden="1">
      <c r="A30" s="8" t="s">
        <v>428</v>
      </c>
      <c r="B30" s="5" t="s">
        <v>429</v>
      </c>
      <c r="C30" s="46" t="s">
        <v>432</v>
      </c>
      <c r="D30" s="46" t="s">
        <v>433</v>
      </c>
      <c r="E30" s="46" t="s">
        <v>310</v>
      </c>
      <c r="F30" s="46" t="s">
        <v>311</v>
      </c>
      <c r="G30" s="46" t="s">
        <v>1904</v>
      </c>
      <c r="H30" s="47"/>
      <c r="I30" s="47" t="s">
        <v>13</v>
      </c>
      <c r="J30" s="48" t="s">
        <v>11</v>
      </c>
      <c r="K30" s="45" t="s">
        <v>11</v>
      </c>
      <c r="L30" s="49">
        <v>350000</v>
      </c>
      <c r="M30" s="50">
        <v>284870</v>
      </c>
      <c r="N30" s="51">
        <f t="shared" si="40"/>
        <v>0.8139142857142857</v>
      </c>
      <c r="O30" s="51"/>
      <c r="P30" s="50">
        <f t="shared" si="42"/>
        <v>388459.09090909094</v>
      </c>
      <c r="Q30" s="51"/>
      <c r="R30" s="52">
        <v>360000</v>
      </c>
      <c r="S30" s="53">
        <v>211220</v>
      </c>
      <c r="T30" s="54">
        <f t="shared" si="44"/>
        <v>0.58672222222222226</v>
      </c>
      <c r="U30" s="54" t="str">
        <f t="shared" si="45"/>
        <v>&gt;=50%-&lt;80%</v>
      </c>
      <c r="V30" s="53">
        <f t="shared" si="46"/>
        <v>288027.27272727271</v>
      </c>
      <c r="W30" s="54">
        <f t="shared" si="47"/>
        <v>0.80007575757575755</v>
      </c>
    </row>
    <row r="31" spans="1:23" hidden="1">
      <c r="A31" s="8" t="s">
        <v>307</v>
      </c>
      <c r="B31" s="5" t="s">
        <v>308</v>
      </c>
      <c r="C31" s="46" t="s">
        <v>313</v>
      </c>
      <c r="D31" s="46" t="s">
        <v>144</v>
      </c>
      <c r="E31" s="46" t="s">
        <v>310</v>
      </c>
      <c r="F31" s="46" t="s">
        <v>311</v>
      </c>
      <c r="G31" s="46" t="s">
        <v>1890</v>
      </c>
      <c r="H31" s="47"/>
      <c r="I31" s="47" t="s">
        <v>1872</v>
      </c>
      <c r="J31" s="48" t="s">
        <v>11</v>
      </c>
      <c r="K31" s="45" t="s">
        <v>11</v>
      </c>
      <c r="L31" s="49">
        <v>180000</v>
      </c>
      <c r="M31" s="50">
        <v>52300</v>
      </c>
      <c r="N31" s="51">
        <f t="shared" ref="N31:N37" si="48">IFERROR(M31/L31,2)</f>
        <v>0.29055555555555557</v>
      </c>
      <c r="O31" s="51" t="str">
        <f t="shared" ref="O31:O37" si="49">IF(N31&gt;=120%, "120% equal &amp; above", IF(N31&gt;=100%,"&gt;=100%- &lt;120%",IF(N31&gt;=80%,"&gt;=80%-&lt;100%",IF(N31&gt;=50%,"&gt;=50%-&lt;80%",IF(N31&gt;=20%,"&gt;=20%-&lt;50%","&lt;20%")))))</f>
        <v>&gt;=20%-&lt;50%</v>
      </c>
      <c r="P31" s="50">
        <f t="shared" ref="P31:P37" si="50">M31/$B$3*$B$2</f>
        <v>71318.181818181823</v>
      </c>
      <c r="Q31" s="51">
        <f t="shared" ref="Q31:Q37" si="51">IFERROR(P31/L31,2)</f>
        <v>0.39621212121212124</v>
      </c>
      <c r="R31" s="52">
        <v>485956.9</v>
      </c>
      <c r="S31" s="53">
        <v>160550</v>
      </c>
      <c r="T31" s="54">
        <f t="shared" ref="T31:T37" si="52">IFERROR(S31/R31,2)</f>
        <v>0.33037909328996046</v>
      </c>
      <c r="U31" s="54" t="str">
        <f t="shared" ref="U31:U37" si="53">IF(T31&gt;=120%, "120% equal &amp; above", IF(T31&gt;=100%,"&gt;=100%- &lt;120%",IF(T31&gt;=80%,"&gt;=80%-&lt;100%",IF(T31&gt;=50%,"&gt;=50%-&lt;80%",IF(T31&gt;=20%,"&gt;=20%-&lt;50%","&lt;20%")))))</f>
        <v>&gt;=20%-&lt;50%</v>
      </c>
      <c r="V31" s="53">
        <f t="shared" ref="V31:V37" si="54">S31/$B$3*$B$2</f>
        <v>218931.81818181818</v>
      </c>
      <c r="W31" s="54">
        <f t="shared" ref="W31:W37" si="55">IFERROR(V31/R31,2)</f>
        <v>0.45051694539540066</v>
      </c>
    </row>
    <row r="32" spans="1:23" hidden="1">
      <c r="A32" s="8" t="s">
        <v>585</v>
      </c>
      <c r="B32" s="5" t="s">
        <v>586</v>
      </c>
      <c r="C32" s="46" t="s">
        <v>1034</v>
      </c>
      <c r="D32" s="46" t="s">
        <v>141</v>
      </c>
      <c r="E32" s="46" t="s">
        <v>589</v>
      </c>
      <c r="F32" s="46" t="s">
        <v>311</v>
      </c>
      <c r="G32" s="46" t="s">
        <v>1922</v>
      </c>
      <c r="H32" s="47"/>
      <c r="I32" s="47" t="s">
        <v>13</v>
      </c>
      <c r="J32" s="48" t="s">
        <v>11</v>
      </c>
      <c r="K32" s="45" t="s">
        <v>11</v>
      </c>
      <c r="L32" s="49">
        <v>227643.90000000002</v>
      </c>
      <c r="M32" s="50">
        <v>86800</v>
      </c>
      <c r="N32" s="51">
        <f t="shared" si="48"/>
        <v>0.38129728053332418</v>
      </c>
      <c r="O32" s="51" t="str">
        <f t="shared" si="49"/>
        <v>&gt;=20%-&lt;50%</v>
      </c>
      <c r="P32" s="50">
        <f t="shared" si="50"/>
        <v>118363.63636363637</v>
      </c>
      <c r="Q32" s="51">
        <f t="shared" si="51"/>
        <v>0.51995083709089662</v>
      </c>
      <c r="R32" s="52">
        <v>417181</v>
      </c>
      <c r="S32" s="53">
        <v>69210</v>
      </c>
      <c r="T32" s="54">
        <f t="shared" si="52"/>
        <v>0.16589921401022578</v>
      </c>
      <c r="U32" s="54" t="str">
        <f t="shared" si="53"/>
        <v>&lt;20%</v>
      </c>
      <c r="V32" s="53">
        <f t="shared" si="54"/>
        <v>94377.272727272735</v>
      </c>
      <c r="W32" s="54">
        <f t="shared" si="55"/>
        <v>0.22622620092303516</v>
      </c>
    </row>
    <row r="33" spans="1:23" hidden="1">
      <c r="A33" s="8" t="s">
        <v>667</v>
      </c>
      <c r="B33" s="5" t="s">
        <v>668</v>
      </c>
      <c r="C33" s="46" t="s">
        <v>671</v>
      </c>
      <c r="D33" s="46" t="s">
        <v>672</v>
      </c>
      <c r="E33" s="46" t="s">
        <v>589</v>
      </c>
      <c r="F33" s="46" t="s">
        <v>311</v>
      </c>
      <c r="G33" s="46" t="s">
        <v>1886</v>
      </c>
      <c r="H33" s="47"/>
      <c r="I33" s="47" t="s">
        <v>13</v>
      </c>
      <c r="J33" s="48" t="s">
        <v>11</v>
      </c>
      <c r="K33" s="45" t="s">
        <v>11</v>
      </c>
      <c r="L33" s="49">
        <v>242505.12000000002</v>
      </c>
      <c r="M33" s="50">
        <v>113520</v>
      </c>
      <c r="N33" s="51">
        <f t="shared" si="48"/>
        <v>0.4681138278647477</v>
      </c>
      <c r="O33" s="51" t="str">
        <f t="shared" si="49"/>
        <v>&gt;=20%-&lt;50%</v>
      </c>
      <c r="P33" s="50">
        <f t="shared" si="50"/>
        <v>154800</v>
      </c>
      <c r="Q33" s="51">
        <f t="shared" si="51"/>
        <v>0.63833703799738328</v>
      </c>
      <c r="R33" s="52">
        <v>402051.55</v>
      </c>
      <c r="S33" s="53">
        <v>130385</v>
      </c>
      <c r="T33" s="54">
        <f t="shared" si="52"/>
        <v>0.32429920988987609</v>
      </c>
      <c r="U33" s="54" t="str">
        <f t="shared" si="53"/>
        <v>&gt;=20%-&lt;50%</v>
      </c>
      <c r="V33" s="53">
        <f t="shared" si="54"/>
        <v>177797.72727272726</v>
      </c>
      <c r="W33" s="54">
        <f t="shared" si="55"/>
        <v>0.44222619530437646</v>
      </c>
    </row>
    <row r="34" spans="1:23" hidden="1">
      <c r="A34" s="8" t="s">
        <v>324</v>
      </c>
      <c r="B34" s="5" t="s">
        <v>325</v>
      </c>
      <c r="C34" s="46" t="s">
        <v>347</v>
      </c>
      <c r="D34" s="46" t="s">
        <v>195</v>
      </c>
      <c r="E34" s="46" t="s">
        <v>310</v>
      </c>
      <c r="F34" s="46" t="s">
        <v>311</v>
      </c>
      <c r="G34" s="46" t="s">
        <v>1898</v>
      </c>
      <c r="H34" s="47"/>
      <c r="I34" s="47" t="s">
        <v>1872</v>
      </c>
      <c r="J34" s="48" t="s">
        <v>11</v>
      </c>
      <c r="K34" s="45" t="s">
        <v>11</v>
      </c>
      <c r="L34" s="49">
        <v>200000</v>
      </c>
      <c r="M34" s="50">
        <v>122395</v>
      </c>
      <c r="N34" s="51">
        <f t="shared" si="48"/>
        <v>0.61197500000000005</v>
      </c>
      <c r="O34" s="51" t="str">
        <f t="shared" si="49"/>
        <v>&gt;=50%-&lt;80%</v>
      </c>
      <c r="P34" s="50">
        <f t="shared" si="50"/>
        <v>166902.27272727274</v>
      </c>
      <c r="Q34" s="51">
        <f t="shared" si="51"/>
        <v>0.83451136363636369</v>
      </c>
      <c r="R34" s="52">
        <v>420000</v>
      </c>
      <c r="S34" s="53">
        <v>117150</v>
      </c>
      <c r="T34" s="54">
        <f t="shared" si="52"/>
        <v>0.27892857142857141</v>
      </c>
      <c r="U34" s="54" t="str">
        <f t="shared" si="53"/>
        <v>&gt;=20%-&lt;50%</v>
      </c>
      <c r="V34" s="53">
        <f t="shared" si="54"/>
        <v>159750</v>
      </c>
      <c r="W34" s="54">
        <f t="shared" si="55"/>
        <v>0.38035714285714284</v>
      </c>
    </row>
    <row r="35" spans="1:23" hidden="1">
      <c r="A35" s="8" t="s">
        <v>633</v>
      </c>
      <c r="B35" s="5" t="s">
        <v>128</v>
      </c>
      <c r="C35" s="46" t="s">
        <v>642</v>
      </c>
      <c r="D35" s="46" t="s">
        <v>643</v>
      </c>
      <c r="E35" s="46" t="s">
        <v>589</v>
      </c>
      <c r="F35" s="46" t="s">
        <v>311</v>
      </c>
      <c r="G35" s="46" t="s">
        <v>1885</v>
      </c>
      <c r="H35" s="47"/>
      <c r="I35" s="47" t="s">
        <v>13</v>
      </c>
      <c r="J35" s="48" t="s">
        <v>11</v>
      </c>
      <c r="K35" s="45" t="s">
        <v>11</v>
      </c>
      <c r="L35" s="49">
        <v>274160.65999999997</v>
      </c>
      <c r="M35" s="50">
        <v>179150</v>
      </c>
      <c r="N35" s="51">
        <f t="shared" si="48"/>
        <v>0.65344896674818342</v>
      </c>
      <c r="O35" s="51"/>
      <c r="P35" s="50">
        <f t="shared" si="50"/>
        <v>244295.45454545453</v>
      </c>
      <c r="Q35" s="51"/>
      <c r="R35" s="52">
        <v>327287.8</v>
      </c>
      <c r="S35" s="53">
        <v>105770</v>
      </c>
      <c r="T35" s="54">
        <f t="shared" si="52"/>
        <v>0.32317122728069914</v>
      </c>
      <c r="U35" s="54" t="str">
        <f t="shared" si="53"/>
        <v>&gt;=20%-&lt;50%</v>
      </c>
      <c r="V35" s="53">
        <f t="shared" si="54"/>
        <v>144231.81818181818</v>
      </c>
      <c r="W35" s="54">
        <f t="shared" si="55"/>
        <v>0.44068803720095334</v>
      </c>
    </row>
    <row r="36" spans="1:23" hidden="1">
      <c r="A36" s="8" t="s">
        <v>469</v>
      </c>
      <c r="B36" s="5" t="s">
        <v>470</v>
      </c>
      <c r="C36" s="46" t="s">
        <v>914</v>
      </c>
      <c r="D36" s="46" t="s">
        <v>915</v>
      </c>
      <c r="E36" s="46" t="s">
        <v>473</v>
      </c>
      <c r="F36" s="46" t="s">
        <v>311</v>
      </c>
      <c r="G36" s="46" t="s">
        <v>1916</v>
      </c>
      <c r="H36" s="47"/>
      <c r="I36" s="47" t="s">
        <v>13</v>
      </c>
      <c r="J36" s="48" t="s">
        <v>11</v>
      </c>
      <c r="K36" s="45" t="s">
        <v>11</v>
      </c>
      <c r="L36" s="49">
        <v>249395.52000000002</v>
      </c>
      <c r="M36" s="50">
        <v>158880</v>
      </c>
      <c r="N36" s="51">
        <f t="shared" si="48"/>
        <v>0.6370603609880402</v>
      </c>
      <c r="O36" s="51" t="str">
        <f t="shared" si="49"/>
        <v>&gt;=50%-&lt;80%</v>
      </c>
      <c r="P36" s="50">
        <f t="shared" si="50"/>
        <v>216654.54545454547</v>
      </c>
      <c r="Q36" s="51">
        <f t="shared" si="51"/>
        <v>0.86871867407460024</v>
      </c>
      <c r="R36" s="52">
        <v>351879</v>
      </c>
      <c r="S36" s="53">
        <v>195470</v>
      </c>
      <c r="T36" s="54">
        <f t="shared" si="52"/>
        <v>0.55550345431241988</v>
      </c>
      <c r="U36" s="54" t="str">
        <f t="shared" si="53"/>
        <v>&gt;=50%-&lt;80%</v>
      </c>
      <c r="V36" s="53">
        <f t="shared" si="54"/>
        <v>266550</v>
      </c>
      <c r="W36" s="54">
        <f t="shared" si="55"/>
        <v>0.75750471042602718</v>
      </c>
    </row>
    <row r="37" spans="1:23" hidden="1">
      <c r="A37" s="8" t="s">
        <v>680</v>
      </c>
      <c r="B37" s="5" t="s">
        <v>681</v>
      </c>
      <c r="C37" s="46" t="s">
        <v>722</v>
      </c>
      <c r="D37" s="46" t="s">
        <v>357</v>
      </c>
      <c r="E37" s="46" t="s">
        <v>311</v>
      </c>
      <c r="F37" s="46" t="s">
        <v>311</v>
      </c>
      <c r="G37" s="46" t="s">
        <v>1930</v>
      </c>
      <c r="H37" s="47"/>
      <c r="I37" s="47" t="s">
        <v>13</v>
      </c>
      <c r="J37" s="48" t="s">
        <v>11</v>
      </c>
      <c r="K37" s="45" t="s">
        <v>11</v>
      </c>
      <c r="L37" s="49">
        <v>400000</v>
      </c>
      <c r="M37" s="50">
        <v>431415</v>
      </c>
      <c r="N37" s="51">
        <f t="shared" si="48"/>
        <v>1.0785374999999999</v>
      </c>
      <c r="O37" s="51" t="str">
        <f t="shared" si="49"/>
        <v>&gt;=100%- &lt;120%</v>
      </c>
      <c r="P37" s="50">
        <f t="shared" si="50"/>
        <v>588293.18181818188</v>
      </c>
      <c r="Q37" s="51">
        <f t="shared" si="51"/>
        <v>1.4707329545454546</v>
      </c>
      <c r="R37" s="52">
        <v>200000</v>
      </c>
      <c r="S37" s="53">
        <v>144090</v>
      </c>
      <c r="T37" s="54">
        <f t="shared" si="52"/>
        <v>0.72045000000000003</v>
      </c>
      <c r="U37" s="54" t="str">
        <f t="shared" si="53"/>
        <v>&gt;=50%-&lt;80%</v>
      </c>
      <c r="V37" s="53">
        <f t="shared" si="54"/>
        <v>196486.36363636365</v>
      </c>
      <c r="W37" s="54">
        <f t="shared" si="55"/>
        <v>0.98243181818181824</v>
      </c>
    </row>
    <row r="38" spans="1:23" hidden="1">
      <c r="A38" s="8" t="s">
        <v>585</v>
      </c>
      <c r="B38" s="5" t="s">
        <v>586</v>
      </c>
      <c r="C38" s="46" t="s">
        <v>600</v>
      </c>
      <c r="D38" s="46" t="s">
        <v>601</v>
      </c>
      <c r="E38" s="46" t="s">
        <v>589</v>
      </c>
      <c r="F38" s="46" t="s">
        <v>311</v>
      </c>
      <c r="G38" s="46" t="s">
        <v>1920</v>
      </c>
      <c r="H38" s="47"/>
      <c r="I38" s="47" t="s">
        <v>13</v>
      </c>
      <c r="J38" s="48" t="s">
        <v>11</v>
      </c>
      <c r="K38" s="45" t="s">
        <v>11</v>
      </c>
      <c r="L38" s="49">
        <v>217628.3</v>
      </c>
      <c r="M38" s="50">
        <v>215120</v>
      </c>
      <c r="N38" s="51">
        <f t="shared" ref="N38:N49" si="56">IFERROR(M38/L38,2)</f>
        <v>0.9884743849949662</v>
      </c>
      <c r="O38" s="51" t="str">
        <f t="shared" ref="O38:O49" si="57">IF(N38&gt;=120%, "120% equal &amp; above", IF(N38&gt;=100%,"&gt;=100%- &lt;120%",IF(N38&gt;=80%,"&gt;=80%-&lt;100%",IF(N38&gt;=50%,"&gt;=50%-&lt;80%",IF(N38&gt;=20%,"&gt;=20%-&lt;50%","&lt;20%")))))</f>
        <v>&gt;=80%-&lt;100%</v>
      </c>
      <c r="P38" s="50">
        <f t="shared" ref="P38:P49" si="58">M38/$B$3*$B$2</f>
        <v>293345.45454545453</v>
      </c>
      <c r="Q38" s="51">
        <f t="shared" ref="Q38:Q49" si="59">IFERROR(P38/L38,2)</f>
        <v>1.3479196159022266</v>
      </c>
      <c r="R38" s="52">
        <v>378383.9</v>
      </c>
      <c r="S38" s="53">
        <v>222990</v>
      </c>
      <c r="T38" s="54">
        <f t="shared" ref="T38:T49" si="60">IFERROR(S38/R38,2)</f>
        <v>0.58932211439228777</v>
      </c>
      <c r="U38" s="54" t="str">
        <f t="shared" ref="U38:U49" si="61">IF(T38&gt;=120%, "120% equal &amp; above", IF(T38&gt;=100%,"&gt;=100%- &lt;120%",IF(T38&gt;=80%,"&gt;=80%-&lt;100%",IF(T38&gt;=50%,"&gt;=50%-&lt;80%",IF(T38&gt;=20%,"&gt;=20%-&lt;50%","&lt;20%")))))</f>
        <v>&gt;=50%-&lt;80%</v>
      </c>
      <c r="V38" s="53">
        <f t="shared" ref="V38:V49" si="62">S38/$B$3*$B$2</f>
        <v>304077.27272727271</v>
      </c>
      <c r="W38" s="54">
        <f t="shared" ref="W38:W49" si="63">IFERROR(V38/R38,2)</f>
        <v>0.80362106508039244</v>
      </c>
    </row>
    <row r="39" spans="1:23" hidden="1">
      <c r="A39" s="8" t="s">
        <v>776</v>
      </c>
      <c r="B39" s="5" t="s">
        <v>777</v>
      </c>
      <c r="C39" s="46" t="s">
        <v>1731</v>
      </c>
      <c r="D39" s="46" t="s">
        <v>1732</v>
      </c>
      <c r="E39" s="46" t="s">
        <v>574</v>
      </c>
      <c r="F39" s="46" t="s">
        <v>311</v>
      </c>
      <c r="G39" s="46" t="s">
        <v>1944</v>
      </c>
      <c r="H39" s="47"/>
      <c r="I39" s="47" t="s">
        <v>13</v>
      </c>
      <c r="J39" s="48" t="s">
        <v>11</v>
      </c>
      <c r="K39" s="45" t="s">
        <v>11</v>
      </c>
      <c r="L39" s="49">
        <v>175000</v>
      </c>
      <c r="M39" s="50">
        <v>137510</v>
      </c>
      <c r="N39" s="51">
        <f t="shared" si="56"/>
        <v>0.78577142857142857</v>
      </c>
      <c r="O39" s="51" t="str">
        <f t="shared" si="57"/>
        <v>&gt;=50%-&lt;80%</v>
      </c>
      <c r="P39" s="50">
        <f t="shared" si="58"/>
        <v>187513.63636363635</v>
      </c>
      <c r="Q39" s="51">
        <f t="shared" si="59"/>
        <v>1.0715064935064935</v>
      </c>
      <c r="R39" s="52">
        <v>412296.66666666669</v>
      </c>
      <c r="S39" s="53">
        <v>295460</v>
      </c>
      <c r="T39" s="54">
        <f t="shared" si="60"/>
        <v>0.71661990961201072</v>
      </c>
      <c r="U39" s="54" t="str">
        <f t="shared" si="61"/>
        <v>&gt;=50%-&lt;80%</v>
      </c>
      <c r="V39" s="53">
        <f t="shared" si="62"/>
        <v>402900</v>
      </c>
      <c r="W39" s="54">
        <f t="shared" si="63"/>
        <v>0.9772089676527419</v>
      </c>
    </row>
    <row r="40" spans="1:23" hidden="1">
      <c r="A40" s="8" t="s">
        <v>469</v>
      </c>
      <c r="B40" s="5" t="s">
        <v>470</v>
      </c>
      <c r="C40" s="46" t="s">
        <v>545</v>
      </c>
      <c r="D40" s="46" t="s">
        <v>546</v>
      </c>
      <c r="E40" s="46" t="s">
        <v>473</v>
      </c>
      <c r="F40" s="46" t="s">
        <v>311</v>
      </c>
      <c r="G40" s="46" t="s">
        <v>1916</v>
      </c>
      <c r="H40" s="47"/>
      <c r="I40" s="47" t="s">
        <v>1872</v>
      </c>
      <c r="J40" s="48" t="s">
        <v>11</v>
      </c>
      <c r="K40" s="45" t="s">
        <v>11</v>
      </c>
      <c r="L40" s="49">
        <v>171989.4</v>
      </c>
      <c r="M40" s="50">
        <v>174150</v>
      </c>
      <c r="N40" s="51">
        <f t="shared" si="56"/>
        <v>1.0125624021015249</v>
      </c>
      <c r="O40" s="51" t="str">
        <f t="shared" si="57"/>
        <v>&gt;=100%- &lt;120%</v>
      </c>
      <c r="P40" s="50">
        <f t="shared" si="58"/>
        <v>237477.27272727274</v>
      </c>
      <c r="Q40" s="51">
        <f t="shared" si="59"/>
        <v>1.3807669119566248</v>
      </c>
      <c r="R40" s="52">
        <v>399173.4</v>
      </c>
      <c r="S40" s="53">
        <v>273120</v>
      </c>
      <c r="T40" s="54">
        <f t="shared" si="60"/>
        <v>0.68421392808238224</v>
      </c>
      <c r="U40" s="54" t="str">
        <f t="shared" si="61"/>
        <v>&gt;=50%-&lt;80%</v>
      </c>
      <c r="V40" s="53">
        <f t="shared" si="62"/>
        <v>372436.36363636365</v>
      </c>
      <c r="W40" s="54">
        <f t="shared" si="63"/>
        <v>0.93301899283961209</v>
      </c>
    </row>
    <row r="41" spans="1:23" hidden="1">
      <c r="A41" s="8" t="s">
        <v>469</v>
      </c>
      <c r="B41" s="5" t="s">
        <v>470</v>
      </c>
      <c r="C41" s="46" t="s">
        <v>474</v>
      </c>
      <c r="D41" s="46" t="s">
        <v>475</v>
      </c>
      <c r="E41" s="46" t="s">
        <v>473</v>
      </c>
      <c r="F41" s="46" t="s">
        <v>311</v>
      </c>
      <c r="G41" s="46" t="s">
        <v>1910</v>
      </c>
      <c r="H41" s="47"/>
      <c r="I41" s="47" t="s">
        <v>13</v>
      </c>
      <c r="J41" s="48" t="s">
        <v>11</v>
      </c>
      <c r="K41" s="45" t="s">
        <v>11</v>
      </c>
      <c r="L41" s="49">
        <v>314192</v>
      </c>
      <c r="M41" s="50">
        <v>199430</v>
      </c>
      <c r="N41" s="51">
        <f t="shared" si="56"/>
        <v>0.63473926770891687</v>
      </c>
      <c r="O41" s="51" t="str">
        <f t="shared" si="57"/>
        <v>&gt;=50%-&lt;80%</v>
      </c>
      <c r="P41" s="50">
        <f t="shared" si="58"/>
        <v>271950</v>
      </c>
      <c r="Q41" s="51">
        <f t="shared" si="59"/>
        <v>0.86555354687579567</v>
      </c>
      <c r="R41" s="52">
        <v>250356.8</v>
      </c>
      <c r="S41" s="53">
        <v>109360</v>
      </c>
      <c r="T41" s="54">
        <f t="shared" si="60"/>
        <v>0.43681657538361252</v>
      </c>
      <c r="U41" s="54" t="str">
        <f t="shared" si="61"/>
        <v>&gt;=20%-&lt;50%</v>
      </c>
      <c r="V41" s="53">
        <f t="shared" si="62"/>
        <v>149127.27272727274</v>
      </c>
      <c r="W41" s="54">
        <f t="shared" si="63"/>
        <v>0.59565896643219896</v>
      </c>
    </row>
    <row r="42" spans="1:23" hidden="1">
      <c r="A42" s="8" t="s">
        <v>633</v>
      </c>
      <c r="B42" s="5" t="s">
        <v>128</v>
      </c>
      <c r="C42" s="46" t="s">
        <v>1129</v>
      </c>
      <c r="D42" s="46" t="s">
        <v>1130</v>
      </c>
      <c r="E42" s="46" t="s">
        <v>589</v>
      </c>
      <c r="F42" s="46" t="s">
        <v>311</v>
      </c>
      <c r="G42" s="46" t="s">
        <v>1923</v>
      </c>
      <c r="H42" s="47"/>
      <c r="I42" s="47" t="s">
        <v>13</v>
      </c>
      <c r="J42" s="48" t="s">
        <v>11</v>
      </c>
      <c r="K42" s="45" t="s">
        <v>11</v>
      </c>
      <c r="L42" s="49">
        <v>113979.15000000001</v>
      </c>
      <c r="M42" s="50">
        <v>63530</v>
      </c>
      <c r="N42" s="51">
        <f t="shared" si="56"/>
        <v>0.55738264410640015</v>
      </c>
      <c r="O42" s="51" t="str">
        <f t="shared" si="57"/>
        <v>&gt;=50%-&lt;80%</v>
      </c>
      <c r="P42" s="50">
        <f t="shared" si="58"/>
        <v>86631.818181818177</v>
      </c>
      <c r="Q42" s="51">
        <f t="shared" si="59"/>
        <v>0.7600672419632728</v>
      </c>
      <c r="R42" s="52">
        <v>446756.85000000003</v>
      </c>
      <c r="S42" s="53">
        <v>235040</v>
      </c>
      <c r="T42" s="54">
        <f t="shared" si="60"/>
        <v>0.5261027335115287</v>
      </c>
      <c r="U42" s="54" t="str">
        <f t="shared" si="61"/>
        <v>&gt;=50%-&lt;80%</v>
      </c>
      <c r="V42" s="53">
        <f t="shared" si="62"/>
        <v>320509.09090909094</v>
      </c>
      <c r="W42" s="54">
        <f t="shared" si="63"/>
        <v>0.71741281842481186</v>
      </c>
    </row>
    <row r="43" spans="1:23" hidden="1">
      <c r="A43" s="8" t="s">
        <v>776</v>
      </c>
      <c r="B43" s="5" t="s">
        <v>777</v>
      </c>
      <c r="C43" s="46" t="s">
        <v>1729</v>
      </c>
      <c r="D43" s="46" t="s">
        <v>1730</v>
      </c>
      <c r="E43" s="46" t="s">
        <v>574</v>
      </c>
      <c r="F43" s="46" t="s">
        <v>311</v>
      </c>
      <c r="G43" s="46" t="s">
        <v>1962</v>
      </c>
      <c r="H43" s="47"/>
      <c r="I43" s="47" t="s">
        <v>13</v>
      </c>
      <c r="J43" s="48" t="s">
        <v>11</v>
      </c>
      <c r="K43" s="45" t="s">
        <v>11</v>
      </c>
      <c r="L43" s="49">
        <v>160000</v>
      </c>
      <c r="M43" s="50">
        <v>95920</v>
      </c>
      <c r="N43" s="51">
        <f t="shared" si="56"/>
        <v>0.59950000000000003</v>
      </c>
      <c r="O43" s="51" t="str">
        <f t="shared" si="57"/>
        <v>&gt;=50%-&lt;80%</v>
      </c>
      <c r="P43" s="50">
        <f t="shared" si="58"/>
        <v>130800</v>
      </c>
      <c r="Q43" s="51">
        <f t="shared" si="59"/>
        <v>0.8175</v>
      </c>
      <c r="R43" s="52">
        <v>400000</v>
      </c>
      <c r="S43" s="53">
        <v>167790</v>
      </c>
      <c r="T43" s="54">
        <f t="shared" si="60"/>
        <v>0.41947499999999999</v>
      </c>
      <c r="U43" s="54" t="str">
        <f t="shared" si="61"/>
        <v>&gt;=20%-&lt;50%</v>
      </c>
      <c r="V43" s="53">
        <f t="shared" si="62"/>
        <v>228804.54545454547</v>
      </c>
      <c r="W43" s="54">
        <f t="shared" si="63"/>
        <v>0.57201136363636362</v>
      </c>
    </row>
    <row r="44" spans="1:23" hidden="1">
      <c r="A44" s="8" t="s">
        <v>680</v>
      </c>
      <c r="B44" s="5" t="s">
        <v>681</v>
      </c>
      <c r="C44" s="46" t="s">
        <v>934</v>
      </c>
      <c r="D44" s="46" t="s">
        <v>935</v>
      </c>
      <c r="E44" s="46" t="s">
        <v>311</v>
      </c>
      <c r="F44" s="46" t="s">
        <v>311</v>
      </c>
      <c r="G44" s="46" t="s">
        <v>1931</v>
      </c>
      <c r="H44" s="47"/>
      <c r="I44" s="47" t="s">
        <v>13</v>
      </c>
      <c r="J44" s="48" t="s">
        <v>11</v>
      </c>
      <c r="K44" s="45" t="s">
        <v>11</v>
      </c>
      <c r="L44" s="49">
        <v>430902.55</v>
      </c>
      <c r="M44" s="50">
        <v>295640</v>
      </c>
      <c r="N44" s="51">
        <f t="shared" si="56"/>
        <v>0.68609480264157174</v>
      </c>
      <c r="O44" s="51" t="str">
        <f t="shared" si="57"/>
        <v>&gt;=50%-&lt;80%</v>
      </c>
      <c r="P44" s="50">
        <f t="shared" si="58"/>
        <v>403145.45454545453</v>
      </c>
      <c r="Q44" s="51">
        <f t="shared" si="59"/>
        <v>0.93558382178396149</v>
      </c>
      <c r="R44" s="52">
        <v>125000</v>
      </c>
      <c r="S44" s="53">
        <v>133490</v>
      </c>
      <c r="T44" s="54">
        <f t="shared" si="60"/>
        <v>1.06792</v>
      </c>
      <c r="U44" s="54" t="str">
        <f t="shared" si="61"/>
        <v>&gt;=100%- &lt;120%</v>
      </c>
      <c r="V44" s="53">
        <f t="shared" si="62"/>
        <v>182031.81818181818</v>
      </c>
      <c r="W44" s="54">
        <f t="shared" si="63"/>
        <v>1.4562545454545455</v>
      </c>
    </row>
    <row r="45" spans="1:23" hidden="1">
      <c r="A45" s="8" t="s">
        <v>667</v>
      </c>
      <c r="B45" s="5" t="s">
        <v>668</v>
      </c>
      <c r="C45" s="46" t="s">
        <v>675</v>
      </c>
      <c r="D45" s="46" t="s">
        <v>676</v>
      </c>
      <c r="E45" s="46" t="s">
        <v>589</v>
      </c>
      <c r="F45" s="46" t="s">
        <v>311</v>
      </c>
      <c r="G45" s="46" t="s">
        <v>1927</v>
      </c>
      <c r="H45" s="47"/>
      <c r="I45" s="47" t="s">
        <v>13</v>
      </c>
      <c r="J45" s="48" t="s">
        <v>11</v>
      </c>
      <c r="K45" s="45" t="s">
        <v>11</v>
      </c>
      <c r="L45" s="49">
        <v>153264.57500000001</v>
      </c>
      <c r="M45" s="50">
        <v>137750</v>
      </c>
      <c r="N45" s="51">
        <f t="shared" si="56"/>
        <v>0.89877259634197915</v>
      </c>
      <c r="O45" s="51"/>
      <c r="P45" s="50">
        <f t="shared" si="58"/>
        <v>187840.90909090909</v>
      </c>
      <c r="Q45" s="51"/>
      <c r="R45" s="52">
        <v>402285</v>
      </c>
      <c r="S45" s="53">
        <v>349955</v>
      </c>
      <c r="T45" s="54">
        <f t="shared" si="60"/>
        <v>0.86991809289434108</v>
      </c>
      <c r="U45" s="54" t="str">
        <f t="shared" si="61"/>
        <v>&gt;=80%-&lt;100%</v>
      </c>
      <c r="V45" s="53">
        <f t="shared" si="62"/>
        <v>477211.36363636365</v>
      </c>
      <c r="W45" s="54">
        <f t="shared" si="63"/>
        <v>1.1862519448559197</v>
      </c>
    </row>
    <row r="46" spans="1:23" hidden="1">
      <c r="A46" s="8" t="s">
        <v>633</v>
      </c>
      <c r="B46" s="5" t="s">
        <v>128</v>
      </c>
      <c r="C46" s="46" t="s">
        <v>1005</v>
      </c>
      <c r="D46" s="46" t="s">
        <v>1006</v>
      </c>
      <c r="E46" s="46" t="s">
        <v>589</v>
      </c>
      <c r="F46" s="46" t="s">
        <v>311</v>
      </c>
      <c r="G46" s="46" t="s">
        <v>1923</v>
      </c>
      <c r="H46" s="47"/>
      <c r="I46" s="47" t="s">
        <v>13</v>
      </c>
      <c r="J46" s="48" t="s">
        <v>11</v>
      </c>
      <c r="K46" s="45" t="s">
        <v>11</v>
      </c>
      <c r="L46" s="49">
        <v>252390.7</v>
      </c>
      <c r="M46" s="50">
        <v>163980</v>
      </c>
      <c r="N46" s="51">
        <f t="shared" si="56"/>
        <v>0.6497069820718433</v>
      </c>
      <c r="O46" s="51"/>
      <c r="P46" s="50">
        <f t="shared" si="58"/>
        <v>223609.09090909091</v>
      </c>
      <c r="Q46" s="51"/>
      <c r="R46" s="52">
        <v>302381.8</v>
      </c>
      <c r="S46" s="53">
        <v>107480</v>
      </c>
      <c r="T46" s="54">
        <f t="shared" si="60"/>
        <v>0.35544467292674364</v>
      </c>
      <c r="U46" s="54" t="str">
        <f t="shared" si="61"/>
        <v>&gt;=20%-&lt;50%</v>
      </c>
      <c r="V46" s="53">
        <f t="shared" si="62"/>
        <v>146563.63636363635</v>
      </c>
      <c r="W46" s="54">
        <f t="shared" si="63"/>
        <v>0.48469728126374129</v>
      </c>
    </row>
    <row r="47" spans="1:23" hidden="1">
      <c r="A47" s="8" t="s">
        <v>667</v>
      </c>
      <c r="B47" s="5" t="s">
        <v>668</v>
      </c>
      <c r="C47" s="46" t="s">
        <v>677</v>
      </c>
      <c r="D47" s="46" t="s">
        <v>14</v>
      </c>
      <c r="E47" s="46" t="s">
        <v>589</v>
      </c>
      <c r="F47" s="46" t="s">
        <v>311</v>
      </c>
      <c r="G47" s="46" t="s">
        <v>1927</v>
      </c>
      <c r="H47" s="47"/>
      <c r="I47" s="47" t="s">
        <v>13</v>
      </c>
      <c r="J47" s="48" t="s">
        <v>11</v>
      </c>
      <c r="K47" s="45" t="s">
        <v>11</v>
      </c>
      <c r="L47" s="49">
        <v>204077.94</v>
      </c>
      <c r="M47" s="50">
        <v>185020</v>
      </c>
      <c r="N47" s="51">
        <f t="shared" si="56"/>
        <v>0.90661440428103102</v>
      </c>
      <c r="O47" s="51" t="str">
        <f t="shared" si="57"/>
        <v>&gt;=80%-&lt;100%</v>
      </c>
      <c r="P47" s="50">
        <f t="shared" si="58"/>
        <v>252300</v>
      </c>
      <c r="Q47" s="51">
        <f t="shared" si="59"/>
        <v>1.2362923694741332</v>
      </c>
      <c r="R47" s="52">
        <v>346600.8</v>
      </c>
      <c r="S47" s="53">
        <v>159610</v>
      </c>
      <c r="T47" s="54">
        <f t="shared" si="60"/>
        <v>0.46050095672023839</v>
      </c>
      <c r="U47" s="54" t="str">
        <f t="shared" si="61"/>
        <v>&gt;=20%-&lt;50%</v>
      </c>
      <c r="V47" s="53">
        <f t="shared" si="62"/>
        <v>217650</v>
      </c>
      <c r="W47" s="54">
        <f t="shared" si="63"/>
        <v>0.62795585007305232</v>
      </c>
    </row>
    <row r="48" spans="1:23">
      <c r="A48" s="8" t="s">
        <v>374</v>
      </c>
      <c r="B48" s="5" t="s">
        <v>375</v>
      </c>
      <c r="C48" s="46" t="s">
        <v>381</v>
      </c>
      <c r="D48" s="46" t="s">
        <v>382</v>
      </c>
      <c r="E48" s="46" t="s">
        <v>311</v>
      </c>
      <c r="F48" s="46" t="s">
        <v>311</v>
      </c>
      <c r="G48" s="46" t="s">
        <v>1899</v>
      </c>
      <c r="H48" s="47"/>
      <c r="I48" s="47" t="s">
        <v>1872</v>
      </c>
      <c r="J48" s="48" t="s">
        <v>11</v>
      </c>
      <c r="K48" s="45" t="s">
        <v>11</v>
      </c>
      <c r="L48" s="49">
        <v>250000</v>
      </c>
      <c r="M48" s="50">
        <v>201815</v>
      </c>
      <c r="N48" s="51">
        <f t="shared" si="56"/>
        <v>0.80725999999999998</v>
      </c>
      <c r="O48" s="51" t="str">
        <f t="shared" si="57"/>
        <v>&gt;=80%-&lt;100%</v>
      </c>
      <c r="P48" s="50">
        <f t="shared" si="58"/>
        <v>275202.27272727271</v>
      </c>
      <c r="Q48" s="51">
        <f t="shared" si="59"/>
        <v>1.1008090909090908</v>
      </c>
      <c r="R48" s="52">
        <v>300000</v>
      </c>
      <c r="S48" s="53">
        <v>272550</v>
      </c>
      <c r="T48" s="54">
        <f t="shared" si="60"/>
        <v>0.90849999999999997</v>
      </c>
      <c r="U48" s="54" t="str">
        <f t="shared" si="61"/>
        <v>&gt;=80%-&lt;100%</v>
      </c>
      <c r="V48" s="53">
        <f t="shared" si="62"/>
        <v>371659.09090909094</v>
      </c>
      <c r="W48" s="54">
        <f t="shared" si="63"/>
        <v>1.2388636363636365</v>
      </c>
    </row>
    <row r="49" spans="1:23" hidden="1">
      <c r="A49" s="8" t="s">
        <v>776</v>
      </c>
      <c r="B49" s="5" t="s">
        <v>777</v>
      </c>
      <c r="C49" s="46" t="s">
        <v>1726</v>
      </c>
      <c r="D49" s="46" t="s">
        <v>1727</v>
      </c>
      <c r="E49" s="46" t="s">
        <v>574</v>
      </c>
      <c r="F49" s="46" t="s">
        <v>311</v>
      </c>
      <c r="G49" s="46" t="s">
        <v>1962</v>
      </c>
      <c r="H49" s="47"/>
      <c r="I49" s="47" t="s">
        <v>13</v>
      </c>
      <c r="J49" s="48" t="s">
        <v>11</v>
      </c>
      <c r="K49" s="45" t="s">
        <v>11</v>
      </c>
      <c r="L49" s="49">
        <v>200000</v>
      </c>
      <c r="M49" s="50">
        <v>123715</v>
      </c>
      <c r="N49" s="51">
        <f t="shared" si="56"/>
        <v>0.61857499999999999</v>
      </c>
      <c r="O49" s="51" t="str">
        <f t="shared" si="57"/>
        <v>&gt;=50%-&lt;80%</v>
      </c>
      <c r="P49" s="50">
        <f t="shared" si="58"/>
        <v>168702.27272727274</v>
      </c>
      <c r="Q49" s="51">
        <f t="shared" si="59"/>
        <v>0.8435113636363637</v>
      </c>
      <c r="R49" s="52">
        <v>350000</v>
      </c>
      <c r="S49" s="53">
        <v>109490</v>
      </c>
      <c r="T49" s="54">
        <f t="shared" si="60"/>
        <v>0.31282857142857146</v>
      </c>
      <c r="U49" s="54" t="str">
        <f t="shared" si="61"/>
        <v>&gt;=20%-&lt;50%</v>
      </c>
      <c r="V49" s="53">
        <f t="shared" si="62"/>
        <v>149304.54545454547</v>
      </c>
      <c r="W49" s="54">
        <f t="shared" si="63"/>
        <v>0.42658441558441562</v>
      </c>
    </row>
    <row r="50" spans="1:23" hidden="1">
      <c r="A50" s="8" t="s">
        <v>680</v>
      </c>
      <c r="B50" s="5" t="s">
        <v>681</v>
      </c>
      <c r="C50" s="46" t="s">
        <v>703</v>
      </c>
      <c r="D50" s="46" t="s">
        <v>23</v>
      </c>
      <c r="E50" s="46" t="s">
        <v>311</v>
      </c>
      <c r="F50" s="46" t="s">
        <v>311</v>
      </c>
      <c r="G50" s="46" t="s">
        <v>1931</v>
      </c>
      <c r="H50" s="47"/>
      <c r="I50" s="47" t="s">
        <v>13</v>
      </c>
      <c r="J50" s="48" t="s">
        <v>11</v>
      </c>
      <c r="K50" s="45" t="s">
        <v>11</v>
      </c>
      <c r="L50" s="49">
        <v>250000</v>
      </c>
      <c r="M50" s="50">
        <v>157560</v>
      </c>
      <c r="N50" s="51">
        <f t="shared" ref="N50:N57" si="64">IFERROR(M50/L50,2)</f>
        <v>0.63024000000000002</v>
      </c>
      <c r="O50" s="51" t="str">
        <f t="shared" ref="O50:O57" si="65">IF(N50&gt;=120%, "120% equal &amp; above", IF(N50&gt;=100%,"&gt;=100%- &lt;120%",IF(N50&gt;=80%,"&gt;=80%-&lt;100%",IF(N50&gt;=50%,"&gt;=50%-&lt;80%",IF(N50&gt;=20%,"&gt;=20%-&lt;50%","&lt;20%")))))</f>
        <v>&gt;=50%-&lt;80%</v>
      </c>
      <c r="P50" s="50">
        <f t="shared" ref="P50:P57" si="66">M50/$B$3*$B$2</f>
        <v>214854.54545454547</v>
      </c>
      <c r="Q50" s="51">
        <f t="shared" ref="Q50:Q57" si="67">IFERROR(P50/L50,2)</f>
        <v>0.85941818181818186</v>
      </c>
      <c r="R50" s="52">
        <v>298640</v>
      </c>
      <c r="S50" s="53">
        <v>293530</v>
      </c>
      <c r="T50" s="54">
        <f t="shared" ref="T50:T57" si="68">IFERROR(S50/R50,2)</f>
        <v>0.98288909724082507</v>
      </c>
      <c r="U50" s="54" t="str">
        <f t="shared" ref="U50:U57" si="69">IF(T50&gt;=120%, "120% equal &amp; above", IF(T50&gt;=100%,"&gt;=100%- &lt;120%",IF(T50&gt;=80%,"&gt;=80%-&lt;100%",IF(T50&gt;=50%,"&gt;=50%-&lt;80%",IF(T50&gt;=20%,"&gt;=20%-&lt;50%","&lt;20%")))))</f>
        <v>&gt;=80%-&lt;100%</v>
      </c>
      <c r="V50" s="53">
        <f t="shared" ref="V50:V57" si="70">S50/$B$3*$B$2</f>
        <v>400268.18181818182</v>
      </c>
      <c r="W50" s="54">
        <f t="shared" ref="W50:W57" si="71">IFERROR(V50/R50,2)</f>
        <v>1.3403033144193068</v>
      </c>
    </row>
    <row r="51" spans="1:23" hidden="1">
      <c r="A51" s="8" t="s">
        <v>836</v>
      </c>
      <c r="B51" s="5" t="s">
        <v>837</v>
      </c>
      <c r="C51" s="46" t="s">
        <v>1085</v>
      </c>
      <c r="D51" s="46" t="s">
        <v>1086</v>
      </c>
      <c r="E51" s="46" t="s">
        <v>789</v>
      </c>
      <c r="F51" s="46" t="s">
        <v>311</v>
      </c>
      <c r="G51" s="46" t="s">
        <v>1957</v>
      </c>
      <c r="H51" s="47"/>
      <c r="I51" s="47" t="s">
        <v>13</v>
      </c>
      <c r="J51" s="48" t="s">
        <v>11</v>
      </c>
      <c r="K51" s="45" t="s">
        <v>11</v>
      </c>
      <c r="L51" s="49">
        <v>260000</v>
      </c>
      <c r="M51" s="50">
        <v>252210</v>
      </c>
      <c r="N51" s="51">
        <f t="shared" si="64"/>
        <v>0.97003846153846152</v>
      </c>
      <c r="O51" s="51" t="str">
        <f t="shared" si="65"/>
        <v>&gt;=80%-&lt;100%</v>
      </c>
      <c r="P51" s="50">
        <f t="shared" si="66"/>
        <v>343922.72727272729</v>
      </c>
      <c r="Q51" s="51">
        <f t="shared" si="67"/>
        <v>1.3227797202797205</v>
      </c>
      <c r="R51" s="52">
        <v>280000</v>
      </c>
      <c r="S51" s="53">
        <v>218840</v>
      </c>
      <c r="T51" s="54">
        <f t="shared" si="68"/>
        <v>0.78157142857142858</v>
      </c>
      <c r="U51" s="54" t="str">
        <f t="shared" si="69"/>
        <v>&gt;=50%-&lt;80%</v>
      </c>
      <c r="V51" s="53">
        <f t="shared" si="70"/>
        <v>298418.18181818182</v>
      </c>
      <c r="W51" s="54">
        <f t="shared" si="71"/>
        <v>1.0657792207792207</v>
      </c>
    </row>
    <row r="52" spans="1:23" hidden="1">
      <c r="A52" s="8" t="s">
        <v>836</v>
      </c>
      <c r="B52" s="5" t="s">
        <v>837</v>
      </c>
      <c r="C52" s="46" t="s">
        <v>1186</v>
      </c>
      <c r="D52" s="46" t="s">
        <v>1187</v>
      </c>
      <c r="E52" s="46" t="s">
        <v>789</v>
      </c>
      <c r="F52" s="46" t="s">
        <v>311</v>
      </c>
      <c r="G52" s="46" t="s">
        <v>1953</v>
      </c>
      <c r="H52" s="47"/>
      <c r="I52" s="47" t="s">
        <v>1872</v>
      </c>
      <c r="J52" s="48" t="s">
        <v>11</v>
      </c>
      <c r="K52" s="45" t="s">
        <v>11</v>
      </c>
      <c r="L52" s="49">
        <v>289449.60000000003</v>
      </c>
      <c r="M52" s="50">
        <v>76300</v>
      </c>
      <c r="N52" s="51">
        <f t="shared" si="64"/>
        <v>0.2636037500138193</v>
      </c>
      <c r="O52" s="51" t="str">
        <f t="shared" si="65"/>
        <v>&gt;=20%-&lt;50%</v>
      </c>
      <c r="P52" s="50">
        <f t="shared" si="66"/>
        <v>104045.45454545454</v>
      </c>
      <c r="Q52" s="51">
        <f t="shared" si="67"/>
        <v>0.35945965910975358</v>
      </c>
      <c r="R52" s="52">
        <v>250000</v>
      </c>
      <c r="S52" s="53">
        <v>19610</v>
      </c>
      <c r="T52" s="54">
        <f t="shared" si="68"/>
        <v>7.8439999999999996E-2</v>
      </c>
      <c r="U52" s="54" t="str">
        <f t="shared" si="69"/>
        <v>&lt;20%</v>
      </c>
      <c r="V52" s="53">
        <f t="shared" si="70"/>
        <v>26740.909090909092</v>
      </c>
      <c r="W52" s="54">
        <f t="shared" si="71"/>
        <v>0.10696363636363637</v>
      </c>
    </row>
    <row r="53" spans="1:23" hidden="1">
      <c r="A53" s="8" t="s">
        <v>415</v>
      </c>
      <c r="B53" s="5" t="s">
        <v>416</v>
      </c>
      <c r="C53" s="46" t="s">
        <v>436</v>
      </c>
      <c r="D53" s="46" t="s">
        <v>437</v>
      </c>
      <c r="E53" s="46" t="s">
        <v>310</v>
      </c>
      <c r="F53" s="46" t="s">
        <v>311</v>
      </c>
      <c r="G53" s="46" t="s">
        <v>1905</v>
      </c>
      <c r="H53" s="47"/>
      <c r="I53" s="47" t="s">
        <v>13</v>
      </c>
      <c r="J53" s="48" t="s">
        <v>11</v>
      </c>
      <c r="K53" s="45" t="s">
        <v>11</v>
      </c>
      <c r="L53" s="49">
        <v>280000</v>
      </c>
      <c r="M53" s="50">
        <v>195695</v>
      </c>
      <c r="N53" s="51">
        <f t="shared" si="64"/>
        <v>0.69891071428571427</v>
      </c>
      <c r="O53" s="51" t="str">
        <f t="shared" si="65"/>
        <v>&gt;=50%-&lt;80%</v>
      </c>
      <c r="P53" s="50">
        <f t="shared" si="66"/>
        <v>266856.81818181818</v>
      </c>
      <c r="Q53" s="51">
        <f t="shared" si="67"/>
        <v>0.9530600649350649</v>
      </c>
      <c r="R53" s="52">
        <v>250000</v>
      </c>
      <c r="S53" s="53">
        <v>165960</v>
      </c>
      <c r="T53" s="54">
        <f t="shared" si="68"/>
        <v>0.66383999999999999</v>
      </c>
      <c r="U53" s="54" t="str">
        <f t="shared" si="69"/>
        <v>&gt;=50%-&lt;80%</v>
      </c>
      <c r="V53" s="53">
        <f t="shared" si="70"/>
        <v>226309.09090909091</v>
      </c>
      <c r="W53" s="54">
        <f t="shared" si="71"/>
        <v>0.90523636363636362</v>
      </c>
    </row>
    <row r="54" spans="1:23" hidden="1">
      <c r="A54" s="8" t="s">
        <v>776</v>
      </c>
      <c r="B54" s="5" t="s">
        <v>777</v>
      </c>
      <c r="C54" s="46" t="s">
        <v>1620</v>
      </c>
      <c r="D54" s="46" t="s">
        <v>240</v>
      </c>
      <c r="E54" s="46" t="s">
        <v>574</v>
      </c>
      <c r="F54" s="46" t="s">
        <v>311</v>
      </c>
      <c r="G54" s="46" t="s">
        <v>1944</v>
      </c>
      <c r="H54" s="47"/>
      <c r="I54" s="47" t="s">
        <v>1872</v>
      </c>
      <c r="J54" s="48" t="s">
        <v>11</v>
      </c>
      <c r="K54" s="45" t="s">
        <v>11</v>
      </c>
      <c r="L54" s="49">
        <v>250000</v>
      </c>
      <c r="M54" s="50">
        <v>226500</v>
      </c>
      <c r="N54" s="51">
        <f t="shared" si="64"/>
        <v>0.90600000000000003</v>
      </c>
      <c r="O54" s="51" t="str">
        <f t="shared" si="65"/>
        <v>&gt;=80%-&lt;100%</v>
      </c>
      <c r="P54" s="50">
        <f t="shared" si="66"/>
        <v>308863.63636363635</v>
      </c>
      <c r="Q54" s="51">
        <f t="shared" si="67"/>
        <v>1.2354545454545454</v>
      </c>
      <c r="R54" s="52">
        <v>260000</v>
      </c>
      <c r="S54" s="53">
        <v>297720</v>
      </c>
      <c r="T54" s="54">
        <f t="shared" si="68"/>
        <v>1.1450769230769231</v>
      </c>
      <c r="U54" s="54" t="str">
        <f t="shared" si="69"/>
        <v>&gt;=100%- &lt;120%</v>
      </c>
      <c r="V54" s="53">
        <f t="shared" si="70"/>
        <v>405981.81818181818</v>
      </c>
      <c r="W54" s="54">
        <f t="shared" si="71"/>
        <v>1.5614685314685315</v>
      </c>
    </row>
    <row r="55" spans="1:23" hidden="1">
      <c r="A55" s="8" t="s">
        <v>836</v>
      </c>
      <c r="B55" s="5" t="s">
        <v>837</v>
      </c>
      <c r="C55" s="46" t="s">
        <v>1189</v>
      </c>
      <c r="D55" s="46" t="s">
        <v>1190</v>
      </c>
      <c r="E55" s="46" t="s">
        <v>789</v>
      </c>
      <c r="F55" s="46" t="s">
        <v>311</v>
      </c>
      <c r="G55" s="46" t="s">
        <v>1957</v>
      </c>
      <c r="H55" s="47"/>
      <c r="I55" s="47" t="s">
        <v>1872</v>
      </c>
      <c r="J55" s="48" t="s">
        <v>11</v>
      </c>
      <c r="K55" s="45" t="s">
        <v>11</v>
      </c>
      <c r="L55" s="49">
        <v>300000</v>
      </c>
      <c r="M55" s="50">
        <v>162950</v>
      </c>
      <c r="N55" s="51">
        <f t="shared" si="64"/>
        <v>0.54316666666666669</v>
      </c>
      <c r="O55" s="51" t="str">
        <f t="shared" si="65"/>
        <v>&gt;=50%-&lt;80%</v>
      </c>
      <c r="P55" s="50">
        <f t="shared" si="66"/>
        <v>222204.54545454547</v>
      </c>
      <c r="Q55" s="51">
        <f t="shared" si="67"/>
        <v>0.74068181818181822</v>
      </c>
      <c r="R55" s="52">
        <v>208508.85</v>
      </c>
      <c r="S55" s="53">
        <v>88970</v>
      </c>
      <c r="T55" s="54">
        <f t="shared" si="68"/>
        <v>0.42669651671859493</v>
      </c>
      <c r="U55" s="54" t="str">
        <f t="shared" si="69"/>
        <v>&gt;=20%-&lt;50%</v>
      </c>
      <c r="V55" s="53">
        <f t="shared" si="70"/>
        <v>121322.72727272726</v>
      </c>
      <c r="W55" s="54">
        <f t="shared" si="71"/>
        <v>0.58185888643444761</v>
      </c>
    </row>
    <row r="56" spans="1:23" hidden="1">
      <c r="A56" s="8" t="s">
        <v>770</v>
      </c>
      <c r="B56" s="5" t="s">
        <v>771</v>
      </c>
      <c r="C56" s="46" t="s">
        <v>1725</v>
      </c>
      <c r="D56" s="46" t="s">
        <v>134</v>
      </c>
      <c r="E56" s="46" t="s">
        <v>574</v>
      </c>
      <c r="F56" s="46" t="s">
        <v>311</v>
      </c>
      <c r="G56" s="46" t="s">
        <v>1888</v>
      </c>
      <c r="H56" s="47"/>
      <c r="I56" s="47" t="s">
        <v>13</v>
      </c>
      <c r="J56" s="48" t="s">
        <v>11</v>
      </c>
      <c r="K56" s="45" t="s">
        <v>11</v>
      </c>
      <c r="L56" s="49">
        <v>200000</v>
      </c>
      <c r="M56" s="50">
        <v>192550</v>
      </c>
      <c r="N56" s="51">
        <f t="shared" si="64"/>
        <v>0.96274999999999999</v>
      </c>
      <c r="O56" s="51" t="str">
        <f t="shared" si="65"/>
        <v>&gt;=80%-&lt;100%</v>
      </c>
      <c r="P56" s="50">
        <f t="shared" si="66"/>
        <v>262568.18181818182</v>
      </c>
      <c r="Q56" s="51">
        <f t="shared" si="67"/>
        <v>1.3128409090909092</v>
      </c>
      <c r="R56" s="52">
        <v>307032</v>
      </c>
      <c r="S56" s="53">
        <v>53260</v>
      </c>
      <c r="T56" s="54">
        <f t="shared" si="68"/>
        <v>0.17346726074155136</v>
      </c>
      <c r="U56" s="54" t="str">
        <f t="shared" si="69"/>
        <v>&lt;20%</v>
      </c>
      <c r="V56" s="53">
        <f t="shared" si="70"/>
        <v>72627.272727272735</v>
      </c>
      <c r="W56" s="54">
        <f t="shared" si="71"/>
        <v>0.23654626464757009</v>
      </c>
    </row>
    <row r="57" spans="1:23" hidden="1">
      <c r="A57" s="8" t="s">
        <v>633</v>
      </c>
      <c r="B57" s="5" t="s">
        <v>128</v>
      </c>
      <c r="C57" s="46" t="s">
        <v>661</v>
      </c>
      <c r="D57" s="46" t="s">
        <v>662</v>
      </c>
      <c r="E57" s="46" t="s">
        <v>589</v>
      </c>
      <c r="F57" s="46" t="s">
        <v>311</v>
      </c>
      <c r="G57" s="46" t="s">
        <v>1926</v>
      </c>
      <c r="H57" s="47"/>
      <c r="I57" s="47" t="s">
        <v>13</v>
      </c>
      <c r="J57" s="48" t="s">
        <v>11</v>
      </c>
      <c r="K57" s="45" t="s">
        <v>11</v>
      </c>
      <c r="L57" s="49">
        <v>303040.98000000004</v>
      </c>
      <c r="M57" s="50">
        <v>171505</v>
      </c>
      <c r="N57" s="51">
        <f t="shared" si="64"/>
        <v>0.56594655943892469</v>
      </c>
      <c r="O57" s="51" t="str">
        <f t="shared" si="65"/>
        <v>&gt;=50%-&lt;80%</v>
      </c>
      <c r="P57" s="50">
        <f t="shared" si="66"/>
        <v>233870.45454545453</v>
      </c>
      <c r="Q57" s="51">
        <f t="shared" si="67"/>
        <v>0.77174530832580635</v>
      </c>
      <c r="R57" s="52">
        <v>197836.79999999999</v>
      </c>
      <c r="S57" s="53">
        <v>120790</v>
      </c>
      <c r="T57" s="54">
        <f t="shared" si="68"/>
        <v>0.61055374935300211</v>
      </c>
      <c r="U57" s="54" t="str">
        <f t="shared" si="69"/>
        <v>&gt;=50%-&lt;80%</v>
      </c>
      <c r="V57" s="53">
        <f t="shared" si="70"/>
        <v>164713.63636363635</v>
      </c>
      <c r="W57" s="54">
        <f t="shared" si="71"/>
        <v>0.83257329457227558</v>
      </c>
    </row>
    <row r="58" spans="1:23" hidden="1">
      <c r="A58" s="8" t="s">
        <v>415</v>
      </c>
      <c r="B58" s="5" t="s">
        <v>416</v>
      </c>
      <c r="C58" s="46" t="s">
        <v>1355</v>
      </c>
      <c r="D58" s="46" t="s">
        <v>1356</v>
      </c>
      <c r="E58" s="46" t="s">
        <v>310</v>
      </c>
      <c r="F58" s="46" t="s">
        <v>311</v>
      </c>
      <c r="G58" s="46" t="s">
        <v>1906</v>
      </c>
      <c r="H58" s="47"/>
      <c r="I58" s="47" t="s">
        <v>1872</v>
      </c>
      <c r="J58" s="48" t="s">
        <v>11</v>
      </c>
      <c r="K58" s="45" t="s">
        <v>11</v>
      </c>
      <c r="L58" s="49">
        <v>400000</v>
      </c>
      <c r="M58" s="50">
        <v>434825</v>
      </c>
      <c r="N58" s="51">
        <f t="shared" ref="N58:N65" si="72">IFERROR(M58/L58,2)</f>
        <v>1.0870625</v>
      </c>
      <c r="O58" s="51" t="str">
        <f t="shared" ref="O58:O64" si="73">IF(N58&gt;=120%, "120% equal &amp; above", IF(N58&gt;=100%,"&gt;=100%- &lt;120%",IF(N58&gt;=80%,"&gt;=80%-&lt;100%",IF(N58&gt;=50%,"&gt;=50%-&lt;80%",IF(N58&gt;=20%,"&gt;=20%-&lt;50%","&lt;20%")))))</f>
        <v>&gt;=100%- &lt;120%</v>
      </c>
      <c r="P58" s="50">
        <f t="shared" ref="P58:P65" si="74">M58/$B$3*$B$2</f>
        <v>592943.18181818188</v>
      </c>
      <c r="Q58" s="51">
        <f t="shared" ref="Q58:Q64" si="75">IFERROR(P58/L58,2)</f>
        <v>1.4823579545454546</v>
      </c>
      <c r="R58" s="52">
        <v>100000</v>
      </c>
      <c r="S58" s="53">
        <v>118910</v>
      </c>
      <c r="T58" s="54">
        <f t="shared" ref="T58:T65" si="76">IFERROR(S58/R58,2)</f>
        <v>1.1891</v>
      </c>
      <c r="U58" s="54" t="str">
        <f t="shared" ref="U58:U65" si="77">IF(T58&gt;=120%, "120% equal &amp; above", IF(T58&gt;=100%,"&gt;=100%- &lt;120%",IF(T58&gt;=80%,"&gt;=80%-&lt;100%",IF(T58&gt;=50%,"&gt;=50%-&lt;80%",IF(T58&gt;=20%,"&gt;=20%-&lt;50%","&lt;20%")))))</f>
        <v>&gt;=100%- &lt;120%</v>
      </c>
      <c r="V58" s="53">
        <f t="shared" ref="V58:V65" si="78">S58/$B$3*$B$2</f>
        <v>162150</v>
      </c>
      <c r="W58" s="54">
        <f t="shared" ref="W58:W65" si="79">IFERROR(V58/R58,2)</f>
        <v>1.6214999999999999</v>
      </c>
    </row>
    <row r="59" spans="1:23">
      <c r="A59" s="8" t="s">
        <v>374</v>
      </c>
      <c r="B59" s="5" t="s">
        <v>375</v>
      </c>
      <c r="C59" s="46" t="s">
        <v>385</v>
      </c>
      <c r="D59" s="46" t="s">
        <v>386</v>
      </c>
      <c r="E59" s="46" t="s">
        <v>311</v>
      </c>
      <c r="F59" s="46" t="s">
        <v>311</v>
      </c>
      <c r="G59" s="46" t="s">
        <v>1899</v>
      </c>
      <c r="H59" s="47"/>
      <c r="I59" s="47" t="s">
        <v>13</v>
      </c>
      <c r="J59" s="48" t="s">
        <v>11</v>
      </c>
      <c r="K59" s="45" t="s">
        <v>11</v>
      </c>
      <c r="L59" s="49">
        <v>250000</v>
      </c>
      <c r="M59" s="50">
        <v>242450</v>
      </c>
      <c r="N59" s="51">
        <f t="shared" si="72"/>
        <v>0.9698</v>
      </c>
      <c r="O59" s="51" t="str">
        <f t="shared" si="73"/>
        <v>&gt;=80%-&lt;100%</v>
      </c>
      <c r="P59" s="50">
        <f t="shared" si="74"/>
        <v>330613.63636363635</v>
      </c>
      <c r="Q59" s="51">
        <f t="shared" si="75"/>
        <v>1.3224545454545453</v>
      </c>
      <c r="R59" s="52">
        <v>250000</v>
      </c>
      <c r="S59" s="53">
        <v>167300</v>
      </c>
      <c r="T59" s="54">
        <f t="shared" si="76"/>
        <v>0.66920000000000002</v>
      </c>
      <c r="U59" s="54" t="str">
        <f t="shared" si="77"/>
        <v>&gt;=50%-&lt;80%</v>
      </c>
      <c r="V59" s="53">
        <f t="shared" si="78"/>
        <v>228136.36363636365</v>
      </c>
      <c r="W59" s="54">
        <f t="shared" si="79"/>
        <v>0.91254545454545455</v>
      </c>
    </row>
    <row r="60" spans="1:23" hidden="1">
      <c r="A60" s="8" t="s">
        <v>571</v>
      </c>
      <c r="B60" s="5" t="s">
        <v>572</v>
      </c>
      <c r="C60" s="46" t="s">
        <v>1720</v>
      </c>
      <c r="D60" s="46" t="s">
        <v>288</v>
      </c>
      <c r="E60" s="46" t="s">
        <v>574</v>
      </c>
      <c r="F60" s="46" t="s">
        <v>311</v>
      </c>
      <c r="G60" s="46" t="s">
        <v>1917</v>
      </c>
      <c r="H60" s="47"/>
      <c r="I60" s="47" t="s">
        <v>13</v>
      </c>
      <c r="J60" s="48" t="s">
        <v>11</v>
      </c>
      <c r="K60" s="45" t="s">
        <v>11</v>
      </c>
      <c r="L60" s="49">
        <v>200000</v>
      </c>
      <c r="M60" s="50">
        <v>53045</v>
      </c>
      <c r="N60" s="51">
        <f t="shared" si="72"/>
        <v>0.26522499999999999</v>
      </c>
      <c r="O60" s="51" t="str">
        <f t="shared" si="73"/>
        <v>&gt;=20%-&lt;50%</v>
      </c>
      <c r="P60" s="50">
        <f t="shared" si="74"/>
        <v>72334.090909090912</v>
      </c>
      <c r="Q60" s="51">
        <f t="shared" si="75"/>
        <v>0.36167045454545454</v>
      </c>
      <c r="R60" s="52">
        <v>300000</v>
      </c>
      <c r="S60" s="53">
        <v>128650</v>
      </c>
      <c r="T60" s="54">
        <f t="shared" si="76"/>
        <v>0.42883333333333334</v>
      </c>
      <c r="U60" s="54" t="str">
        <f t="shared" si="77"/>
        <v>&gt;=20%-&lt;50%</v>
      </c>
      <c r="V60" s="53">
        <f t="shared" si="78"/>
        <v>175431.81818181818</v>
      </c>
      <c r="W60" s="54">
        <f t="shared" si="79"/>
        <v>0.58477272727272722</v>
      </c>
    </row>
    <row r="61" spans="1:23" hidden="1">
      <c r="A61" s="8" t="s">
        <v>415</v>
      </c>
      <c r="B61" s="5" t="s">
        <v>416</v>
      </c>
      <c r="C61" s="46" t="s">
        <v>423</v>
      </c>
      <c r="D61" s="46" t="s">
        <v>424</v>
      </c>
      <c r="E61" s="46" t="s">
        <v>310</v>
      </c>
      <c r="F61" s="46" t="s">
        <v>311</v>
      </c>
      <c r="G61" s="46" t="s">
        <v>1903</v>
      </c>
      <c r="H61" s="47"/>
      <c r="I61" s="47" t="s">
        <v>13</v>
      </c>
      <c r="J61" s="48" t="s">
        <v>11</v>
      </c>
      <c r="K61" s="45" t="s">
        <v>11</v>
      </c>
      <c r="L61" s="49">
        <v>150000</v>
      </c>
      <c r="M61" s="50">
        <v>78670</v>
      </c>
      <c r="N61" s="51">
        <f t="shared" si="72"/>
        <v>0.52446666666666664</v>
      </c>
      <c r="O61" s="51" t="str">
        <f t="shared" si="73"/>
        <v>&gt;=50%-&lt;80%</v>
      </c>
      <c r="P61" s="50">
        <f t="shared" si="74"/>
        <v>107277.27272727274</v>
      </c>
      <c r="Q61" s="51">
        <f t="shared" si="75"/>
        <v>0.71518181818181825</v>
      </c>
      <c r="R61" s="52">
        <v>350000</v>
      </c>
      <c r="S61" s="53">
        <v>388300</v>
      </c>
      <c r="T61" s="54">
        <f t="shared" si="76"/>
        <v>1.1094285714285714</v>
      </c>
      <c r="U61" s="54" t="str">
        <f t="shared" si="77"/>
        <v>&gt;=100%- &lt;120%</v>
      </c>
      <c r="V61" s="53">
        <f t="shared" si="78"/>
        <v>529500</v>
      </c>
      <c r="W61" s="54">
        <f t="shared" si="79"/>
        <v>1.5128571428571429</v>
      </c>
    </row>
    <row r="62" spans="1:23" hidden="1">
      <c r="A62" s="8" t="s">
        <v>785</v>
      </c>
      <c r="B62" s="5" t="s">
        <v>786</v>
      </c>
      <c r="C62" s="46" t="s">
        <v>829</v>
      </c>
      <c r="D62" s="46" t="s">
        <v>830</v>
      </c>
      <c r="E62" s="46" t="s">
        <v>789</v>
      </c>
      <c r="F62" s="46" t="s">
        <v>311</v>
      </c>
      <c r="G62" s="46" t="s">
        <v>1952</v>
      </c>
      <c r="H62" s="47"/>
      <c r="I62" s="47" t="s">
        <v>13</v>
      </c>
      <c r="J62" s="48" t="s">
        <v>11</v>
      </c>
      <c r="K62" s="45" t="s">
        <v>11</v>
      </c>
      <c r="L62" s="49">
        <v>271989.96000000002</v>
      </c>
      <c r="M62" s="50">
        <v>297075</v>
      </c>
      <c r="N62" s="51">
        <f t="shared" si="72"/>
        <v>1.0922278160561514</v>
      </c>
      <c r="O62" s="51" t="str">
        <f t="shared" si="73"/>
        <v>&gt;=100%- &lt;120%</v>
      </c>
      <c r="P62" s="50">
        <f t="shared" si="74"/>
        <v>405102.27272727271</v>
      </c>
      <c r="Q62" s="51">
        <f t="shared" si="75"/>
        <v>1.4894015673492973</v>
      </c>
      <c r="R62" s="52">
        <v>220000</v>
      </c>
      <c r="S62" s="53">
        <v>69330</v>
      </c>
      <c r="T62" s="54">
        <f t="shared" si="76"/>
        <v>0.31513636363636366</v>
      </c>
      <c r="U62" s="54" t="str">
        <f t="shared" si="77"/>
        <v>&gt;=20%-&lt;50%</v>
      </c>
      <c r="V62" s="53">
        <f t="shared" si="78"/>
        <v>94540.909090909088</v>
      </c>
      <c r="W62" s="54">
        <f t="shared" si="79"/>
        <v>0.42973140495867768</v>
      </c>
    </row>
    <row r="63" spans="1:23" hidden="1">
      <c r="A63" s="8" t="s">
        <v>324</v>
      </c>
      <c r="B63" s="5" t="s">
        <v>325</v>
      </c>
      <c r="C63" s="46" t="s">
        <v>1533</v>
      </c>
      <c r="D63" s="46" t="s">
        <v>1534</v>
      </c>
      <c r="E63" s="46" t="s">
        <v>310</v>
      </c>
      <c r="F63" s="46" t="s">
        <v>311</v>
      </c>
      <c r="G63" s="46" t="s">
        <v>1897</v>
      </c>
      <c r="H63" s="47"/>
      <c r="I63" s="47" t="s">
        <v>1872</v>
      </c>
      <c r="J63" s="48" t="s">
        <v>11</v>
      </c>
      <c r="K63" s="45" t="s">
        <v>11</v>
      </c>
      <c r="L63" s="49">
        <v>307608.33333333331</v>
      </c>
      <c r="M63" s="50">
        <v>314330</v>
      </c>
      <c r="N63" s="51">
        <f t="shared" si="72"/>
        <v>1.0218513802725329</v>
      </c>
      <c r="O63" s="51" t="str">
        <f t="shared" si="73"/>
        <v>&gt;=100%- &lt;120%</v>
      </c>
      <c r="P63" s="50">
        <f t="shared" si="74"/>
        <v>428631.81818181818</v>
      </c>
      <c r="Q63" s="51">
        <f t="shared" si="75"/>
        <v>1.3934337003716355</v>
      </c>
      <c r="R63" s="52">
        <v>171162.45</v>
      </c>
      <c r="S63" s="53">
        <v>66810</v>
      </c>
      <c r="T63" s="54">
        <f t="shared" si="76"/>
        <v>0.39033093999297158</v>
      </c>
      <c r="U63" s="54" t="str">
        <f t="shared" si="77"/>
        <v>&gt;=20%-&lt;50%</v>
      </c>
      <c r="V63" s="53">
        <f t="shared" si="78"/>
        <v>91104.545454545456</v>
      </c>
      <c r="W63" s="54">
        <f t="shared" si="79"/>
        <v>0.5322694636267794</v>
      </c>
    </row>
    <row r="64" spans="1:23" hidden="1">
      <c r="A64" s="8" t="s">
        <v>770</v>
      </c>
      <c r="B64" s="5" t="s">
        <v>771</v>
      </c>
      <c r="C64" s="46" t="s">
        <v>1710</v>
      </c>
      <c r="D64" s="46" t="s">
        <v>93</v>
      </c>
      <c r="E64" s="46" t="s">
        <v>574</v>
      </c>
      <c r="F64" s="46" t="s">
        <v>311</v>
      </c>
      <c r="G64" s="46" t="s">
        <v>1965</v>
      </c>
      <c r="H64" s="47"/>
      <c r="I64" s="47" t="s">
        <v>13</v>
      </c>
      <c r="J64" s="48" t="s">
        <v>11</v>
      </c>
      <c r="K64" s="45" t="s">
        <v>11</v>
      </c>
      <c r="L64" s="49">
        <v>220000</v>
      </c>
      <c r="M64" s="50">
        <v>176730</v>
      </c>
      <c r="N64" s="51">
        <f t="shared" si="72"/>
        <v>0.80331818181818182</v>
      </c>
      <c r="O64" s="51" t="str">
        <f t="shared" si="73"/>
        <v>&gt;=80%-&lt;100%</v>
      </c>
      <c r="P64" s="50">
        <f t="shared" si="74"/>
        <v>240995.45454545453</v>
      </c>
      <c r="Q64" s="51">
        <f t="shared" si="75"/>
        <v>1.0954338842975206</v>
      </c>
      <c r="R64" s="52">
        <v>250000</v>
      </c>
      <c r="S64" s="53">
        <v>140260</v>
      </c>
      <c r="T64" s="54">
        <f t="shared" si="76"/>
        <v>0.56103999999999998</v>
      </c>
      <c r="U64" s="54" t="str">
        <f t="shared" si="77"/>
        <v>&gt;=50%-&lt;80%</v>
      </c>
      <c r="V64" s="53">
        <f t="shared" si="78"/>
        <v>191263.63636363635</v>
      </c>
      <c r="W64" s="54">
        <f t="shared" si="79"/>
        <v>0.76505454545454543</v>
      </c>
    </row>
    <row r="65" spans="1:23">
      <c r="A65" s="8" t="s">
        <v>374</v>
      </c>
      <c r="B65" s="5" t="s">
        <v>375</v>
      </c>
      <c r="C65" s="46" t="s">
        <v>396</v>
      </c>
      <c r="D65" s="46" t="s">
        <v>397</v>
      </c>
      <c r="E65" s="46" t="s">
        <v>311</v>
      </c>
      <c r="F65" s="46" t="s">
        <v>311</v>
      </c>
      <c r="G65" s="46" t="s">
        <v>1901</v>
      </c>
      <c r="H65" s="47"/>
      <c r="I65" s="47" t="s">
        <v>1872</v>
      </c>
      <c r="J65" s="48" t="s">
        <v>11</v>
      </c>
      <c r="K65" s="45" t="s">
        <v>11</v>
      </c>
      <c r="L65" s="49">
        <v>200000</v>
      </c>
      <c r="M65" s="50">
        <v>133795</v>
      </c>
      <c r="N65" s="51">
        <f t="shared" si="72"/>
        <v>0.66897499999999999</v>
      </c>
      <c r="O65" s="51"/>
      <c r="P65" s="50">
        <f t="shared" si="74"/>
        <v>182447.72727272726</v>
      </c>
      <c r="Q65" s="51"/>
      <c r="R65" s="52">
        <v>267877.80000000005</v>
      </c>
      <c r="S65" s="53">
        <v>134980</v>
      </c>
      <c r="T65" s="54">
        <f t="shared" si="76"/>
        <v>0.50388647360848859</v>
      </c>
      <c r="U65" s="54" t="str">
        <f t="shared" si="77"/>
        <v>&gt;=50%-&lt;80%</v>
      </c>
      <c r="V65" s="53">
        <f t="shared" si="78"/>
        <v>184063.63636363635</v>
      </c>
      <c r="W65" s="54">
        <f t="shared" si="79"/>
        <v>0.68711791855702986</v>
      </c>
    </row>
    <row r="66" spans="1:23" hidden="1">
      <c r="A66" s="8" t="s">
        <v>680</v>
      </c>
      <c r="B66" s="5" t="s">
        <v>681</v>
      </c>
      <c r="C66" s="46" t="s">
        <v>723</v>
      </c>
      <c r="D66" s="46" t="s">
        <v>138</v>
      </c>
      <c r="E66" s="46" t="s">
        <v>311</v>
      </c>
      <c r="F66" s="46" t="s">
        <v>311</v>
      </c>
      <c r="G66" s="46" t="s">
        <v>1935</v>
      </c>
      <c r="H66" s="47"/>
      <c r="I66" s="47" t="s">
        <v>13</v>
      </c>
      <c r="J66" s="48" t="s">
        <v>11</v>
      </c>
      <c r="K66" s="45" t="s">
        <v>11</v>
      </c>
      <c r="L66" s="49">
        <v>145453.33333333334</v>
      </c>
      <c r="M66" s="50">
        <v>168415</v>
      </c>
      <c r="N66" s="51">
        <f t="shared" ref="N66:N74" si="80">IFERROR(M66/L66,2)</f>
        <v>1.1578627738564486</v>
      </c>
      <c r="O66" s="51" t="str">
        <f t="shared" ref="O66:O74" si="81">IF(N66&gt;=120%, "120% equal &amp; above", IF(N66&gt;=100%,"&gt;=100%- &lt;120%",IF(N66&gt;=80%,"&gt;=80%-&lt;100%",IF(N66&gt;=50%,"&gt;=50%-&lt;80%",IF(N66&gt;=20%,"&gt;=20%-&lt;50%","&lt;20%")))))</f>
        <v>&gt;=100%- &lt;120%</v>
      </c>
      <c r="P66" s="50">
        <f t="shared" ref="P66:P74" si="82">M66/$B$3*$B$2</f>
        <v>229656.81818181818</v>
      </c>
      <c r="Q66" s="51">
        <f t="shared" ref="Q66:Q74" si="83">IFERROR(P66/L66,2)</f>
        <v>1.5789037825315209</v>
      </c>
      <c r="R66" s="52">
        <v>322310.8</v>
      </c>
      <c r="S66" s="53">
        <v>69810</v>
      </c>
      <c r="T66" s="54">
        <f t="shared" ref="T66:T74" si="84">IFERROR(S66/R66,2)</f>
        <v>0.2165921836935033</v>
      </c>
      <c r="U66" s="54" t="str">
        <f t="shared" ref="U66:U74" si="85">IF(T66&gt;=120%, "120% equal &amp; above", IF(T66&gt;=100%,"&gt;=100%- &lt;120%",IF(T66&gt;=80%,"&gt;=80%-&lt;100%",IF(T66&gt;=50%,"&gt;=50%-&lt;80%",IF(T66&gt;=20%,"&gt;=20%-&lt;50%","&lt;20%")))))</f>
        <v>&gt;=20%-&lt;50%</v>
      </c>
      <c r="V66" s="53">
        <f t="shared" ref="V66:V74" si="86">S66/$B$3*$B$2</f>
        <v>95195.454545454544</v>
      </c>
      <c r="W66" s="54">
        <f t="shared" ref="W66:W74" si="87">IFERROR(V66/R66,2)</f>
        <v>0.29535297776386815</v>
      </c>
    </row>
    <row r="67" spans="1:23" hidden="1">
      <c r="A67" s="8" t="s">
        <v>776</v>
      </c>
      <c r="B67" s="5" t="s">
        <v>777</v>
      </c>
      <c r="C67" s="46" t="s">
        <v>1728</v>
      </c>
      <c r="D67" s="46" t="s">
        <v>140</v>
      </c>
      <c r="E67" s="46" t="s">
        <v>574</v>
      </c>
      <c r="F67" s="46" t="s">
        <v>311</v>
      </c>
      <c r="G67" s="46" t="s">
        <v>1945</v>
      </c>
      <c r="H67" s="47"/>
      <c r="I67" s="47" t="s">
        <v>13</v>
      </c>
      <c r="J67" s="48" t="s">
        <v>11</v>
      </c>
      <c r="K67" s="45" t="s">
        <v>11</v>
      </c>
      <c r="L67" s="49">
        <v>65000</v>
      </c>
      <c r="M67" s="50">
        <v>30440</v>
      </c>
      <c r="N67" s="51">
        <f t="shared" si="80"/>
        <v>0.46830769230769231</v>
      </c>
      <c r="O67" s="51" t="str">
        <f t="shared" si="81"/>
        <v>&gt;=20%-&lt;50%</v>
      </c>
      <c r="P67" s="50">
        <f t="shared" si="82"/>
        <v>41509.090909090912</v>
      </c>
      <c r="Q67" s="51">
        <f t="shared" si="83"/>
        <v>0.63860139860139864</v>
      </c>
      <c r="R67" s="52">
        <v>400000</v>
      </c>
      <c r="S67" s="53">
        <v>321360</v>
      </c>
      <c r="T67" s="54">
        <f t="shared" si="84"/>
        <v>0.8034</v>
      </c>
      <c r="U67" s="54" t="str">
        <f t="shared" si="85"/>
        <v>&gt;=80%-&lt;100%</v>
      </c>
      <c r="V67" s="53">
        <f t="shared" si="86"/>
        <v>438218.18181818182</v>
      </c>
      <c r="W67" s="54">
        <f t="shared" si="87"/>
        <v>1.0955454545454546</v>
      </c>
    </row>
    <row r="68" spans="1:23" hidden="1">
      <c r="A68" s="8" t="s">
        <v>571</v>
      </c>
      <c r="B68" s="5" t="s">
        <v>572</v>
      </c>
      <c r="C68" s="46" t="s">
        <v>1716</v>
      </c>
      <c r="D68" s="46" t="s">
        <v>1717</v>
      </c>
      <c r="E68" s="46" t="s">
        <v>574</v>
      </c>
      <c r="F68" s="46" t="s">
        <v>311</v>
      </c>
      <c r="G68" s="46" t="s">
        <v>1883</v>
      </c>
      <c r="H68" s="47"/>
      <c r="I68" s="47" t="s">
        <v>13</v>
      </c>
      <c r="J68" s="48" t="s">
        <v>11</v>
      </c>
      <c r="K68" s="45" t="s">
        <v>11</v>
      </c>
      <c r="L68" s="49">
        <v>200000</v>
      </c>
      <c r="M68" s="50">
        <v>132450</v>
      </c>
      <c r="N68" s="51">
        <f t="shared" si="80"/>
        <v>0.66225000000000001</v>
      </c>
      <c r="O68" s="51" t="str">
        <f t="shared" si="81"/>
        <v>&gt;=50%-&lt;80%</v>
      </c>
      <c r="P68" s="50">
        <f t="shared" si="82"/>
        <v>180613.63636363635</v>
      </c>
      <c r="Q68" s="51">
        <f t="shared" si="83"/>
        <v>0.90306818181818171</v>
      </c>
      <c r="R68" s="52">
        <v>250000</v>
      </c>
      <c r="S68" s="53">
        <v>103580</v>
      </c>
      <c r="T68" s="54">
        <f t="shared" si="84"/>
        <v>0.41432000000000002</v>
      </c>
      <c r="U68" s="54" t="str">
        <f t="shared" si="85"/>
        <v>&gt;=20%-&lt;50%</v>
      </c>
      <c r="V68" s="53">
        <f t="shared" si="86"/>
        <v>141245.45454545453</v>
      </c>
      <c r="W68" s="54">
        <f t="shared" si="87"/>
        <v>0.56498181818181814</v>
      </c>
    </row>
    <row r="69" spans="1:23" hidden="1">
      <c r="A69" s="8" t="s">
        <v>571</v>
      </c>
      <c r="B69" s="5" t="s">
        <v>572</v>
      </c>
      <c r="C69" s="46" t="s">
        <v>1714</v>
      </c>
      <c r="D69" s="46" t="s">
        <v>1715</v>
      </c>
      <c r="E69" s="46" t="s">
        <v>574</v>
      </c>
      <c r="F69" s="46" t="s">
        <v>311</v>
      </c>
      <c r="G69" s="46" t="s">
        <v>1887</v>
      </c>
      <c r="H69" s="47"/>
      <c r="I69" s="47" t="s">
        <v>13</v>
      </c>
      <c r="J69" s="48" t="s">
        <v>11</v>
      </c>
      <c r="K69" s="45" t="s">
        <v>11</v>
      </c>
      <c r="L69" s="49">
        <v>150000</v>
      </c>
      <c r="M69" s="50">
        <v>138010</v>
      </c>
      <c r="N69" s="51">
        <f t="shared" si="80"/>
        <v>0.9200666666666667</v>
      </c>
      <c r="O69" s="51" t="str">
        <f t="shared" si="81"/>
        <v>&gt;=80%-&lt;100%</v>
      </c>
      <c r="P69" s="50">
        <f t="shared" si="82"/>
        <v>188195.45454545453</v>
      </c>
      <c r="Q69" s="51">
        <f t="shared" si="83"/>
        <v>1.2546363636363635</v>
      </c>
      <c r="R69" s="52">
        <v>300000</v>
      </c>
      <c r="S69" s="53">
        <v>196730</v>
      </c>
      <c r="T69" s="54">
        <f t="shared" si="84"/>
        <v>0.65576666666666672</v>
      </c>
      <c r="U69" s="54" t="str">
        <f t="shared" si="85"/>
        <v>&gt;=50%-&lt;80%</v>
      </c>
      <c r="V69" s="53">
        <f t="shared" si="86"/>
        <v>268268.18181818182</v>
      </c>
      <c r="W69" s="54">
        <f t="shared" si="87"/>
        <v>0.89422727272727276</v>
      </c>
    </row>
    <row r="70" spans="1:23" hidden="1">
      <c r="A70" s="8" t="s">
        <v>571</v>
      </c>
      <c r="B70" s="5" t="s">
        <v>572</v>
      </c>
      <c r="C70" s="46" t="s">
        <v>1721</v>
      </c>
      <c r="D70" s="46" t="s">
        <v>1722</v>
      </c>
      <c r="E70" s="46" t="s">
        <v>574</v>
      </c>
      <c r="F70" s="46" t="s">
        <v>311</v>
      </c>
      <c r="G70" s="46" t="s">
        <v>1887</v>
      </c>
      <c r="H70" s="47"/>
      <c r="I70" s="47" t="s">
        <v>13</v>
      </c>
      <c r="J70" s="48" t="s">
        <v>11</v>
      </c>
      <c r="K70" s="45" t="s">
        <v>11</v>
      </c>
      <c r="L70" s="49">
        <v>150000</v>
      </c>
      <c r="M70" s="50">
        <v>120125</v>
      </c>
      <c r="N70" s="51">
        <f t="shared" si="80"/>
        <v>0.80083333333333329</v>
      </c>
      <c r="O70" s="51" t="str">
        <f t="shared" si="81"/>
        <v>&gt;=80%-&lt;100%</v>
      </c>
      <c r="P70" s="50">
        <f t="shared" si="82"/>
        <v>163806.81818181818</v>
      </c>
      <c r="Q70" s="51">
        <f t="shared" si="83"/>
        <v>1.0920454545454545</v>
      </c>
      <c r="R70" s="52">
        <v>300000</v>
      </c>
      <c r="S70" s="53">
        <v>87080</v>
      </c>
      <c r="T70" s="54">
        <f t="shared" si="84"/>
        <v>0.29026666666666667</v>
      </c>
      <c r="U70" s="54" t="str">
        <f t="shared" si="85"/>
        <v>&gt;=20%-&lt;50%</v>
      </c>
      <c r="V70" s="53">
        <f t="shared" si="86"/>
        <v>118745.45454545454</v>
      </c>
      <c r="W70" s="54">
        <f t="shared" si="87"/>
        <v>0.39581818181818179</v>
      </c>
    </row>
    <row r="71" spans="1:23" hidden="1">
      <c r="A71" s="8" t="s">
        <v>324</v>
      </c>
      <c r="B71" s="5" t="s">
        <v>325</v>
      </c>
      <c r="C71" s="46" t="s">
        <v>372</v>
      </c>
      <c r="D71" s="46" t="s">
        <v>373</v>
      </c>
      <c r="E71" s="46" t="s">
        <v>310</v>
      </c>
      <c r="F71" s="46" t="s">
        <v>311</v>
      </c>
      <c r="G71" s="46" t="s">
        <v>1897</v>
      </c>
      <c r="H71" s="47"/>
      <c r="I71" s="47" t="s">
        <v>13</v>
      </c>
      <c r="J71" s="48" t="s">
        <v>11</v>
      </c>
      <c r="K71" s="45" t="s">
        <v>11</v>
      </c>
      <c r="L71" s="49">
        <v>200000</v>
      </c>
      <c r="M71" s="50">
        <v>197020</v>
      </c>
      <c r="N71" s="51">
        <f t="shared" si="80"/>
        <v>0.98509999999999998</v>
      </c>
      <c r="O71" s="51" t="str">
        <f t="shared" si="81"/>
        <v>&gt;=80%-&lt;100%</v>
      </c>
      <c r="P71" s="50">
        <f t="shared" si="82"/>
        <v>268663.63636363635</v>
      </c>
      <c r="Q71" s="51">
        <f t="shared" si="83"/>
        <v>1.3433181818181819</v>
      </c>
      <c r="R71" s="52">
        <v>250000</v>
      </c>
      <c r="S71" s="53">
        <v>125930</v>
      </c>
      <c r="T71" s="54">
        <f t="shared" si="84"/>
        <v>0.50371999999999995</v>
      </c>
      <c r="U71" s="54" t="str">
        <f t="shared" si="85"/>
        <v>&gt;=50%-&lt;80%</v>
      </c>
      <c r="V71" s="53">
        <f t="shared" si="86"/>
        <v>171722.72727272726</v>
      </c>
      <c r="W71" s="54">
        <f t="shared" si="87"/>
        <v>0.68689090909090911</v>
      </c>
    </row>
    <row r="72" spans="1:23" hidden="1">
      <c r="A72" s="8" t="s">
        <v>324</v>
      </c>
      <c r="B72" s="5" t="s">
        <v>325</v>
      </c>
      <c r="C72" s="46" t="s">
        <v>358</v>
      </c>
      <c r="D72" s="46" t="s">
        <v>359</v>
      </c>
      <c r="E72" s="46" t="s">
        <v>310</v>
      </c>
      <c r="F72" s="46" t="s">
        <v>311</v>
      </c>
      <c r="G72" s="46" t="s">
        <v>1893</v>
      </c>
      <c r="H72" s="47"/>
      <c r="I72" s="47" t="s">
        <v>1872</v>
      </c>
      <c r="J72" s="48" t="s">
        <v>11</v>
      </c>
      <c r="K72" s="45" t="s">
        <v>11</v>
      </c>
      <c r="L72" s="49">
        <v>200000</v>
      </c>
      <c r="M72" s="50">
        <v>95740</v>
      </c>
      <c r="N72" s="51">
        <f t="shared" si="80"/>
        <v>0.47870000000000001</v>
      </c>
      <c r="O72" s="51" t="str">
        <f t="shared" si="81"/>
        <v>&gt;=20%-&lt;50%</v>
      </c>
      <c r="P72" s="50">
        <f t="shared" si="82"/>
        <v>130554.54545454546</v>
      </c>
      <c r="Q72" s="51">
        <f t="shared" si="83"/>
        <v>0.65277272727272728</v>
      </c>
      <c r="R72" s="52">
        <v>250000</v>
      </c>
      <c r="S72" s="53">
        <v>147590</v>
      </c>
      <c r="T72" s="54">
        <f t="shared" si="84"/>
        <v>0.59036</v>
      </c>
      <c r="U72" s="54" t="str">
        <f t="shared" si="85"/>
        <v>&gt;=50%-&lt;80%</v>
      </c>
      <c r="V72" s="53">
        <f t="shared" si="86"/>
        <v>201259.09090909091</v>
      </c>
      <c r="W72" s="54">
        <f t="shared" si="87"/>
        <v>0.80503636363636366</v>
      </c>
    </row>
    <row r="73" spans="1:23" hidden="1">
      <c r="A73" s="8" t="s">
        <v>667</v>
      </c>
      <c r="B73" s="5" t="s">
        <v>668</v>
      </c>
      <c r="C73" s="46" t="s">
        <v>1042</v>
      </c>
      <c r="D73" s="46" t="s">
        <v>1043</v>
      </c>
      <c r="E73" s="46" t="s">
        <v>589</v>
      </c>
      <c r="F73" s="46" t="s">
        <v>311</v>
      </c>
      <c r="G73" s="46" t="s">
        <v>1928</v>
      </c>
      <c r="H73" s="47"/>
      <c r="I73" s="47" t="s">
        <v>1872</v>
      </c>
      <c r="J73" s="48" t="s">
        <v>11</v>
      </c>
      <c r="K73" s="45" t="s">
        <v>11</v>
      </c>
      <c r="L73" s="49">
        <v>190645.12</v>
      </c>
      <c r="M73" s="50">
        <v>186490</v>
      </c>
      <c r="N73" s="51">
        <f t="shared" si="80"/>
        <v>0.97820494959430382</v>
      </c>
      <c r="O73" s="51" t="str">
        <f t="shared" si="81"/>
        <v>&gt;=80%-&lt;100%</v>
      </c>
      <c r="P73" s="50">
        <f t="shared" si="82"/>
        <v>254304.54545454547</v>
      </c>
      <c r="Q73" s="51">
        <f t="shared" si="83"/>
        <v>1.3339158403558689</v>
      </c>
      <c r="R73" s="52">
        <v>254487.55</v>
      </c>
      <c r="S73" s="53">
        <v>204180</v>
      </c>
      <c r="T73" s="54">
        <f t="shared" si="84"/>
        <v>0.80231822735532643</v>
      </c>
      <c r="U73" s="54" t="str">
        <f t="shared" si="85"/>
        <v>&gt;=80%-&lt;100%</v>
      </c>
      <c r="V73" s="53">
        <f t="shared" si="86"/>
        <v>278427.27272727271</v>
      </c>
      <c r="W73" s="54">
        <f t="shared" si="87"/>
        <v>1.0940703100299904</v>
      </c>
    </row>
    <row r="74" spans="1:23" hidden="1">
      <c r="A74" s="8" t="s">
        <v>667</v>
      </c>
      <c r="B74" s="5" t="s">
        <v>668</v>
      </c>
      <c r="C74" s="46" t="s">
        <v>678</v>
      </c>
      <c r="D74" s="46" t="s">
        <v>679</v>
      </c>
      <c r="E74" s="46" t="s">
        <v>589</v>
      </c>
      <c r="F74" s="46" t="s">
        <v>311</v>
      </c>
      <c r="G74" s="46" t="s">
        <v>1928</v>
      </c>
      <c r="H74" s="47"/>
      <c r="I74" s="47" t="s">
        <v>13</v>
      </c>
      <c r="J74" s="48" t="s">
        <v>11</v>
      </c>
      <c r="K74" s="45" t="s">
        <v>11</v>
      </c>
      <c r="L74" s="49">
        <v>181538.28</v>
      </c>
      <c r="M74" s="50">
        <v>199580</v>
      </c>
      <c r="N74" s="51">
        <f t="shared" si="80"/>
        <v>1.0993824553146587</v>
      </c>
      <c r="O74" s="51" t="str">
        <f t="shared" si="81"/>
        <v>&gt;=100%- &lt;120%</v>
      </c>
      <c r="P74" s="50">
        <f t="shared" si="82"/>
        <v>272154.54545454547</v>
      </c>
      <c r="Q74" s="51">
        <f t="shared" si="83"/>
        <v>1.4991578936108982</v>
      </c>
      <c r="R74" s="52">
        <v>256992.4</v>
      </c>
      <c r="S74" s="53">
        <v>141250</v>
      </c>
      <c r="T74" s="54">
        <f t="shared" si="84"/>
        <v>0.54962714850711536</v>
      </c>
      <c r="U74" s="54" t="str">
        <f t="shared" si="85"/>
        <v>&gt;=50%-&lt;80%</v>
      </c>
      <c r="V74" s="53">
        <f t="shared" si="86"/>
        <v>192613.63636363635</v>
      </c>
      <c r="W74" s="54">
        <f t="shared" si="87"/>
        <v>0.74949156614606638</v>
      </c>
    </row>
    <row r="75" spans="1:23" hidden="1">
      <c r="A75" s="8" t="s">
        <v>785</v>
      </c>
      <c r="B75" s="5" t="s">
        <v>786</v>
      </c>
      <c r="C75" s="46" t="s">
        <v>831</v>
      </c>
      <c r="D75" s="46" t="s">
        <v>832</v>
      </c>
      <c r="E75" s="46" t="s">
        <v>789</v>
      </c>
      <c r="F75" s="46" t="s">
        <v>311</v>
      </c>
      <c r="G75" s="46" t="s">
        <v>1952</v>
      </c>
      <c r="H75" s="47"/>
      <c r="I75" s="47" t="s">
        <v>13</v>
      </c>
      <c r="J75" s="48" t="s">
        <v>11</v>
      </c>
      <c r="K75" s="45" t="s">
        <v>11</v>
      </c>
      <c r="L75" s="49">
        <v>186621.6</v>
      </c>
      <c r="M75" s="50">
        <v>279300</v>
      </c>
      <c r="N75" s="51">
        <f t="shared" ref="N75:N82" si="88">IFERROR(M75/L75,2)</f>
        <v>1.4966113247341144</v>
      </c>
      <c r="O75" s="51" t="str">
        <f t="shared" ref="O75:O82" si="89">IF(N75&gt;=120%, "120% equal &amp; above", IF(N75&gt;=100%,"&gt;=100%- &lt;120%",IF(N75&gt;=80%,"&gt;=80%-&lt;100%",IF(N75&gt;=50%,"&gt;=50%-&lt;80%",IF(N75&gt;=20%,"&gt;=20%-&lt;50%","&lt;20%")))))</f>
        <v>120% equal &amp; above</v>
      </c>
      <c r="P75" s="50">
        <f t="shared" ref="P75:P82" si="90">M75/$B$3*$B$2</f>
        <v>380863.63636363635</v>
      </c>
      <c r="Q75" s="51">
        <f t="shared" ref="Q75:Q82" si="91">IFERROR(P75/L75,2)</f>
        <v>2.0408336246374286</v>
      </c>
      <c r="R75" s="52">
        <v>250000</v>
      </c>
      <c r="S75" s="53">
        <v>33300</v>
      </c>
      <c r="T75" s="54">
        <f t="shared" ref="T75:T82" si="92">IFERROR(S75/R75,2)</f>
        <v>0.13320000000000001</v>
      </c>
      <c r="U75" s="54" t="str">
        <f t="shared" ref="U75:U82" si="93">IF(T75&gt;=120%, "120% equal &amp; above", IF(T75&gt;=100%,"&gt;=100%- &lt;120%",IF(T75&gt;=80%,"&gt;=80%-&lt;100%",IF(T75&gt;=50%,"&gt;=50%-&lt;80%",IF(T75&gt;=20%,"&gt;=20%-&lt;50%","&lt;20%")))))</f>
        <v>&lt;20%</v>
      </c>
      <c r="V75" s="53">
        <f t="shared" ref="V75:V82" si="94">S75/$B$3*$B$2</f>
        <v>45409.090909090912</v>
      </c>
      <c r="W75" s="54">
        <f t="shared" ref="W75:W82" si="95">IFERROR(V75/R75,2)</f>
        <v>0.18163636363636365</v>
      </c>
    </row>
    <row r="76" spans="1:23" hidden="1">
      <c r="A76" s="8" t="s">
        <v>469</v>
      </c>
      <c r="B76" s="5" t="s">
        <v>470</v>
      </c>
      <c r="C76" s="46" t="s">
        <v>499</v>
      </c>
      <c r="D76" s="46" t="s">
        <v>500</v>
      </c>
      <c r="E76" s="46" t="s">
        <v>473</v>
      </c>
      <c r="F76" s="46" t="s">
        <v>311</v>
      </c>
      <c r="G76" s="46" t="s">
        <v>1911</v>
      </c>
      <c r="H76" s="47"/>
      <c r="I76" s="47" t="s">
        <v>1872</v>
      </c>
      <c r="J76" s="48" t="s">
        <v>11</v>
      </c>
      <c r="K76" s="45" t="s">
        <v>11</v>
      </c>
      <c r="L76" s="49">
        <v>211931.94</v>
      </c>
      <c r="M76" s="50">
        <v>129960</v>
      </c>
      <c r="N76" s="51">
        <f t="shared" si="88"/>
        <v>0.61321573331513879</v>
      </c>
      <c r="O76" s="51" t="str">
        <f t="shared" si="89"/>
        <v>&gt;=50%-&lt;80%</v>
      </c>
      <c r="P76" s="50">
        <f t="shared" si="90"/>
        <v>177218.18181818182</v>
      </c>
      <c r="Q76" s="51">
        <f t="shared" si="91"/>
        <v>0.83620327270246209</v>
      </c>
      <c r="R76" s="52">
        <v>221640.30000000002</v>
      </c>
      <c r="S76" s="53">
        <v>22550</v>
      </c>
      <c r="T76" s="54">
        <f t="shared" si="92"/>
        <v>0.10174142518305559</v>
      </c>
      <c r="U76" s="54" t="str">
        <f t="shared" si="93"/>
        <v>&lt;20%</v>
      </c>
      <c r="V76" s="53">
        <f t="shared" si="94"/>
        <v>30750</v>
      </c>
      <c r="W76" s="54">
        <f t="shared" si="95"/>
        <v>0.1387383070678031</v>
      </c>
    </row>
    <row r="77" spans="1:23">
      <c r="A77" s="8" t="s">
        <v>374</v>
      </c>
      <c r="B77" s="5" t="s">
        <v>375</v>
      </c>
      <c r="C77" s="46" t="s">
        <v>402</v>
      </c>
      <c r="D77" s="46" t="s">
        <v>403</v>
      </c>
      <c r="E77" s="46" t="s">
        <v>311</v>
      </c>
      <c r="F77" s="46" t="s">
        <v>311</v>
      </c>
      <c r="G77" s="46" t="s">
        <v>1900</v>
      </c>
      <c r="H77" s="47"/>
      <c r="I77" s="47" t="s">
        <v>13</v>
      </c>
      <c r="J77" s="48" t="s">
        <v>11</v>
      </c>
      <c r="K77" s="45" t="s">
        <v>11</v>
      </c>
      <c r="L77" s="49">
        <v>180000</v>
      </c>
      <c r="M77" s="50">
        <v>241895</v>
      </c>
      <c r="N77" s="51">
        <f t="shared" si="88"/>
        <v>1.3438611111111112</v>
      </c>
      <c r="O77" s="51"/>
      <c r="P77" s="50">
        <f t="shared" si="90"/>
        <v>329856.81818181818</v>
      </c>
      <c r="Q77" s="51"/>
      <c r="R77" s="52">
        <v>250000</v>
      </c>
      <c r="S77" s="53">
        <v>178990</v>
      </c>
      <c r="T77" s="54">
        <f t="shared" si="92"/>
        <v>0.71596000000000004</v>
      </c>
      <c r="U77" s="54" t="str">
        <f t="shared" si="93"/>
        <v>&gt;=50%-&lt;80%</v>
      </c>
      <c r="V77" s="53">
        <f t="shared" si="94"/>
        <v>244077.27272727274</v>
      </c>
      <c r="W77" s="54">
        <f t="shared" si="95"/>
        <v>0.9763090909090909</v>
      </c>
    </row>
    <row r="78" spans="1:23" hidden="1">
      <c r="A78" s="8" t="s">
        <v>571</v>
      </c>
      <c r="B78" s="5" t="s">
        <v>572</v>
      </c>
      <c r="C78" s="46" t="s">
        <v>1691</v>
      </c>
      <c r="D78" s="46" t="s">
        <v>1692</v>
      </c>
      <c r="E78" s="46" t="s">
        <v>574</v>
      </c>
      <c r="F78" s="46" t="s">
        <v>311</v>
      </c>
      <c r="G78" s="46" t="s">
        <v>1889</v>
      </c>
      <c r="H78" s="47"/>
      <c r="I78" s="47" t="s">
        <v>13</v>
      </c>
      <c r="J78" s="48" t="s">
        <v>11</v>
      </c>
      <c r="K78" s="45" t="s">
        <v>11</v>
      </c>
      <c r="L78" s="49">
        <v>180000</v>
      </c>
      <c r="M78" s="50">
        <v>158710</v>
      </c>
      <c r="N78" s="51">
        <f t="shared" si="88"/>
        <v>0.88172222222222219</v>
      </c>
      <c r="O78" s="51"/>
      <c r="P78" s="50">
        <f t="shared" si="90"/>
        <v>216422.72727272726</v>
      </c>
      <c r="Q78" s="51"/>
      <c r="R78" s="52">
        <v>250000</v>
      </c>
      <c r="S78" s="53">
        <v>59470</v>
      </c>
      <c r="T78" s="54">
        <f t="shared" si="92"/>
        <v>0.23788000000000001</v>
      </c>
      <c r="U78" s="54" t="str">
        <f t="shared" si="93"/>
        <v>&gt;=20%-&lt;50%</v>
      </c>
      <c r="V78" s="53">
        <f t="shared" si="94"/>
        <v>81095.454545454544</v>
      </c>
      <c r="W78" s="54">
        <f t="shared" si="95"/>
        <v>0.32438181818181816</v>
      </c>
    </row>
    <row r="79" spans="1:23" hidden="1">
      <c r="A79" s="8" t="s">
        <v>469</v>
      </c>
      <c r="B79" s="5" t="s">
        <v>470</v>
      </c>
      <c r="C79" s="46" t="s">
        <v>533</v>
      </c>
      <c r="D79" s="46" t="s">
        <v>52</v>
      </c>
      <c r="E79" s="46" t="s">
        <v>473</v>
      </c>
      <c r="F79" s="46" t="s">
        <v>311</v>
      </c>
      <c r="G79" s="46" t="s">
        <v>1915</v>
      </c>
      <c r="H79" s="47"/>
      <c r="I79" s="47" t="s">
        <v>1872</v>
      </c>
      <c r="J79" s="48" t="s">
        <v>11</v>
      </c>
      <c r="K79" s="45" t="s">
        <v>11</v>
      </c>
      <c r="L79" s="49">
        <v>214028.76</v>
      </c>
      <c r="M79" s="50">
        <v>139310</v>
      </c>
      <c r="N79" s="51">
        <f t="shared" si="88"/>
        <v>0.65089383314653593</v>
      </c>
      <c r="O79" s="51" t="str">
        <f t="shared" si="89"/>
        <v>&gt;=50%-&lt;80%</v>
      </c>
      <c r="P79" s="50">
        <f t="shared" si="90"/>
        <v>189968.18181818182</v>
      </c>
      <c r="Q79" s="51">
        <f t="shared" si="91"/>
        <v>0.88758249974527637</v>
      </c>
      <c r="R79" s="52">
        <v>213302.15</v>
      </c>
      <c r="S79" s="53">
        <v>37640</v>
      </c>
      <c r="T79" s="54">
        <f t="shared" si="92"/>
        <v>0.17646329397054836</v>
      </c>
      <c r="U79" s="54" t="str">
        <f t="shared" si="93"/>
        <v>&lt;20%</v>
      </c>
      <c r="V79" s="53">
        <f t="shared" si="94"/>
        <v>51327.272727272728</v>
      </c>
      <c r="W79" s="54">
        <f t="shared" si="95"/>
        <v>0.24063176450529322</v>
      </c>
    </row>
    <row r="80" spans="1:23" hidden="1">
      <c r="A80" s="8" t="s">
        <v>701</v>
      </c>
      <c r="B80" s="5" t="s">
        <v>300</v>
      </c>
      <c r="C80" s="46" t="s">
        <v>738</v>
      </c>
      <c r="D80" s="46" t="s">
        <v>739</v>
      </c>
      <c r="E80" s="46" t="s">
        <v>473</v>
      </c>
      <c r="F80" s="46" t="s">
        <v>311</v>
      </c>
      <c r="G80" s="46" t="s">
        <v>2767</v>
      </c>
      <c r="H80" s="47"/>
      <c r="I80" s="47" t="s">
        <v>13</v>
      </c>
      <c r="J80" s="48" t="s">
        <v>11</v>
      </c>
      <c r="K80" s="45" t="s">
        <v>11</v>
      </c>
      <c r="L80" s="49">
        <v>296815.2</v>
      </c>
      <c r="M80" s="50">
        <v>143255</v>
      </c>
      <c r="N80" s="51">
        <f t="shared" si="88"/>
        <v>0.48264037690792116</v>
      </c>
      <c r="O80" s="51" t="str">
        <f t="shared" si="89"/>
        <v>&gt;=20%-&lt;50%</v>
      </c>
      <c r="P80" s="50">
        <f t="shared" si="90"/>
        <v>195347.72727272726</v>
      </c>
      <c r="Q80" s="51">
        <f t="shared" si="91"/>
        <v>0.65814596851080154</v>
      </c>
      <c r="R80" s="52">
        <v>125000</v>
      </c>
      <c r="S80" s="53">
        <v>77580</v>
      </c>
      <c r="T80" s="54">
        <f t="shared" si="92"/>
        <v>0.62063999999999997</v>
      </c>
      <c r="U80" s="54" t="str">
        <f t="shared" si="93"/>
        <v>&gt;=50%-&lt;80%</v>
      </c>
      <c r="V80" s="53">
        <f t="shared" si="94"/>
        <v>105790.90909090909</v>
      </c>
      <c r="W80" s="54">
        <f t="shared" si="95"/>
        <v>0.84632727272727271</v>
      </c>
    </row>
    <row r="81" spans="1:23" hidden="1">
      <c r="A81" s="8" t="s">
        <v>585</v>
      </c>
      <c r="B81" s="5" t="s">
        <v>586</v>
      </c>
      <c r="C81" s="46" t="s">
        <v>628</v>
      </c>
      <c r="D81" s="46" t="s">
        <v>629</v>
      </c>
      <c r="E81" s="46" t="s">
        <v>589</v>
      </c>
      <c r="F81" s="46" t="s">
        <v>311</v>
      </c>
      <c r="G81" s="46" t="s">
        <v>1921</v>
      </c>
      <c r="H81" s="47"/>
      <c r="I81" s="47" t="s">
        <v>13</v>
      </c>
      <c r="J81" s="48" t="s">
        <v>11</v>
      </c>
      <c r="K81" s="45" t="s">
        <v>11</v>
      </c>
      <c r="L81" s="49">
        <v>168319.14</v>
      </c>
      <c r="M81" s="50">
        <v>88825</v>
      </c>
      <c r="N81" s="51">
        <f t="shared" si="88"/>
        <v>0.52771776281651628</v>
      </c>
      <c r="O81" s="51" t="str">
        <f t="shared" si="89"/>
        <v>&gt;=50%-&lt;80%</v>
      </c>
      <c r="P81" s="50">
        <f t="shared" si="90"/>
        <v>121125</v>
      </c>
      <c r="Q81" s="51">
        <f t="shared" si="91"/>
        <v>0.71961513111343123</v>
      </c>
      <c r="R81" s="52">
        <v>248245.19999999998</v>
      </c>
      <c r="S81" s="53">
        <v>126880</v>
      </c>
      <c r="T81" s="54">
        <f t="shared" si="92"/>
        <v>0.51110756622887377</v>
      </c>
      <c r="U81" s="54" t="str">
        <f t="shared" si="93"/>
        <v>&gt;=50%-&lt;80%</v>
      </c>
      <c r="V81" s="53">
        <f t="shared" si="94"/>
        <v>173018.18181818182</v>
      </c>
      <c r="W81" s="54">
        <f t="shared" si="95"/>
        <v>0.69696486303937333</v>
      </c>
    </row>
    <row r="82" spans="1:23" hidden="1">
      <c r="A82" s="8" t="s">
        <v>428</v>
      </c>
      <c r="B82" s="5" t="s">
        <v>429</v>
      </c>
      <c r="C82" s="46" t="s">
        <v>1048</v>
      </c>
      <c r="D82" s="46" t="s">
        <v>1049</v>
      </c>
      <c r="E82" s="46" t="s">
        <v>310</v>
      </c>
      <c r="F82" s="46" t="s">
        <v>311</v>
      </c>
      <c r="G82" s="46" t="s">
        <v>1904</v>
      </c>
      <c r="H82" s="47"/>
      <c r="I82" s="47" t="s">
        <v>1872</v>
      </c>
      <c r="J82" s="48" t="s">
        <v>11</v>
      </c>
      <c r="K82" s="45" t="s">
        <v>11</v>
      </c>
      <c r="L82" s="49">
        <v>220000</v>
      </c>
      <c r="M82" s="50">
        <v>143390</v>
      </c>
      <c r="N82" s="51">
        <f t="shared" si="88"/>
        <v>0.65177272727272728</v>
      </c>
      <c r="O82" s="51" t="str">
        <f t="shared" si="89"/>
        <v>&gt;=50%-&lt;80%</v>
      </c>
      <c r="P82" s="50">
        <f t="shared" si="90"/>
        <v>195531.81818181818</v>
      </c>
      <c r="Q82" s="51">
        <f t="shared" si="91"/>
        <v>0.88878099173553715</v>
      </c>
      <c r="R82" s="52">
        <v>195573.15000000002</v>
      </c>
      <c r="S82" s="53">
        <v>41150</v>
      </c>
      <c r="T82" s="54">
        <f t="shared" si="92"/>
        <v>0.21040720569260143</v>
      </c>
      <c r="U82" s="54" t="str">
        <f t="shared" si="93"/>
        <v>&gt;=20%-&lt;50%</v>
      </c>
      <c r="V82" s="53">
        <f t="shared" si="94"/>
        <v>56113.636363636368</v>
      </c>
      <c r="W82" s="54">
        <f t="shared" si="95"/>
        <v>0.28691891685354742</v>
      </c>
    </row>
    <row r="83" spans="1:23" hidden="1">
      <c r="A83" s="8" t="s">
        <v>469</v>
      </c>
      <c r="B83" s="5" t="s">
        <v>470</v>
      </c>
      <c r="C83" s="46" t="s">
        <v>534</v>
      </c>
      <c r="D83" s="46" t="s">
        <v>535</v>
      </c>
      <c r="E83" s="46" t="s">
        <v>473</v>
      </c>
      <c r="F83" s="46" t="s">
        <v>311</v>
      </c>
      <c r="G83" s="46" t="s">
        <v>1915</v>
      </c>
      <c r="H83" s="47"/>
      <c r="I83" s="47" t="s">
        <v>1872</v>
      </c>
      <c r="J83" s="48" t="s">
        <v>11</v>
      </c>
      <c r="K83" s="45" t="s">
        <v>11</v>
      </c>
      <c r="L83" s="49">
        <v>230638.32</v>
      </c>
      <c r="M83" s="50">
        <v>203480</v>
      </c>
      <c r="N83" s="51">
        <f t="shared" ref="N83:N97" si="96">IFERROR(M83/L83,2)</f>
        <v>0.88224714782868685</v>
      </c>
      <c r="O83" s="51" t="str">
        <f t="shared" ref="O83:O97" si="97">IF(N83&gt;=120%, "120% equal &amp; above", IF(N83&gt;=100%,"&gt;=100%- &lt;120%",IF(N83&gt;=80%,"&gt;=80%-&lt;100%",IF(N83&gt;=50%,"&gt;=50%-&lt;80%",IF(N83&gt;=20%,"&gt;=20%-&lt;50%","&lt;20%")))))</f>
        <v>&gt;=80%-&lt;100%</v>
      </c>
      <c r="P83" s="50">
        <f t="shared" ref="P83:P97" si="98">M83/$B$3*$B$2</f>
        <v>277472.72727272729</v>
      </c>
      <c r="Q83" s="51">
        <f t="shared" ref="Q83:Q97" si="99">IFERROR(P83/L83,2)</f>
        <v>1.2030642924936641</v>
      </c>
      <c r="R83" s="52">
        <v>184808.25</v>
      </c>
      <c r="S83" s="53">
        <v>145780</v>
      </c>
      <c r="T83" s="54">
        <f t="shared" ref="T83:T97" si="100">IFERROR(S83/R83,2)</f>
        <v>0.78881759878143964</v>
      </c>
      <c r="U83" s="54" t="str">
        <f t="shared" ref="U83:U97" si="101">IF(T83&gt;=120%, "120% equal &amp; above", IF(T83&gt;=100%,"&gt;=100%- &lt;120%",IF(T83&gt;=80%,"&gt;=80%-&lt;100%",IF(T83&gt;=50%,"&gt;=50%-&lt;80%",IF(T83&gt;=20%,"&gt;=20%-&lt;50%","&lt;20%")))))</f>
        <v>&gt;=50%-&lt;80%</v>
      </c>
      <c r="V83" s="53">
        <f t="shared" ref="V83:V97" si="102">S83/$B$3*$B$2</f>
        <v>198790.90909090909</v>
      </c>
      <c r="W83" s="54">
        <f t="shared" ref="W83:W97" si="103">IFERROR(V83/R83,2)</f>
        <v>1.0756603619746905</v>
      </c>
    </row>
    <row r="84" spans="1:23">
      <c r="A84" s="8" t="s">
        <v>374</v>
      </c>
      <c r="B84" s="5" t="s">
        <v>375</v>
      </c>
      <c r="C84" s="46" t="s">
        <v>378</v>
      </c>
      <c r="D84" s="46" t="s">
        <v>131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 t="s">
        <v>11</v>
      </c>
      <c r="L84" s="49">
        <v>250000</v>
      </c>
      <c r="M84" s="50">
        <v>295565</v>
      </c>
      <c r="N84" s="51">
        <f t="shared" si="96"/>
        <v>1.1822600000000001</v>
      </c>
      <c r="O84" s="51" t="str">
        <f t="shared" si="97"/>
        <v>&gt;=100%- &lt;120%</v>
      </c>
      <c r="P84" s="50">
        <f t="shared" si="98"/>
        <v>403043.18181818182</v>
      </c>
      <c r="Q84" s="51">
        <f t="shared" si="99"/>
        <v>1.6121727272727273</v>
      </c>
      <c r="R84" s="52">
        <v>160000</v>
      </c>
      <c r="S84" s="53">
        <v>95700</v>
      </c>
      <c r="T84" s="54">
        <f t="shared" si="100"/>
        <v>0.59812500000000002</v>
      </c>
      <c r="U84" s="54" t="str">
        <f t="shared" si="101"/>
        <v>&gt;=50%-&lt;80%</v>
      </c>
      <c r="V84" s="53">
        <f t="shared" si="102"/>
        <v>130500</v>
      </c>
      <c r="W84" s="54">
        <f t="shared" si="103"/>
        <v>0.81562500000000004</v>
      </c>
    </row>
    <row r="85" spans="1:23" hidden="1">
      <c r="A85" s="8" t="s">
        <v>633</v>
      </c>
      <c r="B85" s="5" t="s">
        <v>128</v>
      </c>
      <c r="C85" s="46" t="s">
        <v>1366</v>
      </c>
      <c r="D85" s="46" t="s">
        <v>1367</v>
      </c>
      <c r="E85" s="46" t="s">
        <v>589</v>
      </c>
      <c r="F85" s="46" t="s">
        <v>311</v>
      </c>
      <c r="G85" s="46" t="s">
        <v>1926</v>
      </c>
      <c r="H85" s="47"/>
      <c r="I85" s="47" t="s">
        <v>13</v>
      </c>
      <c r="J85" s="48" t="s">
        <v>11</v>
      </c>
      <c r="K85" s="45" t="s">
        <v>11</v>
      </c>
      <c r="L85" s="49">
        <v>182618.68</v>
      </c>
      <c r="M85" s="50">
        <v>185110</v>
      </c>
      <c r="N85" s="51">
        <f t="shared" si="96"/>
        <v>1.0136421969537837</v>
      </c>
      <c r="O85" s="51" t="str">
        <f t="shared" si="97"/>
        <v>&gt;=100%- &lt;120%</v>
      </c>
      <c r="P85" s="50">
        <f t="shared" si="98"/>
        <v>252422.72727272729</v>
      </c>
      <c r="Q85" s="51">
        <f t="shared" si="99"/>
        <v>1.3822393594824325</v>
      </c>
      <c r="R85" s="52">
        <v>226498.4</v>
      </c>
      <c r="S85" s="53">
        <v>114090</v>
      </c>
      <c r="T85" s="54">
        <f t="shared" si="100"/>
        <v>0.50371216750317005</v>
      </c>
      <c r="U85" s="54" t="str">
        <f t="shared" si="101"/>
        <v>&gt;=50%-&lt;80%</v>
      </c>
      <c r="V85" s="53">
        <f t="shared" si="102"/>
        <v>155577.27272727274</v>
      </c>
      <c r="W85" s="54">
        <f t="shared" si="103"/>
        <v>0.68688022841341367</v>
      </c>
    </row>
    <row r="86" spans="1:23" hidden="1">
      <c r="A86" s="8" t="s">
        <v>836</v>
      </c>
      <c r="B86" s="5" t="s">
        <v>837</v>
      </c>
      <c r="C86" s="46" t="s">
        <v>841</v>
      </c>
      <c r="D86" s="46" t="s">
        <v>648</v>
      </c>
      <c r="E86" s="46" t="s">
        <v>789</v>
      </c>
      <c r="F86" s="46" t="s">
        <v>311</v>
      </c>
      <c r="G86" s="46" t="s">
        <v>1953</v>
      </c>
      <c r="H86" s="47"/>
      <c r="I86" s="47" t="s">
        <v>13</v>
      </c>
      <c r="J86" s="48" t="s">
        <v>11</v>
      </c>
      <c r="K86" s="45" t="s">
        <v>11</v>
      </c>
      <c r="L86" s="49">
        <v>188612.16</v>
      </c>
      <c r="M86" s="50">
        <v>105250</v>
      </c>
      <c r="N86" s="51">
        <f t="shared" si="96"/>
        <v>0.55802340633817038</v>
      </c>
      <c r="O86" s="51" t="str">
        <f t="shared" si="97"/>
        <v>&gt;=50%-&lt;80%</v>
      </c>
      <c r="P86" s="50">
        <f t="shared" si="98"/>
        <v>143522.72727272726</v>
      </c>
      <c r="Q86" s="51">
        <f t="shared" si="99"/>
        <v>0.76094100864295955</v>
      </c>
      <c r="R86" s="52">
        <v>220000</v>
      </c>
      <c r="S86" s="53">
        <v>203180</v>
      </c>
      <c r="T86" s="54">
        <f t="shared" si="100"/>
        <v>0.92354545454545456</v>
      </c>
      <c r="U86" s="54" t="str">
        <f t="shared" si="101"/>
        <v>&gt;=80%-&lt;100%</v>
      </c>
      <c r="V86" s="53">
        <f t="shared" si="102"/>
        <v>277063.63636363635</v>
      </c>
      <c r="W86" s="54">
        <f t="shared" si="103"/>
        <v>1.2593801652892562</v>
      </c>
    </row>
    <row r="87" spans="1:23" hidden="1">
      <c r="A87" s="8" t="s">
        <v>667</v>
      </c>
      <c r="B87" s="5" t="s">
        <v>668</v>
      </c>
      <c r="C87" s="46" t="s">
        <v>673</v>
      </c>
      <c r="D87" s="46" t="s">
        <v>674</v>
      </c>
      <c r="E87" s="46" t="s">
        <v>589</v>
      </c>
      <c r="F87" s="46" t="s">
        <v>311</v>
      </c>
      <c r="G87" s="46" t="s">
        <v>1886</v>
      </c>
      <c r="H87" s="47"/>
      <c r="I87" s="47" t="s">
        <v>1872</v>
      </c>
      <c r="J87" s="48" t="s">
        <v>11</v>
      </c>
      <c r="K87" s="45" t="s">
        <v>11</v>
      </c>
      <c r="L87" s="49">
        <v>180881.02</v>
      </c>
      <c r="M87" s="50">
        <v>242745</v>
      </c>
      <c r="N87" s="51">
        <f t="shared" si="96"/>
        <v>1.3420147674974412</v>
      </c>
      <c r="O87" s="51" t="str">
        <f t="shared" si="97"/>
        <v>120% equal &amp; above</v>
      </c>
      <c r="P87" s="50">
        <f t="shared" si="98"/>
        <v>331015.90909090906</v>
      </c>
      <c r="Q87" s="51">
        <f t="shared" si="99"/>
        <v>1.8300201374965106</v>
      </c>
      <c r="R87" s="52">
        <v>219921.45</v>
      </c>
      <c r="S87" s="53">
        <v>197590</v>
      </c>
      <c r="T87" s="54">
        <f t="shared" si="100"/>
        <v>0.89845715367918855</v>
      </c>
      <c r="U87" s="54" t="str">
        <f t="shared" si="101"/>
        <v>&gt;=80%-&lt;100%</v>
      </c>
      <c r="V87" s="53">
        <f t="shared" si="102"/>
        <v>269440.90909090906</v>
      </c>
      <c r="W87" s="54">
        <f t="shared" si="103"/>
        <v>1.225168845926166</v>
      </c>
    </row>
    <row r="88" spans="1:23" hidden="1">
      <c r="A88" s="8" t="s">
        <v>571</v>
      </c>
      <c r="B88" s="5" t="s">
        <v>572</v>
      </c>
      <c r="C88" s="46" t="s">
        <v>1598</v>
      </c>
      <c r="D88" s="46" t="s">
        <v>1599</v>
      </c>
      <c r="E88" s="46" t="s">
        <v>574</v>
      </c>
      <c r="F88" s="46" t="s">
        <v>311</v>
      </c>
      <c r="G88" s="46" t="s">
        <v>1883</v>
      </c>
      <c r="H88" s="47"/>
      <c r="I88" s="47" t="s">
        <v>1872</v>
      </c>
      <c r="J88" s="48" t="s">
        <v>11</v>
      </c>
      <c r="K88" s="45" t="s">
        <v>11</v>
      </c>
      <c r="L88" s="49">
        <v>300000</v>
      </c>
      <c r="M88" s="50">
        <v>265605</v>
      </c>
      <c r="N88" s="51">
        <f t="shared" si="96"/>
        <v>0.88534999999999997</v>
      </c>
      <c r="O88" s="51" t="str">
        <f t="shared" si="97"/>
        <v>&gt;=80%-&lt;100%</v>
      </c>
      <c r="P88" s="50">
        <f t="shared" si="98"/>
        <v>362188.63636363635</v>
      </c>
      <c r="Q88" s="51">
        <f t="shared" si="99"/>
        <v>1.2072954545454546</v>
      </c>
      <c r="R88" s="52">
        <v>100000</v>
      </c>
      <c r="S88" s="53">
        <v>80740</v>
      </c>
      <c r="T88" s="54">
        <f t="shared" si="100"/>
        <v>0.80740000000000001</v>
      </c>
      <c r="U88" s="54" t="str">
        <f t="shared" si="101"/>
        <v>&gt;=80%-&lt;100%</v>
      </c>
      <c r="V88" s="53">
        <f t="shared" si="102"/>
        <v>110100</v>
      </c>
      <c r="W88" s="54">
        <f t="shared" si="103"/>
        <v>1.101</v>
      </c>
    </row>
    <row r="89" spans="1:23">
      <c r="A89" s="8" t="s">
        <v>374</v>
      </c>
      <c r="B89" s="5" t="s">
        <v>375</v>
      </c>
      <c r="C89" s="46" t="s">
        <v>409</v>
      </c>
      <c r="D89" s="46" t="s">
        <v>410</v>
      </c>
      <c r="E89" s="46" t="s">
        <v>311</v>
      </c>
      <c r="F89" s="46" t="s">
        <v>311</v>
      </c>
      <c r="G89" s="46" t="s">
        <v>1902</v>
      </c>
      <c r="H89" s="47"/>
      <c r="I89" s="47" t="s">
        <v>1872</v>
      </c>
      <c r="J89" s="48" t="s">
        <v>11</v>
      </c>
      <c r="K89" s="45" t="s">
        <v>11</v>
      </c>
      <c r="L89" s="49">
        <v>250000</v>
      </c>
      <c r="M89" s="50">
        <v>270510</v>
      </c>
      <c r="N89" s="51">
        <f t="shared" si="96"/>
        <v>1.0820399999999999</v>
      </c>
      <c r="O89" s="51" t="str">
        <f t="shared" si="97"/>
        <v>&gt;=100%- &lt;120%</v>
      </c>
      <c r="P89" s="50">
        <f t="shared" si="98"/>
        <v>368877.27272727271</v>
      </c>
      <c r="Q89" s="51">
        <f t="shared" si="99"/>
        <v>1.4755090909090909</v>
      </c>
      <c r="R89" s="52">
        <v>150000</v>
      </c>
      <c r="S89" s="53">
        <v>26870</v>
      </c>
      <c r="T89" s="54">
        <f t="shared" si="100"/>
        <v>0.17913333333333334</v>
      </c>
      <c r="U89" s="54" t="str">
        <f t="shared" si="101"/>
        <v>&lt;20%</v>
      </c>
      <c r="V89" s="53">
        <f t="shared" si="102"/>
        <v>36640.909090909088</v>
      </c>
      <c r="W89" s="54">
        <f t="shared" si="103"/>
        <v>0.24427272727272725</v>
      </c>
    </row>
    <row r="90" spans="1:23" hidden="1">
      <c r="A90" s="8" t="s">
        <v>428</v>
      </c>
      <c r="B90" s="5" t="s">
        <v>429</v>
      </c>
      <c r="C90" s="46" t="s">
        <v>1424</v>
      </c>
      <c r="D90" s="46" t="s">
        <v>19</v>
      </c>
      <c r="E90" s="46" t="s">
        <v>310</v>
      </c>
      <c r="F90" s="46" t="s">
        <v>311</v>
      </c>
      <c r="G90" s="46" t="s">
        <v>1959</v>
      </c>
      <c r="H90" s="47"/>
      <c r="I90" s="47" t="s">
        <v>1872</v>
      </c>
      <c r="J90" s="48" t="s">
        <v>11</v>
      </c>
      <c r="K90" s="45" t="s">
        <v>11</v>
      </c>
      <c r="L90" s="49">
        <v>280000</v>
      </c>
      <c r="M90" s="50">
        <v>145220</v>
      </c>
      <c r="N90" s="51">
        <f t="shared" si="96"/>
        <v>0.51864285714285718</v>
      </c>
      <c r="O90" s="51" t="str">
        <f t="shared" si="97"/>
        <v>&gt;=50%-&lt;80%</v>
      </c>
      <c r="P90" s="50">
        <f t="shared" si="98"/>
        <v>198027.27272727274</v>
      </c>
      <c r="Q90" s="51">
        <f t="shared" si="99"/>
        <v>0.70724025974025972</v>
      </c>
      <c r="R90" s="52">
        <v>120000</v>
      </c>
      <c r="S90" s="53">
        <v>11880</v>
      </c>
      <c r="T90" s="54">
        <f t="shared" si="100"/>
        <v>9.9000000000000005E-2</v>
      </c>
      <c r="U90" s="54" t="str">
        <f t="shared" si="101"/>
        <v>&lt;20%</v>
      </c>
      <c r="V90" s="53">
        <f t="shared" si="102"/>
        <v>16200</v>
      </c>
      <c r="W90" s="54">
        <f t="shared" si="103"/>
        <v>0.13500000000000001</v>
      </c>
    </row>
    <row r="91" spans="1:23" hidden="1">
      <c r="A91" s="8" t="s">
        <v>428</v>
      </c>
      <c r="B91" s="5" t="s">
        <v>429</v>
      </c>
      <c r="C91" s="46" t="s">
        <v>1052</v>
      </c>
      <c r="D91" s="46" t="s">
        <v>34</v>
      </c>
      <c r="E91" s="46" t="s">
        <v>310</v>
      </c>
      <c r="F91" s="46" t="s">
        <v>311</v>
      </c>
      <c r="G91" s="46" t="s">
        <v>1909</v>
      </c>
      <c r="H91" s="47"/>
      <c r="I91" s="47" t="s">
        <v>13</v>
      </c>
      <c r="J91" s="48" t="s">
        <v>11</v>
      </c>
      <c r="K91" s="45" t="s">
        <v>11</v>
      </c>
      <c r="L91" s="49">
        <v>200000</v>
      </c>
      <c r="M91" s="50">
        <v>165010</v>
      </c>
      <c r="N91" s="51">
        <f t="shared" si="96"/>
        <v>0.82504999999999995</v>
      </c>
      <c r="O91" s="51" t="str">
        <f t="shared" si="97"/>
        <v>&gt;=80%-&lt;100%</v>
      </c>
      <c r="P91" s="50">
        <f t="shared" si="98"/>
        <v>225013.63636363635</v>
      </c>
      <c r="Q91" s="51">
        <f t="shared" si="99"/>
        <v>1.1250681818181818</v>
      </c>
      <c r="R91" s="52">
        <v>200000</v>
      </c>
      <c r="S91" s="53">
        <v>117820</v>
      </c>
      <c r="T91" s="54">
        <f t="shared" si="100"/>
        <v>0.58909999999999996</v>
      </c>
      <c r="U91" s="54" t="str">
        <f t="shared" si="101"/>
        <v>&gt;=50%-&lt;80%</v>
      </c>
      <c r="V91" s="53">
        <f t="shared" si="102"/>
        <v>160663.63636363635</v>
      </c>
      <c r="W91" s="54">
        <f t="shared" si="103"/>
        <v>0.80331818181818182</v>
      </c>
    </row>
    <row r="92" spans="1:23">
      <c r="A92" s="8" t="s">
        <v>374</v>
      </c>
      <c r="B92" s="5" t="s">
        <v>375</v>
      </c>
      <c r="C92" s="46" t="s">
        <v>407</v>
      </c>
      <c r="D92" s="46" t="s">
        <v>408</v>
      </c>
      <c r="E92" s="46" t="s">
        <v>311</v>
      </c>
      <c r="F92" s="46" t="s">
        <v>311</v>
      </c>
      <c r="G92" s="46" t="s">
        <v>1902</v>
      </c>
      <c r="H92" s="47"/>
      <c r="I92" s="47" t="s">
        <v>1872</v>
      </c>
      <c r="J92" s="48" t="s">
        <v>11</v>
      </c>
      <c r="K92" s="45" t="s">
        <v>11</v>
      </c>
      <c r="L92" s="49">
        <v>200000</v>
      </c>
      <c r="M92" s="50">
        <v>221420</v>
      </c>
      <c r="N92" s="51">
        <f t="shared" si="96"/>
        <v>1.1071</v>
      </c>
      <c r="O92" s="51" t="str">
        <f t="shared" si="97"/>
        <v>&gt;=100%- &lt;120%</v>
      </c>
      <c r="P92" s="50">
        <f t="shared" si="98"/>
        <v>301936.36363636365</v>
      </c>
      <c r="Q92" s="51">
        <f t="shared" si="99"/>
        <v>1.5096818181818181</v>
      </c>
      <c r="R92" s="52">
        <v>200000</v>
      </c>
      <c r="S92" s="53">
        <v>217820</v>
      </c>
      <c r="T92" s="54">
        <f t="shared" si="100"/>
        <v>1.0891</v>
      </c>
      <c r="U92" s="54" t="str">
        <f t="shared" si="101"/>
        <v>&gt;=100%- &lt;120%</v>
      </c>
      <c r="V92" s="53">
        <f t="shared" si="102"/>
        <v>297027.27272727271</v>
      </c>
      <c r="W92" s="54">
        <f t="shared" si="103"/>
        <v>1.4851363636363635</v>
      </c>
    </row>
    <row r="93" spans="1:23" hidden="1">
      <c r="A93" s="8" t="s">
        <v>324</v>
      </c>
      <c r="B93" s="5" t="s">
        <v>325</v>
      </c>
      <c r="C93" s="46" t="s">
        <v>871</v>
      </c>
      <c r="D93" s="46" t="s">
        <v>229</v>
      </c>
      <c r="E93" s="46" t="s">
        <v>310</v>
      </c>
      <c r="F93" s="46" t="s">
        <v>311</v>
      </c>
      <c r="G93" s="46" t="s">
        <v>1896</v>
      </c>
      <c r="H93" s="47"/>
      <c r="I93" s="47" t="s">
        <v>13</v>
      </c>
      <c r="J93" s="48" t="s">
        <v>11</v>
      </c>
      <c r="K93" s="45" t="s">
        <v>11</v>
      </c>
      <c r="L93" s="49">
        <v>200000</v>
      </c>
      <c r="M93" s="50">
        <v>173830</v>
      </c>
      <c r="N93" s="51">
        <f t="shared" si="96"/>
        <v>0.86914999999999998</v>
      </c>
      <c r="O93" s="51" t="str">
        <f t="shared" si="97"/>
        <v>&gt;=80%-&lt;100%</v>
      </c>
      <c r="P93" s="50">
        <f t="shared" si="98"/>
        <v>237040.90909090909</v>
      </c>
      <c r="Q93" s="51">
        <f t="shared" si="99"/>
        <v>1.1852045454545455</v>
      </c>
      <c r="R93" s="52">
        <v>200000</v>
      </c>
      <c r="S93" s="53">
        <v>65590</v>
      </c>
      <c r="T93" s="54">
        <f t="shared" si="100"/>
        <v>0.32795000000000002</v>
      </c>
      <c r="U93" s="54" t="str">
        <f t="shared" si="101"/>
        <v>&gt;=20%-&lt;50%</v>
      </c>
      <c r="V93" s="53">
        <f t="shared" si="102"/>
        <v>89440.909090909088</v>
      </c>
      <c r="W93" s="54">
        <f t="shared" si="103"/>
        <v>0.44720454545454547</v>
      </c>
    </row>
    <row r="94" spans="1:23" hidden="1">
      <c r="A94" s="8" t="s">
        <v>307</v>
      </c>
      <c r="B94" s="5" t="s">
        <v>308</v>
      </c>
      <c r="C94" s="46" t="s">
        <v>1091</v>
      </c>
      <c r="D94" s="46" t="s">
        <v>1092</v>
      </c>
      <c r="E94" s="46" t="s">
        <v>310</v>
      </c>
      <c r="F94" s="46" t="s">
        <v>311</v>
      </c>
      <c r="G94" s="46" t="s">
        <v>1894</v>
      </c>
      <c r="H94" s="47"/>
      <c r="I94" s="47" t="s">
        <v>1872</v>
      </c>
      <c r="J94" s="48" t="s">
        <v>11</v>
      </c>
      <c r="K94" s="45" t="s">
        <v>11</v>
      </c>
      <c r="L94" s="49">
        <v>150000</v>
      </c>
      <c r="M94" s="50">
        <v>219205</v>
      </c>
      <c r="N94" s="51">
        <f t="shared" si="96"/>
        <v>1.4613666666666667</v>
      </c>
      <c r="O94" s="51" t="str">
        <f t="shared" si="97"/>
        <v>120% equal &amp; above</v>
      </c>
      <c r="P94" s="50">
        <f t="shared" si="98"/>
        <v>298915.90909090906</v>
      </c>
      <c r="Q94" s="51">
        <f t="shared" si="99"/>
        <v>1.9927727272727271</v>
      </c>
      <c r="R94" s="52">
        <v>250000</v>
      </c>
      <c r="S94" s="53">
        <v>183280</v>
      </c>
      <c r="T94" s="54">
        <f t="shared" si="100"/>
        <v>0.73311999999999999</v>
      </c>
      <c r="U94" s="54" t="str">
        <f t="shared" si="101"/>
        <v>&gt;=50%-&lt;80%</v>
      </c>
      <c r="V94" s="53">
        <f t="shared" si="102"/>
        <v>249927.27272727271</v>
      </c>
      <c r="W94" s="54">
        <f t="shared" si="103"/>
        <v>0.99970909090909077</v>
      </c>
    </row>
    <row r="95" spans="1:23" hidden="1">
      <c r="A95" s="8" t="s">
        <v>770</v>
      </c>
      <c r="B95" s="5" t="s">
        <v>771</v>
      </c>
      <c r="C95" s="46" t="s">
        <v>1718</v>
      </c>
      <c r="D95" s="46" t="s">
        <v>1719</v>
      </c>
      <c r="E95" s="46" t="s">
        <v>574</v>
      </c>
      <c r="F95" s="46" t="s">
        <v>311</v>
      </c>
      <c r="G95" s="46" t="s">
        <v>1965</v>
      </c>
      <c r="H95" s="47"/>
      <c r="I95" s="47" t="s">
        <v>13</v>
      </c>
      <c r="J95" s="48" t="s">
        <v>11</v>
      </c>
      <c r="K95" s="45" t="s">
        <v>11</v>
      </c>
      <c r="L95" s="49">
        <v>150000</v>
      </c>
      <c r="M95" s="50">
        <v>105375</v>
      </c>
      <c r="N95" s="51">
        <f t="shared" si="96"/>
        <v>0.70250000000000001</v>
      </c>
      <c r="O95" s="51" t="str">
        <f t="shared" si="97"/>
        <v>&gt;=50%-&lt;80%</v>
      </c>
      <c r="P95" s="50">
        <f t="shared" si="98"/>
        <v>143693.18181818182</v>
      </c>
      <c r="Q95" s="51">
        <f t="shared" si="99"/>
        <v>0.9579545454545455</v>
      </c>
      <c r="R95" s="52">
        <v>250000</v>
      </c>
      <c r="S95" s="53">
        <v>130450</v>
      </c>
      <c r="T95" s="54">
        <f t="shared" si="100"/>
        <v>0.52180000000000004</v>
      </c>
      <c r="U95" s="54" t="str">
        <f t="shared" si="101"/>
        <v>&gt;=50%-&lt;80%</v>
      </c>
      <c r="V95" s="53">
        <f t="shared" si="102"/>
        <v>177886.36363636365</v>
      </c>
      <c r="W95" s="54">
        <f t="shared" si="103"/>
        <v>0.71154545454545459</v>
      </c>
    </row>
    <row r="96" spans="1:23" hidden="1">
      <c r="A96" s="8" t="s">
        <v>415</v>
      </c>
      <c r="B96" s="5" t="s">
        <v>416</v>
      </c>
      <c r="C96" s="46" t="s">
        <v>1750</v>
      </c>
      <c r="D96" s="46" t="s">
        <v>1751</v>
      </c>
      <c r="E96" s="46" t="s">
        <v>310</v>
      </c>
      <c r="F96" s="46" t="s">
        <v>311</v>
      </c>
      <c r="G96" s="46" t="s">
        <v>1903</v>
      </c>
      <c r="H96" s="47"/>
      <c r="I96" s="47" t="s">
        <v>1872</v>
      </c>
      <c r="J96" s="48" t="s">
        <v>11</v>
      </c>
      <c r="K96" s="45" t="s">
        <v>11</v>
      </c>
      <c r="L96" s="49">
        <v>100000</v>
      </c>
      <c r="M96" s="50">
        <v>14210</v>
      </c>
      <c r="N96" s="51">
        <f t="shared" si="96"/>
        <v>0.1421</v>
      </c>
      <c r="O96" s="51" t="str">
        <f t="shared" si="97"/>
        <v>&lt;20%</v>
      </c>
      <c r="P96" s="50">
        <f t="shared" si="98"/>
        <v>19377.272727272728</v>
      </c>
      <c r="Q96" s="51">
        <f t="shared" si="99"/>
        <v>0.19377272727272729</v>
      </c>
      <c r="R96" s="52">
        <v>300000</v>
      </c>
      <c r="S96" s="53">
        <v>81390</v>
      </c>
      <c r="T96" s="54">
        <f t="shared" si="100"/>
        <v>0.27129999999999999</v>
      </c>
      <c r="U96" s="54" t="str">
        <f t="shared" si="101"/>
        <v>&gt;=20%-&lt;50%</v>
      </c>
      <c r="V96" s="53">
        <f t="shared" si="102"/>
        <v>110986.36363636363</v>
      </c>
      <c r="W96" s="54">
        <f t="shared" si="103"/>
        <v>0.36995454545454542</v>
      </c>
    </row>
    <row r="97" spans="1:23" hidden="1">
      <c r="A97" s="8" t="s">
        <v>585</v>
      </c>
      <c r="B97" s="5" t="s">
        <v>586</v>
      </c>
      <c r="C97" s="46" t="s">
        <v>630</v>
      </c>
      <c r="D97" s="46" t="s">
        <v>189</v>
      </c>
      <c r="E97" s="46" t="s">
        <v>589</v>
      </c>
      <c r="F97" s="46" t="s">
        <v>311</v>
      </c>
      <c r="G97" s="46" t="s">
        <v>1919</v>
      </c>
      <c r="H97" s="47"/>
      <c r="I97" s="47" t="s">
        <v>13</v>
      </c>
      <c r="J97" s="48" t="s">
        <v>11</v>
      </c>
      <c r="K97" s="45" t="s">
        <v>11</v>
      </c>
      <c r="L97" s="49">
        <v>185445.44</v>
      </c>
      <c r="M97" s="50">
        <v>97075</v>
      </c>
      <c r="N97" s="51">
        <f t="shared" si="96"/>
        <v>0.52346932876861252</v>
      </c>
      <c r="O97" s="51" t="str">
        <f t="shared" si="97"/>
        <v>&gt;=50%-&lt;80%</v>
      </c>
      <c r="P97" s="50">
        <f t="shared" si="98"/>
        <v>132375</v>
      </c>
      <c r="Q97" s="51">
        <f t="shared" si="99"/>
        <v>0.71382181195719885</v>
      </c>
      <c r="R97" s="52">
        <v>213007.19999999998</v>
      </c>
      <c r="S97" s="53">
        <v>12425</v>
      </c>
      <c r="T97" s="54">
        <f t="shared" si="100"/>
        <v>5.833136156899861E-2</v>
      </c>
      <c r="U97" s="54" t="str">
        <f t="shared" si="101"/>
        <v>&lt;20%</v>
      </c>
      <c r="V97" s="53">
        <f t="shared" si="102"/>
        <v>16943.181818181816</v>
      </c>
      <c r="W97" s="54">
        <f t="shared" si="103"/>
        <v>7.9542765775907187E-2</v>
      </c>
    </row>
    <row r="98" spans="1:23" hidden="1">
      <c r="A98" s="8" t="s">
        <v>585</v>
      </c>
      <c r="B98" s="5" t="s">
        <v>586</v>
      </c>
      <c r="C98" s="46" t="s">
        <v>1033</v>
      </c>
      <c r="D98" s="46" t="s">
        <v>98</v>
      </c>
      <c r="E98" s="46" t="s">
        <v>589</v>
      </c>
      <c r="F98" s="46" t="s">
        <v>311</v>
      </c>
      <c r="G98" s="46" t="s">
        <v>1918</v>
      </c>
      <c r="H98" s="47"/>
      <c r="I98" s="47" t="s">
        <v>1872</v>
      </c>
      <c r="J98" s="48" t="s">
        <v>11</v>
      </c>
      <c r="K98" s="45" t="s">
        <v>11</v>
      </c>
      <c r="L98" s="49">
        <v>199028.94</v>
      </c>
      <c r="M98" s="50">
        <v>123280</v>
      </c>
      <c r="N98" s="51">
        <f t="shared" ref="N98:N104" si="104">IFERROR(M98/L98,2)</f>
        <v>0.61940740879190737</v>
      </c>
      <c r="O98" s="51" t="str">
        <f t="shared" ref="O98:O104" si="105">IF(N98&gt;=120%, "120% equal &amp; above", IF(N98&gt;=100%,"&gt;=100%- &lt;120%",IF(N98&gt;=80%,"&gt;=80%-&lt;100%",IF(N98&gt;=50%,"&gt;=50%-&lt;80%",IF(N98&gt;=20%,"&gt;=20%-&lt;50%","&lt;20%")))))</f>
        <v>&gt;=50%-&lt;80%</v>
      </c>
      <c r="P98" s="50">
        <f t="shared" ref="P98:P104" si="106">M98/$B$3*$B$2</f>
        <v>168109.09090909091</v>
      </c>
      <c r="Q98" s="51">
        <f t="shared" ref="Q98:Q104" si="107">IFERROR(P98/L98,2)</f>
        <v>0.8446464665344191</v>
      </c>
      <c r="R98" s="52">
        <v>192936.6</v>
      </c>
      <c r="S98" s="53">
        <v>118000</v>
      </c>
      <c r="T98" s="54">
        <f t="shared" ref="T98:T104" si="108">IFERROR(S98/R98,2)</f>
        <v>0.61159987270429761</v>
      </c>
      <c r="U98" s="54" t="str">
        <f t="shared" ref="U98:U104" si="109">IF(T98&gt;=120%, "120% equal &amp; above", IF(T98&gt;=100%,"&gt;=100%- &lt;120%",IF(T98&gt;=80%,"&gt;=80%-&lt;100%",IF(T98&gt;=50%,"&gt;=50%-&lt;80%",IF(T98&gt;=20%,"&gt;=20%-&lt;50%","&lt;20%")))))</f>
        <v>&gt;=50%-&lt;80%</v>
      </c>
      <c r="V98" s="53">
        <f t="shared" ref="V98:V104" si="110">S98/$B$3*$B$2</f>
        <v>160909.09090909091</v>
      </c>
      <c r="W98" s="54">
        <f t="shared" ref="W98:W104" si="111">IFERROR(V98/R98,2)</f>
        <v>0.83399982641495141</v>
      </c>
    </row>
    <row r="99" spans="1:23" hidden="1">
      <c r="A99" s="8" t="s">
        <v>585</v>
      </c>
      <c r="B99" s="5" t="s">
        <v>586</v>
      </c>
      <c r="C99" s="46" t="s">
        <v>1058</v>
      </c>
      <c r="D99" s="46" t="s">
        <v>212</v>
      </c>
      <c r="E99" s="46" t="s">
        <v>589</v>
      </c>
      <c r="F99" s="46" t="s">
        <v>311</v>
      </c>
      <c r="G99" s="46" t="s">
        <v>1919</v>
      </c>
      <c r="H99" s="47"/>
      <c r="I99" s="47" t="s">
        <v>13</v>
      </c>
      <c r="J99" s="48" t="s">
        <v>11</v>
      </c>
      <c r="K99" s="45" t="s">
        <v>11</v>
      </c>
      <c r="L99" s="49">
        <v>193364.16</v>
      </c>
      <c r="M99" s="50">
        <v>124335</v>
      </c>
      <c r="N99" s="51">
        <f t="shared" si="104"/>
        <v>0.64300954220265016</v>
      </c>
      <c r="O99" s="51"/>
      <c r="P99" s="50">
        <f t="shared" si="106"/>
        <v>169547.72727272726</v>
      </c>
      <c r="Q99" s="51"/>
      <c r="R99" s="52">
        <v>195687.8</v>
      </c>
      <c r="S99" s="53">
        <v>106090</v>
      </c>
      <c r="T99" s="54">
        <f t="shared" si="108"/>
        <v>0.54213906027866843</v>
      </c>
      <c r="U99" s="54" t="str">
        <f t="shared" si="109"/>
        <v>&gt;=50%-&lt;80%</v>
      </c>
      <c r="V99" s="53">
        <f t="shared" si="110"/>
        <v>144668.18181818182</v>
      </c>
      <c r="W99" s="54">
        <f t="shared" si="111"/>
        <v>0.73928053674363881</v>
      </c>
    </row>
    <row r="100" spans="1:23" hidden="1">
      <c r="A100" s="8" t="s">
        <v>415</v>
      </c>
      <c r="B100" s="5" t="s">
        <v>416</v>
      </c>
      <c r="C100" s="46" t="s">
        <v>443</v>
      </c>
      <c r="D100" s="46" t="s">
        <v>165</v>
      </c>
      <c r="E100" s="46" t="s">
        <v>310</v>
      </c>
      <c r="F100" s="46" t="s">
        <v>311</v>
      </c>
      <c r="G100" s="46" t="s">
        <v>1907</v>
      </c>
      <c r="H100" s="47"/>
      <c r="I100" s="47" t="s">
        <v>13</v>
      </c>
      <c r="J100" s="48" t="s">
        <v>11</v>
      </c>
      <c r="K100" s="45" t="s">
        <v>11</v>
      </c>
      <c r="L100" s="49">
        <v>180000</v>
      </c>
      <c r="M100" s="50">
        <v>76555</v>
      </c>
      <c r="N100" s="51">
        <f t="shared" si="104"/>
        <v>0.42530555555555555</v>
      </c>
      <c r="O100" s="51"/>
      <c r="P100" s="50">
        <f t="shared" si="106"/>
        <v>104393.18181818182</v>
      </c>
      <c r="Q100" s="51"/>
      <c r="R100" s="52">
        <v>200000</v>
      </c>
      <c r="S100" s="53">
        <v>130870</v>
      </c>
      <c r="T100" s="54">
        <f t="shared" si="108"/>
        <v>0.65434999999999999</v>
      </c>
      <c r="U100" s="54" t="str">
        <f t="shared" si="109"/>
        <v>&gt;=50%-&lt;80%</v>
      </c>
      <c r="V100" s="53">
        <f t="shared" si="110"/>
        <v>178459.09090909091</v>
      </c>
      <c r="W100" s="54">
        <f t="shared" si="111"/>
        <v>0.89229545454545456</v>
      </c>
    </row>
    <row r="101" spans="1:23" hidden="1">
      <c r="A101" s="8" t="s">
        <v>776</v>
      </c>
      <c r="B101" s="5" t="s">
        <v>777</v>
      </c>
      <c r="C101" s="46" t="s">
        <v>1673</v>
      </c>
      <c r="D101" s="46" t="s">
        <v>204</v>
      </c>
      <c r="E101" s="46" t="s">
        <v>574</v>
      </c>
      <c r="F101" s="46" t="s">
        <v>311</v>
      </c>
      <c r="G101" s="46" t="s">
        <v>1943</v>
      </c>
      <c r="H101" s="47"/>
      <c r="I101" s="47" t="s">
        <v>1872</v>
      </c>
      <c r="J101" s="48" t="s">
        <v>11</v>
      </c>
      <c r="K101" s="45" t="s">
        <v>11</v>
      </c>
      <c r="L101" s="49">
        <v>200000</v>
      </c>
      <c r="M101" s="50">
        <v>132600</v>
      </c>
      <c r="N101" s="51">
        <f t="shared" si="104"/>
        <v>0.66300000000000003</v>
      </c>
      <c r="O101" s="51" t="str">
        <f t="shared" si="105"/>
        <v>&gt;=50%-&lt;80%</v>
      </c>
      <c r="P101" s="50">
        <f t="shared" si="106"/>
        <v>180818.18181818182</v>
      </c>
      <c r="Q101" s="51">
        <f t="shared" si="107"/>
        <v>0.90409090909090917</v>
      </c>
      <c r="R101" s="52">
        <v>180000</v>
      </c>
      <c r="S101" s="53">
        <v>96080</v>
      </c>
      <c r="T101" s="54">
        <f t="shared" si="108"/>
        <v>0.5337777777777778</v>
      </c>
      <c r="U101" s="54" t="str">
        <f t="shared" si="109"/>
        <v>&gt;=50%-&lt;80%</v>
      </c>
      <c r="V101" s="53">
        <f t="shared" si="110"/>
        <v>131018.18181818181</v>
      </c>
      <c r="W101" s="54">
        <f t="shared" si="111"/>
        <v>0.72787878787878779</v>
      </c>
    </row>
    <row r="102" spans="1:23" hidden="1">
      <c r="A102" s="8" t="s">
        <v>667</v>
      </c>
      <c r="B102" s="5" t="s">
        <v>668</v>
      </c>
      <c r="C102" s="46" t="s">
        <v>670</v>
      </c>
      <c r="D102" s="46" t="s">
        <v>50</v>
      </c>
      <c r="E102" s="46" t="s">
        <v>589</v>
      </c>
      <c r="F102" s="46" t="s">
        <v>311</v>
      </c>
      <c r="G102" s="46" t="s">
        <v>1886</v>
      </c>
      <c r="H102" s="47"/>
      <c r="I102" s="47" t="s">
        <v>13</v>
      </c>
      <c r="J102" s="48" t="s">
        <v>11</v>
      </c>
      <c r="K102" s="45" t="s">
        <v>11</v>
      </c>
      <c r="L102" s="49">
        <v>130901.40000000001</v>
      </c>
      <c r="M102" s="50">
        <v>58400</v>
      </c>
      <c r="N102" s="51">
        <f t="shared" si="104"/>
        <v>0.44613732167875969</v>
      </c>
      <c r="O102" s="51" t="str">
        <f t="shared" si="105"/>
        <v>&gt;=20%-&lt;50%</v>
      </c>
      <c r="P102" s="50">
        <f t="shared" si="106"/>
        <v>79636.363636363632</v>
      </c>
      <c r="Q102" s="51">
        <f t="shared" si="107"/>
        <v>0.60836907501649051</v>
      </c>
      <c r="R102" s="52">
        <v>248944.6</v>
      </c>
      <c r="S102" s="53">
        <v>171890</v>
      </c>
      <c r="T102" s="54">
        <f t="shared" si="108"/>
        <v>0.69047490887530794</v>
      </c>
      <c r="U102" s="54" t="str">
        <f t="shared" si="109"/>
        <v>&gt;=50%-&lt;80%</v>
      </c>
      <c r="V102" s="53">
        <f t="shared" si="110"/>
        <v>234395.45454545453</v>
      </c>
      <c r="W102" s="54">
        <f t="shared" si="111"/>
        <v>0.94155669392087449</v>
      </c>
    </row>
    <row r="103" spans="1:23" hidden="1">
      <c r="A103" s="8" t="s">
        <v>785</v>
      </c>
      <c r="B103" s="5" t="s">
        <v>786</v>
      </c>
      <c r="C103" s="46" t="s">
        <v>892</v>
      </c>
      <c r="D103" s="46" t="s">
        <v>893</v>
      </c>
      <c r="E103" s="46" t="s">
        <v>789</v>
      </c>
      <c r="F103" s="46" t="s">
        <v>311</v>
      </c>
      <c r="G103" s="46" t="s">
        <v>1949</v>
      </c>
      <c r="H103" s="47"/>
      <c r="I103" s="47" t="s">
        <v>13</v>
      </c>
      <c r="J103" s="48" t="s">
        <v>11</v>
      </c>
      <c r="K103" s="45" t="s">
        <v>11</v>
      </c>
      <c r="L103" s="49">
        <v>159070.56</v>
      </c>
      <c r="M103" s="50">
        <v>78545</v>
      </c>
      <c r="N103" s="51">
        <f t="shared" si="104"/>
        <v>0.49377458657340489</v>
      </c>
      <c r="O103" s="51" t="str">
        <f t="shared" si="105"/>
        <v>&gt;=20%-&lt;50%</v>
      </c>
      <c r="P103" s="50">
        <f t="shared" si="106"/>
        <v>107106.81818181818</v>
      </c>
      <c r="Q103" s="51">
        <f t="shared" si="107"/>
        <v>0.67332898169100663</v>
      </c>
      <c r="R103" s="52">
        <v>216953.33333333334</v>
      </c>
      <c r="S103" s="53">
        <v>85460</v>
      </c>
      <c r="T103" s="54">
        <f t="shared" si="108"/>
        <v>0.3939095965338168</v>
      </c>
      <c r="U103" s="54" t="str">
        <f t="shared" si="109"/>
        <v>&gt;=20%-&lt;50%</v>
      </c>
      <c r="V103" s="53">
        <f t="shared" si="110"/>
        <v>116536.36363636363</v>
      </c>
      <c r="W103" s="54">
        <f t="shared" si="111"/>
        <v>0.53714944981884105</v>
      </c>
    </row>
    <row r="104" spans="1:23" hidden="1">
      <c r="A104" s="8" t="s">
        <v>785</v>
      </c>
      <c r="B104" s="5" t="s">
        <v>786</v>
      </c>
      <c r="C104" s="46" t="s">
        <v>1167</v>
      </c>
      <c r="D104" s="46" t="s">
        <v>208</v>
      </c>
      <c r="E104" s="46" t="s">
        <v>789</v>
      </c>
      <c r="F104" s="46" t="s">
        <v>311</v>
      </c>
      <c r="G104" s="46" t="s">
        <v>1949</v>
      </c>
      <c r="H104" s="47"/>
      <c r="I104" s="47" t="s">
        <v>13</v>
      </c>
      <c r="J104" s="48" t="s">
        <v>11</v>
      </c>
      <c r="K104" s="45" t="s">
        <v>11</v>
      </c>
      <c r="L104" s="49">
        <v>250000</v>
      </c>
      <c r="M104" s="50">
        <v>112150</v>
      </c>
      <c r="N104" s="51">
        <f t="shared" si="104"/>
        <v>0.4486</v>
      </c>
      <c r="O104" s="51" t="str">
        <f t="shared" si="105"/>
        <v>&gt;=20%-&lt;50%</v>
      </c>
      <c r="P104" s="50">
        <f t="shared" si="106"/>
        <v>152931.81818181818</v>
      </c>
      <c r="Q104" s="51">
        <f t="shared" si="107"/>
        <v>0.61172727272727268</v>
      </c>
      <c r="R104" s="52">
        <v>125000</v>
      </c>
      <c r="S104" s="53">
        <v>48360</v>
      </c>
      <c r="T104" s="54">
        <f t="shared" si="108"/>
        <v>0.38688</v>
      </c>
      <c r="U104" s="54" t="str">
        <f t="shared" si="109"/>
        <v>&gt;=20%-&lt;50%</v>
      </c>
      <c r="V104" s="53">
        <f t="shared" si="110"/>
        <v>65945.454545454544</v>
      </c>
      <c r="W104" s="54">
        <f t="shared" si="111"/>
        <v>0.52756363636363635</v>
      </c>
    </row>
    <row r="105" spans="1:23" hidden="1">
      <c r="A105" s="8" t="s">
        <v>633</v>
      </c>
      <c r="B105" s="5" t="s">
        <v>128</v>
      </c>
      <c r="C105" s="46" t="s">
        <v>986</v>
      </c>
      <c r="D105" s="46" t="s">
        <v>129</v>
      </c>
      <c r="E105" s="46" t="s">
        <v>589</v>
      </c>
      <c r="F105" s="46" t="s">
        <v>311</v>
      </c>
      <c r="G105" s="46" t="s">
        <v>1925</v>
      </c>
      <c r="H105" s="47"/>
      <c r="I105" s="47" t="s">
        <v>13</v>
      </c>
      <c r="J105" s="48" t="s">
        <v>11</v>
      </c>
      <c r="K105" s="45" t="s">
        <v>11</v>
      </c>
      <c r="L105" s="49">
        <v>150509.70000000001</v>
      </c>
      <c r="M105" s="50">
        <v>118080</v>
      </c>
      <c r="N105" s="51">
        <f t="shared" ref="N105:N113" si="112">IFERROR(M105/L105,2)</f>
        <v>0.78453415294828166</v>
      </c>
      <c r="O105" s="51" t="str">
        <f t="shared" ref="O105:O112" si="113">IF(N105&gt;=120%, "120% equal &amp; above", IF(N105&gt;=100%,"&gt;=100%- &lt;120%",IF(N105&gt;=80%,"&gt;=80%-&lt;100%",IF(N105&gt;=50%,"&gt;=50%-&lt;80%",IF(N105&gt;=20%,"&gt;=20%-&lt;50%","&lt;20%")))))</f>
        <v>&gt;=50%-&lt;80%</v>
      </c>
      <c r="P105" s="50">
        <f t="shared" ref="P105:P113" si="114">M105/$B$3*$B$2</f>
        <v>161018.18181818182</v>
      </c>
      <c r="Q105" s="51">
        <f t="shared" ref="Q105:Q112" si="115">IFERROR(P105/L105,2)</f>
        <v>1.0698192994749296</v>
      </c>
      <c r="R105" s="52">
        <v>220658.19999999998</v>
      </c>
      <c r="S105" s="53">
        <v>120010</v>
      </c>
      <c r="T105" s="54">
        <f t="shared" ref="T105:T113" si="116">IFERROR(S105/R105,2)</f>
        <v>0.54387283137449693</v>
      </c>
      <c r="U105" s="54" t="str">
        <f t="shared" ref="U105:U113" si="117">IF(T105&gt;=120%, "120% equal &amp; above", IF(T105&gt;=100%,"&gt;=100%- &lt;120%",IF(T105&gt;=80%,"&gt;=80%-&lt;100%",IF(T105&gt;=50%,"&gt;=50%-&lt;80%",IF(T105&gt;=20%,"&gt;=20%-&lt;50%","&lt;20%")))))</f>
        <v>&gt;=50%-&lt;80%</v>
      </c>
      <c r="V105" s="53">
        <f t="shared" ref="V105:V113" si="118">S105/$B$3*$B$2</f>
        <v>163650</v>
      </c>
      <c r="W105" s="54">
        <f t="shared" ref="W105:W113" si="119">IFERROR(V105/R105,2)</f>
        <v>0.74164477005613216</v>
      </c>
    </row>
    <row r="106" spans="1:23" hidden="1">
      <c r="A106" s="8" t="s">
        <v>836</v>
      </c>
      <c r="B106" s="5" t="s">
        <v>837</v>
      </c>
      <c r="C106" s="46" t="s">
        <v>861</v>
      </c>
      <c r="D106" s="46" t="s">
        <v>51</v>
      </c>
      <c r="E106" s="46" t="s">
        <v>789</v>
      </c>
      <c r="F106" s="46" t="s">
        <v>311</v>
      </c>
      <c r="G106" s="46" t="s">
        <v>1957</v>
      </c>
      <c r="H106" s="47"/>
      <c r="I106" s="47" t="s">
        <v>13</v>
      </c>
      <c r="J106" s="48" t="s">
        <v>11</v>
      </c>
      <c r="K106" s="45" t="s">
        <v>11</v>
      </c>
      <c r="L106" s="49">
        <v>220000</v>
      </c>
      <c r="M106" s="50">
        <v>203740</v>
      </c>
      <c r="N106" s="51">
        <f t="shared" si="112"/>
        <v>0.92609090909090908</v>
      </c>
      <c r="O106" s="51" t="str">
        <f t="shared" si="113"/>
        <v>&gt;=80%-&lt;100%</v>
      </c>
      <c r="P106" s="50">
        <f t="shared" si="114"/>
        <v>277827.27272727271</v>
      </c>
      <c r="Q106" s="51">
        <f t="shared" si="115"/>
        <v>1.2628512396694214</v>
      </c>
      <c r="R106" s="52">
        <v>150000</v>
      </c>
      <c r="S106" s="53">
        <v>13140</v>
      </c>
      <c r="T106" s="54">
        <f t="shared" si="116"/>
        <v>8.7599999999999997E-2</v>
      </c>
      <c r="U106" s="54" t="str">
        <f t="shared" si="117"/>
        <v>&lt;20%</v>
      </c>
      <c r="V106" s="53">
        <f t="shared" si="118"/>
        <v>17918.181818181816</v>
      </c>
      <c r="W106" s="54">
        <f t="shared" si="119"/>
        <v>0.11945454545454544</v>
      </c>
    </row>
    <row r="107" spans="1:23" hidden="1">
      <c r="A107" s="8" t="s">
        <v>585</v>
      </c>
      <c r="B107" s="5" t="s">
        <v>586</v>
      </c>
      <c r="C107" s="46" t="s">
        <v>608</v>
      </c>
      <c r="D107" s="46" t="s">
        <v>609</v>
      </c>
      <c r="E107" s="46" t="s">
        <v>589</v>
      </c>
      <c r="F107" s="46" t="s">
        <v>311</v>
      </c>
      <c r="G107" s="46" t="s">
        <v>1921</v>
      </c>
      <c r="H107" s="47"/>
      <c r="I107" s="47" t="s">
        <v>13</v>
      </c>
      <c r="J107" s="48" t="s">
        <v>11</v>
      </c>
      <c r="K107" s="45" t="s">
        <v>11</v>
      </c>
      <c r="L107" s="49">
        <v>126517.27500000001</v>
      </c>
      <c r="M107" s="50">
        <v>101020</v>
      </c>
      <c r="N107" s="51">
        <f t="shared" si="112"/>
        <v>0.79846803529399435</v>
      </c>
      <c r="O107" s="51" t="str">
        <f t="shared" si="113"/>
        <v>&gt;=50%-&lt;80%</v>
      </c>
      <c r="P107" s="50">
        <f t="shared" si="114"/>
        <v>137754.54545454547</v>
      </c>
      <c r="Q107" s="51">
        <f t="shared" si="115"/>
        <v>1.0888200481281742</v>
      </c>
      <c r="R107" s="52">
        <v>241581.19999999998</v>
      </c>
      <c r="S107" s="53">
        <v>111450</v>
      </c>
      <c r="T107" s="54">
        <f t="shared" si="116"/>
        <v>0.46133556750276927</v>
      </c>
      <c r="U107" s="54" t="str">
        <f t="shared" si="117"/>
        <v>&gt;=20%-&lt;50%</v>
      </c>
      <c r="V107" s="53">
        <f t="shared" si="118"/>
        <v>151977.27272727274</v>
      </c>
      <c r="W107" s="54">
        <f t="shared" si="119"/>
        <v>0.62909395568559456</v>
      </c>
    </row>
    <row r="108" spans="1:23" hidden="1">
      <c r="A108" s="8" t="s">
        <v>680</v>
      </c>
      <c r="B108" s="5" t="s">
        <v>681</v>
      </c>
      <c r="C108" s="46" t="s">
        <v>704</v>
      </c>
      <c r="D108" s="46" t="s">
        <v>681</v>
      </c>
      <c r="E108" s="46" t="s">
        <v>311</v>
      </c>
      <c r="F108" s="46" t="s">
        <v>311</v>
      </c>
      <c r="G108" s="46" t="s">
        <v>1933</v>
      </c>
      <c r="H108" s="47"/>
      <c r="I108" s="47" t="s">
        <v>13</v>
      </c>
      <c r="J108" s="48" t="s">
        <v>11</v>
      </c>
      <c r="K108" s="45" t="s">
        <v>11</v>
      </c>
      <c r="L108" s="49">
        <v>130000</v>
      </c>
      <c r="M108" s="50">
        <v>315145</v>
      </c>
      <c r="N108" s="51">
        <f t="shared" si="112"/>
        <v>2.4241923076923078</v>
      </c>
      <c r="O108" s="51" t="str">
        <f t="shared" si="113"/>
        <v>120% equal &amp; above</v>
      </c>
      <c r="P108" s="50">
        <f t="shared" si="114"/>
        <v>429743.18181818182</v>
      </c>
      <c r="Q108" s="51">
        <f t="shared" si="115"/>
        <v>3.3057167832167833</v>
      </c>
      <c r="R108" s="52">
        <v>230596.66666666666</v>
      </c>
      <c r="S108" s="53">
        <v>198340</v>
      </c>
      <c r="T108" s="54">
        <f t="shared" si="116"/>
        <v>0.86011650934532158</v>
      </c>
      <c r="U108" s="54" t="str">
        <f t="shared" si="117"/>
        <v>&gt;=80%-&lt;100%</v>
      </c>
      <c r="V108" s="53">
        <f t="shared" si="118"/>
        <v>270463.63636363635</v>
      </c>
      <c r="W108" s="54">
        <f t="shared" si="119"/>
        <v>1.1728861491072566</v>
      </c>
    </row>
    <row r="109" spans="1:23" hidden="1">
      <c r="A109" s="8" t="s">
        <v>428</v>
      </c>
      <c r="B109" s="5" t="s">
        <v>429</v>
      </c>
      <c r="C109" s="46" t="s">
        <v>2037</v>
      </c>
      <c r="D109" s="46" t="s">
        <v>2038</v>
      </c>
      <c r="E109" s="46" t="s">
        <v>310</v>
      </c>
      <c r="F109" s="46" t="s">
        <v>311</v>
      </c>
      <c r="G109" s="46" t="s">
        <v>1908</v>
      </c>
      <c r="H109" s="47"/>
      <c r="I109" s="47" t="s">
        <v>1872</v>
      </c>
      <c r="J109" s="48" t="s">
        <v>11</v>
      </c>
      <c r="K109" s="45" t="s">
        <v>11</v>
      </c>
      <c r="L109" s="49">
        <v>160000</v>
      </c>
      <c r="M109" s="50">
        <v>107900</v>
      </c>
      <c r="N109" s="51">
        <f t="shared" si="112"/>
        <v>0.67437499999999995</v>
      </c>
      <c r="O109" s="51"/>
      <c r="P109" s="50">
        <f t="shared" si="114"/>
        <v>147136.36363636365</v>
      </c>
      <c r="Q109" s="51"/>
      <c r="R109" s="52">
        <v>200000</v>
      </c>
      <c r="S109" s="53">
        <v>72400</v>
      </c>
      <c r="T109" s="54">
        <f t="shared" si="116"/>
        <v>0.36199999999999999</v>
      </c>
      <c r="U109" s="54" t="str">
        <f t="shared" si="117"/>
        <v>&gt;=20%-&lt;50%</v>
      </c>
      <c r="V109" s="53">
        <f t="shared" si="118"/>
        <v>98727.272727272735</v>
      </c>
      <c r="W109" s="54">
        <f t="shared" si="119"/>
        <v>0.49363636363636365</v>
      </c>
    </row>
    <row r="110" spans="1:23" hidden="1">
      <c r="A110" s="8" t="s">
        <v>785</v>
      </c>
      <c r="B110" s="5" t="s">
        <v>786</v>
      </c>
      <c r="C110" s="46" t="s">
        <v>798</v>
      </c>
      <c r="D110" s="46" t="s">
        <v>799</v>
      </c>
      <c r="E110" s="46" t="s">
        <v>789</v>
      </c>
      <c r="F110" s="46" t="s">
        <v>311</v>
      </c>
      <c r="G110" s="46" t="s">
        <v>1947</v>
      </c>
      <c r="H110" s="47"/>
      <c r="I110" s="47" t="s">
        <v>13</v>
      </c>
      <c r="J110" s="48" t="s">
        <v>11</v>
      </c>
      <c r="K110" s="45" t="s">
        <v>11</v>
      </c>
      <c r="L110" s="49">
        <v>110000</v>
      </c>
      <c r="M110" s="50">
        <v>98775</v>
      </c>
      <c r="N110" s="51">
        <f t="shared" si="112"/>
        <v>0.89795454545454545</v>
      </c>
      <c r="O110" s="51"/>
      <c r="P110" s="50">
        <f t="shared" si="114"/>
        <v>134693.18181818182</v>
      </c>
      <c r="Q110" s="51"/>
      <c r="R110" s="52">
        <v>250000</v>
      </c>
      <c r="S110" s="53">
        <v>227710</v>
      </c>
      <c r="T110" s="54">
        <f t="shared" si="116"/>
        <v>0.91083999999999998</v>
      </c>
      <c r="U110" s="54" t="str">
        <f t="shared" si="117"/>
        <v>&gt;=80%-&lt;100%</v>
      </c>
      <c r="V110" s="53">
        <f t="shared" si="118"/>
        <v>310513.63636363635</v>
      </c>
      <c r="W110" s="54">
        <f t="shared" si="119"/>
        <v>1.2420545454545455</v>
      </c>
    </row>
    <row r="111" spans="1:23" hidden="1">
      <c r="A111" s="8" t="s">
        <v>701</v>
      </c>
      <c r="B111" s="5" t="s">
        <v>300</v>
      </c>
      <c r="C111" s="46" t="s">
        <v>740</v>
      </c>
      <c r="D111" s="46" t="s">
        <v>741</v>
      </c>
      <c r="E111" s="46" t="s">
        <v>473</v>
      </c>
      <c r="F111" s="46" t="s">
        <v>311</v>
      </c>
      <c r="G111" s="46" t="s">
        <v>2767</v>
      </c>
      <c r="H111" s="47"/>
      <c r="I111" s="47" t="s">
        <v>1872</v>
      </c>
      <c r="J111" s="48" t="s">
        <v>11</v>
      </c>
      <c r="K111" s="45" t="s">
        <v>11</v>
      </c>
      <c r="L111" s="49">
        <v>186082.38</v>
      </c>
      <c r="M111" s="50">
        <v>212695</v>
      </c>
      <c r="N111" s="51">
        <f t="shared" si="112"/>
        <v>1.143015260230442</v>
      </c>
      <c r="O111" s="51" t="str">
        <f t="shared" si="113"/>
        <v>&gt;=100%- &lt;120%</v>
      </c>
      <c r="P111" s="50">
        <f t="shared" si="114"/>
        <v>290038.63636363635</v>
      </c>
      <c r="Q111" s="51">
        <f t="shared" si="115"/>
        <v>1.5586571730415117</v>
      </c>
      <c r="R111" s="52">
        <v>173151.8</v>
      </c>
      <c r="S111" s="53">
        <v>126150</v>
      </c>
      <c r="T111" s="54">
        <f t="shared" si="116"/>
        <v>0.7285514791067722</v>
      </c>
      <c r="U111" s="54" t="str">
        <f t="shared" si="117"/>
        <v>&gt;=50%-&lt;80%</v>
      </c>
      <c r="V111" s="53">
        <f t="shared" si="118"/>
        <v>172022.72727272726</v>
      </c>
      <c r="W111" s="54">
        <f t="shared" si="119"/>
        <v>0.99347928969105304</v>
      </c>
    </row>
    <row r="112" spans="1:23" hidden="1">
      <c r="A112" s="8" t="s">
        <v>633</v>
      </c>
      <c r="B112" s="5" t="s">
        <v>128</v>
      </c>
      <c r="C112" s="46" t="s">
        <v>984</v>
      </c>
      <c r="D112" s="46" t="s">
        <v>985</v>
      </c>
      <c r="E112" s="46" t="s">
        <v>589</v>
      </c>
      <c r="F112" s="46" t="s">
        <v>311</v>
      </c>
      <c r="G112" s="46" t="s">
        <v>1925</v>
      </c>
      <c r="H112" s="47"/>
      <c r="I112" s="47" t="s">
        <v>13</v>
      </c>
      <c r="J112" s="48" t="s">
        <v>11</v>
      </c>
      <c r="K112" s="45" t="s">
        <v>11</v>
      </c>
      <c r="L112" s="49">
        <v>128457.22500000001</v>
      </c>
      <c r="M112" s="50">
        <v>144145</v>
      </c>
      <c r="N112" s="51">
        <f t="shared" si="112"/>
        <v>1.1221245048692279</v>
      </c>
      <c r="O112" s="51" t="str">
        <f t="shared" si="113"/>
        <v>&gt;=100%- &lt;120%</v>
      </c>
      <c r="P112" s="50">
        <f t="shared" si="114"/>
        <v>196561.36363636365</v>
      </c>
      <c r="Q112" s="51">
        <f t="shared" si="115"/>
        <v>1.5301697793671289</v>
      </c>
      <c r="R112" s="52">
        <v>225255.8</v>
      </c>
      <c r="S112" s="53">
        <v>200650</v>
      </c>
      <c r="T112" s="54">
        <f t="shared" si="116"/>
        <v>0.8907650768592863</v>
      </c>
      <c r="U112" s="54" t="str">
        <f t="shared" si="117"/>
        <v>&gt;=80%-&lt;100%</v>
      </c>
      <c r="V112" s="53">
        <f t="shared" si="118"/>
        <v>273613.63636363635</v>
      </c>
      <c r="W112" s="54">
        <f t="shared" si="119"/>
        <v>1.2146796502626631</v>
      </c>
    </row>
    <row r="113" spans="1:23" hidden="1">
      <c r="A113" s="8" t="s">
        <v>469</v>
      </c>
      <c r="B113" s="5" t="s">
        <v>470</v>
      </c>
      <c r="C113" s="46" t="s">
        <v>557</v>
      </c>
      <c r="D113" s="46" t="s">
        <v>558</v>
      </c>
      <c r="E113" s="46" t="s">
        <v>473</v>
      </c>
      <c r="F113" s="46" t="s">
        <v>311</v>
      </c>
      <c r="G113" s="46" t="s">
        <v>1913</v>
      </c>
      <c r="H113" s="47"/>
      <c r="I113" s="47" t="s">
        <v>1872</v>
      </c>
      <c r="J113" s="48" t="s">
        <v>11</v>
      </c>
      <c r="K113" s="45" t="s">
        <v>11</v>
      </c>
      <c r="L113" s="49">
        <v>232339.80000000002</v>
      </c>
      <c r="M113" s="50">
        <v>196305</v>
      </c>
      <c r="N113" s="51">
        <f t="shared" si="112"/>
        <v>0.84490474727102283</v>
      </c>
      <c r="O113" s="51"/>
      <c r="P113" s="50">
        <f t="shared" si="114"/>
        <v>267688.63636363635</v>
      </c>
      <c r="Q113" s="51"/>
      <c r="R113" s="52">
        <v>118906.2</v>
      </c>
      <c r="S113" s="53">
        <v>67220</v>
      </c>
      <c r="T113" s="54">
        <f t="shared" si="116"/>
        <v>0.56531955440506887</v>
      </c>
      <c r="U113" s="54" t="str">
        <f t="shared" si="117"/>
        <v>&gt;=50%-&lt;80%</v>
      </c>
      <c r="V113" s="53">
        <f t="shared" si="118"/>
        <v>91663.636363636368</v>
      </c>
      <c r="W113" s="54">
        <f t="shared" si="119"/>
        <v>0.77089030146145765</v>
      </c>
    </row>
    <row r="114" spans="1:23" hidden="1">
      <c r="A114" s="8" t="s">
        <v>680</v>
      </c>
      <c r="B114" s="5" t="s">
        <v>681</v>
      </c>
      <c r="C114" s="46" t="s">
        <v>974</v>
      </c>
      <c r="D114" s="46" t="s">
        <v>975</v>
      </c>
      <c r="E114" s="46" t="s">
        <v>311</v>
      </c>
      <c r="F114" s="46" t="s">
        <v>311</v>
      </c>
      <c r="G114" s="46" t="s">
        <v>1933</v>
      </c>
      <c r="H114" s="47"/>
      <c r="I114" s="47" t="s">
        <v>13</v>
      </c>
      <c r="J114" s="48" t="s">
        <v>11</v>
      </c>
      <c r="K114" s="45" t="s">
        <v>11</v>
      </c>
      <c r="L114" s="49">
        <v>150000</v>
      </c>
      <c r="M114" s="50">
        <v>139700</v>
      </c>
      <c r="N114" s="51">
        <f t="shared" ref="N114:N123" si="120">IFERROR(M114/L114,2)</f>
        <v>0.93133333333333335</v>
      </c>
      <c r="O114" s="51" t="str">
        <f t="shared" ref="O114:O123" si="121">IF(N114&gt;=120%, "120% equal &amp; above", IF(N114&gt;=100%,"&gt;=100%- &lt;120%",IF(N114&gt;=80%,"&gt;=80%-&lt;100%",IF(N114&gt;=50%,"&gt;=50%-&lt;80%",IF(N114&gt;=20%,"&gt;=20%-&lt;50%","&lt;20%")))))</f>
        <v>&gt;=80%-&lt;100%</v>
      </c>
      <c r="P114" s="50">
        <f t="shared" ref="P114:P123" si="122">M114/$B$3*$B$2</f>
        <v>190500</v>
      </c>
      <c r="Q114" s="51">
        <f t="shared" ref="Q114:Q123" si="123">IFERROR(P114/L114,2)</f>
        <v>1.27</v>
      </c>
      <c r="R114" s="52">
        <v>200000</v>
      </c>
      <c r="S114" s="53">
        <v>175860</v>
      </c>
      <c r="T114" s="54">
        <f t="shared" ref="T114:T123" si="124">IFERROR(S114/R114,2)</f>
        <v>0.87929999999999997</v>
      </c>
      <c r="U114" s="54" t="str">
        <f t="shared" ref="U114:U123" si="125">IF(T114&gt;=120%, "120% equal &amp; above", IF(T114&gt;=100%,"&gt;=100%- &lt;120%",IF(T114&gt;=80%,"&gt;=80%-&lt;100%",IF(T114&gt;=50%,"&gt;=50%-&lt;80%",IF(T114&gt;=20%,"&gt;=20%-&lt;50%","&lt;20%")))))</f>
        <v>&gt;=80%-&lt;100%</v>
      </c>
      <c r="V114" s="53">
        <f t="shared" ref="V114:V123" si="126">S114/$B$3*$B$2</f>
        <v>239809.09090909091</v>
      </c>
      <c r="W114" s="54">
        <f t="shared" ref="W114:W123" si="127">IFERROR(V114/R114,2)</f>
        <v>1.1990454545454545</v>
      </c>
    </row>
    <row r="115" spans="1:23" hidden="1">
      <c r="A115" s="8" t="s">
        <v>836</v>
      </c>
      <c r="B115" s="5" t="s">
        <v>837</v>
      </c>
      <c r="C115" s="46" t="s">
        <v>848</v>
      </c>
      <c r="D115" s="46" t="s">
        <v>849</v>
      </c>
      <c r="E115" s="46" t="s">
        <v>789</v>
      </c>
      <c r="F115" s="46" t="s">
        <v>311</v>
      </c>
      <c r="G115" s="46" t="s">
        <v>1953</v>
      </c>
      <c r="H115" s="47"/>
      <c r="I115" s="47" t="s">
        <v>13</v>
      </c>
      <c r="J115" s="48" t="s">
        <v>11</v>
      </c>
      <c r="K115" s="45" t="s">
        <v>11</v>
      </c>
      <c r="L115" s="49">
        <v>150000</v>
      </c>
      <c r="M115" s="50">
        <v>99620</v>
      </c>
      <c r="N115" s="51">
        <f t="shared" si="120"/>
        <v>0.66413333333333335</v>
      </c>
      <c r="O115" s="51" t="str">
        <f t="shared" si="121"/>
        <v>&gt;=50%-&lt;80%</v>
      </c>
      <c r="P115" s="50">
        <f t="shared" si="122"/>
        <v>135845.45454545453</v>
      </c>
      <c r="Q115" s="51">
        <f t="shared" si="123"/>
        <v>0.90563636363636357</v>
      </c>
      <c r="R115" s="52">
        <v>200000</v>
      </c>
      <c r="S115" s="53">
        <v>78840</v>
      </c>
      <c r="T115" s="54">
        <f t="shared" si="124"/>
        <v>0.39419999999999999</v>
      </c>
      <c r="U115" s="54" t="str">
        <f t="shared" si="125"/>
        <v>&gt;=20%-&lt;50%</v>
      </c>
      <c r="V115" s="53">
        <f t="shared" si="126"/>
        <v>107509.09090909091</v>
      </c>
      <c r="W115" s="54">
        <f t="shared" si="127"/>
        <v>0.53754545454545455</v>
      </c>
    </row>
    <row r="116" spans="1:23" hidden="1">
      <c r="A116" s="8" t="s">
        <v>836</v>
      </c>
      <c r="B116" s="5" t="s">
        <v>837</v>
      </c>
      <c r="C116" s="46" t="s">
        <v>857</v>
      </c>
      <c r="D116" s="46" t="s">
        <v>858</v>
      </c>
      <c r="E116" s="46" t="s">
        <v>789</v>
      </c>
      <c r="F116" s="46" t="s">
        <v>311</v>
      </c>
      <c r="G116" s="46" t="s">
        <v>1957</v>
      </c>
      <c r="H116" s="47"/>
      <c r="I116" s="47" t="s">
        <v>13</v>
      </c>
      <c r="J116" s="48" t="s">
        <v>11</v>
      </c>
      <c r="K116" s="45" t="s">
        <v>11</v>
      </c>
      <c r="L116" s="49">
        <v>188237.28</v>
      </c>
      <c r="M116" s="50">
        <v>88800</v>
      </c>
      <c r="N116" s="51">
        <f t="shared" si="120"/>
        <v>0.47174502309000638</v>
      </c>
      <c r="O116" s="51"/>
      <c r="P116" s="50">
        <f t="shared" si="122"/>
        <v>121090.90909090909</v>
      </c>
      <c r="Q116" s="51"/>
      <c r="R116" s="52">
        <v>160000</v>
      </c>
      <c r="S116" s="53">
        <v>34160</v>
      </c>
      <c r="T116" s="54">
        <f t="shared" si="124"/>
        <v>0.2135</v>
      </c>
      <c r="U116" s="54" t="str">
        <f t="shared" si="125"/>
        <v>&gt;=20%-&lt;50%</v>
      </c>
      <c r="V116" s="53">
        <f t="shared" si="126"/>
        <v>46581.818181818184</v>
      </c>
      <c r="W116" s="54">
        <f t="shared" si="127"/>
        <v>0.29113636363636364</v>
      </c>
    </row>
    <row r="117" spans="1:23" hidden="1">
      <c r="A117" s="8" t="s">
        <v>633</v>
      </c>
      <c r="B117" s="5" t="s">
        <v>128</v>
      </c>
      <c r="C117" s="46" t="s">
        <v>1263</v>
      </c>
      <c r="D117" s="46" t="s">
        <v>35</v>
      </c>
      <c r="E117" s="46" t="s">
        <v>589</v>
      </c>
      <c r="F117" s="46" t="s">
        <v>311</v>
      </c>
      <c r="G117" s="46" t="s">
        <v>1924</v>
      </c>
      <c r="H117" s="47"/>
      <c r="I117" s="47" t="s">
        <v>13</v>
      </c>
      <c r="J117" s="48" t="s">
        <v>11</v>
      </c>
      <c r="K117" s="45" t="s">
        <v>11</v>
      </c>
      <c r="L117" s="49">
        <v>181176.22</v>
      </c>
      <c r="M117" s="50">
        <v>175050</v>
      </c>
      <c r="N117" s="51">
        <f t="shared" si="120"/>
        <v>0.96618640128378874</v>
      </c>
      <c r="O117" s="51" t="str">
        <f t="shared" si="121"/>
        <v>&gt;=80%-&lt;100%</v>
      </c>
      <c r="P117" s="50">
        <f t="shared" si="122"/>
        <v>238704.54545454547</v>
      </c>
      <c r="Q117" s="51">
        <f t="shared" si="123"/>
        <v>1.3175269108415302</v>
      </c>
      <c r="R117" s="52">
        <v>165176.19999999998</v>
      </c>
      <c r="S117" s="53">
        <v>113760</v>
      </c>
      <c r="T117" s="54">
        <f t="shared" si="124"/>
        <v>0.68871907696145096</v>
      </c>
      <c r="U117" s="54" t="str">
        <f t="shared" si="125"/>
        <v>&gt;=50%-&lt;80%</v>
      </c>
      <c r="V117" s="53">
        <f t="shared" si="126"/>
        <v>155127.27272727274</v>
      </c>
      <c r="W117" s="54">
        <f t="shared" si="127"/>
        <v>0.93916237767470589</v>
      </c>
    </row>
    <row r="118" spans="1:23" hidden="1">
      <c r="A118" s="8" t="s">
        <v>469</v>
      </c>
      <c r="B118" s="5" t="s">
        <v>470</v>
      </c>
      <c r="C118" s="46" t="s">
        <v>1070</v>
      </c>
      <c r="D118" s="46" t="s">
        <v>1071</v>
      </c>
      <c r="E118" s="46" t="s">
        <v>473</v>
      </c>
      <c r="F118" s="46" t="s">
        <v>311</v>
      </c>
      <c r="G118" s="46" t="s">
        <v>1916</v>
      </c>
      <c r="H118" s="47"/>
      <c r="I118" s="47" t="s">
        <v>1872</v>
      </c>
      <c r="J118" s="48" t="s">
        <v>11</v>
      </c>
      <c r="K118" s="45" t="s">
        <v>11</v>
      </c>
      <c r="L118" s="49">
        <v>130630.72500000001</v>
      </c>
      <c r="M118" s="50">
        <v>85000</v>
      </c>
      <c r="N118" s="51">
        <f t="shared" si="120"/>
        <v>0.65068918510557139</v>
      </c>
      <c r="O118" s="51" t="str">
        <f t="shared" si="121"/>
        <v>&gt;=50%-&lt;80%</v>
      </c>
      <c r="P118" s="50">
        <f t="shared" si="122"/>
        <v>115909.09090909091</v>
      </c>
      <c r="Q118" s="51">
        <f t="shared" si="123"/>
        <v>0.88730343423487013</v>
      </c>
      <c r="R118" s="52">
        <v>213582.15000000002</v>
      </c>
      <c r="S118" s="53">
        <v>134830</v>
      </c>
      <c r="T118" s="54">
        <f t="shared" si="124"/>
        <v>0.63127934614386072</v>
      </c>
      <c r="U118" s="54" t="str">
        <f t="shared" si="125"/>
        <v>&gt;=50%-&lt;80%</v>
      </c>
      <c r="V118" s="53">
        <f t="shared" si="126"/>
        <v>183859.09090909091</v>
      </c>
      <c r="W118" s="54">
        <f t="shared" si="127"/>
        <v>0.86083547201435551</v>
      </c>
    </row>
    <row r="119" spans="1:23" hidden="1">
      <c r="A119" s="8" t="s">
        <v>776</v>
      </c>
      <c r="B119" s="5" t="s">
        <v>777</v>
      </c>
      <c r="C119" s="46" t="s">
        <v>1703</v>
      </c>
      <c r="D119" s="46" t="s">
        <v>1704</v>
      </c>
      <c r="E119" s="46" t="s">
        <v>574</v>
      </c>
      <c r="F119" s="46" t="s">
        <v>311</v>
      </c>
      <c r="G119" s="46" t="s">
        <v>1942</v>
      </c>
      <c r="H119" s="47"/>
      <c r="I119" s="47" t="s">
        <v>1872</v>
      </c>
      <c r="J119" s="48" t="s">
        <v>11</v>
      </c>
      <c r="K119" s="45" t="s">
        <v>11</v>
      </c>
      <c r="L119" s="49">
        <v>180000</v>
      </c>
      <c r="M119" s="50">
        <v>136035</v>
      </c>
      <c r="N119" s="51">
        <f t="shared" si="120"/>
        <v>0.75575000000000003</v>
      </c>
      <c r="O119" s="51" t="str">
        <f t="shared" si="121"/>
        <v>&gt;=50%-&lt;80%</v>
      </c>
      <c r="P119" s="50">
        <f t="shared" si="122"/>
        <v>185502.27272727274</v>
      </c>
      <c r="Q119" s="51">
        <f t="shared" si="123"/>
        <v>1.0305681818181818</v>
      </c>
      <c r="R119" s="52">
        <v>160000</v>
      </c>
      <c r="S119" s="53">
        <v>66510</v>
      </c>
      <c r="T119" s="54">
        <f t="shared" si="124"/>
        <v>0.41568749999999999</v>
      </c>
      <c r="U119" s="54" t="str">
        <f t="shared" si="125"/>
        <v>&gt;=20%-&lt;50%</v>
      </c>
      <c r="V119" s="53">
        <f t="shared" si="126"/>
        <v>90695.454545454544</v>
      </c>
      <c r="W119" s="54">
        <f t="shared" si="127"/>
        <v>0.56684659090909095</v>
      </c>
    </row>
    <row r="120" spans="1:23" hidden="1">
      <c r="A120" s="8" t="s">
        <v>324</v>
      </c>
      <c r="B120" s="5" t="s">
        <v>325</v>
      </c>
      <c r="C120" s="46" t="s">
        <v>1087</v>
      </c>
      <c r="D120" s="46" t="s">
        <v>217</v>
      </c>
      <c r="E120" s="46" t="s">
        <v>310</v>
      </c>
      <c r="F120" s="46" t="s">
        <v>311</v>
      </c>
      <c r="G120" s="46" t="s">
        <v>1897</v>
      </c>
      <c r="H120" s="47"/>
      <c r="I120" s="47" t="s">
        <v>1872</v>
      </c>
      <c r="J120" s="48" t="s">
        <v>11</v>
      </c>
      <c r="K120" s="45" t="s">
        <v>11</v>
      </c>
      <c r="L120" s="49">
        <v>160000</v>
      </c>
      <c r="M120" s="50">
        <v>116520</v>
      </c>
      <c r="N120" s="51">
        <f t="shared" si="120"/>
        <v>0.72824999999999995</v>
      </c>
      <c r="O120" s="51" t="str">
        <f t="shared" si="121"/>
        <v>&gt;=50%-&lt;80%</v>
      </c>
      <c r="P120" s="50">
        <f t="shared" si="122"/>
        <v>158890.90909090909</v>
      </c>
      <c r="Q120" s="51">
        <f t="shared" si="123"/>
        <v>0.99306818181818179</v>
      </c>
      <c r="R120" s="52">
        <v>180000</v>
      </c>
      <c r="S120" s="53">
        <v>153840</v>
      </c>
      <c r="T120" s="54">
        <f t="shared" si="124"/>
        <v>0.85466666666666669</v>
      </c>
      <c r="U120" s="54" t="str">
        <f t="shared" si="125"/>
        <v>&gt;=80%-&lt;100%</v>
      </c>
      <c r="V120" s="53">
        <f t="shared" si="126"/>
        <v>209781.81818181818</v>
      </c>
      <c r="W120" s="54">
        <f t="shared" si="127"/>
        <v>1.1654545454545455</v>
      </c>
    </row>
    <row r="121" spans="1:23" hidden="1">
      <c r="A121" s="8" t="s">
        <v>785</v>
      </c>
      <c r="B121" s="5" t="s">
        <v>786</v>
      </c>
      <c r="C121" s="46" t="s">
        <v>1230</v>
      </c>
      <c r="D121" s="46" t="s">
        <v>1231</v>
      </c>
      <c r="E121" s="46" t="s">
        <v>789</v>
      </c>
      <c r="F121" s="46" t="s">
        <v>311</v>
      </c>
      <c r="G121" s="46" t="s">
        <v>1948</v>
      </c>
      <c r="H121" s="47"/>
      <c r="I121" s="47" t="s">
        <v>13</v>
      </c>
      <c r="J121" s="48" t="s">
        <v>11</v>
      </c>
      <c r="K121" s="45" t="s">
        <v>11</v>
      </c>
      <c r="L121" s="49">
        <v>80000</v>
      </c>
      <c r="M121" s="50">
        <v>69500</v>
      </c>
      <c r="N121" s="51">
        <f t="shared" si="120"/>
        <v>0.86875000000000002</v>
      </c>
      <c r="O121" s="51" t="str">
        <f t="shared" si="121"/>
        <v>&gt;=80%-&lt;100%</v>
      </c>
      <c r="P121" s="50">
        <f t="shared" si="122"/>
        <v>94772.727272727265</v>
      </c>
      <c r="Q121" s="51">
        <f t="shared" si="123"/>
        <v>1.1846590909090908</v>
      </c>
      <c r="R121" s="52">
        <v>260000</v>
      </c>
      <c r="S121" s="53">
        <v>80590</v>
      </c>
      <c r="T121" s="54">
        <f t="shared" si="124"/>
        <v>0.30996153846153846</v>
      </c>
      <c r="U121" s="54" t="str">
        <f t="shared" si="125"/>
        <v>&gt;=20%-&lt;50%</v>
      </c>
      <c r="V121" s="53">
        <f t="shared" si="126"/>
        <v>109895.45454545454</v>
      </c>
      <c r="W121" s="54">
        <f t="shared" si="127"/>
        <v>0.42267482517482519</v>
      </c>
    </row>
    <row r="122" spans="1:23" hidden="1">
      <c r="A122" s="8" t="s">
        <v>633</v>
      </c>
      <c r="B122" s="5" t="s">
        <v>128</v>
      </c>
      <c r="C122" s="46" t="s">
        <v>636</v>
      </c>
      <c r="D122" s="46" t="s">
        <v>637</v>
      </c>
      <c r="E122" s="46" t="s">
        <v>589</v>
      </c>
      <c r="F122" s="46" t="s">
        <v>311</v>
      </c>
      <c r="G122" s="46" t="s">
        <v>1923</v>
      </c>
      <c r="H122" s="47"/>
      <c r="I122" s="47" t="s">
        <v>13</v>
      </c>
      <c r="J122" s="48" t="s">
        <v>11</v>
      </c>
      <c r="K122" s="45" t="s">
        <v>11</v>
      </c>
      <c r="L122" s="49">
        <v>128124.45000000001</v>
      </c>
      <c r="M122" s="50">
        <v>58820</v>
      </c>
      <c r="N122" s="51">
        <f t="shared" si="120"/>
        <v>0.45908489753516984</v>
      </c>
      <c r="O122" s="51" t="str">
        <f t="shared" si="121"/>
        <v>&gt;=20%-&lt;50%</v>
      </c>
      <c r="P122" s="50">
        <f t="shared" si="122"/>
        <v>80209.090909090912</v>
      </c>
      <c r="Q122" s="51">
        <f t="shared" si="123"/>
        <v>0.62602486027523163</v>
      </c>
      <c r="R122" s="52">
        <v>211551.19999999998</v>
      </c>
      <c r="S122" s="53">
        <v>116410</v>
      </c>
      <c r="T122" s="54">
        <f t="shared" si="124"/>
        <v>0.55026868200227652</v>
      </c>
      <c r="U122" s="54" t="str">
        <f t="shared" si="125"/>
        <v>&gt;=50%-&lt;80%</v>
      </c>
      <c r="V122" s="53">
        <f t="shared" si="126"/>
        <v>158740.90909090909</v>
      </c>
      <c r="W122" s="54">
        <f t="shared" si="127"/>
        <v>0.75036638454855897</v>
      </c>
    </row>
    <row r="123" spans="1:23" hidden="1">
      <c r="A123" s="8" t="s">
        <v>680</v>
      </c>
      <c r="B123" s="5" t="s">
        <v>681</v>
      </c>
      <c r="C123" s="46" t="s">
        <v>710</v>
      </c>
      <c r="D123" s="46" t="s">
        <v>80</v>
      </c>
      <c r="E123" s="46" t="s">
        <v>311</v>
      </c>
      <c r="F123" s="46" t="s">
        <v>311</v>
      </c>
      <c r="G123" s="46" t="s">
        <v>1929</v>
      </c>
      <c r="H123" s="47"/>
      <c r="I123" s="47" t="s">
        <v>13</v>
      </c>
      <c r="J123" s="48" t="s">
        <v>11</v>
      </c>
      <c r="K123" s="45" t="s">
        <v>11</v>
      </c>
      <c r="L123" s="49">
        <v>80000</v>
      </c>
      <c r="M123" s="50">
        <v>77735</v>
      </c>
      <c r="N123" s="51">
        <f t="shared" si="120"/>
        <v>0.97168750000000004</v>
      </c>
      <c r="O123" s="51" t="str">
        <f t="shared" si="121"/>
        <v>&gt;=80%-&lt;100%</v>
      </c>
      <c r="P123" s="50">
        <f t="shared" si="122"/>
        <v>106002.27272727274</v>
      </c>
      <c r="Q123" s="51">
        <f t="shared" si="123"/>
        <v>1.3250284090909092</v>
      </c>
      <c r="R123" s="52">
        <v>255303.99999999997</v>
      </c>
      <c r="S123" s="53">
        <v>159100</v>
      </c>
      <c r="T123" s="54">
        <f t="shared" si="124"/>
        <v>0.62317864193275474</v>
      </c>
      <c r="U123" s="54" t="str">
        <f t="shared" si="125"/>
        <v>&gt;=50%-&lt;80%</v>
      </c>
      <c r="V123" s="53">
        <f t="shared" si="126"/>
        <v>216954.54545454547</v>
      </c>
      <c r="W123" s="54">
        <f t="shared" si="127"/>
        <v>0.84978905718102926</v>
      </c>
    </row>
    <row r="124" spans="1:23" hidden="1">
      <c r="A124" s="8" t="s">
        <v>785</v>
      </c>
      <c r="B124" s="5" t="s">
        <v>786</v>
      </c>
      <c r="C124" s="46" t="s">
        <v>846</v>
      </c>
      <c r="D124" s="46" t="s">
        <v>847</v>
      </c>
      <c r="E124" s="46" t="s">
        <v>789</v>
      </c>
      <c r="F124" s="46" t="s">
        <v>311</v>
      </c>
      <c r="G124" s="46" t="s">
        <v>1954</v>
      </c>
      <c r="H124" s="47"/>
      <c r="I124" s="47" t="s">
        <v>13</v>
      </c>
      <c r="J124" s="48" t="s">
        <v>11</v>
      </c>
      <c r="K124" s="45" t="s">
        <v>11</v>
      </c>
      <c r="L124" s="49">
        <v>181767.96000000002</v>
      </c>
      <c r="M124" s="50">
        <v>138715</v>
      </c>
      <c r="N124" s="51">
        <f t="shared" ref="N124:N132" si="128">IFERROR(M124/L124,2)</f>
        <v>0.76314329544106663</v>
      </c>
      <c r="O124" s="51" t="str">
        <f t="shared" ref="O124:O132" si="129">IF(N124&gt;=120%, "120% equal &amp; above", IF(N124&gt;=100%,"&gt;=100%- &lt;120%",IF(N124&gt;=80%,"&gt;=80%-&lt;100%",IF(N124&gt;=50%,"&gt;=50%-&lt;80%",IF(N124&gt;=20%,"&gt;=20%-&lt;50%","&lt;20%")))))</f>
        <v>&gt;=50%-&lt;80%</v>
      </c>
      <c r="P124" s="50">
        <f t="shared" ref="P124:P132" si="130">M124/$B$3*$B$2</f>
        <v>189156.81818181818</v>
      </c>
      <c r="Q124" s="51">
        <f t="shared" ref="Q124:Q132" si="131">IFERROR(P124/L124,2)</f>
        <v>1.0406499483287273</v>
      </c>
      <c r="R124" s="52">
        <v>150000</v>
      </c>
      <c r="S124" s="53">
        <v>51670</v>
      </c>
      <c r="T124" s="54">
        <f t="shared" ref="T124:T132" si="132">IFERROR(S124/R124,2)</f>
        <v>0.34446666666666664</v>
      </c>
      <c r="U124" s="54" t="str">
        <f t="shared" ref="U124:U132" si="133">IF(T124&gt;=120%, "120% equal &amp; above", IF(T124&gt;=100%,"&gt;=100%- &lt;120%",IF(T124&gt;=80%,"&gt;=80%-&lt;100%",IF(T124&gt;=50%,"&gt;=50%-&lt;80%",IF(T124&gt;=20%,"&gt;=20%-&lt;50%","&lt;20%")))))</f>
        <v>&gt;=20%-&lt;50%</v>
      </c>
      <c r="V124" s="53">
        <f t="shared" ref="V124:V132" si="134">S124/$B$3*$B$2</f>
        <v>70459.090909090912</v>
      </c>
      <c r="W124" s="54">
        <f t="shared" ref="W124:W132" si="135">IFERROR(V124/R124,2)</f>
        <v>0.46972727272727277</v>
      </c>
    </row>
    <row r="125" spans="1:23" hidden="1">
      <c r="A125" s="8" t="s">
        <v>307</v>
      </c>
      <c r="B125" s="5" t="s">
        <v>308</v>
      </c>
      <c r="C125" s="46" t="s">
        <v>328</v>
      </c>
      <c r="D125" s="46" t="s">
        <v>249</v>
      </c>
      <c r="E125" s="46" t="s">
        <v>310</v>
      </c>
      <c r="F125" s="46" t="s">
        <v>311</v>
      </c>
      <c r="G125" s="46" t="s">
        <v>1894</v>
      </c>
      <c r="H125" s="47"/>
      <c r="I125" s="47" t="s">
        <v>13</v>
      </c>
      <c r="J125" s="48" t="s">
        <v>11</v>
      </c>
      <c r="K125" s="45" t="s">
        <v>11</v>
      </c>
      <c r="L125" s="49">
        <v>150000</v>
      </c>
      <c r="M125" s="50">
        <v>125415</v>
      </c>
      <c r="N125" s="51">
        <f t="shared" si="128"/>
        <v>0.83609999999999995</v>
      </c>
      <c r="O125" s="51" t="str">
        <f t="shared" si="129"/>
        <v>&gt;=80%-&lt;100%</v>
      </c>
      <c r="P125" s="50">
        <f t="shared" si="130"/>
        <v>171020.45454545453</v>
      </c>
      <c r="Q125" s="51">
        <f t="shared" si="131"/>
        <v>1.1401363636363635</v>
      </c>
      <c r="R125" s="52">
        <v>180000</v>
      </c>
      <c r="S125" s="53">
        <v>126390</v>
      </c>
      <c r="T125" s="54">
        <f t="shared" si="132"/>
        <v>0.70216666666666672</v>
      </c>
      <c r="U125" s="54" t="str">
        <f t="shared" si="133"/>
        <v>&gt;=50%-&lt;80%</v>
      </c>
      <c r="V125" s="53">
        <f t="shared" si="134"/>
        <v>172350</v>
      </c>
      <c r="W125" s="54">
        <f t="shared" si="135"/>
        <v>0.95750000000000002</v>
      </c>
    </row>
    <row r="126" spans="1:23" hidden="1">
      <c r="A126" s="8" t="s">
        <v>785</v>
      </c>
      <c r="B126" s="5" t="s">
        <v>786</v>
      </c>
      <c r="C126" s="46" t="s">
        <v>824</v>
      </c>
      <c r="D126" s="46" t="s">
        <v>825</v>
      </c>
      <c r="E126" s="46" t="s">
        <v>789</v>
      </c>
      <c r="F126" s="46" t="s">
        <v>311</v>
      </c>
      <c r="G126" s="46" t="s">
        <v>1949</v>
      </c>
      <c r="H126" s="47"/>
      <c r="I126" s="47" t="s">
        <v>13</v>
      </c>
      <c r="J126" s="48" t="s">
        <v>11</v>
      </c>
      <c r="K126" s="45" t="s">
        <v>11</v>
      </c>
      <c r="L126" s="49">
        <v>120000</v>
      </c>
      <c r="M126" s="50">
        <v>94975</v>
      </c>
      <c r="N126" s="51">
        <f t="shared" si="128"/>
        <v>0.79145833333333337</v>
      </c>
      <c r="O126" s="51" t="str">
        <f t="shared" si="129"/>
        <v>&gt;=50%-&lt;80%</v>
      </c>
      <c r="P126" s="50">
        <f t="shared" si="130"/>
        <v>129511.36363636365</v>
      </c>
      <c r="Q126" s="51">
        <f t="shared" si="131"/>
        <v>1.0792613636363637</v>
      </c>
      <c r="R126" s="52">
        <v>203903.33333333334</v>
      </c>
      <c r="S126" s="53">
        <v>107500</v>
      </c>
      <c r="T126" s="54">
        <f t="shared" si="132"/>
        <v>0.52721060633306627</v>
      </c>
      <c r="U126" s="54" t="str">
        <f t="shared" si="133"/>
        <v>&gt;=50%-&lt;80%</v>
      </c>
      <c r="V126" s="53">
        <f t="shared" si="134"/>
        <v>146590.90909090909</v>
      </c>
      <c r="W126" s="54">
        <f t="shared" si="135"/>
        <v>0.71892355409054498</v>
      </c>
    </row>
    <row r="127" spans="1:23" hidden="1">
      <c r="A127" s="8" t="s">
        <v>571</v>
      </c>
      <c r="B127" s="5" t="s">
        <v>572</v>
      </c>
      <c r="C127" s="46" t="s">
        <v>1590</v>
      </c>
      <c r="D127" s="46" t="s">
        <v>1591</v>
      </c>
      <c r="E127" s="46" t="s">
        <v>574</v>
      </c>
      <c r="F127" s="46" t="s">
        <v>311</v>
      </c>
      <c r="G127" s="46" t="s">
        <v>1889</v>
      </c>
      <c r="H127" s="47"/>
      <c r="I127" s="47" t="s">
        <v>1872</v>
      </c>
      <c r="J127" s="48" t="s">
        <v>11</v>
      </c>
      <c r="K127" s="45" t="s">
        <v>11</v>
      </c>
      <c r="L127" s="49">
        <v>250000</v>
      </c>
      <c r="M127" s="50">
        <v>194080</v>
      </c>
      <c r="N127" s="51">
        <f t="shared" si="128"/>
        <v>0.77632000000000001</v>
      </c>
      <c r="O127" s="51" t="str">
        <f t="shared" si="129"/>
        <v>&gt;=50%-&lt;80%</v>
      </c>
      <c r="P127" s="50">
        <f t="shared" si="130"/>
        <v>264654.54545454547</v>
      </c>
      <c r="Q127" s="51">
        <f t="shared" si="131"/>
        <v>1.0586181818181819</v>
      </c>
      <c r="R127" s="52">
        <v>70000</v>
      </c>
      <c r="S127" s="53">
        <v>60180</v>
      </c>
      <c r="T127" s="54">
        <f t="shared" si="132"/>
        <v>0.85971428571428576</v>
      </c>
      <c r="U127" s="54" t="str">
        <f t="shared" si="133"/>
        <v>&gt;=80%-&lt;100%</v>
      </c>
      <c r="V127" s="53">
        <f t="shared" si="134"/>
        <v>82063.636363636368</v>
      </c>
      <c r="W127" s="54">
        <f t="shared" si="135"/>
        <v>1.1723376623376625</v>
      </c>
    </row>
    <row r="128" spans="1:23" hidden="1">
      <c r="A128" s="8" t="s">
        <v>770</v>
      </c>
      <c r="B128" s="5" t="s">
        <v>771</v>
      </c>
      <c r="C128" s="46" t="s">
        <v>1700</v>
      </c>
      <c r="D128" s="46" t="s">
        <v>115</v>
      </c>
      <c r="E128" s="46" t="s">
        <v>574</v>
      </c>
      <c r="F128" s="46" t="s">
        <v>311</v>
      </c>
      <c r="G128" s="46" t="s">
        <v>1960</v>
      </c>
      <c r="H128" s="47"/>
      <c r="I128" s="47" t="s">
        <v>13</v>
      </c>
      <c r="J128" s="48" t="s">
        <v>11</v>
      </c>
      <c r="K128" s="45" t="s">
        <v>11</v>
      </c>
      <c r="L128" s="49">
        <v>120000</v>
      </c>
      <c r="M128" s="50">
        <v>116635</v>
      </c>
      <c r="N128" s="51">
        <f t="shared" si="128"/>
        <v>0.97195833333333337</v>
      </c>
      <c r="O128" s="51" t="str">
        <f t="shared" si="129"/>
        <v>&gt;=80%-&lt;100%</v>
      </c>
      <c r="P128" s="50">
        <f t="shared" si="130"/>
        <v>159047.72727272726</v>
      </c>
      <c r="Q128" s="51">
        <f t="shared" si="131"/>
        <v>1.3253977272727273</v>
      </c>
      <c r="R128" s="52">
        <v>200000</v>
      </c>
      <c r="S128" s="53">
        <v>54580</v>
      </c>
      <c r="T128" s="54">
        <f t="shared" si="132"/>
        <v>0.27289999999999998</v>
      </c>
      <c r="U128" s="54" t="str">
        <f t="shared" si="133"/>
        <v>&gt;=20%-&lt;50%</v>
      </c>
      <c r="V128" s="53">
        <f t="shared" si="134"/>
        <v>74427.272727272735</v>
      </c>
      <c r="W128" s="54">
        <f t="shared" si="135"/>
        <v>0.37213636363636365</v>
      </c>
    </row>
    <row r="129" spans="1:23">
      <c r="A129" s="8" t="s">
        <v>374</v>
      </c>
      <c r="B129" s="5" t="s">
        <v>375</v>
      </c>
      <c r="C129" s="46" t="s">
        <v>411</v>
      </c>
      <c r="D129" s="46" t="s">
        <v>412</v>
      </c>
      <c r="E129" s="46" t="s">
        <v>311</v>
      </c>
      <c r="F129" s="46" t="s">
        <v>311</v>
      </c>
      <c r="G129" s="46" t="s">
        <v>1902</v>
      </c>
      <c r="H129" s="47"/>
      <c r="I129" s="47" t="s">
        <v>1872</v>
      </c>
      <c r="J129" s="48" t="s">
        <v>11</v>
      </c>
      <c r="K129" s="45" t="s">
        <v>11</v>
      </c>
      <c r="L129" s="49">
        <v>120000</v>
      </c>
      <c r="M129" s="50">
        <v>52780</v>
      </c>
      <c r="N129" s="51">
        <f t="shared" si="128"/>
        <v>0.43983333333333335</v>
      </c>
      <c r="O129" s="51" t="str">
        <f t="shared" si="129"/>
        <v>&gt;=20%-&lt;50%</v>
      </c>
      <c r="P129" s="50">
        <f t="shared" si="130"/>
        <v>71972.727272727265</v>
      </c>
      <c r="Q129" s="51">
        <f t="shared" si="131"/>
        <v>0.59977272727272724</v>
      </c>
      <c r="R129" s="52">
        <v>200000</v>
      </c>
      <c r="S129" s="53">
        <v>64060</v>
      </c>
      <c r="T129" s="54">
        <f t="shared" si="132"/>
        <v>0.32029999999999997</v>
      </c>
      <c r="U129" s="54" t="str">
        <f t="shared" si="133"/>
        <v>&gt;=20%-&lt;50%</v>
      </c>
      <c r="V129" s="53">
        <f t="shared" si="134"/>
        <v>87354.545454545456</v>
      </c>
      <c r="W129" s="54">
        <f t="shared" si="135"/>
        <v>0.43677272727272726</v>
      </c>
    </row>
    <row r="130" spans="1:23" hidden="1">
      <c r="A130" s="8" t="s">
        <v>785</v>
      </c>
      <c r="B130" s="5" t="s">
        <v>786</v>
      </c>
      <c r="C130" s="46" t="s">
        <v>827</v>
      </c>
      <c r="D130" s="46" t="s">
        <v>828</v>
      </c>
      <c r="E130" s="46" t="s">
        <v>789</v>
      </c>
      <c r="F130" s="46" t="s">
        <v>311</v>
      </c>
      <c r="G130" s="46" t="s">
        <v>1952</v>
      </c>
      <c r="H130" s="47"/>
      <c r="I130" s="47" t="s">
        <v>13</v>
      </c>
      <c r="J130" s="48" t="s">
        <v>11</v>
      </c>
      <c r="K130" s="45" t="s">
        <v>11</v>
      </c>
      <c r="L130" s="49">
        <v>120000</v>
      </c>
      <c r="M130" s="50">
        <v>50680</v>
      </c>
      <c r="N130" s="51">
        <f t="shared" si="128"/>
        <v>0.42233333333333334</v>
      </c>
      <c r="O130" s="51" t="str">
        <f t="shared" si="129"/>
        <v>&gt;=20%-&lt;50%</v>
      </c>
      <c r="P130" s="50">
        <f t="shared" si="130"/>
        <v>69109.090909090912</v>
      </c>
      <c r="Q130" s="51">
        <f t="shared" si="131"/>
        <v>0.57590909090909093</v>
      </c>
      <c r="R130" s="52">
        <v>200000</v>
      </c>
      <c r="S130" s="53">
        <v>6570</v>
      </c>
      <c r="T130" s="54">
        <f t="shared" si="132"/>
        <v>3.2849999999999997E-2</v>
      </c>
      <c r="U130" s="54" t="str">
        <f t="shared" si="133"/>
        <v>&lt;20%</v>
      </c>
      <c r="V130" s="53">
        <f t="shared" si="134"/>
        <v>8959.0909090909081</v>
      </c>
      <c r="W130" s="54">
        <f t="shared" si="135"/>
        <v>4.4795454545454541E-2</v>
      </c>
    </row>
    <row r="131" spans="1:23" hidden="1">
      <c r="A131" s="8" t="s">
        <v>469</v>
      </c>
      <c r="B131" s="5" t="s">
        <v>470</v>
      </c>
      <c r="C131" s="46" t="s">
        <v>1858</v>
      </c>
      <c r="D131" s="46" t="s">
        <v>1859</v>
      </c>
      <c r="E131" s="46" t="s">
        <v>473</v>
      </c>
      <c r="F131" s="46" t="s">
        <v>311</v>
      </c>
      <c r="G131" s="46" t="s">
        <v>1912</v>
      </c>
      <c r="H131" s="47"/>
      <c r="I131" s="47" t="s">
        <v>1872</v>
      </c>
      <c r="J131" s="48" t="s">
        <v>11</v>
      </c>
      <c r="K131" s="45" t="s">
        <v>11</v>
      </c>
      <c r="L131" s="49">
        <v>166347.72</v>
      </c>
      <c r="M131" s="50">
        <v>180740</v>
      </c>
      <c r="N131" s="51">
        <f t="shared" si="128"/>
        <v>1.0865192501586436</v>
      </c>
      <c r="O131" s="51" t="str">
        <f t="shared" si="129"/>
        <v>&gt;=100%- &lt;120%</v>
      </c>
      <c r="P131" s="50">
        <f t="shared" si="130"/>
        <v>246463.63636363638</v>
      </c>
      <c r="Q131" s="51">
        <f t="shared" si="131"/>
        <v>1.4816171593072414</v>
      </c>
      <c r="R131" s="52">
        <v>152984.15</v>
      </c>
      <c r="S131" s="53">
        <v>87900</v>
      </c>
      <c r="T131" s="54">
        <f t="shared" si="132"/>
        <v>0.5745693262994892</v>
      </c>
      <c r="U131" s="54" t="str">
        <f t="shared" si="133"/>
        <v>&gt;=50%-&lt;80%</v>
      </c>
      <c r="V131" s="53">
        <f t="shared" si="134"/>
        <v>119863.63636363637</v>
      </c>
      <c r="W131" s="54">
        <f t="shared" si="135"/>
        <v>0.78350362677203078</v>
      </c>
    </row>
    <row r="132" spans="1:23" hidden="1">
      <c r="A132" s="8" t="s">
        <v>785</v>
      </c>
      <c r="B132" s="5" t="s">
        <v>786</v>
      </c>
      <c r="C132" s="46" t="s">
        <v>890</v>
      </c>
      <c r="D132" s="46" t="s">
        <v>891</v>
      </c>
      <c r="E132" s="46" t="s">
        <v>789</v>
      </c>
      <c r="F132" s="46" t="s">
        <v>311</v>
      </c>
      <c r="G132" s="46" t="s">
        <v>1948</v>
      </c>
      <c r="H132" s="47"/>
      <c r="I132" s="47" t="s">
        <v>13</v>
      </c>
      <c r="J132" s="48" t="s">
        <v>11</v>
      </c>
      <c r="K132" s="45" t="s">
        <v>11</v>
      </c>
      <c r="L132" s="49">
        <v>114474.6</v>
      </c>
      <c r="M132" s="50">
        <v>118805</v>
      </c>
      <c r="N132" s="51">
        <f t="shared" si="128"/>
        <v>1.0378284789813634</v>
      </c>
      <c r="O132" s="51" t="str">
        <f t="shared" si="129"/>
        <v>&gt;=100%- &lt;120%</v>
      </c>
      <c r="P132" s="50">
        <f t="shared" si="130"/>
        <v>162006.81818181818</v>
      </c>
      <c r="Q132" s="51">
        <f t="shared" si="131"/>
        <v>1.4152206531564047</v>
      </c>
      <c r="R132" s="52">
        <v>202837.59999999998</v>
      </c>
      <c r="S132" s="53">
        <v>64510</v>
      </c>
      <c r="T132" s="54">
        <f t="shared" si="132"/>
        <v>0.31803768137662841</v>
      </c>
      <c r="U132" s="54" t="str">
        <f t="shared" si="133"/>
        <v>&gt;=20%-&lt;50%</v>
      </c>
      <c r="V132" s="53">
        <f t="shared" si="134"/>
        <v>87968.181818181823</v>
      </c>
      <c r="W132" s="54">
        <f t="shared" si="135"/>
        <v>0.43368774733176607</v>
      </c>
    </row>
    <row r="133" spans="1:23" hidden="1">
      <c r="A133" s="8" t="s">
        <v>585</v>
      </c>
      <c r="B133" s="5" t="s">
        <v>586</v>
      </c>
      <c r="C133" s="46" t="s">
        <v>1193</v>
      </c>
      <c r="D133" s="46" t="s">
        <v>1194</v>
      </c>
      <c r="E133" s="46" t="s">
        <v>589</v>
      </c>
      <c r="F133" s="46" t="s">
        <v>311</v>
      </c>
      <c r="G133" s="46" t="s">
        <v>1921</v>
      </c>
      <c r="H133" s="47"/>
      <c r="I133" s="47" t="s">
        <v>13</v>
      </c>
      <c r="J133" s="48" t="s">
        <v>11</v>
      </c>
      <c r="K133" s="45" t="s">
        <v>11</v>
      </c>
      <c r="L133" s="49">
        <v>145797.96000000002</v>
      </c>
      <c r="M133" s="50">
        <v>93950</v>
      </c>
      <c r="N133" s="51">
        <f t="shared" ref="N133:N136" si="136">IFERROR(M133/L133,2)</f>
        <v>0.64438487342346895</v>
      </c>
      <c r="O133" s="51" t="str">
        <f t="shared" ref="O133:O136" si="137">IF(N133&gt;=120%, "120% equal &amp; above", IF(N133&gt;=100%,"&gt;=100%- &lt;120%",IF(N133&gt;=80%,"&gt;=80%-&lt;100%",IF(N133&gt;=50%,"&gt;=50%-&lt;80%",IF(N133&gt;=20%,"&gt;=20%-&lt;50%","&lt;20%")))))</f>
        <v>&gt;=50%-&lt;80%</v>
      </c>
      <c r="P133" s="50">
        <f t="shared" ref="P133:P136" si="138">M133/$B$3*$B$2</f>
        <v>128113.63636363635</v>
      </c>
      <c r="Q133" s="51">
        <f t="shared" ref="Q133:Q136" si="139">IFERROR(P133/L133,2)</f>
        <v>0.87870664557745759</v>
      </c>
      <c r="R133" s="52">
        <v>167512.79999999999</v>
      </c>
      <c r="S133" s="53">
        <v>52260</v>
      </c>
      <c r="T133" s="54">
        <f t="shared" ref="T133:T136" si="140">IFERROR(S133/R133,2)</f>
        <v>0.31197615943378659</v>
      </c>
      <c r="U133" s="54" t="str">
        <f t="shared" ref="U133:U136" si="141">IF(T133&gt;=120%, "120% equal &amp; above", IF(T133&gt;=100%,"&gt;=100%- &lt;120%",IF(T133&gt;=80%,"&gt;=80%-&lt;100%",IF(T133&gt;=50%,"&gt;=50%-&lt;80%",IF(T133&gt;=20%,"&gt;=20%-&lt;50%","&lt;20%")))))</f>
        <v>&gt;=20%-&lt;50%</v>
      </c>
      <c r="V133" s="53">
        <f t="shared" ref="V133:V136" si="142">S133/$B$3*$B$2</f>
        <v>71263.636363636368</v>
      </c>
      <c r="W133" s="54">
        <f t="shared" ref="W133:W136" si="143">IFERROR(V133/R133,2)</f>
        <v>0.42542203559152719</v>
      </c>
    </row>
    <row r="134" spans="1:23" hidden="1">
      <c r="A134" s="8" t="s">
        <v>785</v>
      </c>
      <c r="B134" s="5" t="s">
        <v>786</v>
      </c>
      <c r="C134" s="46" t="s">
        <v>1743</v>
      </c>
      <c r="D134" s="46" t="s">
        <v>228</v>
      </c>
      <c r="E134" s="46" t="s">
        <v>789</v>
      </c>
      <c r="F134" s="46" t="s">
        <v>311</v>
      </c>
      <c r="G134" s="46" t="s">
        <v>1949</v>
      </c>
      <c r="H134" s="47"/>
      <c r="I134" s="47" t="s">
        <v>1872</v>
      </c>
      <c r="J134" s="48" t="s">
        <v>11</v>
      </c>
      <c r="K134" s="45" t="s">
        <v>11</v>
      </c>
      <c r="L134" s="49">
        <v>220000</v>
      </c>
      <c r="M134" s="50">
        <v>215605</v>
      </c>
      <c r="N134" s="51">
        <f t="shared" si="136"/>
        <v>0.98002272727272732</v>
      </c>
      <c r="O134" s="51" t="str">
        <f t="shared" si="137"/>
        <v>&gt;=80%-&lt;100%</v>
      </c>
      <c r="P134" s="50">
        <f t="shared" si="138"/>
        <v>294006.81818181818</v>
      </c>
      <c r="Q134" s="51">
        <f t="shared" si="139"/>
        <v>1.3363946280991734</v>
      </c>
      <c r="R134" s="52">
        <v>90000</v>
      </c>
      <c r="S134" s="53">
        <v>79110</v>
      </c>
      <c r="T134" s="54">
        <f t="shared" si="140"/>
        <v>0.879</v>
      </c>
      <c r="U134" s="54" t="str">
        <f t="shared" si="141"/>
        <v>&gt;=80%-&lt;100%</v>
      </c>
      <c r="V134" s="53">
        <f t="shared" si="142"/>
        <v>107877.27272727274</v>
      </c>
      <c r="W134" s="54">
        <f t="shared" si="143"/>
        <v>1.1986363636363637</v>
      </c>
    </row>
    <row r="135" spans="1:23" hidden="1">
      <c r="A135" s="8" t="s">
        <v>571</v>
      </c>
      <c r="B135" s="5" t="s">
        <v>572</v>
      </c>
      <c r="C135" s="46" t="s">
        <v>1659</v>
      </c>
      <c r="D135" s="46" t="s">
        <v>1660</v>
      </c>
      <c r="E135" s="46" t="s">
        <v>574</v>
      </c>
      <c r="F135" s="46" t="s">
        <v>311</v>
      </c>
      <c r="G135" s="46" t="s">
        <v>1887</v>
      </c>
      <c r="H135" s="47"/>
      <c r="I135" s="47" t="s">
        <v>1872</v>
      </c>
      <c r="J135" s="48" t="s">
        <v>11</v>
      </c>
      <c r="K135" s="45" t="s">
        <v>11</v>
      </c>
      <c r="L135" s="49">
        <v>160000</v>
      </c>
      <c r="M135" s="50">
        <v>62755</v>
      </c>
      <c r="N135" s="51">
        <f t="shared" si="136"/>
        <v>0.39221875</v>
      </c>
      <c r="O135" s="51" t="str">
        <f t="shared" si="137"/>
        <v>&gt;=20%-&lt;50%</v>
      </c>
      <c r="P135" s="50">
        <f t="shared" si="138"/>
        <v>85575</v>
      </c>
      <c r="Q135" s="51">
        <f t="shared" si="139"/>
        <v>0.53484374999999995</v>
      </c>
      <c r="R135" s="52">
        <v>150000</v>
      </c>
      <c r="S135" s="53">
        <v>45010</v>
      </c>
      <c r="T135" s="54">
        <f t="shared" si="140"/>
        <v>0.30006666666666665</v>
      </c>
      <c r="U135" s="54" t="str">
        <f t="shared" si="141"/>
        <v>&gt;=20%-&lt;50%</v>
      </c>
      <c r="V135" s="53">
        <f t="shared" si="142"/>
        <v>61377.272727272728</v>
      </c>
      <c r="W135" s="54">
        <f t="shared" si="143"/>
        <v>0.4091818181818182</v>
      </c>
    </row>
    <row r="136" spans="1:23" hidden="1">
      <c r="A136" s="8" t="s">
        <v>770</v>
      </c>
      <c r="B136" s="5" t="s">
        <v>771</v>
      </c>
      <c r="C136" s="46" t="s">
        <v>1856</v>
      </c>
      <c r="D136" s="46" t="s">
        <v>1857</v>
      </c>
      <c r="E136" s="46" t="s">
        <v>574</v>
      </c>
      <c r="F136" s="46" t="s">
        <v>311</v>
      </c>
      <c r="G136" s="46" t="s">
        <v>1965</v>
      </c>
      <c r="H136" s="47"/>
      <c r="I136" s="47" t="s">
        <v>1872</v>
      </c>
      <c r="J136" s="48" t="s">
        <v>11</v>
      </c>
      <c r="K136" s="45" t="s">
        <v>11</v>
      </c>
      <c r="L136" s="49">
        <v>140000</v>
      </c>
      <c r="M136" s="50">
        <v>66530</v>
      </c>
      <c r="N136" s="51">
        <f t="shared" si="136"/>
        <v>0.4752142857142857</v>
      </c>
      <c r="O136" s="51" t="str">
        <f t="shared" si="137"/>
        <v>&gt;=20%-&lt;50%</v>
      </c>
      <c r="P136" s="50">
        <f t="shared" si="138"/>
        <v>90722.727272727265</v>
      </c>
      <c r="Q136" s="51">
        <f t="shared" si="139"/>
        <v>0.64801948051948044</v>
      </c>
      <c r="R136" s="52">
        <v>170000</v>
      </c>
      <c r="S136" s="53">
        <v>47840</v>
      </c>
      <c r="T136" s="54">
        <f t="shared" si="140"/>
        <v>0.28141176470588236</v>
      </c>
      <c r="U136" s="54" t="str">
        <f t="shared" si="141"/>
        <v>&gt;=20%-&lt;50%</v>
      </c>
      <c r="V136" s="53">
        <f t="shared" si="142"/>
        <v>65236.363636363632</v>
      </c>
      <c r="W136" s="54">
        <f t="shared" si="143"/>
        <v>0.38374331550802138</v>
      </c>
    </row>
    <row r="137" spans="1:23" hidden="1">
      <c r="A137" s="8" t="s">
        <v>785</v>
      </c>
      <c r="B137" s="5" t="s">
        <v>786</v>
      </c>
      <c r="C137" s="46" t="s">
        <v>826</v>
      </c>
      <c r="D137" s="46" t="s">
        <v>32</v>
      </c>
      <c r="E137" s="46" t="s">
        <v>789</v>
      </c>
      <c r="F137" s="46" t="s">
        <v>311</v>
      </c>
      <c r="G137" s="46" t="s">
        <v>1949</v>
      </c>
      <c r="H137" s="47"/>
      <c r="I137" s="47" t="s">
        <v>13</v>
      </c>
      <c r="J137" s="48" t="s">
        <v>11</v>
      </c>
      <c r="K137" s="45" t="s">
        <v>11</v>
      </c>
      <c r="L137" s="49">
        <v>175408.86000000002</v>
      </c>
      <c r="M137" s="50">
        <v>86900</v>
      </c>
      <c r="N137" s="51">
        <f t="shared" ref="N137:N146" si="144">IFERROR(M137/L137,2)</f>
        <v>0.49541397167737133</v>
      </c>
      <c r="O137" s="51" t="str">
        <f t="shared" ref="O137:O146" si="145">IF(N137&gt;=120%, "120% equal &amp; above", IF(N137&gt;=100%,"&gt;=100%- &lt;120%",IF(N137&gt;=80%,"&gt;=80%-&lt;100%",IF(N137&gt;=50%,"&gt;=50%-&lt;80%",IF(N137&gt;=20%,"&gt;=20%-&lt;50%","&lt;20%")))))</f>
        <v>&gt;=20%-&lt;50%</v>
      </c>
      <c r="P137" s="50">
        <f t="shared" ref="P137:P146" si="146">M137/$B$3*$B$2</f>
        <v>118500</v>
      </c>
      <c r="Q137" s="51">
        <f t="shared" ref="Q137:Q146" si="147">IFERROR(P137/L137,2)</f>
        <v>0.67556450683277913</v>
      </c>
      <c r="R137" s="52">
        <v>125000</v>
      </c>
      <c r="S137" s="53">
        <v>77140</v>
      </c>
      <c r="T137" s="54">
        <f t="shared" ref="T137:T146" si="148">IFERROR(S137/R137,2)</f>
        <v>0.61712</v>
      </c>
      <c r="U137" s="54" t="str">
        <f t="shared" ref="U137:U146" si="149">IF(T137&gt;=120%, "120% equal &amp; above", IF(T137&gt;=100%,"&gt;=100%- &lt;120%",IF(T137&gt;=80%,"&gt;=80%-&lt;100%",IF(T137&gt;=50%,"&gt;=50%-&lt;80%",IF(T137&gt;=20%,"&gt;=20%-&lt;50%","&lt;20%")))))</f>
        <v>&gt;=50%-&lt;80%</v>
      </c>
      <c r="V137" s="53">
        <f t="shared" ref="V137:V146" si="150">S137/$B$3*$B$2</f>
        <v>105190.90909090909</v>
      </c>
      <c r="W137" s="54">
        <f t="shared" ref="W137:W146" si="151">IFERROR(V137/R137,2)</f>
        <v>0.84152727272727268</v>
      </c>
    </row>
    <row r="138" spans="1:23" hidden="1">
      <c r="A138" s="8" t="s">
        <v>770</v>
      </c>
      <c r="B138" s="5" t="s">
        <v>771</v>
      </c>
      <c r="C138" s="46" t="s">
        <v>1682</v>
      </c>
      <c r="D138" s="46" t="s">
        <v>188</v>
      </c>
      <c r="E138" s="46" t="s">
        <v>574</v>
      </c>
      <c r="F138" s="46" t="s">
        <v>311</v>
      </c>
      <c r="G138" s="46" t="s">
        <v>1960</v>
      </c>
      <c r="H138" s="47"/>
      <c r="I138" s="47" t="s">
        <v>13</v>
      </c>
      <c r="J138" s="48" t="s">
        <v>11</v>
      </c>
      <c r="K138" s="45" t="s">
        <v>11</v>
      </c>
      <c r="L138" s="49">
        <v>120000</v>
      </c>
      <c r="M138" s="50">
        <v>67605</v>
      </c>
      <c r="N138" s="51">
        <f t="shared" si="144"/>
        <v>0.56337499999999996</v>
      </c>
      <c r="O138" s="51" t="str">
        <f t="shared" si="145"/>
        <v>&gt;=50%-&lt;80%</v>
      </c>
      <c r="P138" s="50">
        <f t="shared" si="146"/>
        <v>92188.636363636368</v>
      </c>
      <c r="Q138" s="51">
        <f t="shared" si="147"/>
        <v>0.76823863636363643</v>
      </c>
      <c r="R138" s="52">
        <v>180000</v>
      </c>
      <c r="S138" s="53">
        <v>90975</v>
      </c>
      <c r="T138" s="54">
        <f t="shared" si="148"/>
        <v>0.50541666666666663</v>
      </c>
      <c r="U138" s="54" t="str">
        <f t="shared" si="149"/>
        <v>&gt;=50%-&lt;80%</v>
      </c>
      <c r="V138" s="53">
        <f t="shared" si="150"/>
        <v>124056.81818181819</v>
      </c>
      <c r="W138" s="54">
        <f t="shared" si="151"/>
        <v>0.68920454545454546</v>
      </c>
    </row>
    <row r="139" spans="1:23" hidden="1">
      <c r="A139" s="8" t="s">
        <v>324</v>
      </c>
      <c r="B139" s="5" t="s">
        <v>325</v>
      </c>
      <c r="C139" s="46" t="s">
        <v>872</v>
      </c>
      <c r="D139" s="46" t="s">
        <v>873</v>
      </c>
      <c r="E139" s="46" t="s">
        <v>310</v>
      </c>
      <c r="F139" s="46" t="s">
        <v>311</v>
      </c>
      <c r="G139" s="46" t="s">
        <v>1896</v>
      </c>
      <c r="H139" s="47"/>
      <c r="I139" s="47" t="s">
        <v>1872</v>
      </c>
      <c r="J139" s="48" t="s">
        <v>11</v>
      </c>
      <c r="K139" s="45" t="s">
        <v>11</v>
      </c>
      <c r="L139" s="49">
        <v>150000</v>
      </c>
      <c r="M139" s="50">
        <v>160070</v>
      </c>
      <c r="N139" s="51">
        <f t="shared" si="144"/>
        <v>1.0671333333333333</v>
      </c>
      <c r="O139" s="51" t="str">
        <f t="shared" si="145"/>
        <v>&gt;=100%- &lt;120%</v>
      </c>
      <c r="P139" s="50">
        <f t="shared" si="146"/>
        <v>218277.27272727274</v>
      </c>
      <c r="Q139" s="51">
        <f t="shared" si="147"/>
        <v>1.4551818181818181</v>
      </c>
      <c r="R139" s="52">
        <v>150000</v>
      </c>
      <c r="S139" s="53">
        <v>97980</v>
      </c>
      <c r="T139" s="54">
        <f t="shared" si="148"/>
        <v>0.6532</v>
      </c>
      <c r="U139" s="54" t="str">
        <f t="shared" si="149"/>
        <v>&gt;=50%-&lt;80%</v>
      </c>
      <c r="V139" s="53">
        <f t="shared" si="150"/>
        <v>133609.09090909091</v>
      </c>
      <c r="W139" s="54">
        <f t="shared" si="151"/>
        <v>0.8907272727272727</v>
      </c>
    </row>
    <row r="140" spans="1:23" hidden="1">
      <c r="A140" s="8" t="s">
        <v>776</v>
      </c>
      <c r="B140" s="5" t="s">
        <v>777</v>
      </c>
      <c r="C140" s="46" t="s">
        <v>1674</v>
      </c>
      <c r="D140" s="46" t="s">
        <v>1675</v>
      </c>
      <c r="E140" s="46" t="s">
        <v>574</v>
      </c>
      <c r="F140" s="46" t="s">
        <v>311</v>
      </c>
      <c r="G140" s="46" t="s">
        <v>1942</v>
      </c>
      <c r="H140" s="47"/>
      <c r="I140" s="47" t="s">
        <v>1872</v>
      </c>
      <c r="J140" s="48" t="s">
        <v>11</v>
      </c>
      <c r="K140" s="45" t="s">
        <v>11</v>
      </c>
      <c r="L140" s="49">
        <v>130000</v>
      </c>
      <c r="M140" s="50">
        <v>62430</v>
      </c>
      <c r="N140" s="51">
        <f t="shared" si="144"/>
        <v>0.48023076923076924</v>
      </c>
      <c r="O140" s="51" t="str">
        <f t="shared" si="145"/>
        <v>&gt;=20%-&lt;50%</v>
      </c>
      <c r="P140" s="50">
        <f t="shared" si="146"/>
        <v>85131.818181818177</v>
      </c>
      <c r="Q140" s="51">
        <f t="shared" si="147"/>
        <v>0.6548601398601398</v>
      </c>
      <c r="R140" s="52">
        <v>170000</v>
      </c>
      <c r="S140" s="53">
        <v>98790</v>
      </c>
      <c r="T140" s="54">
        <f t="shared" si="148"/>
        <v>0.58111764705882352</v>
      </c>
      <c r="U140" s="54" t="str">
        <f t="shared" si="149"/>
        <v>&gt;=50%-&lt;80%</v>
      </c>
      <c r="V140" s="53">
        <f t="shared" si="150"/>
        <v>134713.63636363635</v>
      </c>
      <c r="W140" s="54">
        <f t="shared" si="151"/>
        <v>0.79243315508021384</v>
      </c>
    </row>
    <row r="141" spans="1:23" hidden="1">
      <c r="A141" s="8" t="s">
        <v>776</v>
      </c>
      <c r="B141" s="5" t="s">
        <v>777</v>
      </c>
      <c r="C141" s="46" t="s">
        <v>1706</v>
      </c>
      <c r="D141" s="46" t="s">
        <v>1707</v>
      </c>
      <c r="E141" s="46" t="s">
        <v>574</v>
      </c>
      <c r="F141" s="46" t="s">
        <v>311</v>
      </c>
      <c r="G141" s="46" t="s">
        <v>1962</v>
      </c>
      <c r="H141" s="47"/>
      <c r="I141" s="47" t="s">
        <v>13</v>
      </c>
      <c r="J141" s="48" t="s">
        <v>11</v>
      </c>
      <c r="K141" s="45" t="s">
        <v>11</v>
      </c>
      <c r="L141" s="49">
        <v>120000</v>
      </c>
      <c r="M141" s="50">
        <v>83970</v>
      </c>
      <c r="N141" s="51">
        <f t="shared" si="144"/>
        <v>0.69974999999999998</v>
      </c>
      <c r="O141" s="51" t="str">
        <f t="shared" si="145"/>
        <v>&gt;=50%-&lt;80%</v>
      </c>
      <c r="P141" s="50">
        <f t="shared" si="146"/>
        <v>114504.54545454546</v>
      </c>
      <c r="Q141" s="51">
        <f t="shared" si="147"/>
        <v>0.95420454545454547</v>
      </c>
      <c r="R141" s="52">
        <v>180000</v>
      </c>
      <c r="S141" s="53">
        <v>118430</v>
      </c>
      <c r="T141" s="54">
        <f t="shared" si="148"/>
        <v>0.65794444444444444</v>
      </c>
      <c r="U141" s="54" t="str">
        <f t="shared" si="149"/>
        <v>&gt;=50%-&lt;80%</v>
      </c>
      <c r="V141" s="53">
        <f t="shared" si="150"/>
        <v>161495.45454545453</v>
      </c>
      <c r="W141" s="54">
        <f t="shared" si="151"/>
        <v>0.8971969696969696</v>
      </c>
    </row>
    <row r="142" spans="1:23" hidden="1">
      <c r="A142" s="8" t="s">
        <v>415</v>
      </c>
      <c r="B142" s="5" t="s">
        <v>416</v>
      </c>
      <c r="C142" s="46" t="s">
        <v>1744</v>
      </c>
      <c r="D142" s="46" t="s">
        <v>96</v>
      </c>
      <c r="E142" s="46" t="s">
        <v>310</v>
      </c>
      <c r="F142" s="46" t="s">
        <v>311</v>
      </c>
      <c r="G142" s="46" t="s">
        <v>1903</v>
      </c>
      <c r="H142" s="47"/>
      <c r="I142" s="47" t="s">
        <v>1872</v>
      </c>
      <c r="J142" s="48" t="s">
        <v>11</v>
      </c>
      <c r="K142" s="45" t="s">
        <v>11</v>
      </c>
      <c r="L142" s="49">
        <v>100000</v>
      </c>
      <c r="M142" s="50">
        <v>79900</v>
      </c>
      <c r="N142" s="51">
        <f t="shared" si="144"/>
        <v>0.79900000000000004</v>
      </c>
      <c r="O142" s="51" t="str">
        <f t="shared" si="145"/>
        <v>&gt;=50%-&lt;80%</v>
      </c>
      <c r="P142" s="50">
        <f t="shared" si="146"/>
        <v>108954.54545454546</v>
      </c>
      <c r="Q142" s="51">
        <f t="shared" si="147"/>
        <v>1.0895454545454546</v>
      </c>
      <c r="R142" s="52">
        <v>200000</v>
      </c>
      <c r="S142" s="53">
        <v>192050</v>
      </c>
      <c r="T142" s="54">
        <f t="shared" si="148"/>
        <v>0.96025000000000005</v>
      </c>
      <c r="U142" s="54" t="str">
        <f t="shared" si="149"/>
        <v>&gt;=80%-&lt;100%</v>
      </c>
      <c r="V142" s="53">
        <f t="shared" si="150"/>
        <v>261886.36363636362</v>
      </c>
      <c r="W142" s="54">
        <f t="shared" si="151"/>
        <v>1.3094318181818181</v>
      </c>
    </row>
    <row r="143" spans="1:23" hidden="1">
      <c r="A143" s="8" t="s">
        <v>324</v>
      </c>
      <c r="B143" s="5" t="s">
        <v>325</v>
      </c>
      <c r="C143" s="46" t="s">
        <v>885</v>
      </c>
      <c r="D143" s="46" t="s">
        <v>193</v>
      </c>
      <c r="E143" s="46" t="s">
        <v>310</v>
      </c>
      <c r="F143" s="46" t="s">
        <v>311</v>
      </c>
      <c r="G143" s="46" t="s">
        <v>1898</v>
      </c>
      <c r="H143" s="47"/>
      <c r="I143" s="47" t="s">
        <v>1872</v>
      </c>
      <c r="J143" s="48" t="s">
        <v>11</v>
      </c>
      <c r="K143" s="45" t="s">
        <v>11</v>
      </c>
      <c r="L143" s="49">
        <v>100000</v>
      </c>
      <c r="M143" s="50">
        <v>73810</v>
      </c>
      <c r="N143" s="51">
        <f t="shared" si="144"/>
        <v>0.73809999999999998</v>
      </c>
      <c r="O143" s="51" t="str">
        <f t="shared" si="145"/>
        <v>&gt;=50%-&lt;80%</v>
      </c>
      <c r="P143" s="50">
        <f t="shared" si="146"/>
        <v>100650</v>
      </c>
      <c r="Q143" s="51">
        <f t="shared" si="147"/>
        <v>1.0065</v>
      </c>
      <c r="R143" s="52">
        <v>200000</v>
      </c>
      <c r="S143" s="53">
        <v>155080</v>
      </c>
      <c r="T143" s="54">
        <f t="shared" si="148"/>
        <v>0.77539999999999998</v>
      </c>
      <c r="U143" s="54" t="str">
        <f t="shared" si="149"/>
        <v>&gt;=50%-&lt;80%</v>
      </c>
      <c r="V143" s="53">
        <f t="shared" si="150"/>
        <v>211472.72727272726</v>
      </c>
      <c r="W143" s="54">
        <f t="shared" si="151"/>
        <v>1.0573636363636363</v>
      </c>
    </row>
    <row r="144" spans="1:23" hidden="1">
      <c r="A144" s="8" t="s">
        <v>469</v>
      </c>
      <c r="B144" s="5" t="s">
        <v>470</v>
      </c>
      <c r="C144" s="46" t="s">
        <v>1075</v>
      </c>
      <c r="D144" s="46" t="s">
        <v>1076</v>
      </c>
      <c r="E144" s="46" t="s">
        <v>473</v>
      </c>
      <c r="F144" s="46" t="s">
        <v>311</v>
      </c>
      <c r="G144" s="46" t="s">
        <v>1914</v>
      </c>
      <c r="H144" s="47"/>
      <c r="I144" s="47" t="s">
        <v>1872</v>
      </c>
      <c r="J144" s="48" t="s">
        <v>11</v>
      </c>
      <c r="K144" s="45" t="s">
        <v>11</v>
      </c>
      <c r="L144" s="49">
        <v>226770.72</v>
      </c>
      <c r="M144" s="50">
        <v>292330</v>
      </c>
      <c r="N144" s="51">
        <f t="shared" si="144"/>
        <v>1.2890994040147687</v>
      </c>
      <c r="O144" s="51" t="str">
        <f t="shared" si="145"/>
        <v>120% equal &amp; above</v>
      </c>
      <c r="P144" s="50">
        <f t="shared" si="146"/>
        <v>398631.81818181818</v>
      </c>
      <c r="Q144" s="51">
        <f t="shared" si="147"/>
        <v>1.7578628236565028</v>
      </c>
      <c r="R144" s="52">
        <v>71299.199999999997</v>
      </c>
      <c r="S144" s="53">
        <v>6570</v>
      </c>
      <c r="T144" s="54">
        <f t="shared" si="148"/>
        <v>9.2146896458866298E-2</v>
      </c>
      <c r="U144" s="54" t="str">
        <f t="shared" si="149"/>
        <v>&lt;20%</v>
      </c>
      <c r="V144" s="53">
        <f t="shared" si="150"/>
        <v>8959.0909090909081</v>
      </c>
      <c r="W144" s="54">
        <f t="shared" si="151"/>
        <v>0.12565485880754496</v>
      </c>
    </row>
    <row r="145" spans="1:23" hidden="1">
      <c r="A145" s="8" t="s">
        <v>633</v>
      </c>
      <c r="B145" s="5" t="s">
        <v>128</v>
      </c>
      <c r="C145" s="46" t="s">
        <v>1108</v>
      </c>
      <c r="D145" s="46" t="s">
        <v>1109</v>
      </c>
      <c r="E145" s="46" t="s">
        <v>589</v>
      </c>
      <c r="F145" s="46" t="s">
        <v>311</v>
      </c>
      <c r="G145" s="46" t="s">
        <v>1923</v>
      </c>
      <c r="H145" s="47"/>
      <c r="I145" s="47" t="s">
        <v>13</v>
      </c>
      <c r="J145" s="48" t="s">
        <v>11</v>
      </c>
      <c r="K145" s="45" t="s">
        <v>11</v>
      </c>
      <c r="L145" s="49">
        <v>126362.24000000001</v>
      </c>
      <c r="M145" s="50">
        <v>44990</v>
      </c>
      <c r="N145" s="51">
        <f t="shared" si="144"/>
        <v>0.35603990559205029</v>
      </c>
      <c r="O145" s="51" t="str">
        <f t="shared" si="145"/>
        <v>&gt;=20%-&lt;50%</v>
      </c>
      <c r="P145" s="50">
        <f t="shared" si="146"/>
        <v>61350</v>
      </c>
      <c r="Q145" s="51">
        <f t="shared" si="147"/>
        <v>0.48550896217097766</v>
      </c>
      <c r="R145" s="52">
        <v>171147.19999999998</v>
      </c>
      <c r="S145" s="53">
        <v>125310</v>
      </c>
      <c r="T145" s="54">
        <f t="shared" si="148"/>
        <v>0.73217674609926431</v>
      </c>
      <c r="U145" s="54" t="str">
        <f t="shared" si="149"/>
        <v>&gt;=50%-&lt;80%</v>
      </c>
      <c r="V145" s="53">
        <f t="shared" si="150"/>
        <v>170877.27272727274</v>
      </c>
      <c r="W145" s="54">
        <f t="shared" si="151"/>
        <v>0.99842283558990597</v>
      </c>
    </row>
    <row r="146" spans="1:23" hidden="1">
      <c r="A146" s="8" t="s">
        <v>633</v>
      </c>
      <c r="B146" s="5" t="s">
        <v>128</v>
      </c>
      <c r="C146" s="46" t="s">
        <v>649</v>
      </c>
      <c r="D146" s="46" t="s">
        <v>650</v>
      </c>
      <c r="E146" s="46" t="s">
        <v>589</v>
      </c>
      <c r="F146" s="46" t="s">
        <v>311</v>
      </c>
      <c r="G146" s="46" t="s">
        <v>1923</v>
      </c>
      <c r="H146" s="47"/>
      <c r="I146" s="47" t="s">
        <v>1872</v>
      </c>
      <c r="J146" s="48" t="s">
        <v>11</v>
      </c>
      <c r="K146" s="45" t="s">
        <v>11</v>
      </c>
      <c r="L146" s="49">
        <v>139340.82</v>
      </c>
      <c r="M146" s="50">
        <v>68610</v>
      </c>
      <c r="N146" s="51">
        <f t="shared" si="144"/>
        <v>0.49238981082499728</v>
      </c>
      <c r="O146" s="51" t="str">
        <f t="shared" si="145"/>
        <v>&gt;=20%-&lt;50%</v>
      </c>
      <c r="P146" s="50">
        <f t="shared" si="146"/>
        <v>93559.090909090912</v>
      </c>
      <c r="Q146" s="51">
        <f t="shared" si="147"/>
        <v>0.67144065112499629</v>
      </c>
      <c r="R146" s="52">
        <v>152579.95000000001</v>
      </c>
      <c r="S146" s="53">
        <v>118510</v>
      </c>
      <c r="T146" s="54">
        <f t="shared" si="148"/>
        <v>0.77670755561264759</v>
      </c>
      <c r="U146" s="54" t="str">
        <f t="shared" si="149"/>
        <v>&gt;=50%-&lt;80%</v>
      </c>
      <c r="V146" s="53">
        <f t="shared" si="150"/>
        <v>161604.54545454547</v>
      </c>
      <c r="W146" s="54">
        <f t="shared" si="151"/>
        <v>1.0591466667445195</v>
      </c>
    </row>
    <row r="147" spans="1:23" hidden="1">
      <c r="A147" s="8" t="s">
        <v>785</v>
      </c>
      <c r="B147" s="5" t="s">
        <v>786</v>
      </c>
      <c r="C147" s="46" t="s">
        <v>1273</v>
      </c>
      <c r="D147" s="46" t="s">
        <v>1274</v>
      </c>
      <c r="E147" s="46" t="s">
        <v>789</v>
      </c>
      <c r="F147" s="46" t="s">
        <v>311</v>
      </c>
      <c r="G147" s="46" t="s">
        <v>1949</v>
      </c>
      <c r="H147" s="47"/>
      <c r="I147" s="47" t="s">
        <v>13</v>
      </c>
      <c r="J147" s="48" t="s">
        <v>11</v>
      </c>
      <c r="K147" s="45" t="s">
        <v>11</v>
      </c>
      <c r="L147" s="49">
        <v>164551.66666666666</v>
      </c>
      <c r="M147" s="50">
        <v>57275</v>
      </c>
      <c r="N147" s="51">
        <f t="shared" ref="N147:N155" si="152">IFERROR(M147/L147,2)</f>
        <v>0.34806696984736307</v>
      </c>
      <c r="O147" s="51" t="str">
        <f t="shared" ref="O147:O155" si="153">IF(N147&gt;=120%, "120% equal &amp; above", IF(N147&gt;=100%,"&gt;=100%- &lt;120%",IF(N147&gt;=80%,"&gt;=80%-&lt;100%",IF(N147&gt;=50%,"&gt;=50%-&lt;80%",IF(N147&gt;=20%,"&gt;=20%-&lt;50%","&lt;20%")))))</f>
        <v>&gt;=20%-&lt;50%</v>
      </c>
      <c r="P147" s="50">
        <f t="shared" ref="P147:P155" si="154">M147/$B$3*$B$2</f>
        <v>78102.272727272735</v>
      </c>
      <c r="Q147" s="51">
        <f t="shared" ref="Q147:Q155" si="155">IFERROR(P147/L147,2)</f>
        <v>0.47463677706458601</v>
      </c>
      <c r="R147" s="52">
        <v>125000</v>
      </c>
      <c r="S147" s="53">
        <v>26300</v>
      </c>
      <c r="T147" s="54">
        <f t="shared" ref="T147:T155" si="156">IFERROR(S147/R147,2)</f>
        <v>0.2104</v>
      </c>
      <c r="U147" s="54" t="str">
        <f t="shared" ref="U147:U155" si="157">IF(T147&gt;=120%, "120% equal &amp; above", IF(T147&gt;=100%,"&gt;=100%- &lt;120%",IF(T147&gt;=80%,"&gt;=80%-&lt;100%",IF(T147&gt;=50%,"&gt;=50%-&lt;80%",IF(T147&gt;=20%,"&gt;=20%-&lt;50%","&lt;20%")))))</f>
        <v>&gt;=20%-&lt;50%</v>
      </c>
      <c r="V147" s="53">
        <f t="shared" ref="V147:V155" si="158">S147/$B$3*$B$2</f>
        <v>35863.636363636368</v>
      </c>
      <c r="W147" s="54">
        <f t="shared" ref="W147:W155" si="159">IFERROR(V147/R147,2)</f>
        <v>0.28690909090909095</v>
      </c>
    </row>
    <row r="148" spans="1:23" hidden="1">
      <c r="A148" s="8" t="s">
        <v>785</v>
      </c>
      <c r="B148" s="5" t="s">
        <v>786</v>
      </c>
      <c r="C148" s="46" t="s">
        <v>814</v>
      </c>
      <c r="D148" s="46" t="s">
        <v>815</v>
      </c>
      <c r="E148" s="46" t="s">
        <v>789</v>
      </c>
      <c r="F148" s="46" t="s">
        <v>311</v>
      </c>
      <c r="G148" s="46" t="s">
        <v>1950</v>
      </c>
      <c r="H148" s="47"/>
      <c r="I148" s="47" t="s">
        <v>13</v>
      </c>
      <c r="J148" s="48" t="s">
        <v>11</v>
      </c>
      <c r="K148" s="45" t="s">
        <v>11</v>
      </c>
      <c r="L148" s="49">
        <v>80000</v>
      </c>
      <c r="M148" s="50">
        <v>96390</v>
      </c>
      <c r="N148" s="51">
        <f t="shared" si="152"/>
        <v>1.2048749999999999</v>
      </c>
      <c r="O148" s="51" t="str">
        <f t="shared" si="153"/>
        <v>120% equal &amp; above</v>
      </c>
      <c r="P148" s="50">
        <f t="shared" si="154"/>
        <v>131440.90909090909</v>
      </c>
      <c r="Q148" s="51">
        <f t="shared" si="155"/>
        <v>1.6430113636363637</v>
      </c>
      <c r="R148" s="52">
        <v>203986.66666666666</v>
      </c>
      <c r="S148" s="53">
        <v>135300</v>
      </c>
      <c r="T148" s="54">
        <f t="shared" si="156"/>
        <v>0.66327864566311523</v>
      </c>
      <c r="U148" s="54" t="str">
        <f t="shared" si="157"/>
        <v>&gt;=50%-&lt;80%</v>
      </c>
      <c r="V148" s="53">
        <f t="shared" si="158"/>
        <v>184500</v>
      </c>
      <c r="W148" s="54">
        <f t="shared" si="159"/>
        <v>0.90447088044970259</v>
      </c>
    </row>
    <row r="149" spans="1:23" hidden="1">
      <c r="A149" s="8" t="s">
        <v>785</v>
      </c>
      <c r="B149" s="5" t="s">
        <v>786</v>
      </c>
      <c r="C149" s="46" t="s">
        <v>1405</v>
      </c>
      <c r="D149" s="46" t="s">
        <v>1406</v>
      </c>
      <c r="E149" s="46" t="s">
        <v>789</v>
      </c>
      <c r="F149" s="46" t="s">
        <v>311</v>
      </c>
      <c r="G149" s="46" t="s">
        <v>1955</v>
      </c>
      <c r="H149" s="47"/>
      <c r="I149" s="47" t="s">
        <v>1872</v>
      </c>
      <c r="J149" s="48" t="s">
        <v>11</v>
      </c>
      <c r="K149" s="45" t="s">
        <v>11</v>
      </c>
      <c r="L149" s="49">
        <v>100000</v>
      </c>
      <c r="M149" s="50">
        <v>104815</v>
      </c>
      <c r="N149" s="51">
        <f t="shared" si="152"/>
        <v>1.0481499999999999</v>
      </c>
      <c r="O149" s="51" t="str">
        <f t="shared" si="153"/>
        <v>&gt;=100%- &lt;120%</v>
      </c>
      <c r="P149" s="50">
        <f t="shared" si="154"/>
        <v>142929.54545454547</v>
      </c>
      <c r="Q149" s="51">
        <f t="shared" si="155"/>
        <v>1.4292954545454548</v>
      </c>
      <c r="R149" s="52">
        <v>180000</v>
      </c>
      <c r="S149" s="53">
        <v>123620</v>
      </c>
      <c r="T149" s="54">
        <f t="shared" si="156"/>
        <v>0.68677777777777782</v>
      </c>
      <c r="U149" s="54" t="str">
        <f t="shared" si="157"/>
        <v>&gt;=50%-&lt;80%</v>
      </c>
      <c r="V149" s="53">
        <f t="shared" si="158"/>
        <v>168572.72727272726</v>
      </c>
      <c r="W149" s="54">
        <f t="shared" si="159"/>
        <v>0.93651515151515152</v>
      </c>
    </row>
    <row r="150" spans="1:23" hidden="1">
      <c r="A150" s="8" t="s">
        <v>571</v>
      </c>
      <c r="B150" s="5" t="s">
        <v>572</v>
      </c>
      <c r="C150" s="46" t="s">
        <v>1701</v>
      </c>
      <c r="D150" s="46" t="s">
        <v>1702</v>
      </c>
      <c r="E150" s="46" t="s">
        <v>574</v>
      </c>
      <c r="F150" s="46" t="s">
        <v>311</v>
      </c>
      <c r="G150" s="46" t="s">
        <v>1887</v>
      </c>
      <c r="H150" s="47"/>
      <c r="I150" s="47" t="s">
        <v>1872</v>
      </c>
      <c r="J150" s="48" t="s">
        <v>11</v>
      </c>
      <c r="K150" s="45" t="s">
        <v>11</v>
      </c>
      <c r="L150" s="49">
        <v>100000</v>
      </c>
      <c r="M150" s="50">
        <v>93170</v>
      </c>
      <c r="N150" s="51">
        <f t="shared" si="152"/>
        <v>0.93169999999999997</v>
      </c>
      <c r="O150" s="51" t="str">
        <f t="shared" si="153"/>
        <v>&gt;=80%-&lt;100%</v>
      </c>
      <c r="P150" s="50">
        <f t="shared" si="154"/>
        <v>127050</v>
      </c>
      <c r="Q150" s="51">
        <f t="shared" si="155"/>
        <v>1.2705</v>
      </c>
      <c r="R150" s="52">
        <v>180000</v>
      </c>
      <c r="S150" s="53">
        <v>77010</v>
      </c>
      <c r="T150" s="54">
        <f t="shared" si="156"/>
        <v>0.42783333333333334</v>
      </c>
      <c r="U150" s="54" t="str">
        <f t="shared" si="157"/>
        <v>&gt;=20%-&lt;50%</v>
      </c>
      <c r="V150" s="53">
        <f t="shared" si="158"/>
        <v>105013.63636363637</v>
      </c>
      <c r="W150" s="54">
        <f t="shared" si="159"/>
        <v>0.58340909090909088</v>
      </c>
    </row>
    <row r="151" spans="1:23" hidden="1">
      <c r="A151" s="8" t="s">
        <v>415</v>
      </c>
      <c r="B151" s="5" t="s">
        <v>416</v>
      </c>
      <c r="C151" s="46" t="s">
        <v>1807</v>
      </c>
      <c r="D151" s="46" t="s">
        <v>1808</v>
      </c>
      <c r="E151" s="46" t="s">
        <v>310</v>
      </c>
      <c r="F151" s="46" t="s">
        <v>311</v>
      </c>
      <c r="G151" s="46" t="s">
        <v>1907</v>
      </c>
      <c r="H151" s="47"/>
      <c r="I151" s="47" t="s">
        <v>1872</v>
      </c>
      <c r="J151" s="48" t="s">
        <v>11</v>
      </c>
      <c r="K151" s="45" t="s">
        <v>11</v>
      </c>
      <c r="L151" s="49">
        <v>100000</v>
      </c>
      <c r="M151" s="50">
        <v>50430</v>
      </c>
      <c r="N151" s="51">
        <f t="shared" si="152"/>
        <v>0.50429999999999997</v>
      </c>
      <c r="O151" s="51" t="str">
        <f t="shared" si="153"/>
        <v>&gt;=50%-&lt;80%</v>
      </c>
      <c r="P151" s="50">
        <f t="shared" si="154"/>
        <v>68768.181818181823</v>
      </c>
      <c r="Q151" s="51">
        <f t="shared" si="155"/>
        <v>0.68768181818181828</v>
      </c>
      <c r="R151" s="52">
        <v>180000</v>
      </c>
      <c r="S151" s="53">
        <v>108070</v>
      </c>
      <c r="T151" s="54">
        <f t="shared" si="156"/>
        <v>0.60038888888888886</v>
      </c>
      <c r="U151" s="54" t="str">
        <f t="shared" si="157"/>
        <v>&gt;=50%-&lt;80%</v>
      </c>
      <c r="V151" s="53">
        <f t="shared" si="158"/>
        <v>147368.18181818182</v>
      </c>
      <c r="W151" s="54">
        <f t="shared" si="159"/>
        <v>0.81871212121212122</v>
      </c>
    </row>
    <row r="152" spans="1:23" hidden="1">
      <c r="A152" s="8" t="s">
        <v>776</v>
      </c>
      <c r="B152" s="5" t="s">
        <v>777</v>
      </c>
      <c r="C152" s="46" t="s">
        <v>1695</v>
      </c>
      <c r="D152" s="46" t="s">
        <v>2758</v>
      </c>
      <c r="E152" s="46" t="s">
        <v>574</v>
      </c>
      <c r="F152" s="46" t="s">
        <v>311</v>
      </c>
      <c r="G152" s="46" t="s">
        <v>1966</v>
      </c>
      <c r="H152" s="47"/>
      <c r="I152" s="47" t="s">
        <v>1872</v>
      </c>
      <c r="J152" s="48" t="s">
        <v>11</v>
      </c>
      <c r="K152" s="45" t="s">
        <v>11</v>
      </c>
      <c r="L152" s="49">
        <v>80000</v>
      </c>
      <c r="M152" s="50">
        <v>102710</v>
      </c>
      <c r="N152" s="51">
        <f t="shared" si="152"/>
        <v>1.2838750000000001</v>
      </c>
      <c r="O152" s="51" t="str">
        <f t="shared" si="153"/>
        <v>120% equal &amp; above</v>
      </c>
      <c r="P152" s="50">
        <f t="shared" si="154"/>
        <v>140059.09090909091</v>
      </c>
      <c r="Q152" s="51">
        <f t="shared" si="155"/>
        <v>1.7507386363636364</v>
      </c>
      <c r="R152" s="52">
        <v>200000</v>
      </c>
      <c r="S152" s="53">
        <v>144210</v>
      </c>
      <c r="T152" s="54">
        <f t="shared" si="156"/>
        <v>0.72104999999999997</v>
      </c>
      <c r="U152" s="54" t="str">
        <f t="shared" si="157"/>
        <v>&gt;=50%-&lt;80%</v>
      </c>
      <c r="V152" s="53">
        <f t="shared" si="158"/>
        <v>196650</v>
      </c>
      <c r="W152" s="54">
        <f t="shared" si="159"/>
        <v>0.98324999999999996</v>
      </c>
    </row>
    <row r="153" spans="1:23" hidden="1">
      <c r="A153" s="8" t="s">
        <v>776</v>
      </c>
      <c r="B153" s="5" t="s">
        <v>777</v>
      </c>
      <c r="C153" s="46" t="s">
        <v>1711</v>
      </c>
      <c r="D153" s="46" t="s">
        <v>1712</v>
      </c>
      <c r="E153" s="46" t="s">
        <v>574</v>
      </c>
      <c r="F153" s="46" t="s">
        <v>311</v>
      </c>
      <c r="G153" s="46" t="s">
        <v>1943</v>
      </c>
      <c r="H153" s="47"/>
      <c r="I153" s="47" t="s">
        <v>13</v>
      </c>
      <c r="J153" s="48" t="s">
        <v>11</v>
      </c>
      <c r="K153" s="45" t="s">
        <v>11</v>
      </c>
      <c r="L153" s="49">
        <v>80000</v>
      </c>
      <c r="M153" s="50">
        <v>36075</v>
      </c>
      <c r="N153" s="51">
        <f t="shared" si="152"/>
        <v>0.45093749999999999</v>
      </c>
      <c r="O153" s="51" t="str">
        <f t="shared" si="153"/>
        <v>&gt;=20%-&lt;50%</v>
      </c>
      <c r="P153" s="50">
        <f t="shared" si="154"/>
        <v>49193.181818181816</v>
      </c>
      <c r="Q153" s="51">
        <f t="shared" si="155"/>
        <v>0.61491477272727268</v>
      </c>
      <c r="R153" s="52">
        <v>200000</v>
      </c>
      <c r="S153" s="53">
        <v>143520</v>
      </c>
      <c r="T153" s="54">
        <f t="shared" si="156"/>
        <v>0.71760000000000002</v>
      </c>
      <c r="U153" s="54" t="str">
        <f t="shared" si="157"/>
        <v>&gt;=50%-&lt;80%</v>
      </c>
      <c r="V153" s="53">
        <f t="shared" si="158"/>
        <v>195709.09090909091</v>
      </c>
      <c r="W153" s="54">
        <f t="shared" si="159"/>
        <v>0.97854545454545461</v>
      </c>
    </row>
    <row r="154" spans="1:23" hidden="1">
      <c r="A154" s="8" t="s">
        <v>770</v>
      </c>
      <c r="B154" s="5" t="s">
        <v>771</v>
      </c>
      <c r="C154" s="46" t="s">
        <v>1696</v>
      </c>
      <c r="D154" s="46" t="s">
        <v>1697</v>
      </c>
      <c r="E154" s="46" t="s">
        <v>574</v>
      </c>
      <c r="F154" s="46" t="s">
        <v>311</v>
      </c>
      <c r="G154" s="46" t="s">
        <v>1965</v>
      </c>
      <c r="H154" s="47"/>
      <c r="I154" s="47" t="s">
        <v>1872</v>
      </c>
      <c r="J154" s="48" t="s">
        <v>11</v>
      </c>
      <c r="K154" s="45" t="s">
        <v>11</v>
      </c>
      <c r="L154" s="49">
        <v>130000</v>
      </c>
      <c r="M154" s="50">
        <v>62470</v>
      </c>
      <c r="N154" s="51">
        <f t="shared" si="152"/>
        <v>0.48053846153846153</v>
      </c>
      <c r="O154" s="51" t="str">
        <f t="shared" si="153"/>
        <v>&gt;=20%-&lt;50%</v>
      </c>
      <c r="P154" s="50">
        <f t="shared" si="154"/>
        <v>85186.363636363632</v>
      </c>
      <c r="Q154" s="51">
        <f t="shared" si="155"/>
        <v>0.65527972027972026</v>
      </c>
      <c r="R154" s="52">
        <v>150000</v>
      </c>
      <c r="S154" s="53">
        <v>46940</v>
      </c>
      <c r="T154" s="54">
        <f t="shared" si="156"/>
        <v>0.31293333333333334</v>
      </c>
      <c r="U154" s="54" t="str">
        <f t="shared" si="157"/>
        <v>&gt;=20%-&lt;50%</v>
      </c>
      <c r="V154" s="53">
        <f t="shared" si="158"/>
        <v>64009.090909090904</v>
      </c>
      <c r="W154" s="54">
        <f t="shared" si="159"/>
        <v>0.42672727272727268</v>
      </c>
    </row>
    <row r="155" spans="1:23" hidden="1">
      <c r="A155" s="8" t="s">
        <v>633</v>
      </c>
      <c r="B155" s="5" t="s">
        <v>128</v>
      </c>
      <c r="C155" s="46" t="s">
        <v>654</v>
      </c>
      <c r="D155" s="46" t="s">
        <v>655</v>
      </c>
      <c r="E155" s="46" t="s">
        <v>589</v>
      </c>
      <c r="F155" s="46" t="s">
        <v>311</v>
      </c>
      <c r="G155" s="46" t="s">
        <v>1924</v>
      </c>
      <c r="H155" s="47"/>
      <c r="I155" s="47" t="s">
        <v>13</v>
      </c>
      <c r="J155" s="48" t="s">
        <v>11</v>
      </c>
      <c r="K155" s="45" t="s">
        <v>11</v>
      </c>
      <c r="L155" s="49">
        <v>154369.38</v>
      </c>
      <c r="M155" s="50">
        <v>83760</v>
      </c>
      <c r="N155" s="51">
        <f t="shared" si="152"/>
        <v>0.54259465186684042</v>
      </c>
      <c r="O155" s="51" t="str">
        <f t="shared" si="153"/>
        <v>&gt;=50%-&lt;80%</v>
      </c>
      <c r="P155" s="50">
        <f t="shared" si="154"/>
        <v>114218.18181818182</v>
      </c>
      <c r="Q155" s="51">
        <f t="shared" si="155"/>
        <v>0.73990179800023692</v>
      </c>
      <c r="R155" s="52">
        <v>125000</v>
      </c>
      <c r="S155" s="53">
        <v>39420</v>
      </c>
      <c r="T155" s="54">
        <f t="shared" si="156"/>
        <v>0.31535999999999997</v>
      </c>
      <c r="U155" s="54" t="str">
        <f t="shared" si="157"/>
        <v>&gt;=20%-&lt;50%</v>
      </c>
      <c r="V155" s="53">
        <f t="shared" si="158"/>
        <v>53754.545454545456</v>
      </c>
      <c r="W155" s="54">
        <f t="shared" si="159"/>
        <v>0.43003636363636366</v>
      </c>
    </row>
    <row r="156" spans="1:23" hidden="1">
      <c r="A156" s="8" t="s">
        <v>585</v>
      </c>
      <c r="B156" s="5" t="s">
        <v>586</v>
      </c>
      <c r="C156" s="46" t="s">
        <v>1547</v>
      </c>
      <c r="D156" s="46" t="s">
        <v>1548</v>
      </c>
      <c r="E156" s="46" t="s">
        <v>589</v>
      </c>
      <c r="F156" s="46" t="s">
        <v>311</v>
      </c>
      <c r="G156" s="46" t="s">
        <v>1918</v>
      </c>
      <c r="H156" s="47"/>
      <c r="I156" s="47" t="s">
        <v>13</v>
      </c>
      <c r="J156" s="48" t="s">
        <v>11</v>
      </c>
      <c r="K156" s="45" t="s">
        <v>11</v>
      </c>
      <c r="L156" s="49">
        <v>68978.25</v>
      </c>
      <c r="M156" s="50">
        <v>19070</v>
      </c>
      <c r="N156" s="51">
        <f t="shared" ref="N156:N165" si="160">IFERROR(M156/L156,2)</f>
        <v>0.27646395784178346</v>
      </c>
      <c r="O156" s="51" t="str">
        <f t="shared" ref="O156:O163" si="161">IF(N156&gt;=120%, "120% equal &amp; above", IF(N156&gt;=100%,"&gt;=100%- &lt;120%",IF(N156&gt;=80%,"&gt;=80%-&lt;100%",IF(N156&gt;=50%,"&gt;=50%-&lt;80%",IF(N156&gt;=20%,"&gt;=20%-&lt;50%","&lt;20%")))))</f>
        <v>&gt;=20%-&lt;50%</v>
      </c>
      <c r="P156" s="50">
        <f t="shared" ref="P156:P165" si="162">M156/$B$3*$B$2</f>
        <v>26004.545454545456</v>
      </c>
      <c r="Q156" s="51">
        <f t="shared" ref="Q156:Q163" si="163">IFERROR(P156/L156,2)</f>
        <v>0.37699630614788654</v>
      </c>
      <c r="R156" s="52">
        <v>207652</v>
      </c>
      <c r="S156" s="53">
        <v>33620</v>
      </c>
      <c r="T156" s="54">
        <f t="shared" ref="T156:T165" si="164">IFERROR(S156/R156,2)</f>
        <v>0.161905495733246</v>
      </c>
      <c r="U156" s="54" t="str">
        <f t="shared" ref="U156:U165" si="165">IF(T156&gt;=120%, "120% equal &amp; above", IF(T156&gt;=100%,"&gt;=100%- &lt;120%",IF(T156&gt;=80%,"&gt;=80%-&lt;100%",IF(T156&gt;=50%,"&gt;=50%-&lt;80%",IF(T156&gt;=20%,"&gt;=20%-&lt;50%","&lt;20%")))))</f>
        <v>&lt;20%</v>
      </c>
      <c r="V156" s="53">
        <f t="shared" ref="V156:V165" si="166">S156/$B$3*$B$2</f>
        <v>45845.454545454544</v>
      </c>
      <c r="W156" s="54">
        <f t="shared" ref="W156:W165" si="167">IFERROR(V156/R156,2)</f>
        <v>0.22078022145442636</v>
      </c>
    </row>
    <row r="157" spans="1:23" hidden="1">
      <c r="A157" s="8" t="s">
        <v>785</v>
      </c>
      <c r="B157" s="5" t="s">
        <v>786</v>
      </c>
      <c r="C157" s="46" t="s">
        <v>1307</v>
      </c>
      <c r="D157" s="46" t="s">
        <v>187</v>
      </c>
      <c r="E157" s="46" t="s">
        <v>789</v>
      </c>
      <c r="F157" s="46" t="s">
        <v>311</v>
      </c>
      <c r="G157" s="46" t="s">
        <v>1949</v>
      </c>
      <c r="H157" s="47"/>
      <c r="I157" s="47" t="s">
        <v>1872</v>
      </c>
      <c r="J157" s="48" t="s">
        <v>11</v>
      </c>
      <c r="K157" s="45" t="s">
        <v>11</v>
      </c>
      <c r="L157" s="49">
        <v>250000</v>
      </c>
      <c r="M157" s="50">
        <v>191260</v>
      </c>
      <c r="N157" s="51">
        <f t="shared" si="160"/>
        <v>0.76504000000000005</v>
      </c>
      <c r="O157" s="51" t="str">
        <f t="shared" si="161"/>
        <v>&gt;=50%-&lt;80%</v>
      </c>
      <c r="P157" s="50">
        <f t="shared" si="162"/>
        <v>260809.09090909091</v>
      </c>
      <c r="Q157" s="51">
        <f t="shared" si="163"/>
        <v>1.0432363636363637</v>
      </c>
      <c r="R157" s="52">
        <v>26000</v>
      </c>
      <c r="S157" s="53">
        <v>46500</v>
      </c>
      <c r="T157" s="54">
        <f t="shared" si="164"/>
        <v>1.7884615384615385</v>
      </c>
      <c r="U157" s="54" t="str">
        <f t="shared" si="165"/>
        <v>120% equal &amp; above</v>
      </c>
      <c r="V157" s="53">
        <f t="shared" si="166"/>
        <v>63409.090909090904</v>
      </c>
      <c r="W157" s="54">
        <f t="shared" si="167"/>
        <v>2.4388111888111887</v>
      </c>
    </row>
    <row r="158" spans="1:23" hidden="1">
      <c r="A158" s="8" t="s">
        <v>667</v>
      </c>
      <c r="B158" s="5" t="s">
        <v>668</v>
      </c>
      <c r="C158" s="46" t="s">
        <v>669</v>
      </c>
      <c r="D158" s="46" t="s">
        <v>216</v>
      </c>
      <c r="E158" s="46" t="s">
        <v>589</v>
      </c>
      <c r="F158" s="46" t="s">
        <v>311</v>
      </c>
      <c r="G158" s="46" t="s">
        <v>1886</v>
      </c>
      <c r="H158" s="47"/>
      <c r="I158" s="47" t="s">
        <v>13</v>
      </c>
      <c r="J158" s="48" t="s">
        <v>11</v>
      </c>
      <c r="K158" s="45" t="s">
        <v>11</v>
      </c>
      <c r="L158" s="49">
        <v>76832.55</v>
      </c>
      <c r="M158" s="50">
        <v>66440</v>
      </c>
      <c r="N158" s="51">
        <f t="shared" si="160"/>
        <v>0.86473766652284734</v>
      </c>
      <c r="O158" s="51" t="str">
        <f t="shared" si="161"/>
        <v>&gt;=80%-&lt;100%</v>
      </c>
      <c r="P158" s="50">
        <f t="shared" si="162"/>
        <v>90600</v>
      </c>
      <c r="Q158" s="51">
        <f t="shared" si="163"/>
        <v>1.17918772707661</v>
      </c>
      <c r="R158" s="52">
        <v>199021.19999999998</v>
      </c>
      <c r="S158" s="53">
        <v>129160</v>
      </c>
      <c r="T158" s="54">
        <f t="shared" si="164"/>
        <v>0.64897608897946557</v>
      </c>
      <c r="U158" s="54" t="str">
        <f t="shared" si="165"/>
        <v>&gt;=50%-&lt;80%</v>
      </c>
      <c r="V158" s="53">
        <f t="shared" si="166"/>
        <v>176127.27272727274</v>
      </c>
      <c r="W158" s="54">
        <f t="shared" si="167"/>
        <v>0.88496739406290759</v>
      </c>
    </row>
    <row r="159" spans="1:23" hidden="1">
      <c r="A159" s="8" t="s">
        <v>785</v>
      </c>
      <c r="B159" s="5" t="s">
        <v>786</v>
      </c>
      <c r="C159" s="46" t="s">
        <v>850</v>
      </c>
      <c r="D159" s="46" t="s">
        <v>851</v>
      </c>
      <c r="E159" s="46" t="s">
        <v>789</v>
      </c>
      <c r="F159" s="46" t="s">
        <v>311</v>
      </c>
      <c r="G159" s="46" t="s">
        <v>1948</v>
      </c>
      <c r="H159" s="47"/>
      <c r="I159" s="47" t="s">
        <v>13</v>
      </c>
      <c r="J159" s="48" t="s">
        <v>11</v>
      </c>
      <c r="K159" s="45" t="s">
        <v>11</v>
      </c>
      <c r="L159" s="49">
        <v>150245.04</v>
      </c>
      <c r="M159" s="50">
        <v>48975</v>
      </c>
      <c r="N159" s="51">
        <f t="shared" si="160"/>
        <v>0.32596749949282849</v>
      </c>
      <c r="O159" s="51" t="str">
        <f t="shared" si="161"/>
        <v>&gt;=20%-&lt;50%</v>
      </c>
      <c r="P159" s="50">
        <f t="shared" si="162"/>
        <v>66784.090909090912</v>
      </c>
      <c r="Q159" s="51">
        <f t="shared" si="163"/>
        <v>0.44450113567203886</v>
      </c>
      <c r="R159" s="52">
        <v>125000</v>
      </c>
      <c r="S159" s="53">
        <v>0</v>
      </c>
      <c r="T159" s="54">
        <f t="shared" si="164"/>
        <v>0</v>
      </c>
      <c r="U159" s="54" t="str">
        <f t="shared" si="165"/>
        <v>&lt;20%</v>
      </c>
      <c r="V159" s="53">
        <f t="shared" si="166"/>
        <v>0</v>
      </c>
      <c r="W159" s="54">
        <f t="shared" si="167"/>
        <v>0</v>
      </c>
    </row>
    <row r="160" spans="1:23" hidden="1">
      <c r="A160" s="8" t="s">
        <v>585</v>
      </c>
      <c r="B160" s="5" t="s">
        <v>586</v>
      </c>
      <c r="C160" s="46" t="s">
        <v>606</v>
      </c>
      <c r="D160" s="46" t="s">
        <v>607</v>
      </c>
      <c r="E160" s="46" t="s">
        <v>589</v>
      </c>
      <c r="F160" s="46" t="s">
        <v>311</v>
      </c>
      <c r="G160" s="46" t="s">
        <v>1921</v>
      </c>
      <c r="H160" s="47"/>
      <c r="I160" s="47" t="s">
        <v>13</v>
      </c>
      <c r="J160" s="48" t="s">
        <v>11</v>
      </c>
      <c r="K160" s="45" t="s">
        <v>11</v>
      </c>
      <c r="L160" s="49">
        <v>149610.07999999999</v>
      </c>
      <c r="M160" s="50">
        <v>183580</v>
      </c>
      <c r="N160" s="51">
        <f t="shared" si="160"/>
        <v>1.2270563587694092</v>
      </c>
      <c r="O160" s="51" t="str">
        <f t="shared" si="161"/>
        <v>120% equal &amp; above</v>
      </c>
      <c r="P160" s="50">
        <f t="shared" si="162"/>
        <v>250336.36363636362</v>
      </c>
      <c r="Q160" s="51">
        <f t="shared" si="163"/>
        <v>1.6732586710491943</v>
      </c>
      <c r="R160" s="52">
        <v>125000</v>
      </c>
      <c r="S160" s="53">
        <v>110340</v>
      </c>
      <c r="T160" s="54">
        <f t="shared" si="164"/>
        <v>0.88271999999999995</v>
      </c>
      <c r="U160" s="54" t="str">
        <f t="shared" si="165"/>
        <v>&gt;=80%-&lt;100%</v>
      </c>
      <c r="V160" s="53">
        <f t="shared" si="166"/>
        <v>150463.63636363635</v>
      </c>
      <c r="W160" s="54">
        <f t="shared" si="167"/>
        <v>1.2037090909090908</v>
      </c>
    </row>
    <row r="161" spans="1:23" hidden="1">
      <c r="A161" s="8" t="s">
        <v>585</v>
      </c>
      <c r="B161" s="5" t="s">
        <v>586</v>
      </c>
      <c r="C161" s="46" t="s">
        <v>614</v>
      </c>
      <c r="D161" s="46" t="s">
        <v>615</v>
      </c>
      <c r="E161" s="46" t="s">
        <v>589</v>
      </c>
      <c r="F161" s="46" t="s">
        <v>311</v>
      </c>
      <c r="G161" s="46" t="s">
        <v>1922</v>
      </c>
      <c r="H161" s="47"/>
      <c r="I161" s="47" t="s">
        <v>1872</v>
      </c>
      <c r="J161" s="48" t="s">
        <v>11</v>
      </c>
      <c r="K161" s="45" t="s">
        <v>11</v>
      </c>
      <c r="L161" s="49">
        <v>120262.2</v>
      </c>
      <c r="M161" s="50">
        <v>110380</v>
      </c>
      <c r="N161" s="51">
        <f t="shared" si="160"/>
        <v>0.91782787941680766</v>
      </c>
      <c r="O161" s="51" t="str">
        <f t="shared" si="161"/>
        <v>&gt;=80%-&lt;100%</v>
      </c>
      <c r="P161" s="50">
        <f t="shared" si="162"/>
        <v>150518.18181818182</v>
      </c>
      <c r="Q161" s="51">
        <f t="shared" si="163"/>
        <v>1.2515834719320105</v>
      </c>
      <c r="R161" s="52">
        <v>153956.4</v>
      </c>
      <c r="S161" s="53">
        <v>185410</v>
      </c>
      <c r="T161" s="54">
        <f t="shared" si="164"/>
        <v>1.2043019971888145</v>
      </c>
      <c r="U161" s="54" t="str">
        <f t="shared" si="165"/>
        <v>120% equal &amp; above</v>
      </c>
      <c r="V161" s="53">
        <f t="shared" si="166"/>
        <v>252831.81818181818</v>
      </c>
      <c r="W161" s="54">
        <f t="shared" si="167"/>
        <v>1.6422299961665652</v>
      </c>
    </row>
    <row r="162" spans="1:23" hidden="1">
      <c r="A162" s="8" t="s">
        <v>324</v>
      </c>
      <c r="B162" s="5" t="s">
        <v>325</v>
      </c>
      <c r="C162" s="46" t="s">
        <v>362</v>
      </c>
      <c r="D162" s="46" t="s">
        <v>159</v>
      </c>
      <c r="E162" s="46" t="s">
        <v>310</v>
      </c>
      <c r="F162" s="46" t="s">
        <v>311</v>
      </c>
      <c r="G162" s="46" t="s">
        <v>1893</v>
      </c>
      <c r="H162" s="47"/>
      <c r="I162" s="47" t="s">
        <v>1872</v>
      </c>
      <c r="J162" s="48" t="s">
        <v>11</v>
      </c>
      <c r="K162" s="45" t="s">
        <v>11</v>
      </c>
      <c r="L162" s="49">
        <v>71280</v>
      </c>
      <c r="M162" s="50">
        <v>61540</v>
      </c>
      <c r="N162" s="51">
        <f t="shared" si="160"/>
        <v>0.86335578002244673</v>
      </c>
      <c r="O162" s="51" t="str">
        <f t="shared" si="161"/>
        <v>&gt;=80%-&lt;100%</v>
      </c>
      <c r="P162" s="50">
        <f t="shared" si="162"/>
        <v>83918.181818181823</v>
      </c>
      <c r="Q162" s="51">
        <f t="shared" si="163"/>
        <v>1.1773033363942456</v>
      </c>
      <c r="R162" s="52">
        <v>200000</v>
      </c>
      <c r="S162" s="53">
        <v>51350</v>
      </c>
      <c r="T162" s="54">
        <f t="shared" si="164"/>
        <v>0.25674999999999998</v>
      </c>
      <c r="U162" s="54" t="str">
        <f t="shared" si="165"/>
        <v>&gt;=20%-&lt;50%</v>
      </c>
      <c r="V162" s="53">
        <f t="shared" si="166"/>
        <v>70022.727272727265</v>
      </c>
      <c r="W162" s="54">
        <f t="shared" si="167"/>
        <v>0.35011363636363635</v>
      </c>
    </row>
    <row r="163" spans="1:23" hidden="1">
      <c r="A163" s="8" t="s">
        <v>770</v>
      </c>
      <c r="B163" s="5" t="s">
        <v>771</v>
      </c>
      <c r="C163" s="46" t="s">
        <v>1404</v>
      </c>
      <c r="D163" s="46" t="s">
        <v>262</v>
      </c>
      <c r="E163" s="46" t="s">
        <v>574</v>
      </c>
      <c r="F163" s="46" t="s">
        <v>311</v>
      </c>
      <c r="G163" s="46" t="s">
        <v>1965</v>
      </c>
      <c r="H163" s="47"/>
      <c r="I163" s="47" t="s">
        <v>1872</v>
      </c>
      <c r="J163" s="48" t="s">
        <v>11</v>
      </c>
      <c r="K163" s="45" t="s">
        <v>11</v>
      </c>
      <c r="L163" s="49">
        <v>150000</v>
      </c>
      <c r="M163" s="50">
        <v>121865</v>
      </c>
      <c r="N163" s="51">
        <f t="shared" si="160"/>
        <v>0.81243333333333334</v>
      </c>
      <c r="O163" s="51" t="str">
        <f t="shared" si="161"/>
        <v>&gt;=80%-&lt;100%</v>
      </c>
      <c r="P163" s="50">
        <f t="shared" si="162"/>
        <v>166179.54545454547</v>
      </c>
      <c r="Q163" s="51">
        <f t="shared" si="163"/>
        <v>1.1078636363636365</v>
      </c>
      <c r="R163" s="52">
        <v>120000</v>
      </c>
      <c r="S163" s="53">
        <v>108620</v>
      </c>
      <c r="T163" s="54">
        <f t="shared" si="164"/>
        <v>0.90516666666666667</v>
      </c>
      <c r="U163" s="54" t="str">
        <f t="shared" si="165"/>
        <v>&gt;=80%-&lt;100%</v>
      </c>
      <c r="V163" s="53">
        <f t="shared" si="166"/>
        <v>148118.18181818182</v>
      </c>
      <c r="W163" s="54">
        <f t="shared" si="167"/>
        <v>1.2343181818181819</v>
      </c>
    </row>
    <row r="164" spans="1:23">
      <c r="A164" s="8" t="s">
        <v>374</v>
      </c>
      <c r="B164" s="5" t="s">
        <v>375</v>
      </c>
      <c r="C164" s="46" t="s">
        <v>1175</v>
      </c>
      <c r="D164" s="46" t="s">
        <v>1176</v>
      </c>
      <c r="E164" s="46" t="s">
        <v>311</v>
      </c>
      <c r="F164" s="46" t="s">
        <v>311</v>
      </c>
      <c r="G164" s="46" t="s">
        <v>1938</v>
      </c>
      <c r="H164" s="47"/>
      <c r="I164" s="47" t="s">
        <v>1872</v>
      </c>
      <c r="J164" s="48" t="s">
        <v>11</v>
      </c>
      <c r="K164" s="45" t="s">
        <v>11</v>
      </c>
      <c r="L164" s="49">
        <v>150000</v>
      </c>
      <c r="M164" s="50">
        <v>125965</v>
      </c>
      <c r="N164" s="51">
        <f t="shared" si="160"/>
        <v>0.83976666666666666</v>
      </c>
      <c r="O164" s="51"/>
      <c r="P164" s="50">
        <f t="shared" si="162"/>
        <v>171770.45454545453</v>
      </c>
      <c r="Q164" s="51"/>
      <c r="R164" s="52">
        <v>120000</v>
      </c>
      <c r="S164" s="53">
        <v>90550</v>
      </c>
      <c r="T164" s="54">
        <f t="shared" si="164"/>
        <v>0.75458333333333338</v>
      </c>
      <c r="U164" s="54" t="str">
        <f t="shared" si="165"/>
        <v>&gt;=50%-&lt;80%</v>
      </c>
      <c r="V164" s="53">
        <f t="shared" si="166"/>
        <v>123477.27272727274</v>
      </c>
      <c r="W164" s="54">
        <f t="shared" si="167"/>
        <v>1.0289772727272728</v>
      </c>
    </row>
    <row r="165" spans="1:23" hidden="1">
      <c r="A165" s="8" t="s">
        <v>428</v>
      </c>
      <c r="B165" s="5" t="s">
        <v>429</v>
      </c>
      <c r="C165" s="46" t="s">
        <v>430</v>
      </c>
      <c r="D165" s="46" t="s">
        <v>431</v>
      </c>
      <c r="E165" s="46" t="s">
        <v>310</v>
      </c>
      <c r="F165" s="46" t="s">
        <v>311</v>
      </c>
      <c r="G165" s="46" t="s">
        <v>1904</v>
      </c>
      <c r="H165" s="47"/>
      <c r="I165" s="47" t="s">
        <v>13</v>
      </c>
      <c r="J165" s="48" t="s">
        <v>11</v>
      </c>
      <c r="K165" s="45" t="s">
        <v>11</v>
      </c>
      <c r="L165" s="49">
        <v>120000</v>
      </c>
      <c r="M165" s="50">
        <v>190970</v>
      </c>
      <c r="N165" s="51">
        <f t="shared" si="160"/>
        <v>1.5914166666666667</v>
      </c>
      <c r="O165" s="51"/>
      <c r="P165" s="50">
        <f t="shared" si="162"/>
        <v>260413.63636363638</v>
      </c>
      <c r="Q165" s="51"/>
      <c r="R165" s="52">
        <v>150000</v>
      </c>
      <c r="S165" s="53">
        <v>153060</v>
      </c>
      <c r="T165" s="54">
        <f t="shared" si="164"/>
        <v>1.0204</v>
      </c>
      <c r="U165" s="54" t="str">
        <f t="shared" si="165"/>
        <v>&gt;=100%- &lt;120%</v>
      </c>
      <c r="V165" s="53">
        <f t="shared" si="166"/>
        <v>208718.18181818182</v>
      </c>
      <c r="W165" s="54">
        <f t="shared" si="167"/>
        <v>1.3914545454545455</v>
      </c>
    </row>
    <row r="166" spans="1:23" hidden="1">
      <c r="A166" s="8" t="s">
        <v>571</v>
      </c>
      <c r="B166" s="5" t="s">
        <v>572</v>
      </c>
      <c r="C166" s="46" t="s">
        <v>1685</v>
      </c>
      <c r="D166" s="46" t="s">
        <v>1686</v>
      </c>
      <c r="E166" s="46" t="s">
        <v>574</v>
      </c>
      <c r="F166" s="46" t="s">
        <v>311</v>
      </c>
      <c r="G166" s="46" t="s">
        <v>1887</v>
      </c>
      <c r="H166" s="47"/>
      <c r="I166" s="47" t="s">
        <v>1872</v>
      </c>
      <c r="J166" s="48" t="s">
        <v>11</v>
      </c>
      <c r="K166" s="45" t="s">
        <v>11</v>
      </c>
      <c r="L166" s="49">
        <v>120000</v>
      </c>
      <c r="M166" s="50">
        <v>85675</v>
      </c>
      <c r="N166" s="51">
        <f t="shared" ref="N166:N177" si="168">IFERROR(M166/L166,2)</f>
        <v>0.71395833333333336</v>
      </c>
      <c r="O166" s="51" t="str">
        <f t="shared" ref="O166:O177" si="169">IF(N166&gt;=120%, "120% equal &amp; above", IF(N166&gt;=100%,"&gt;=100%- &lt;120%",IF(N166&gt;=80%,"&gt;=80%-&lt;100%",IF(N166&gt;=50%,"&gt;=50%-&lt;80%",IF(N166&gt;=20%,"&gt;=20%-&lt;50%","&lt;20%")))))</f>
        <v>&gt;=50%-&lt;80%</v>
      </c>
      <c r="P166" s="50">
        <f t="shared" ref="P166:P177" si="170">M166/$B$3*$B$2</f>
        <v>116829.54545454546</v>
      </c>
      <c r="Q166" s="51">
        <f t="shared" ref="Q166:Q177" si="171">IFERROR(P166/L166,2)</f>
        <v>0.9735795454545455</v>
      </c>
      <c r="R166" s="52">
        <v>150000</v>
      </c>
      <c r="S166" s="53">
        <v>22440</v>
      </c>
      <c r="T166" s="54">
        <f t="shared" ref="T166:T177" si="172">IFERROR(S166/R166,2)</f>
        <v>0.14960000000000001</v>
      </c>
      <c r="U166" s="54" t="str">
        <f t="shared" ref="U166:U177" si="173">IF(T166&gt;=120%, "120% equal &amp; above", IF(T166&gt;=100%,"&gt;=100%- &lt;120%",IF(T166&gt;=80%,"&gt;=80%-&lt;100%",IF(T166&gt;=50%,"&gt;=50%-&lt;80%",IF(T166&gt;=20%,"&gt;=20%-&lt;50%","&lt;20%")))))</f>
        <v>&lt;20%</v>
      </c>
      <c r="V166" s="53">
        <f t="shared" ref="V166:V177" si="174">S166/$B$3*$B$2</f>
        <v>30600</v>
      </c>
      <c r="W166" s="54">
        <f t="shared" ref="W166:W177" si="175">IFERROR(V166/R166,2)</f>
        <v>0.20399999999999999</v>
      </c>
    </row>
    <row r="167" spans="1:23" hidden="1">
      <c r="A167" s="8" t="s">
        <v>307</v>
      </c>
      <c r="B167" s="5" t="s">
        <v>308</v>
      </c>
      <c r="C167" s="46" t="s">
        <v>367</v>
      </c>
      <c r="D167" s="46" t="s">
        <v>368</v>
      </c>
      <c r="E167" s="46" t="s">
        <v>310</v>
      </c>
      <c r="F167" s="46" t="s">
        <v>311</v>
      </c>
      <c r="G167" s="46" t="s">
        <v>1895</v>
      </c>
      <c r="H167" s="47"/>
      <c r="I167" s="47" t="s">
        <v>1872</v>
      </c>
      <c r="J167" s="48" t="s">
        <v>11</v>
      </c>
      <c r="K167" s="45" t="s">
        <v>11</v>
      </c>
      <c r="L167" s="49">
        <v>120000</v>
      </c>
      <c r="M167" s="50">
        <v>140790</v>
      </c>
      <c r="N167" s="51">
        <f t="shared" si="168"/>
        <v>1.1732499999999999</v>
      </c>
      <c r="O167" s="51" t="str">
        <f t="shared" si="169"/>
        <v>&gt;=100%- &lt;120%</v>
      </c>
      <c r="P167" s="50">
        <f t="shared" si="170"/>
        <v>191986.36363636365</v>
      </c>
      <c r="Q167" s="51">
        <f t="shared" si="171"/>
        <v>1.5998863636363638</v>
      </c>
      <c r="R167" s="52">
        <v>150000</v>
      </c>
      <c r="S167" s="53">
        <v>87940</v>
      </c>
      <c r="T167" s="54">
        <f t="shared" si="172"/>
        <v>0.58626666666666671</v>
      </c>
      <c r="U167" s="54" t="str">
        <f t="shared" si="173"/>
        <v>&gt;=50%-&lt;80%</v>
      </c>
      <c r="V167" s="53">
        <f t="shared" si="174"/>
        <v>119918.18181818182</v>
      </c>
      <c r="W167" s="54">
        <f t="shared" si="175"/>
        <v>0.79945454545454553</v>
      </c>
    </row>
    <row r="168" spans="1:23" hidden="1">
      <c r="A168" s="8" t="s">
        <v>836</v>
      </c>
      <c r="B168" s="5" t="s">
        <v>837</v>
      </c>
      <c r="C168" s="46" t="s">
        <v>1110</v>
      </c>
      <c r="D168" s="46" t="s">
        <v>1111</v>
      </c>
      <c r="E168" s="46" t="s">
        <v>789</v>
      </c>
      <c r="F168" s="46" t="s">
        <v>311</v>
      </c>
      <c r="G168" s="46" t="s">
        <v>1953</v>
      </c>
      <c r="H168" s="47"/>
      <c r="I168" s="47" t="s">
        <v>13</v>
      </c>
      <c r="J168" s="48" t="s">
        <v>11</v>
      </c>
      <c r="K168" s="45" t="s">
        <v>11</v>
      </c>
      <c r="L168" s="49">
        <v>65000</v>
      </c>
      <c r="M168" s="50">
        <v>48630</v>
      </c>
      <c r="N168" s="51">
        <f t="shared" si="168"/>
        <v>0.74815384615384617</v>
      </c>
      <c r="O168" s="51" t="str">
        <f t="shared" si="169"/>
        <v>&gt;=50%-&lt;80%</v>
      </c>
      <c r="P168" s="50">
        <f t="shared" si="170"/>
        <v>66313.636363636368</v>
      </c>
      <c r="Q168" s="51">
        <f t="shared" si="171"/>
        <v>1.0202097902097902</v>
      </c>
      <c r="R168" s="52">
        <v>204911</v>
      </c>
      <c r="S168" s="53">
        <v>85520</v>
      </c>
      <c r="T168" s="54">
        <f t="shared" si="172"/>
        <v>0.41735192351801514</v>
      </c>
      <c r="U168" s="54" t="str">
        <f t="shared" si="173"/>
        <v>&gt;=20%-&lt;50%</v>
      </c>
      <c r="V168" s="53">
        <f t="shared" si="174"/>
        <v>116618.18181818182</v>
      </c>
      <c r="W168" s="54">
        <f t="shared" si="175"/>
        <v>0.5691162593427479</v>
      </c>
    </row>
    <row r="169" spans="1:23" hidden="1">
      <c r="A169" s="8" t="s">
        <v>633</v>
      </c>
      <c r="B169" s="5" t="s">
        <v>128</v>
      </c>
      <c r="C169" s="46" t="s">
        <v>1038</v>
      </c>
      <c r="D169" s="46" t="s">
        <v>1039</v>
      </c>
      <c r="E169" s="46" t="s">
        <v>589</v>
      </c>
      <c r="F169" s="46" t="s">
        <v>311</v>
      </c>
      <c r="G169" s="46" t="s">
        <v>1923</v>
      </c>
      <c r="H169" s="47"/>
      <c r="I169" s="47" t="s">
        <v>1872</v>
      </c>
      <c r="J169" s="48" t="s">
        <v>11</v>
      </c>
      <c r="K169" s="45" t="s">
        <v>11</v>
      </c>
      <c r="L169" s="49">
        <v>147017.92000000001</v>
      </c>
      <c r="M169" s="50">
        <v>162060</v>
      </c>
      <c r="N169" s="51">
        <f t="shared" si="168"/>
        <v>1.1023146021927122</v>
      </c>
      <c r="O169" s="51" t="str">
        <f t="shared" si="169"/>
        <v>&gt;=100%- &lt;120%</v>
      </c>
      <c r="P169" s="50">
        <f t="shared" si="170"/>
        <v>220990.90909090909</v>
      </c>
      <c r="Q169" s="51">
        <f t="shared" si="171"/>
        <v>1.5031562757173349</v>
      </c>
      <c r="R169" s="52">
        <v>121993.2</v>
      </c>
      <c r="S169" s="53">
        <v>63440</v>
      </c>
      <c r="T169" s="54">
        <f t="shared" si="172"/>
        <v>0.52002898522212715</v>
      </c>
      <c r="U169" s="54" t="str">
        <f t="shared" si="173"/>
        <v>&gt;=50%-&lt;80%</v>
      </c>
      <c r="V169" s="53">
        <f t="shared" si="174"/>
        <v>86509.090909090912</v>
      </c>
      <c r="W169" s="54">
        <f t="shared" si="175"/>
        <v>0.70913043439380974</v>
      </c>
    </row>
    <row r="170" spans="1:23" hidden="1">
      <c r="A170" s="8" t="s">
        <v>633</v>
      </c>
      <c r="B170" s="5" t="s">
        <v>128</v>
      </c>
      <c r="C170" s="46" t="s">
        <v>1008</v>
      </c>
      <c r="D170" s="46" t="s">
        <v>1009</v>
      </c>
      <c r="E170" s="46" t="s">
        <v>589</v>
      </c>
      <c r="F170" s="46" t="s">
        <v>311</v>
      </c>
      <c r="G170" s="46" t="s">
        <v>1926</v>
      </c>
      <c r="H170" s="47"/>
      <c r="I170" s="47" t="s">
        <v>1872</v>
      </c>
      <c r="J170" s="48" t="s">
        <v>11</v>
      </c>
      <c r="K170" s="45" t="s">
        <v>11</v>
      </c>
      <c r="L170" s="49">
        <v>122692.72500000001</v>
      </c>
      <c r="M170" s="50">
        <v>100525</v>
      </c>
      <c r="N170" s="51">
        <f t="shared" si="168"/>
        <v>0.81932323208242375</v>
      </c>
      <c r="O170" s="51"/>
      <c r="P170" s="50">
        <f t="shared" si="170"/>
        <v>137079.54545454547</v>
      </c>
      <c r="Q170" s="51"/>
      <c r="R170" s="52">
        <v>144703.79999999999</v>
      </c>
      <c r="S170" s="53">
        <v>117790</v>
      </c>
      <c r="T170" s="54">
        <f t="shared" si="172"/>
        <v>0.81400764872795328</v>
      </c>
      <c r="U170" s="54" t="str">
        <f t="shared" si="173"/>
        <v>&gt;=80%-&lt;100%</v>
      </c>
      <c r="V170" s="53">
        <f t="shared" si="174"/>
        <v>160622.72727272726</v>
      </c>
      <c r="W170" s="54">
        <f t="shared" si="175"/>
        <v>1.1100104300835727</v>
      </c>
    </row>
    <row r="171" spans="1:23" hidden="1">
      <c r="A171" s="8" t="s">
        <v>667</v>
      </c>
      <c r="B171" s="5" t="s">
        <v>668</v>
      </c>
      <c r="C171" s="46" t="s">
        <v>1301</v>
      </c>
      <c r="D171" s="46" t="s">
        <v>1302</v>
      </c>
      <c r="E171" s="46" t="s">
        <v>589</v>
      </c>
      <c r="F171" s="46" t="s">
        <v>311</v>
      </c>
      <c r="G171" s="46" t="s">
        <v>1927</v>
      </c>
      <c r="H171" s="47"/>
      <c r="I171" s="47" t="s">
        <v>1872</v>
      </c>
      <c r="J171" s="48" t="s">
        <v>11</v>
      </c>
      <c r="K171" s="45" t="s">
        <v>11</v>
      </c>
      <c r="L171" s="49">
        <v>112638.85</v>
      </c>
      <c r="M171" s="50">
        <v>140080</v>
      </c>
      <c r="N171" s="51">
        <f t="shared" si="168"/>
        <v>1.2436206513116921</v>
      </c>
      <c r="O171" s="51" t="str">
        <f t="shared" si="169"/>
        <v>120% equal &amp; above</v>
      </c>
      <c r="P171" s="50">
        <f t="shared" si="170"/>
        <v>191018.18181818182</v>
      </c>
      <c r="Q171" s="51">
        <f t="shared" si="171"/>
        <v>1.6958463426977621</v>
      </c>
      <c r="R171" s="52">
        <v>153117</v>
      </c>
      <c r="S171" s="53">
        <v>96595</v>
      </c>
      <c r="T171" s="54">
        <f t="shared" si="172"/>
        <v>0.63085744887896189</v>
      </c>
      <c r="U171" s="54" t="str">
        <f t="shared" si="173"/>
        <v>&gt;=50%-&lt;80%</v>
      </c>
      <c r="V171" s="53">
        <f t="shared" si="174"/>
        <v>131720.45454545453</v>
      </c>
      <c r="W171" s="54">
        <f t="shared" si="175"/>
        <v>0.86026015756222063</v>
      </c>
    </row>
    <row r="172" spans="1:23" hidden="1">
      <c r="A172" s="8" t="s">
        <v>585</v>
      </c>
      <c r="B172" s="5" t="s">
        <v>586</v>
      </c>
      <c r="C172" s="46" t="s">
        <v>587</v>
      </c>
      <c r="D172" s="46" t="s">
        <v>588</v>
      </c>
      <c r="E172" s="46" t="s">
        <v>589</v>
      </c>
      <c r="F172" s="46" t="s">
        <v>311</v>
      </c>
      <c r="G172" s="46" t="s">
        <v>1918</v>
      </c>
      <c r="H172" s="47"/>
      <c r="I172" s="47" t="s">
        <v>13</v>
      </c>
      <c r="J172" s="48" t="s">
        <v>11</v>
      </c>
      <c r="K172" s="45" t="s">
        <v>11</v>
      </c>
      <c r="L172" s="49">
        <v>100810.57500000001</v>
      </c>
      <c r="M172" s="50">
        <v>46215</v>
      </c>
      <c r="N172" s="51">
        <f t="shared" si="168"/>
        <v>0.45843404821369182</v>
      </c>
      <c r="O172" s="51" t="str">
        <f t="shared" si="169"/>
        <v>&gt;=20%-&lt;50%</v>
      </c>
      <c r="P172" s="50">
        <f t="shared" si="170"/>
        <v>63020.454545454544</v>
      </c>
      <c r="Q172" s="51">
        <f t="shared" si="171"/>
        <v>0.62513733847321606</v>
      </c>
      <c r="R172" s="52">
        <v>164725.4</v>
      </c>
      <c r="S172" s="53">
        <v>98550</v>
      </c>
      <c r="T172" s="54">
        <f t="shared" si="172"/>
        <v>0.59826839090996287</v>
      </c>
      <c r="U172" s="54" t="str">
        <f t="shared" si="173"/>
        <v>&gt;=50%-&lt;80%</v>
      </c>
      <c r="V172" s="53">
        <f t="shared" si="174"/>
        <v>134386.36363636365</v>
      </c>
      <c r="W172" s="54">
        <f t="shared" si="175"/>
        <v>0.81582053305904034</v>
      </c>
    </row>
    <row r="173" spans="1:23" hidden="1">
      <c r="A173" s="8" t="s">
        <v>324</v>
      </c>
      <c r="B173" s="5" t="s">
        <v>325</v>
      </c>
      <c r="C173" s="46" t="s">
        <v>1531</v>
      </c>
      <c r="D173" s="46" t="s">
        <v>1532</v>
      </c>
      <c r="E173" s="46" t="s">
        <v>310</v>
      </c>
      <c r="F173" s="46" t="s">
        <v>311</v>
      </c>
      <c r="G173" s="46" t="s">
        <v>1893</v>
      </c>
      <c r="H173" s="47"/>
      <c r="I173" s="47" t="s">
        <v>1872</v>
      </c>
      <c r="J173" s="48" t="s">
        <v>11</v>
      </c>
      <c r="K173" s="45" t="s">
        <v>11</v>
      </c>
      <c r="L173" s="49">
        <v>180000</v>
      </c>
      <c r="M173" s="50">
        <v>199620</v>
      </c>
      <c r="N173" s="51">
        <f t="shared" si="168"/>
        <v>1.109</v>
      </c>
      <c r="O173" s="51" t="str">
        <f t="shared" si="169"/>
        <v>&gt;=100%- &lt;120%</v>
      </c>
      <c r="P173" s="50">
        <f t="shared" si="170"/>
        <v>272209.09090909094</v>
      </c>
      <c r="Q173" s="51">
        <f t="shared" si="171"/>
        <v>1.5122727272727274</v>
      </c>
      <c r="R173" s="52">
        <v>85000</v>
      </c>
      <c r="S173" s="53">
        <v>60810</v>
      </c>
      <c r="T173" s="54">
        <f t="shared" si="172"/>
        <v>0.7154117647058823</v>
      </c>
      <c r="U173" s="54" t="str">
        <f t="shared" si="173"/>
        <v>&gt;=50%-&lt;80%</v>
      </c>
      <c r="V173" s="53">
        <f t="shared" si="174"/>
        <v>82922.727272727265</v>
      </c>
      <c r="W173" s="54">
        <f t="shared" si="175"/>
        <v>0.97556149732620312</v>
      </c>
    </row>
    <row r="174" spans="1:23" hidden="1">
      <c r="A174" s="8" t="s">
        <v>785</v>
      </c>
      <c r="B174" s="5" t="s">
        <v>786</v>
      </c>
      <c r="C174" s="46" t="s">
        <v>802</v>
      </c>
      <c r="D174" s="46" t="s">
        <v>803</v>
      </c>
      <c r="E174" s="46" t="s">
        <v>789</v>
      </c>
      <c r="F174" s="46" t="s">
        <v>311</v>
      </c>
      <c r="G174" s="46" t="s">
        <v>1947</v>
      </c>
      <c r="H174" s="47"/>
      <c r="I174" s="47" t="s">
        <v>13</v>
      </c>
      <c r="J174" s="48" t="s">
        <v>11</v>
      </c>
      <c r="K174" s="45" t="s">
        <v>11</v>
      </c>
      <c r="L174" s="49">
        <v>100000</v>
      </c>
      <c r="M174" s="50">
        <v>12410</v>
      </c>
      <c r="N174" s="51">
        <f t="shared" si="168"/>
        <v>0.1241</v>
      </c>
      <c r="O174" s="51" t="str">
        <f t="shared" si="169"/>
        <v>&lt;20%</v>
      </c>
      <c r="P174" s="50">
        <f t="shared" si="170"/>
        <v>16922.727272727272</v>
      </c>
      <c r="Q174" s="51">
        <f t="shared" si="171"/>
        <v>0.16922727272727273</v>
      </c>
      <c r="R174" s="52">
        <v>163830</v>
      </c>
      <c r="S174" s="53">
        <v>81030</v>
      </c>
      <c r="T174" s="54">
        <f t="shared" si="172"/>
        <v>0.49459805896355979</v>
      </c>
      <c r="U174" s="54" t="str">
        <f t="shared" si="173"/>
        <v>&gt;=20%-&lt;50%</v>
      </c>
      <c r="V174" s="53">
        <f t="shared" si="174"/>
        <v>110495.45454545454</v>
      </c>
      <c r="W174" s="54">
        <f t="shared" si="175"/>
        <v>0.67445189858667243</v>
      </c>
    </row>
    <row r="175" spans="1:23" hidden="1">
      <c r="A175" s="8" t="s">
        <v>785</v>
      </c>
      <c r="B175" s="5" t="s">
        <v>786</v>
      </c>
      <c r="C175" s="46" t="s">
        <v>844</v>
      </c>
      <c r="D175" s="46" t="s">
        <v>845</v>
      </c>
      <c r="E175" s="46" t="s">
        <v>789</v>
      </c>
      <c r="F175" s="46" t="s">
        <v>311</v>
      </c>
      <c r="G175" s="46" t="s">
        <v>1954</v>
      </c>
      <c r="H175" s="47"/>
      <c r="I175" s="47" t="s">
        <v>13</v>
      </c>
      <c r="J175" s="48" t="s">
        <v>11</v>
      </c>
      <c r="K175" s="45" t="s">
        <v>11</v>
      </c>
      <c r="L175" s="49">
        <v>138279.24000000002</v>
      </c>
      <c r="M175" s="50">
        <v>83400</v>
      </c>
      <c r="N175" s="51">
        <f t="shared" si="168"/>
        <v>0.6031274108825011</v>
      </c>
      <c r="O175" s="51" t="str">
        <f t="shared" si="169"/>
        <v>&gt;=50%-&lt;80%</v>
      </c>
      <c r="P175" s="50">
        <f t="shared" si="170"/>
        <v>113727.27272727274</v>
      </c>
      <c r="Q175" s="51">
        <f t="shared" si="171"/>
        <v>0.82244646938522892</v>
      </c>
      <c r="R175" s="52">
        <v>125000</v>
      </c>
      <c r="S175" s="53">
        <v>20930</v>
      </c>
      <c r="T175" s="54">
        <f t="shared" si="172"/>
        <v>0.16744000000000001</v>
      </c>
      <c r="U175" s="54" t="str">
        <f t="shared" si="173"/>
        <v>&lt;20%</v>
      </c>
      <c r="V175" s="53">
        <f t="shared" si="174"/>
        <v>28540.909090909092</v>
      </c>
      <c r="W175" s="54">
        <f t="shared" si="175"/>
        <v>0.22832727272727274</v>
      </c>
    </row>
    <row r="176" spans="1:23" hidden="1">
      <c r="A176" s="8" t="s">
        <v>585</v>
      </c>
      <c r="B176" s="5" t="s">
        <v>586</v>
      </c>
      <c r="C176" s="46" t="s">
        <v>1054</v>
      </c>
      <c r="D176" s="46" t="s">
        <v>179</v>
      </c>
      <c r="E176" s="46" t="s">
        <v>589</v>
      </c>
      <c r="F176" s="46" t="s">
        <v>311</v>
      </c>
      <c r="G176" s="46" t="s">
        <v>1919</v>
      </c>
      <c r="H176" s="47"/>
      <c r="I176" s="47" t="s">
        <v>1872</v>
      </c>
      <c r="J176" s="48" t="s">
        <v>11</v>
      </c>
      <c r="K176" s="45" t="s">
        <v>11</v>
      </c>
      <c r="L176" s="49">
        <v>144164.04</v>
      </c>
      <c r="M176" s="50">
        <v>166385</v>
      </c>
      <c r="N176" s="51">
        <f t="shared" si="168"/>
        <v>1.1541366349056255</v>
      </c>
      <c r="O176" s="51" t="str">
        <f t="shared" si="169"/>
        <v>&gt;=100%- &lt;120%</v>
      </c>
      <c r="P176" s="50">
        <f t="shared" si="170"/>
        <v>226888.63636363635</v>
      </c>
      <c r="Q176" s="51">
        <f t="shared" si="171"/>
        <v>1.5738226839622165</v>
      </c>
      <c r="R176" s="52">
        <v>117236.95</v>
      </c>
      <c r="S176" s="53">
        <v>102260</v>
      </c>
      <c r="T176" s="54">
        <f t="shared" si="172"/>
        <v>0.8722506001734095</v>
      </c>
      <c r="U176" s="54" t="str">
        <f t="shared" si="173"/>
        <v>&gt;=80%-&lt;100%</v>
      </c>
      <c r="V176" s="53">
        <f t="shared" si="174"/>
        <v>139445.45454545453</v>
      </c>
      <c r="W176" s="54">
        <f t="shared" si="175"/>
        <v>1.1894326366001038</v>
      </c>
    </row>
    <row r="177" spans="1:23">
      <c r="A177" s="8" t="s">
        <v>374</v>
      </c>
      <c r="B177" s="5" t="s">
        <v>375</v>
      </c>
      <c r="C177" s="46" t="s">
        <v>2180</v>
      </c>
      <c r="D177" s="46" t="s">
        <v>2181</v>
      </c>
      <c r="E177" s="46" t="s">
        <v>311</v>
      </c>
      <c r="F177" s="46" t="s">
        <v>311</v>
      </c>
      <c r="G177" s="46" t="s">
        <v>1902</v>
      </c>
      <c r="H177" s="47"/>
      <c r="I177" s="47" t="s">
        <v>1872</v>
      </c>
      <c r="J177" s="48" t="s">
        <v>11</v>
      </c>
      <c r="K177" s="45" t="s">
        <v>11</v>
      </c>
      <c r="L177" s="49">
        <v>130000</v>
      </c>
      <c r="M177" s="50">
        <v>93700</v>
      </c>
      <c r="N177" s="51">
        <f t="shared" si="168"/>
        <v>0.72076923076923072</v>
      </c>
      <c r="O177" s="51" t="str">
        <f t="shared" si="169"/>
        <v>&gt;=50%-&lt;80%</v>
      </c>
      <c r="P177" s="50">
        <f t="shared" si="170"/>
        <v>127772.72727272726</v>
      </c>
      <c r="Q177" s="51">
        <f t="shared" si="171"/>
        <v>0.98286713286713279</v>
      </c>
      <c r="R177" s="52">
        <v>130000</v>
      </c>
      <c r="S177" s="53">
        <v>115100</v>
      </c>
      <c r="T177" s="54">
        <f t="shared" si="172"/>
        <v>0.88538461538461544</v>
      </c>
      <c r="U177" s="54" t="str">
        <f t="shared" si="173"/>
        <v>&gt;=80%-&lt;100%</v>
      </c>
      <c r="V177" s="53">
        <f t="shared" si="174"/>
        <v>156954.54545454547</v>
      </c>
      <c r="W177" s="54">
        <f t="shared" si="175"/>
        <v>1.2073426573426576</v>
      </c>
    </row>
    <row r="178" spans="1:23" hidden="1">
      <c r="A178" s="8" t="s">
        <v>428</v>
      </c>
      <c r="B178" s="5" t="s">
        <v>429</v>
      </c>
      <c r="C178" s="46" t="s">
        <v>465</v>
      </c>
      <c r="D178" s="46" t="s">
        <v>14</v>
      </c>
      <c r="E178" s="46" t="s">
        <v>310</v>
      </c>
      <c r="F178" s="46" t="s">
        <v>311</v>
      </c>
      <c r="G178" s="46" t="s">
        <v>1909</v>
      </c>
      <c r="H178" s="47"/>
      <c r="I178" s="47" t="s">
        <v>1872</v>
      </c>
      <c r="J178" s="48" t="s">
        <v>11</v>
      </c>
      <c r="K178" s="45" t="s">
        <v>11</v>
      </c>
      <c r="L178" s="49">
        <v>130000</v>
      </c>
      <c r="M178" s="50">
        <v>71240</v>
      </c>
      <c r="N178" s="51">
        <f t="shared" ref="N178:N189" si="176">IFERROR(M178/L178,2)</f>
        <v>0.54800000000000004</v>
      </c>
      <c r="O178" s="51" t="str">
        <f t="shared" ref="O178:O189" si="177">IF(N178&gt;=120%, "120% equal &amp; above", IF(N178&gt;=100%,"&gt;=100%- &lt;120%",IF(N178&gt;=80%,"&gt;=80%-&lt;100%",IF(N178&gt;=50%,"&gt;=50%-&lt;80%",IF(N178&gt;=20%,"&gt;=20%-&lt;50%","&lt;20%")))))</f>
        <v>&gt;=50%-&lt;80%</v>
      </c>
      <c r="P178" s="50">
        <f t="shared" ref="P178:P189" si="178">M178/$B$3*$B$2</f>
        <v>97145.454545454544</v>
      </c>
      <c r="Q178" s="51">
        <f t="shared" ref="Q178:Q189" si="179">IFERROR(P178/L178,2)</f>
        <v>0.74727272727272731</v>
      </c>
      <c r="R178" s="52">
        <v>130000</v>
      </c>
      <c r="S178" s="53">
        <v>34220</v>
      </c>
      <c r="T178" s="54">
        <f t="shared" ref="T178:T189" si="180">IFERROR(S178/R178,2)</f>
        <v>0.26323076923076921</v>
      </c>
      <c r="U178" s="54" t="str">
        <f t="shared" ref="U178:U189" si="181">IF(T178&gt;=120%, "120% equal &amp; above", IF(T178&gt;=100%,"&gt;=100%- &lt;120%",IF(T178&gt;=80%,"&gt;=80%-&lt;100%",IF(T178&gt;=50%,"&gt;=50%-&lt;80%",IF(T178&gt;=20%,"&gt;=20%-&lt;50%","&lt;20%")))))</f>
        <v>&gt;=20%-&lt;50%</v>
      </c>
      <c r="V178" s="53">
        <f t="shared" ref="V178:V189" si="182">S178/$B$3*$B$2</f>
        <v>46663.636363636368</v>
      </c>
      <c r="W178" s="54">
        <f t="shared" ref="W178:W189" si="183">IFERROR(V178/R178,2)</f>
        <v>0.35895104895104896</v>
      </c>
    </row>
    <row r="179" spans="1:23" hidden="1">
      <c r="A179" s="8" t="s">
        <v>776</v>
      </c>
      <c r="B179" s="5" t="s">
        <v>777</v>
      </c>
      <c r="C179" s="46" t="s">
        <v>1850</v>
      </c>
      <c r="D179" s="46" t="s">
        <v>1851</v>
      </c>
      <c r="E179" s="46" t="s">
        <v>574</v>
      </c>
      <c r="F179" s="46" t="s">
        <v>311</v>
      </c>
      <c r="G179" s="46" t="s">
        <v>1961</v>
      </c>
      <c r="H179" s="47"/>
      <c r="I179" s="47" t="s">
        <v>13</v>
      </c>
      <c r="J179" s="48" t="s">
        <v>11</v>
      </c>
      <c r="K179" s="45" t="s">
        <v>11</v>
      </c>
      <c r="L179" s="49">
        <v>120000</v>
      </c>
      <c r="M179" s="50">
        <v>126990</v>
      </c>
      <c r="N179" s="51">
        <f t="shared" si="176"/>
        <v>1.0582499999999999</v>
      </c>
      <c r="O179" s="51" t="str">
        <f t="shared" si="177"/>
        <v>&gt;=100%- &lt;120%</v>
      </c>
      <c r="P179" s="50">
        <f t="shared" si="178"/>
        <v>173168.18181818182</v>
      </c>
      <c r="Q179" s="51">
        <f t="shared" si="179"/>
        <v>1.4430681818181819</v>
      </c>
      <c r="R179" s="52">
        <v>140000</v>
      </c>
      <c r="S179" s="53">
        <v>132800</v>
      </c>
      <c r="T179" s="54">
        <f t="shared" si="180"/>
        <v>0.94857142857142862</v>
      </c>
      <c r="U179" s="54" t="str">
        <f t="shared" si="181"/>
        <v>&gt;=80%-&lt;100%</v>
      </c>
      <c r="V179" s="53">
        <f t="shared" si="182"/>
        <v>181090.90909090909</v>
      </c>
      <c r="W179" s="54">
        <f t="shared" si="183"/>
        <v>1.2935064935064935</v>
      </c>
    </row>
    <row r="180" spans="1:23" hidden="1">
      <c r="A180" s="8" t="s">
        <v>571</v>
      </c>
      <c r="B180" s="5" t="s">
        <v>572</v>
      </c>
      <c r="C180" s="46" t="s">
        <v>1636</v>
      </c>
      <c r="D180" s="46" t="s">
        <v>1637</v>
      </c>
      <c r="E180" s="46" t="s">
        <v>574</v>
      </c>
      <c r="F180" s="46" t="s">
        <v>311</v>
      </c>
      <c r="G180" s="46" t="s">
        <v>1887</v>
      </c>
      <c r="H180" s="47"/>
      <c r="I180" s="47" t="s">
        <v>1872</v>
      </c>
      <c r="J180" s="48" t="s">
        <v>11</v>
      </c>
      <c r="K180" s="45" t="s">
        <v>11</v>
      </c>
      <c r="L180" s="49">
        <v>100000</v>
      </c>
      <c r="M180" s="50">
        <v>62240</v>
      </c>
      <c r="N180" s="51">
        <f t="shared" si="176"/>
        <v>0.62239999999999995</v>
      </c>
      <c r="O180" s="51" t="str">
        <f t="shared" si="177"/>
        <v>&gt;=50%-&lt;80%</v>
      </c>
      <c r="P180" s="50">
        <f t="shared" si="178"/>
        <v>84872.727272727265</v>
      </c>
      <c r="Q180" s="51">
        <f t="shared" si="179"/>
        <v>0.84872727272727266</v>
      </c>
      <c r="R180" s="52">
        <v>160000</v>
      </c>
      <c r="S180" s="53">
        <v>59040</v>
      </c>
      <c r="T180" s="54">
        <f t="shared" si="180"/>
        <v>0.36899999999999999</v>
      </c>
      <c r="U180" s="54" t="str">
        <f t="shared" si="181"/>
        <v>&gt;=20%-&lt;50%</v>
      </c>
      <c r="V180" s="53">
        <f t="shared" si="182"/>
        <v>80509.090909090912</v>
      </c>
      <c r="W180" s="54">
        <f t="shared" si="183"/>
        <v>0.50318181818181817</v>
      </c>
    </row>
    <row r="181" spans="1:23" hidden="1">
      <c r="A181" s="8" t="s">
        <v>776</v>
      </c>
      <c r="B181" s="5" t="s">
        <v>777</v>
      </c>
      <c r="C181" s="46" t="s">
        <v>1713</v>
      </c>
      <c r="D181" s="46" t="s">
        <v>28</v>
      </c>
      <c r="E181" s="46" t="s">
        <v>574</v>
      </c>
      <c r="F181" s="46" t="s">
        <v>311</v>
      </c>
      <c r="G181" s="46" t="s">
        <v>1966</v>
      </c>
      <c r="H181" s="47"/>
      <c r="I181" s="47" t="s">
        <v>13</v>
      </c>
      <c r="J181" s="48" t="s">
        <v>11</v>
      </c>
      <c r="K181" s="45" t="s">
        <v>11</v>
      </c>
      <c r="L181" s="49">
        <v>80000</v>
      </c>
      <c r="M181" s="50">
        <v>92045</v>
      </c>
      <c r="N181" s="51">
        <f t="shared" si="176"/>
        <v>1.1505624999999999</v>
      </c>
      <c r="O181" s="51" t="str">
        <f t="shared" si="177"/>
        <v>&gt;=100%- &lt;120%</v>
      </c>
      <c r="P181" s="50">
        <f t="shared" si="178"/>
        <v>125515.90909090909</v>
      </c>
      <c r="Q181" s="51">
        <f t="shared" si="179"/>
        <v>1.5689488636363635</v>
      </c>
      <c r="R181" s="52">
        <v>180000</v>
      </c>
      <c r="S181" s="53">
        <v>118890</v>
      </c>
      <c r="T181" s="54">
        <f t="shared" si="180"/>
        <v>0.66049999999999998</v>
      </c>
      <c r="U181" s="54" t="str">
        <f t="shared" si="181"/>
        <v>&gt;=50%-&lt;80%</v>
      </c>
      <c r="V181" s="53">
        <f t="shared" si="182"/>
        <v>162122.72727272726</v>
      </c>
      <c r="W181" s="54">
        <f t="shared" si="183"/>
        <v>0.90068181818181814</v>
      </c>
    </row>
    <row r="182" spans="1:23" hidden="1">
      <c r="A182" s="8" t="s">
        <v>776</v>
      </c>
      <c r="B182" s="5" t="s">
        <v>777</v>
      </c>
      <c r="C182" s="46" t="s">
        <v>1669</v>
      </c>
      <c r="D182" s="46" t="s">
        <v>96</v>
      </c>
      <c r="E182" s="46" t="s">
        <v>574</v>
      </c>
      <c r="F182" s="46" t="s">
        <v>311</v>
      </c>
      <c r="G182" s="46" t="s">
        <v>1962</v>
      </c>
      <c r="H182" s="47"/>
      <c r="I182" s="47" t="s">
        <v>1872</v>
      </c>
      <c r="J182" s="48" t="s">
        <v>11</v>
      </c>
      <c r="K182" s="45" t="s">
        <v>11</v>
      </c>
      <c r="L182" s="49">
        <v>80000</v>
      </c>
      <c r="M182" s="50">
        <v>48560</v>
      </c>
      <c r="N182" s="51">
        <f t="shared" si="176"/>
        <v>0.60699999999999998</v>
      </c>
      <c r="O182" s="51" t="str">
        <f t="shared" si="177"/>
        <v>&gt;=50%-&lt;80%</v>
      </c>
      <c r="P182" s="50">
        <f t="shared" si="178"/>
        <v>66218.181818181823</v>
      </c>
      <c r="Q182" s="51">
        <f t="shared" si="179"/>
        <v>0.82772727272727276</v>
      </c>
      <c r="R182" s="52">
        <v>180000</v>
      </c>
      <c r="S182" s="53">
        <v>59670</v>
      </c>
      <c r="T182" s="54">
        <f t="shared" si="180"/>
        <v>0.33150000000000002</v>
      </c>
      <c r="U182" s="54" t="str">
        <f t="shared" si="181"/>
        <v>&gt;=20%-&lt;50%</v>
      </c>
      <c r="V182" s="53">
        <f t="shared" si="182"/>
        <v>81368.181818181823</v>
      </c>
      <c r="W182" s="54">
        <f t="shared" si="183"/>
        <v>0.45204545454545458</v>
      </c>
    </row>
    <row r="183" spans="1:23" hidden="1">
      <c r="A183" s="8" t="s">
        <v>469</v>
      </c>
      <c r="B183" s="5" t="s">
        <v>470</v>
      </c>
      <c r="C183" s="46" t="s">
        <v>477</v>
      </c>
      <c r="D183" s="46" t="s">
        <v>478</v>
      </c>
      <c r="E183" s="46" t="s">
        <v>473</v>
      </c>
      <c r="F183" s="46" t="s">
        <v>311</v>
      </c>
      <c r="G183" s="46" t="s">
        <v>1910</v>
      </c>
      <c r="H183" s="47"/>
      <c r="I183" s="47" t="s">
        <v>1872</v>
      </c>
      <c r="J183" s="48" t="s">
        <v>11</v>
      </c>
      <c r="K183" s="45" t="s">
        <v>11</v>
      </c>
      <c r="L183" s="49">
        <v>112064.85</v>
      </c>
      <c r="M183" s="50">
        <v>75605</v>
      </c>
      <c r="N183" s="51">
        <f t="shared" si="176"/>
        <v>0.67465400614019466</v>
      </c>
      <c r="O183" s="51" t="str">
        <f t="shared" si="177"/>
        <v>&gt;=50%-&lt;80%</v>
      </c>
      <c r="P183" s="50">
        <f t="shared" si="178"/>
        <v>103097.72727272726</v>
      </c>
      <c r="Q183" s="51">
        <f t="shared" si="179"/>
        <v>0.91998273564571997</v>
      </c>
      <c r="R183" s="52">
        <v>147677.29999999999</v>
      </c>
      <c r="S183" s="53">
        <v>162550</v>
      </c>
      <c r="T183" s="54">
        <f t="shared" si="180"/>
        <v>1.1007108066033169</v>
      </c>
      <c r="U183" s="54" t="str">
        <f t="shared" si="181"/>
        <v>&gt;=100%- &lt;120%</v>
      </c>
      <c r="V183" s="53">
        <f t="shared" si="182"/>
        <v>221659.09090909091</v>
      </c>
      <c r="W183" s="54">
        <f t="shared" si="183"/>
        <v>1.5009692817317959</v>
      </c>
    </row>
    <row r="184" spans="1:23" hidden="1">
      <c r="A184" s="8" t="s">
        <v>571</v>
      </c>
      <c r="B184" s="5" t="s">
        <v>572</v>
      </c>
      <c r="C184" s="46" t="s">
        <v>1665</v>
      </c>
      <c r="D184" s="46" t="s">
        <v>1666</v>
      </c>
      <c r="E184" s="46" t="s">
        <v>574</v>
      </c>
      <c r="F184" s="46" t="s">
        <v>311</v>
      </c>
      <c r="G184" s="46" t="s">
        <v>1889</v>
      </c>
      <c r="H184" s="47"/>
      <c r="I184" s="47" t="s">
        <v>1872</v>
      </c>
      <c r="J184" s="48" t="s">
        <v>11</v>
      </c>
      <c r="K184" s="45" t="s">
        <v>11</v>
      </c>
      <c r="L184" s="49">
        <v>120000</v>
      </c>
      <c r="M184" s="50">
        <v>72690</v>
      </c>
      <c r="N184" s="51">
        <f t="shared" si="176"/>
        <v>0.60575000000000001</v>
      </c>
      <c r="O184" s="51" t="str">
        <f t="shared" si="177"/>
        <v>&gt;=50%-&lt;80%</v>
      </c>
      <c r="P184" s="50">
        <f t="shared" si="178"/>
        <v>99122.727272727265</v>
      </c>
      <c r="Q184" s="51">
        <f t="shared" si="179"/>
        <v>0.82602272727272719</v>
      </c>
      <c r="R184" s="52">
        <v>138140.79999999999</v>
      </c>
      <c r="S184" s="53">
        <v>44060</v>
      </c>
      <c r="T184" s="54">
        <f t="shared" si="180"/>
        <v>0.31894994092983392</v>
      </c>
      <c r="U184" s="54" t="str">
        <f t="shared" si="181"/>
        <v>&gt;=20%-&lt;50%</v>
      </c>
      <c r="V184" s="53">
        <f t="shared" si="182"/>
        <v>60081.818181818184</v>
      </c>
      <c r="W184" s="54">
        <f t="shared" si="183"/>
        <v>0.43493173763159176</v>
      </c>
    </row>
    <row r="185" spans="1:23" hidden="1">
      <c r="A185" s="8" t="s">
        <v>307</v>
      </c>
      <c r="B185" s="5" t="s">
        <v>308</v>
      </c>
      <c r="C185" s="46" t="s">
        <v>331</v>
      </c>
      <c r="D185" s="46" t="s">
        <v>332</v>
      </c>
      <c r="E185" s="46" t="s">
        <v>310</v>
      </c>
      <c r="F185" s="46" t="s">
        <v>311</v>
      </c>
      <c r="G185" s="46" t="s">
        <v>1890</v>
      </c>
      <c r="H185" s="47"/>
      <c r="I185" s="47" t="s">
        <v>1872</v>
      </c>
      <c r="J185" s="48" t="s">
        <v>11</v>
      </c>
      <c r="K185" s="45" t="s">
        <v>11</v>
      </c>
      <c r="L185" s="49">
        <v>130000</v>
      </c>
      <c r="M185" s="50">
        <v>150930</v>
      </c>
      <c r="N185" s="51">
        <f t="shared" si="176"/>
        <v>1.161</v>
      </c>
      <c r="O185" s="51" t="str">
        <f t="shared" si="177"/>
        <v>&gt;=100%- &lt;120%</v>
      </c>
      <c r="P185" s="50">
        <f t="shared" si="178"/>
        <v>205813.63636363635</v>
      </c>
      <c r="Q185" s="51">
        <f t="shared" si="179"/>
        <v>1.583181818181818</v>
      </c>
      <c r="R185" s="52">
        <v>125000</v>
      </c>
      <c r="S185" s="53">
        <v>77530</v>
      </c>
      <c r="T185" s="54">
        <f t="shared" si="180"/>
        <v>0.62024000000000001</v>
      </c>
      <c r="U185" s="54" t="str">
        <f t="shared" si="181"/>
        <v>&gt;=50%-&lt;80%</v>
      </c>
      <c r="V185" s="53">
        <f t="shared" si="182"/>
        <v>105722.72727272726</v>
      </c>
      <c r="W185" s="54">
        <f t="shared" si="183"/>
        <v>0.84578181818181808</v>
      </c>
    </row>
    <row r="186" spans="1:23" hidden="1">
      <c r="A186" s="8" t="s">
        <v>776</v>
      </c>
      <c r="B186" s="5" t="s">
        <v>777</v>
      </c>
      <c r="C186" s="46" t="s">
        <v>1689</v>
      </c>
      <c r="D186" s="46" t="s">
        <v>1690</v>
      </c>
      <c r="E186" s="46" t="s">
        <v>574</v>
      </c>
      <c r="F186" s="46" t="s">
        <v>311</v>
      </c>
      <c r="G186" s="46" t="s">
        <v>1966</v>
      </c>
      <c r="H186" s="47"/>
      <c r="I186" s="47" t="s">
        <v>1872</v>
      </c>
      <c r="J186" s="48" t="s">
        <v>11</v>
      </c>
      <c r="K186" s="45" t="s">
        <v>11</v>
      </c>
      <c r="L186" s="49">
        <v>80000</v>
      </c>
      <c r="M186" s="50">
        <v>68950</v>
      </c>
      <c r="N186" s="51">
        <f t="shared" si="176"/>
        <v>0.86187499999999995</v>
      </c>
      <c r="O186" s="51" t="str">
        <f t="shared" si="177"/>
        <v>&gt;=80%-&lt;100%</v>
      </c>
      <c r="P186" s="50">
        <f t="shared" si="178"/>
        <v>94022.727272727265</v>
      </c>
      <c r="Q186" s="51">
        <f t="shared" si="179"/>
        <v>1.1752840909090909</v>
      </c>
      <c r="R186" s="52">
        <v>175000</v>
      </c>
      <c r="S186" s="53">
        <v>198980</v>
      </c>
      <c r="T186" s="54">
        <f t="shared" si="180"/>
        <v>1.1370285714285715</v>
      </c>
      <c r="U186" s="54" t="str">
        <f t="shared" si="181"/>
        <v>&gt;=100%- &lt;120%</v>
      </c>
      <c r="V186" s="53">
        <f t="shared" si="182"/>
        <v>271336.36363636365</v>
      </c>
      <c r="W186" s="54">
        <f t="shared" si="183"/>
        <v>1.5504935064935066</v>
      </c>
    </row>
    <row r="187" spans="1:23" hidden="1">
      <c r="A187" s="8" t="s">
        <v>680</v>
      </c>
      <c r="B187" s="5" t="s">
        <v>681</v>
      </c>
      <c r="C187" s="46" t="s">
        <v>960</v>
      </c>
      <c r="D187" s="46" t="s">
        <v>961</v>
      </c>
      <c r="E187" s="46" t="s">
        <v>311</v>
      </c>
      <c r="F187" s="46" t="s">
        <v>311</v>
      </c>
      <c r="G187" s="46" t="s">
        <v>1935</v>
      </c>
      <c r="H187" s="47"/>
      <c r="I187" s="47" t="s">
        <v>1872</v>
      </c>
      <c r="J187" s="48" t="s">
        <v>11</v>
      </c>
      <c r="K187" s="45" t="s">
        <v>11</v>
      </c>
      <c r="L187" s="49">
        <v>70000</v>
      </c>
      <c r="M187" s="50">
        <v>50065</v>
      </c>
      <c r="N187" s="51">
        <f t="shared" si="176"/>
        <v>0.71521428571428569</v>
      </c>
      <c r="O187" s="51" t="str">
        <f t="shared" si="177"/>
        <v>&gt;=50%-&lt;80%</v>
      </c>
      <c r="P187" s="50">
        <f t="shared" si="178"/>
        <v>68270.454545454544</v>
      </c>
      <c r="Q187" s="51">
        <f t="shared" si="179"/>
        <v>0.97529220779220782</v>
      </c>
      <c r="R187" s="52">
        <v>183126.15000000002</v>
      </c>
      <c r="S187" s="53">
        <v>98630</v>
      </c>
      <c r="T187" s="54">
        <f t="shared" si="180"/>
        <v>0.53859047438063867</v>
      </c>
      <c r="U187" s="54" t="str">
        <f t="shared" si="181"/>
        <v>&gt;=50%-&lt;80%</v>
      </c>
      <c r="V187" s="53">
        <f t="shared" si="182"/>
        <v>134495.45454545453</v>
      </c>
      <c r="W187" s="54">
        <f t="shared" si="183"/>
        <v>0.73444155597359806</v>
      </c>
    </row>
    <row r="188" spans="1:23" hidden="1">
      <c r="A188" s="8" t="s">
        <v>785</v>
      </c>
      <c r="B188" s="5" t="s">
        <v>786</v>
      </c>
      <c r="C188" s="46" t="s">
        <v>1513</v>
      </c>
      <c r="D188" s="46" t="s">
        <v>1514</v>
      </c>
      <c r="E188" s="46" t="s">
        <v>789</v>
      </c>
      <c r="F188" s="46" t="s">
        <v>311</v>
      </c>
      <c r="G188" s="46" t="s">
        <v>1954</v>
      </c>
      <c r="H188" s="47"/>
      <c r="I188" s="47" t="s">
        <v>13</v>
      </c>
      <c r="J188" s="48" t="s">
        <v>11</v>
      </c>
      <c r="K188" s="45" t="s">
        <v>11</v>
      </c>
      <c r="L188" s="49">
        <v>125732.25000000001</v>
      </c>
      <c r="M188" s="50">
        <v>32405</v>
      </c>
      <c r="N188" s="51">
        <f t="shared" si="176"/>
        <v>0.25773021639237342</v>
      </c>
      <c r="O188" s="51" t="str">
        <f t="shared" si="177"/>
        <v>&gt;=20%-&lt;50%</v>
      </c>
      <c r="P188" s="50">
        <f t="shared" si="178"/>
        <v>44188.636363636368</v>
      </c>
      <c r="Q188" s="51">
        <f t="shared" si="179"/>
        <v>0.35145029508050929</v>
      </c>
      <c r="R188" s="52">
        <v>125000</v>
      </c>
      <c r="S188" s="53">
        <v>57850</v>
      </c>
      <c r="T188" s="54">
        <f t="shared" si="180"/>
        <v>0.46279999999999999</v>
      </c>
      <c r="U188" s="54" t="str">
        <f t="shared" si="181"/>
        <v>&gt;=20%-&lt;50%</v>
      </c>
      <c r="V188" s="53">
        <f t="shared" si="182"/>
        <v>78886.363636363632</v>
      </c>
      <c r="W188" s="54">
        <f t="shared" si="183"/>
        <v>0.63109090909090904</v>
      </c>
    </row>
    <row r="189" spans="1:23" hidden="1">
      <c r="A189" s="8" t="s">
        <v>428</v>
      </c>
      <c r="B189" s="5" t="s">
        <v>429</v>
      </c>
      <c r="C189" s="46" t="s">
        <v>1137</v>
      </c>
      <c r="D189" s="46" t="s">
        <v>296</v>
      </c>
      <c r="E189" s="46" t="s">
        <v>310</v>
      </c>
      <c r="F189" s="46" t="s">
        <v>311</v>
      </c>
      <c r="G189" s="46" t="s">
        <v>1909</v>
      </c>
      <c r="H189" s="47"/>
      <c r="I189" s="47" t="s">
        <v>1872</v>
      </c>
      <c r="J189" s="48" t="s">
        <v>11</v>
      </c>
      <c r="K189" s="45" t="s">
        <v>11</v>
      </c>
      <c r="L189" s="49">
        <v>180000</v>
      </c>
      <c r="M189" s="50">
        <v>157090</v>
      </c>
      <c r="N189" s="51">
        <f t="shared" si="176"/>
        <v>0.87272222222222218</v>
      </c>
      <c r="O189" s="51" t="str">
        <f t="shared" si="177"/>
        <v>&gt;=80%-&lt;100%</v>
      </c>
      <c r="P189" s="50">
        <f t="shared" si="178"/>
        <v>214213.63636363635</v>
      </c>
      <c r="Q189" s="51">
        <f t="shared" si="179"/>
        <v>1.1900757575757575</v>
      </c>
      <c r="R189" s="52">
        <v>70000</v>
      </c>
      <c r="S189" s="53">
        <v>40620</v>
      </c>
      <c r="T189" s="54">
        <f t="shared" si="180"/>
        <v>0.58028571428571429</v>
      </c>
      <c r="U189" s="54" t="str">
        <f t="shared" si="181"/>
        <v>&gt;=50%-&lt;80%</v>
      </c>
      <c r="V189" s="53">
        <f t="shared" si="182"/>
        <v>55390.909090909088</v>
      </c>
      <c r="W189" s="54">
        <f t="shared" si="183"/>
        <v>0.79129870129870128</v>
      </c>
    </row>
    <row r="190" spans="1:23" hidden="1">
      <c r="A190" s="8" t="s">
        <v>571</v>
      </c>
      <c r="B190" s="5" t="s">
        <v>572</v>
      </c>
      <c r="C190" s="46" t="s">
        <v>1640</v>
      </c>
      <c r="D190" s="46" t="s">
        <v>115</v>
      </c>
      <c r="E190" s="46" t="s">
        <v>574</v>
      </c>
      <c r="F190" s="46" t="s">
        <v>311</v>
      </c>
      <c r="G190" s="46" t="s">
        <v>1883</v>
      </c>
      <c r="H190" s="47"/>
      <c r="I190" s="47" t="s">
        <v>1872</v>
      </c>
      <c r="J190" s="48" t="s">
        <v>11</v>
      </c>
      <c r="K190" s="45" t="s">
        <v>11</v>
      </c>
      <c r="L190" s="49">
        <v>100000</v>
      </c>
      <c r="M190" s="50">
        <v>107775</v>
      </c>
      <c r="N190" s="51">
        <f t="shared" ref="N190:N204" si="184">IFERROR(M190/L190,2)</f>
        <v>1.07775</v>
      </c>
      <c r="O190" s="51" t="str">
        <f t="shared" ref="O190:O204" si="185">IF(N190&gt;=120%, "120% equal &amp; above", IF(N190&gt;=100%,"&gt;=100%- &lt;120%",IF(N190&gt;=80%,"&gt;=80%-&lt;100%",IF(N190&gt;=50%,"&gt;=50%-&lt;80%",IF(N190&gt;=20%,"&gt;=20%-&lt;50%","&lt;20%")))))</f>
        <v>&gt;=100%- &lt;120%</v>
      </c>
      <c r="P190" s="50">
        <f t="shared" ref="P190:P204" si="186">M190/$B$3*$B$2</f>
        <v>146965.90909090909</v>
      </c>
      <c r="Q190" s="51">
        <f t="shared" ref="Q190:Q204" si="187">IFERROR(P190/L190,2)</f>
        <v>1.469659090909091</v>
      </c>
      <c r="R190" s="52">
        <v>150000</v>
      </c>
      <c r="S190" s="53">
        <v>61240</v>
      </c>
      <c r="T190" s="54">
        <f t="shared" ref="T190:T204" si="188">IFERROR(S190/R190,2)</f>
        <v>0.40826666666666667</v>
      </c>
      <c r="U190" s="54" t="str">
        <f t="shared" ref="U190:U204" si="189">IF(T190&gt;=120%, "120% equal &amp; above", IF(T190&gt;=100%,"&gt;=100%- &lt;120%",IF(T190&gt;=80%,"&gt;=80%-&lt;100%",IF(T190&gt;=50%,"&gt;=50%-&lt;80%",IF(T190&gt;=20%,"&gt;=20%-&lt;50%","&lt;20%")))))</f>
        <v>&gt;=20%-&lt;50%</v>
      </c>
      <c r="V190" s="53">
        <f t="shared" ref="V190:V204" si="190">S190/$B$3*$B$2</f>
        <v>83509.090909090912</v>
      </c>
      <c r="W190" s="54">
        <f t="shared" ref="W190:W204" si="191">IFERROR(V190/R190,2)</f>
        <v>0.55672727272727274</v>
      </c>
    </row>
    <row r="191" spans="1:23" hidden="1">
      <c r="A191" s="8" t="s">
        <v>428</v>
      </c>
      <c r="B191" s="5" t="s">
        <v>429</v>
      </c>
      <c r="C191" s="46" t="s">
        <v>1226</v>
      </c>
      <c r="D191" s="46" t="s">
        <v>286</v>
      </c>
      <c r="E191" s="46" t="s">
        <v>310</v>
      </c>
      <c r="F191" s="46" t="s">
        <v>311</v>
      </c>
      <c r="G191" s="46" t="s">
        <v>1908</v>
      </c>
      <c r="H191" s="47"/>
      <c r="I191" s="47" t="s">
        <v>1872</v>
      </c>
      <c r="J191" s="48" t="s">
        <v>11</v>
      </c>
      <c r="K191" s="45" t="s">
        <v>11</v>
      </c>
      <c r="L191" s="49">
        <v>150000</v>
      </c>
      <c r="M191" s="50">
        <v>119680</v>
      </c>
      <c r="N191" s="51">
        <f t="shared" si="184"/>
        <v>0.79786666666666661</v>
      </c>
      <c r="O191" s="51" t="str">
        <f t="shared" si="185"/>
        <v>&gt;=50%-&lt;80%</v>
      </c>
      <c r="P191" s="50">
        <f t="shared" si="186"/>
        <v>163200</v>
      </c>
      <c r="Q191" s="51">
        <f t="shared" si="187"/>
        <v>1.0880000000000001</v>
      </c>
      <c r="R191" s="52">
        <v>100000</v>
      </c>
      <c r="S191" s="53">
        <v>33050</v>
      </c>
      <c r="T191" s="54">
        <f t="shared" si="188"/>
        <v>0.33050000000000002</v>
      </c>
      <c r="U191" s="54" t="str">
        <f t="shared" si="189"/>
        <v>&gt;=20%-&lt;50%</v>
      </c>
      <c r="V191" s="53">
        <f t="shared" si="190"/>
        <v>45068.181818181816</v>
      </c>
      <c r="W191" s="54">
        <f t="shared" si="191"/>
        <v>0.45068181818181818</v>
      </c>
    </row>
    <row r="192" spans="1:23" hidden="1">
      <c r="A192" s="8" t="s">
        <v>680</v>
      </c>
      <c r="B192" s="5" t="s">
        <v>681</v>
      </c>
      <c r="C192" s="46" t="s">
        <v>2188</v>
      </c>
      <c r="D192" s="46" t="s">
        <v>2189</v>
      </c>
      <c r="E192" s="46" t="s">
        <v>311</v>
      </c>
      <c r="F192" s="46" t="s">
        <v>311</v>
      </c>
      <c r="G192" s="46" t="s">
        <v>1933</v>
      </c>
      <c r="H192" s="47"/>
      <c r="I192" s="47" t="s">
        <v>1872</v>
      </c>
      <c r="J192" s="48" t="s">
        <v>11</v>
      </c>
      <c r="K192" s="45" t="s">
        <v>11</v>
      </c>
      <c r="L192" s="49">
        <v>100000</v>
      </c>
      <c r="M192" s="50">
        <v>85430</v>
      </c>
      <c r="N192" s="51">
        <f t="shared" si="184"/>
        <v>0.85429999999999995</v>
      </c>
      <c r="O192" s="51" t="str">
        <f t="shared" si="185"/>
        <v>&gt;=80%-&lt;100%</v>
      </c>
      <c r="P192" s="50">
        <f t="shared" si="186"/>
        <v>116495.45454545454</v>
      </c>
      <c r="Q192" s="51">
        <f t="shared" si="187"/>
        <v>1.1649545454545454</v>
      </c>
      <c r="R192" s="52">
        <v>150000</v>
      </c>
      <c r="S192" s="53">
        <v>70900</v>
      </c>
      <c r="T192" s="54">
        <f t="shared" si="188"/>
        <v>0.47266666666666668</v>
      </c>
      <c r="U192" s="54" t="str">
        <f t="shared" si="189"/>
        <v>&gt;=20%-&lt;50%</v>
      </c>
      <c r="V192" s="53">
        <f t="shared" si="190"/>
        <v>96681.818181818177</v>
      </c>
      <c r="W192" s="54">
        <f t="shared" si="191"/>
        <v>0.64454545454545453</v>
      </c>
    </row>
    <row r="193" spans="1:23" hidden="1">
      <c r="A193" s="8" t="s">
        <v>307</v>
      </c>
      <c r="B193" s="5" t="s">
        <v>308</v>
      </c>
      <c r="C193" s="46" t="s">
        <v>1326</v>
      </c>
      <c r="D193" s="46" t="s">
        <v>1327</v>
      </c>
      <c r="E193" s="46" t="s">
        <v>310</v>
      </c>
      <c r="F193" s="46" t="s">
        <v>311</v>
      </c>
      <c r="G193" s="46" t="s">
        <v>1894</v>
      </c>
      <c r="H193" s="47"/>
      <c r="I193" s="47" t="s">
        <v>1872</v>
      </c>
      <c r="J193" s="48" t="s">
        <v>11</v>
      </c>
      <c r="K193" s="45" t="s">
        <v>11</v>
      </c>
      <c r="L193" s="49">
        <v>125000</v>
      </c>
      <c r="M193" s="50">
        <v>79810</v>
      </c>
      <c r="N193" s="51">
        <f t="shared" si="184"/>
        <v>0.63848000000000005</v>
      </c>
      <c r="O193" s="51" t="str">
        <f t="shared" si="185"/>
        <v>&gt;=50%-&lt;80%</v>
      </c>
      <c r="P193" s="50">
        <f t="shared" si="186"/>
        <v>108831.81818181818</v>
      </c>
      <c r="Q193" s="51">
        <f t="shared" si="187"/>
        <v>0.87065454545454546</v>
      </c>
      <c r="R193" s="52">
        <v>125000</v>
      </c>
      <c r="S193" s="53">
        <v>13140</v>
      </c>
      <c r="T193" s="54">
        <f t="shared" si="188"/>
        <v>0.10512000000000001</v>
      </c>
      <c r="U193" s="54" t="str">
        <f t="shared" si="189"/>
        <v>&lt;20%</v>
      </c>
      <c r="V193" s="53">
        <f t="shared" si="190"/>
        <v>17918.181818181816</v>
      </c>
      <c r="W193" s="54">
        <f t="shared" si="191"/>
        <v>0.14334545454545453</v>
      </c>
    </row>
    <row r="194" spans="1:23">
      <c r="A194" s="8" t="s">
        <v>374</v>
      </c>
      <c r="B194" s="5" t="s">
        <v>375</v>
      </c>
      <c r="C194" s="46" t="s">
        <v>392</v>
      </c>
      <c r="D194" s="46" t="s">
        <v>184</v>
      </c>
      <c r="E194" s="46" t="s">
        <v>311</v>
      </c>
      <c r="F194" s="46" t="s">
        <v>311</v>
      </c>
      <c r="G194" s="46" t="s">
        <v>1901</v>
      </c>
      <c r="H194" s="47"/>
      <c r="I194" s="47" t="s">
        <v>1872</v>
      </c>
      <c r="J194" s="48" t="s">
        <v>11</v>
      </c>
      <c r="K194" s="45" t="s">
        <v>11</v>
      </c>
      <c r="L194" s="49">
        <v>100000</v>
      </c>
      <c r="M194" s="50">
        <v>68050</v>
      </c>
      <c r="N194" s="51">
        <f t="shared" si="184"/>
        <v>0.68049999999999999</v>
      </c>
      <c r="O194" s="51" t="str">
        <f t="shared" si="185"/>
        <v>&gt;=50%-&lt;80%</v>
      </c>
      <c r="P194" s="50">
        <f t="shared" si="186"/>
        <v>92795.454545454544</v>
      </c>
      <c r="Q194" s="51">
        <f t="shared" si="187"/>
        <v>0.92795454545454548</v>
      </c>
      <c r="R194" s="52">
        <v>150000</v>
      </c>
      <c r="S194" s="53">
        <v>87110</v>
      </c>
      <c r="T194" s="54">
        <f t="shared" si="188"/>
        <v>0.58073333333333332</v>
      </c>
      <c r="U194" s="54" t="str">
        <f t="shared" si="189"/>
        <v>&gt;=50%-&lt;80%</v>
      </c>
      <c r="V194" s="53">
        <f t="shared" si="190"/>
        <v>118786.36363636363</v>
      </c>
      <c r="W194" s="54">
        <f t="shared" si="191"/>
        <v>0.7919090909090909</v>
      </c>
    </row>
    <row r="195" spans="1:23" hidden="1">
      <c r="A195" s="8" t="s">
        <v>680</v>
      </c>
      <c r="B195" s="5" t="s">
        <v>681</v>
      </c>
      <c r="C195" s="46" t="s">
        <v>689</v>
      </c>
      <c r="D195" s="46" t="s">
        <v>690</v>
      </c>
      <c r="E195" s="46" t="s">
        <v>311</v>
      </c>
      <c r="F195" s="46" t="s">
        <v>311</v>
      </c>
      <c r="G195" s="46" t="s">
        <v>1930</v>
      </c>
      <c r="H195" s="47"/>
      <c r="I195" s="47" t="s">
        <v>13</v>
      </c>
      <c r="J195" s="48" t="s">
        <v>11</v>
      </c>
      <c r="K195" s="45" t="s">
        <v>11</v>
      </c>
      <c r="L195" s="49">
        <v>100000</v>
      </c>
      <c r="M195" s="50">
        <v>100305</v>
      </c>
      <c r="N195" s="51">
        <f t="shared" si="184"/>
        <v>1.00305</v>
      </c>
      <c r="O195" s="51" t="str">
        <f t="shared" si="185"/>
        <v>&gt;=100%- &lt;120%</v>
      </c>
      <c r="P195" s="50">
        <f t="shared" si="186"/>
        <v>136779.54545454547</v>
      </c>
      <c r="Q195" s="51">
        <f t="shared" si="187"/>
        <v>1.3677954545454547</v>
      </c>
      <c r="R195" s="52">
        <v>150000</v>
      </c>
      <c r="S195" s="53">
        <v>151770</v>
      </c>
      <c r="T195" s="54">
        <f t="shared" si="188"/>
        <v>1.0118</v>
      </c>
      <c r="U195" s="54" t="str">
        <f t="shared" si="189"/>
        <v>&gt;=100%- &lt;120%</v>
      </c>
      <c r="V195" s="53">
        <f t="shared" si="190"/>
        <v>206959.09090909091</v>
      </c>
      <c r="W195" s="54">
        <f t="shared" si="191"/>
        <v>1.3797272727272727</v>
      </c>
    </row>
    <row r="196" spans="1:23" hidden="1">
      <c r="A196" s="8" t="s">
        <v>307</v>
      </c>
      <c r="B196" s="5" t="s">
        <v>308</v>
      </c>
      <c r="C196" s="46" t="s">
        <v>1477</v>
      </c>
      <c r="D196" s="46" t="s">
        <v>1478</v>
      </c>
      <c r="E196" s="46" t="s">
        <v>310</v>
      </c>
      <c r="F196" s="46" t="s">
        <v>311</v>
      </c>
      <c r="G196" s="46" t="s">
        <v>1895</v>
      </c>
      <c r="H196" s="47"/>
      <c r="I196" s="47" t="s">
        <v>1872</v>
      </c>
      <c r="J196" s="48" t="s">
        <v>11</v>
      </c>
      <c r="K196" s="45" t="s">
        <v>11</v>
      </c>
      <c r="L196" s="49">
        <v>100000</v>
      </c>
      <c r="M196" s="50">
        <v>108335</v>
      </c>
      <c r="N196" s="51">
        <f t="shared" si="184"/>
        <v>1.08335</v>
      </c>
      <c r="O196" s="51" t="str">
        <f t="shared" si="185"/>
        <v>&gt;=100%- &lt;120%</v>
      </c>
      <c r="P196" s="50">
        <f t="shared" si="186"/>
        <v>147729.54545454547</v>
      </c>
      <c r="Q196" s="51">
        <f t="shared" si="187"/>
        <v>1.4772954545454546</v>
      </c>
      <c r="R196" s="52">
        <v>150000</v>
      </c>
      <c r="S196" s="53">
        <v>48920</v>
      </c>
      <c r="T196" s="54">
        <f t="shared" si="188"/>
        <v>0.32613333333333333</v>
      </c>
      <c r="U196" s="54" t="str">
        <f t="shared" si="189"/>
        <v>&gt;=20%-&lt;50%</v>
      </c>
      <c r="V196" s="53">
        <f t="shared" si="190"/>
        <v>66709.090909090912</v>
      </c>
      <c r="W196" s="54">
        <f t="shared" si="191"/>
        <v>0.44472727272727275</v>
      </c>
    </row>
    <row r="197" spans="1:23" hidden="1">
      <c r="A197" s="8" t="s">
        <v>776</v>
      </c>
      <c r="B197" s="5" t="s">
        <v>777</v>
      </c>
      <c r="C197" s="46" t="s">
        <v>1708</v>
      </c>
      <c r="D197" s="46" t="s">
        <v>1709</v>
      </c>
      <c r="E197" s="46" t="s">
        <v>574</v>
      </c>
      <c r="F197" s="46" t="s">
        <v>311</v>
      </c>
      <c r="G197" s="46" t="s">
        <v>1944</v>
      </c>
      <c r="H197" s="47"/>
      <c r="I197" s="47" t="s">
        <v>1872</v>
      </c>
      <c r="J197" s="48" t="s">
        <v>11</v>
      </c>
      <c r="K197" s="45" t="s">
        <v>11</v>
      </c>
      <c r="L197" s="49">
        <v>100000</v>
      </c>
      <c r="M197" s="50">
        <v>38970</v>
      </c>
      <c r="N197" s="51">
        <f t="shared" si="184"/>
        <v>0.38969999999999999</v>
      </c>
      <c r="O197" s="51" t="str">
        <f t="shared" si="185"/>
        <v>&gt;=20%-&lt;50%</v>
      </c>
      <c r="P197" s="50">
        <f t="shared" si="186"/>
        <v>53140.909090909088</v>
      </c>
      <c r="Q197" s="51">
        <f t="shared" si="187"/>
        <v>0.53140909090909083</v>
      </c>
      <c r="R197" s="52">
        <v>150000</v>
      </c>
      <c r="S197" s="53">
        <v>47730</v>
      </c>
      <c r="T197" s="54">
        <f t="shared" si="188"/>
        <v>0.31819999999999998</v>
      </c>
      <c r="U197" s="54" t="str">
        <f t="shared" si="189"/>
        <v>&gt;=20%-&lt;50%</v>
      </c>
      <c r="V197" s="53">
        <f t="shared" si="190"/>
        <v>65086.363636363632</v>
      </c>
      <c r="W197" s="54">
        <f t="shared" si="191"/>
        <v>0.43390909090909086</v>
      </c>
    </row>
    <row r="198" spans="1:23" hidden="1">
      <c r="A198" s="8" t="s">
        <v>571</v>
      </c>
      <c r="B198" s="5" t="s">
        <v>572</v>
      </c>
      <c r="C198" s="46" t="s">
        <v>1581</v>
      </c>
      <c r="D198" s="46" t="s">
        <v>43</v>
      </c>
      <c r="E198" s="46" t="s">
        <v>574</v>
      </c>
      <c r="F198" s="46" t="s">
        <v>311</v>
      </c>
      <c r="G198" s="46" t="s">
        <v>1883</v>
      </c>
      <c r="H198" s="47"/>
      <c r="I198" s="47" t="s">
        <v>1872</v>
      </c>
      <c r="J198" s="48" t="s">
        <v>11</v>
      </c>
      <c r="K198" s="45" t="s">
        <v>11</v>
      </c>
      <c r="L198" s="49">
        <v>100000</v>
      </c>
      <c r="M198" s="50">
        <v>65680</v>
      </c>
      <c r="N198" s="51">
        <f t="shared" si="184"/>
        <v>0.65680000000000005</v>
      </c>
      <c r="O198" s="51" t="str">
        <f t="shared" si="185"/>
        <v>&gt;=50%-&lt;80%</v>
      </c>
      <c r="P198" s="50">
        <f t="shared" si="186"/>
        <v>89563.636363636368</v>
      </c>
      <c r="Q198" s="51">
        <f t="shared" si="187"/>
        <v>0.89563636363636367</v>
      </c>
      <c r="R198" s="52">
        <v>150000</v>
      </c>
      <c r="S198" s="53">
        <v>61550</v>
      </c>
      <c r="T198" s="54">
        <f t="shared" si="188"/>
        <v>0.41033333333333333</v>
      </c>
      <c r="U198" s="54" t="str">
        <f t="shared" si="189"/>
        <v>&gt;=20%-&lt;50%</v>
      </c>
      <c r="V198" s="53">
        <f t="shared" si="190"/>
        <v>83931.818181818177</v>
      </c>
      <c r="W198" s="54">
        <f t="shared" si="191"/>
        <v>0.55954545454545446</v>
      </c>
    </row>
    <row r="199" spans="1:23" hidden="1">
      <c r="A199" s="8" t="s">
        <v>307</v>
      </c>
      <c r="B199" s="5" t="s">
        <v>308</v>
      </c>
      <c r="C199" s="46" t="s">
        <v>1459</v>
      </c>
      <c r="D199" s="46" t="s">
        <v>1460</v>
      </c>
      <c r="E199" s="46" t="s">
        <v>310</v>
      </c>
      <c r="F199" s="46" t="s">
        <v>311</v>
      </c>
      <c r="G199" s="46" t="s">
        <v>1894</v>
      </c>
      <c r="H199" s="47"/>
      <c r="I199" s="47" t="s">
        <v>1872</v>
      </c>
      <c r="J199" s="48" t="s">
        <v>11</v>
      </c>
      <c r="K199" s="45" t="s">
        <v>11</v>
      </c>
      <c r="L199" s="49">
        <v>180000</v>
      </c>
      <c r="M199" s="50">
        <v>269765</v>
      </c>
      <c r="N199" s="51">
        <f t="shared" si="184"/>
        <v>1.4986944444444446</v>
      </c>
      <c r="O199" s="51" t="str">
        <f t="shared" si="185"/>
        <v>120% equal &amp; above</v>
      </c>
      <c r="P199" s="50">
        <f t="shared" si="186"/>
        <v>367861.36363636365</v>
      </c>
      <c r="Q199" s="51">
        <f t="shared" si="187"/>
        <v>2.0436742424242427</v>
      </c>
      <c r="R199" s="52">
        <v>65000</v>
      </c>
      <c r="S199" s="53">
        <v>17340</v>
      </c>
      <c r="T199" s="54">
        <f t="shared" si="188"/>
        <v>0.26676923076923076</v>
      </c>
      <c r="U199" s="54" t="str">
        <f t="shared" si="189"/>
        <v>&gt;=20%-&lt;50%</v>
      </c>
      <c r="V199" s="53">
        <f t="shared" si="190"/>
        <v>23645.454545454544</v>
      </c>
      <c r="W199" s="54">
        <f t="shared" si="191"/>
        <v>0.36377622377622376</v>
      </c>
    </row>
    <row r="200" spans="1:23" hidden="1">
      <c r="A200" s="8" t="s">
        <v>307</v>
      </c>
      <c r="B200" s="5" t="s">
        <v>308</v>
      </c>
      <c r="C200" s="46" t="s">
        <v>309</v>
      </c>
      <c r="D200" s="46" t="s">
        <v>75</v>
      </c>
      <c r="E200" s="46" t="s">
        <v>310</v>
      </c>
      <c r="F200" s="46" t="s">
        <v>311</v>
      </c>
      <c r="G200" s="46" t="s">
        <v>1890</v>
      </c>
      <c r="H200" s="47"/>
      <c r="I200" s="47" t="s">
        <v>13</v>
      </c>
      <c r="J200" s="48" t="s">
        <v>11</v>
      </c>
      <c r="K200" s="45" t="s">
        <v>11</v>
      </c>
      <c r="L200" s="49">
        <v>120000</v>
      </c>
      <c r="M200" s="50">
        <v>114980</v>
      </c>
      <c r="N200" s="51">
        <f t="shared" si="184"/>
        <v>0.95816666666666672</v>
      </c>
      <c r="O200" s="51" t="str">
        <f t="shared" si="185"/>
        <v>&gt;=80%-&lt;100%</v>
      </c>
      <c r="P200" s="50">
        <f t="shared" si="186"/>
        <v>156790.90909090909</v>
      </c>
      <c r="Q200" s="51">
        <f t="shared" si="187"/>
        <v>1.3065909090909091</v>
      </c>
      <c r="R200" s="52">
        <v>125000</v>
      </c>
      <c r="S200" s="53">
        <v>75550</v>
      </c>
      <c r="T200" s="54">
        <f t="shared" si="188"/>
        <v>0.60440000000000005</v>
      </c>
      <c r="U200" s="54" t="str">
        <f t="shared" si="189"/>
        <v>&gt;=50%-&lt;80%</v>
      </c>
      <c r="V200" s="53">
        <f t="shared" si="190"/>
        <v>103022.72727272726</v>
      </c>
      <c r="W200" s="54">
        <f t="shared" si="191"/>
        <v>0.82418181818181813</v>
      </c>
    </row>
    <row r="201" spans="1:23" hidden="1">
      <c r="A201" s="8" t="s">
        <v>667</v>
      </c>
      <c r="B201" s="5" t="s">
        <v>668</v>
      </c>
      <c r="C201" s="46" t="s">
        <v>1232</v>
      </c>
      <c r="D201" s="46" t="s">
        <v>1233</v>
      </c>
      <c r="E201" s="46" t="s">
        <v>589</v>
      </c>
      <c r="F201" s="46" t="s">
        <v>311</v>
      </c>
      <c r="G201" s="46" t="s">
        <v>1928</v>
      </c>
      <c r="H201" s="47"/>
      <c r="I201" s="47" t="s">
        <v>1872</v>
      </c>
      <c r="J201" s="48" t="s">
        <v>11</v>
      </c>
      <c r="K201" s="45" t="s">
        <v>11</v>
      </c>
      <c r="L201" s="49">
        <v>107507.925</v>
      </c>
      <c r="M201" s="50">
        <v>131435</v>
      </c>
      <c r="N201" s="51">
        <f t="shared" si="184"/>
        <v>1.2225610344539717</v>
      </c>
      <c r="O201" s="51" t="str">
        <f t="shared" si="185"/>
        <v>120% equal &amp; above</v>
      </c>
      <c r="P201" s="50">
        <f t="shared" si="186"/>
        <v>179229.54545454547</v>
      </c>
      <c r="Q201" s="51">
        <f t="shared" si="187"/>
        <v>1.667128683346325</v>
      </c>
      <c r="R201" s="52">
        <v>137149.6</v>
      </c>
      <c r="S201" s="53">
        <v>122260</v>
      </c>
      <c r="T201" s="54">
        <f t="shared" si="188"/>
        <v>0.89143533776256001</v>
      </c>
      <c r="U201" s="54" t="str">
        <f t="shared" si="189"/>
        <v>&gt;=80%-&lt;100%</v>
      </c>
      <c r="V201" s="53">
        <f t="shared" si="190"/>
        <v>166718.18181818182</v>
      </c>
      <c r="W201" s="54">
        <f t="shared" si="191"/>
        <v>1.215593642403491</v>
      </c>
    </row>
    <row r="202" spans="1:23" hidden="1">
      <c r="A202" s="8" t="s">
        <v>785</v>
      </c>
      <c r="B202" s="5" t="s">
        <v>786</v>
      </c>
      <c r="C202" s="46" t="s">
        <v>813</v>
      </c>
      <c r="D202" s="46" t="s">
        <v>16</v>
      </c>
      <c r="E202" s="46" t="s">
        <v>789</v>
      </c>
      <c r="F202" s="46" t="s">
        <v>311</v>
      </c>
      <c r="G202" s="46" t="s">
        <v>1950</v>
      </c>
      <c r="H202" s="47"/>
      <c r="I202" s="47" t="s">
        <v>1872</v>
      </c>
      <c r="J202" s="48" t="s">
        <v>11</v>
      </c>
      <c r="K202" s="45" t="s">
        <v>11</v>
      </c>
      <c r="L202" s="49">
        <v>59970</v>
      </c>
      <c r="M202" s="50">
        <v>65730</v>
      </c>
      <c r="N202" s="51">
        <f t="shared" si="184"/>
        <v>1.0960480240120061</v>
      </c>
      <c r="O202" s="51" t="str">
        <f t="shared" si="185"/>
        <v>&gt;=100%- &lt;120%</v>
      </c>
      <c r="P202" s="50">
        <f t="shared" si="186"/>
        <v>89631.818181818177</v>
      </c>
      <c r="Q202" s="51">
        <f t="shared" si="187"/>
        <v>1.4946109418345535</v>
      </c>
      <c r="R202" s="52">
        <v>184626</v>
      </c>
      <c r="S202" s="53">
        <v>119480</v>
      </c>
      <c r="T202" s="54">
        <f t="shared" si="188"/>
        <v>0.64714612243129355</v>
      </c>
      <c r="U202" s="54" t="str">
        <f t="shared" si="189"/>
        <v>&gt;=50%-&lt;80%</v>
      </c>
      <c r="V202" s="53">
        <f t="shared" si="190"/>
        <v>162927.27272727274</v>
      </c>
      <c r="W202" s="54">
        <f t="shared" si="191"/>
        <v>0.88247198513358216</v>
      </c>
    </row>
    <row r="203" spans="1:23" hidden="1">
      <c r="A203" s="8" t="s">
        <v>469</v>
      </c>
      <c r="B203" s="5" t="s">
        <v>470</v>
      </c>
      <c r="C203" s="46" t="s">
        <v>521</v>
      </c>
      <c r="D203" s="46" t="s">
        <v>522</v>
      </c>
      <c r="E203" s="46" t="s">
        <v>473</v>
      </c>
      <c r="F203" s="46" t="s">
        <v>311</v>
      </c>
      <c r="G203" s="46" t="s">
        <v>1912</v>
      </c>
      <c r="H203" s="47"/>
      <c r="I203" s="47" t="s">
        <v>1872</v>
      </c>
      <c r="J203" s="48" t="s">
        <v>11</v>
      </c>
      <c r="K203" s="45" t="s">
        <v>11</v>
      </c>
      <c r="L203" s="49">
        <v>103127.85</v>
      </c>
      <c r="M203" s="50">
        <v>95190</v>
      </c>
      <c r="N203" s="51">
        <f t="shared" si="184"/>
        <v>0.92302903628845157</v>
      </c>
      <c r="O203" s="51" t="str">
        <f t="shared" si="185"/>
        <v>&gt;=80%-&lt;100%</v>
      </c>
      <c r="P203" s="50">
        <f t="shared" si="186"/>
        <v>129804.54545454546</v>
      </c>
      <c r="Q203" s="51">
        <f t="shared" si="187"/>
        <v>1.2586759585751612</v>
      </c>
      <c r="R203" s="52">
        <v>138681.19999999998</v>
      </c>
      <c r="S203" s="53">
        <v>40770</v>
      </c>
      <c r="T203" s="54">
        <f t="shared" si="188"/>
        <v>0.29398361133304302</v>
      </c>
      <c r="U203" s="54" t="str">
        <f t="shared" si="189"/>
        <v>&gt;=20%-&lt;50%</v>
      </c>
      <c r="V203" s="53">
        <f t="shared" si="190"/>
        <v>55595.454545454544</v>
      </c>
      <c r="W203" s="54">
        <f t="shared" si="191"/>
        <v>0.40088674272687685</v>
      </c>
    </row>
    <row r="204" spans="1:23" hidden="1">
      <c r="A204" s="8" t="s">
        <v>307</v>
      </c>
      <c r="B204" s="5" t="s">
        <v>308</v>
      </c>
      <c r="C204" s="46" t="s">
        <v>867</v>
      </c>
      <c r="D204" s="46" t="s">
        <v>868</v>
      </c>
      <c r="E204" s="46" t="s">
        <v>310</v>
      </c>
      <c r="F204" s="46" t="s">
        <v>311</v>
      </c>
      <c r="G204" s="46" t="s">
        <v>1892</v>
      </c>
      <c r="H204" s="47"/>
      <c r="I204" s="47" t="s">
        <v>13</v>
      </c>
      <c r="J204" s="48" t="s">
        <v>11</v>
      </c>
      <c r="K204" s="45" t="s">
        <v>11</v>
      </c>
      <c r="L204" s="49">
        <v>85000</v>
      </c>
      <c r="M204" s="50">
        <v>90935</v>
      </c>
      <c r="N204" s="51">
        <f t="shared" si="184"/>
        <v>1.0698235294117646</v>
      </c>
      <c r="O204" s="51" t="str">
        <f t="shared" si="185"/>
        <v>&gt;=100%- &lt;120%</v>
      </c>
      <c r="P204" s="50">
        <f t="shared" si="186"/>
        <v>124002.27272727274</v>
      </c>
      <c r="Q204" s="51">
        <f t="shared" si="187"/>
        <v>1.4588502673796793</v>
      </c>
      <c r="R204" s="52">
        <v>155683.33333333334</v>
      </c>
      <c r="S204" s="53">
        <v>14310</v>
      </c>
      <c r="T204" s="54">
        <f t="shared" si="188"/>
        <v>9.1917353602398028E-2</v>
      </c>
      <c r="U204" s="54" t="str">
        <f t="shared" si="189"/>
        <v>&lt;20%</v>
      </c>
      <c r="V204" s="53">
        <f t="shared" si="190"/>
        <v>19513.636363636364</v>
      </c>
      <c r="W204" s="54">
        <f t="shared" si="191"/>
        <v>0.12534184582145186</v>
      </c>
    </row>
    <row r="205" spans="1:23" hidden="1">
      <c r="A205" s="8" t="s">
        <v>307</v>
      </c>
      <c r="B205" s="5" t="s">
        <v>308</v>
      </c>
      <c r="C205" s="46" t="s">
        <v>877</v>
      </c>
      <c r="D205" s="46" t="s">
        <v>878</v>
      </c>
      <c r="E205" s="46" t="s">
        <v>310</v>
      </c>
      <c r="F205" s="46" t="s">
        <v>311</v>
      </c>
      <c r="G205" s="46" t="s">
        <v>1892</v>
      </c>
      <c r="H205" s="47"/>
      <c r="I205" s="47" t="s">
        <v>1872</v>
      </c>
      <c r="J205" s="48" t="s">
        <v>11</v>
      </c>
      <c r="K205" s="45" t="s">
        <v>11</v>
      </c>
      <c r="L205" s="49">
        <v>150000</v>
      </c>
      <c r="M205" s="50">
        <v>190505</v>
      </c>
      <c r="N205" s="51">
        <f t="shared" ref="N205:N218" si="192">IFERROR(M205/L205,2)</f>
        <v>1.2700333333333333</v>
      </c>
      <c r="O205" s="51" t="str">
        <f t="shared" ref="O205:O218" si="193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50">
        <f t="shared" ref="P205:P218" si="194">M205/$B$3*$B$2</f>
        <v>259779.54545454547</v>
      </c>
      <c r="Q205" s="51">
        <f t="shared" ref="Q205:Q218" si="195">IFERROR(P205/L205,2)</f>
        <v>1.7318636363636364</v>
      </c>
      <c r="R205" s="52">
        <v>90000</v>
      </c>
      <c r="S205" s="53">
        <v>41100</v>
      </c>
      <c r="T205" s="54">
        <f t="shared" ref="T205:T218" si="196">IFERROR(S205/R205,2)</f>
        <v>0.45666666666666667</v>
      </c>
      <c r="U205" s="54" t="str">
        <f t="shared" ref="U205:U218" si="197">IF(T205&gt;=120%, "120% equal &amp; above", IF(T205&gt;=100%,"&gt;=100%- &lt;120%",IF(T205&gt;=80%,"&gt;=80%-&lt;100%",IF(T205&gt;=50%,"&gt;=50%-&lt;80%",IF(T205&gt;=20%,"&gt;=20%-&lt;50%","&lt;20%")))))</f>
        <v>&gt;=20%-&lt;50%</v>
      </c>
      <c r="V205" s="53">
        <f t="shared" ref="V205:V218" si="198">S205/$B$3*$B$2</f>
        <v>56045.454545454544</v>
      </c>
      <c r="W205" s="54">
        <f t="shared" ref="W205:W218" si="199">IFERROR(V205/R205,2)</f>
        <v>0.62272727272727268</v>
      </c>
    </row>
    <row r="206" spans="1:23" hidden="1">
      <c r="A206" s="8" t="s">
        <v>776</v>
      </c>
      <c r="B206" s="5" t="s">
        <v>777</v>
      </c>
      <c r="C206" s="46" t="s">
        <v>1670</v>
      </c>
      <c r="D206" s="46" t="s">
        <v>1671</v>
      </c>
      <c r="E206" s="46" t="s">
        <v>574</v>
      </c>
      <c r="F206" s="46" t="s">
        <v>311</v>
      </c>
      <c r="G206" s="46" t="s">
        <v>1942</v>
      </c>
      <c r="H206" s="47"/>
      <c r="I206" s="47" t="s">
        <v>1872</v>
      </c>
      <c r="J206" s="48" t="s">
        <v>11</v>
      </c>
      <c r="K206" s="45" t="s">
        <v>11</v>
      </c>
      <c r="L206" s="49">
        <v>140000</v>
      </c>
      <c r="M206" s="50">
        <v>95290</v>
      </c>
      <c r="N206" s="51">
        <f t="shared" si="192"/>
        <v>0.68064285714285711</v>
      </c>
      <c r="O206" s="51" t="str">
        <f t="shared" si="193"/>
        <v>&gt;=50%-&lt;80%</v>
      </c>
      <c r="P206" s="50">
        <f t="shared" si="194"/>
        <v>129940.90909090909</v>
      </c>
      <c r="Q206" s="51">
        <f t="shared" si="195"/>
        <v>0.92814935064935067</v>
      </c>
      <c r="R206" s="52">
        <v>100000</v>
      </c>
      <c r="S206" s="53">
        <v>47070</v>
      </c>
      <c r="T206" s="54">
        <f t="shared" si="196"/>
        <v>0.47070000000000001</v>
      </c>
      <c r="U206" s="54" t="str">
        <f t="shared" si="197"/>
        <v>&gt;=20%-&lt;50%</v>
      </c>
      <c r="V206" s="53">
        <f t="shared" si="198"/>
        <v>64186.363636363632</v>
      </c>
      <c r="W206" s="54">
        <f t="shared" si="199"/>
        <v>0.6418636363636363</v>
      </c>
    </row>
    <row r="207" spans="1:23" hidden="1">
      <c r="A207" s="8" t="s">
        <v>415</v>
      </c>
      <c r="B207" s="5" t="s">
        <v>416</v>
      </c>
      <c r="C207" s="46" t="s">
        <v>2564</v>
      </c>
      <c r="D207" s="46" t="s">
        <v>2565</v>
      </c>
      <c r="E207" s="46" t="s">
        <v>310</v>
      </c>
      <c r="F207" s="46" t="s">
        <v>311</v>
      </c>
      <c r="G207" s="46" t="s">
        <v>1907</v>
      </c>
      <c r="H207" s="47"/>
      <c r="I207" s="47" t="s">
        <v>1872</v>
      </c>
      <c r="J207" s="48" t="s">
        <v>11</v>
      </c>
      <c r="K207" s="45" t="s">
        <v>11</v>
      </c>
      <c r="L207" s="49">
        <v>140000</v>
      </c>
      <c r="M207" s="50">
        <v>126585</v>
      </c>
      <c r="N207" s="51">
        <f t="shared" si="192"/>
        <v>0.90417857142857139</v>
      </c>
      <c r="O207" s="51" t="str">
        <f t="shared" si="193"/>
        <v>&gt;=80%-&lt;100%</v>
      </c>
      <c r="P207" s="50">
        <f t="shared" si="194"/>
        <v>172615.90909090909</v>
      </c>
      <c r="Q207" s="51">
        <f t="shared" si="195"/>
        <v>1.2329707792207791</v>
      </c>
      <c r="R207" s="52">
        <v>100000</v>
      </c>
      <c r="S207" s="53">
        <v>95600</v>
      </c>
      <c r="T207" s="54">
        <f t="shared" si="196"/>
        <v>0.95599999999999996</v>
      </c>
      <c r="U207" s="54" t="str">
        <f t="shared" si="197"/>
        <v>&gt;=80%-&lt;100%</v>
      </c>
      <c r="V207" s="53">
        <f t="shared" si="198"/>
        <v>130363.63636363635</v>
      </c>
      <c r="W207" s="54">
        <f t="shared" si="199"/>
        <v>1.3036363636363635</v>
      </c>
    </row>
    <row r="208" spans="1:23" hidden="1">
      <c r="A208" s="8" t="s">
        <v>680</v>
      </c>
      <c r="B208" s="5" t="s">
        <v>681</v>
      </c>
      <c r="C208" s="46" t="s">
        <v>2361</v>
      </c>
      <c r="D208" s="46" t="s">
        <v>2362</v>
      </c>
      <c r="E208" s="46" t="s">
        <v>311</v>
      </c>
      <c r="F208" s="46" t="s">
        <v>311</v>
      </c>
      <c r="G208" s="46" t="s">
        <v>1929</v>
      </c>
      <c r="H208" s="47"/>
      <c r="I208" s="47" t="s">
        <v>1872</v>
      </c>
      <c r="J208" s="48" t="s">
        <v>11</v>
      </c>
      <c r="K208" s="45" t="s">
        <v>11</v>
      </c>
      <c r="L208" s="49">
        <v>100000</v>
      </c>
      <c r="M208" s="50">
        <v>80030</v>
      </c>
      <c r="N208" s="51">
        <f t="shared" si="192"/>
        <v>0.80030000000000001</v>
      </c>
      <c r="O208" s="51" t="str">
        <f t="shared" si="193"/>
        <v>&gt;=80%-&lt;100%</v>
      </c>
      <c r="P208" s="50">
        <f t="shared" si="194"/>
        <v>109131.81818181818</v>
      </c>
      <c r="Q208" s="51">
        <f t="shared" si="195"/>
        <v>1.0913181818181819</v>
      </c>
      <c r="R208" s="52">
        <v>140000</v>
      </c>
      <c r="S208" s="53">
        <v>168860</v>
      </c>
      <c r="T208" s="54">
        <f t="shared" si="196"/>
        <v>1.2061428571428572</v>
      </c>
      <c r="U208" s="54" t="str">
        <f t="shared" si="197"/>
        <v>120% equal &amp; above</v>
      </c>
      <c r="V208" s="53">
        <f t="shared" si="198"/>
        <v>230263.63636363635</v>
      </c>
      <c r="W208" s="54">
        <f t="shared" si="199"/>
        <v>1.6447402597402596</v>
      </c>
    </row>
    <row r="209" spans="1:23" hidden="1">
      <c r="A209" s="8" t="s">
        <v>776</v>
      </c>
      <c r="B209" s="5" t="s">
        <v>777</v>
      </c>
      <c r="C209" s="46" t="s">
        <v>1693</v>
      </c>
      <c r="D209" s="46" t="s">
        <v>1694</v>
      </c>
      <c r="E209" s="46" t="s">
        <v>574</v>
      </c>
      <c r="F209" s="46" t="s">
        <v>311</v>
      </c>
      <c r="G209" s="46" t="s">
        <v>1961</v>
      </c>
      <c r="H209" s="47"/>
      <c r="I209" s="47" t="s">
        <v>1872</v>
      </c>
      <c r="J209" s="48" t="s">
        <v>11</v>
      </c>
      <c r="K209" s="45" t="s">
        <v>11</v>
      </c>
      <c r="L209" s="49">
        <v>60000</v>
      </c>
      <c r="M209" s="50">
        <v>40270</v>
      </c>
      <c r="N209" s="51">
        <f t="shared" si="192"/>
        <v>0.67116666666666669</v>
      </c>
      <c r="O209" s="51" t="str">
        <f t="shared" si="193"/>
        <v>&gt;=50%-&lt;80%</v>
      </c>
      <c r="P209" s="50">
        <f t="shared" si="194"/>
        <v>54913.636363636368</v>
      </c>
      <c r="Q209" s="51">
        <f t="shared" si="195"/>
        <v>0.91522727272727278</v>
      </c>
      <c r="R209" s="52">
        <v>180000</v>
      </c>
      <c r="S209" s="53">
        <v>79260</v>
      </c>
      <c r="T209" s="54">
        <f t="shared" si="196"/>
        <v>0.44033333333333335</v>
      </c>
      <c r="U209" s="54" t="str">
        <f t="shared" si="197"/>
        <v>&gt;=20%-&lt;50%</v>
      </c>
      <c r="V209" s="53">
        <f t="shared" si="198"/>
        <v>108081.81818181818</v>
      </c>
      <c r="W209" s="54">
        <f t="shared" si="199"/>
        <v>0.60045454545454546</v>
      </c>
    </row>
    <row r="210" spans="1:23" hidden="1">
      <c r="A210" s="8" t="s">
        <v>469</v>
      </c>
      <c r="B210" s="5" t="s">
        <v>470</v>
      </c>
      <c r="C210" s="46" t="s">
        <v>507</v>
      </c>
      <c r="D210" s="46" t="s">
        <v>508</v>
      </c>
      <c r="E210" s="46" t="s">
        <v>473</v>
      </c>
      <c r="F210" s="46" t="s">
        <v>311</v>
      </c>
      <c r="G210" s="46" t="s">
        <v>1911</v>
      </c>
      <c r="H210" s="47"/>
      <c r="I210" s="47" t="s">
        <v>1872</v>
      </c>
      <c r="J210" s="48" t="s">
        <v>11</v>
      </c>
      <c r="K210" s="45" t="s">
        <v>11</v>
      </c>
      <c r="L210" s="49">
        <v>122576.62500000001</v>
      </c>
      <c r="M210" s="50">
        <v>119485</v>
      </c>
      <c r="N210" s="51">
        <f t="shared" si="192"/>
        <v>0.97477802150287618</v>
      </c>
      <c r="O210" s="51" t="str">
        <f t="shared" si="193"/>
        <v>&gt;=80%-&lt;100%</v>
      </c>
      <c r="P210" s="50">
        <f t="shared" si="194"/>
        <v>162934.09090909091</v>
      </c>
      <c r="Q210" s="51">
        <f t="shared" si="195"/>
        <v>1.329242756594831</v>
      </c>
      <c r="R210" s="52">
        <v>116569.59999999999</v>
      </c>
      <c r="S210" s="53">
        <v>28550</v>
      </c>
      <c r="T210" s="54">
        <f t="shared" si="196"/>
        <v>0.24491805753815749</v>
      </c>
      <c r="U210" s="54" t="str">
        <f t="shared" si="197"/>
        <v>&gt;=20%-&lt;50%</v>
      </c>
      <c r="V210" s="53">
        <f t="shared" si="198"/>
        <v>38931.818181818184</v>
      </c>
      <c r="W210" s="54">
        <f t="shared" si="199"/>
        <v>0.33397916937021477</v>
      </c>
    </row>
    <row r="211" spans="1:23" hidden="1">
      <c r="A211" s="8" t="s">
        <v>428</v>
      </c>
      <c r="B211" s="5" t="s">
        <v>429</v>
      </c>
      <c r="C211" s="46" t="s">
        <v>1462</v>
      </c>
      <c r="D211" s="46" t="s">
        <v>1463</v>
      </c>
      <c r="E211" s="46" t="s">
        <v>310</v>
      </c>
      <c r="F211" s="46" t="s">
        <v>311</v>
      </c>
      <c r="G211" s="46" t="s">
        <v>1909</v>
      </c>
      <c r="H211" s="47"/>
      <c r="I211" s="47" t="s">
        <v>1872</v>
      </c>
      <c r="J211" s="48" t="s">
        <v>11</v>
      </c>
      <c r="K211" s="45" t="s">
        <v>11</v>
      </c>
      <c r="L211" s="49">
        <v>150000</v>
      </c>
      <c r="M211" s="50">
        <v>157290</v>
      </c>
      <c r="N211" s="51">
        <f t="shared" si="192"/>
        <v>1.0486</v>
      </c>
      <c r="O211" s="51" t="str">
        <f t="shared" si="193"/>
        <v>&gt;=100%- &lt;120%</v>
      </c>
      <c r="P211" s="50">
        <f t="shared" si="194"/>
        <v>214486.36363636365</v>
      </c>
      <c r="Q211" s="51">
        <f t="shared" si="195"/>
        <v>1.429909090909091</v>
      </c>
      <c r="R211" s="52">
        <v>85000</v>
      </c>
      <c r="S211" s="53">
        <v>18510</v>
      </c>
      <c r="T211" s="54">
        <f t="shared" si="196"/>
        <v>0.21776470588235294</v>
      </c>
      <c r="U211" s="54" t="str">
        <f t="shared" si="197"/>
        <v>&gt;=20%-&lt;50%</v>
      </c>
      <c r="V211" s="53">
        <f t="shared" si="198"/>
        <v>25240.909090909092</v>
      </c>
      <c r="W211" s="54">
        <f t="shared" si="199"/>
        <v>0.296951871657754</v>
      </c>
    </row>
    <row r="212" spans="1:23" hidden="1">
      <c r="A212" s="8" t="s">
        <v>324</v>
      </c>
      <c r="B212" s="5" t="s">
        <v>325</v>
      </c>
      <c r="C212" s="46" t="s">
        <v>1212</v>
      </c>
      <c r="D212" s="46" t="s">
        <v>1213</v>
      </c>
      <c r="E212" s="46" t="s">
        <v>310</v>
      </c>
      <c r="F212" s="46" t="s">
        <v>311</v>
      </c>
      <c r="G212" s="46" t="s">
        <v>1896</v>
      </c>
      <c r="H212" s="47"/>
      <c r="I212" s="47" t="s">
        <v>1872</v>
      </c>
      <c r="J212" s="48" t="s">
        <v>11</v>
      </c>
      <c r="K212" s="45" t="s">
        <v>11</v>
      </c>
      <c r="L212" s="49">
        <v>150000</v>
      </c>
      <c r="M212" s="50">
        <v>125825</v>
      </c>
      <c r="N212" s="51">
        <f t="shared" si="192"/>
        <v>0.83883333333333332</v>
      </c>
      <c r="O212" s="51" t="str">
        <f t="shared" si="193"/>
        <v>&gt;=80%-&lt;100%</v>
      </c>
      <c r="P212" s="50">
        <f t="shared" si="194"/>
        <v>171579.54545454547</v>
      </c>
      <c r="Q212" s="51">
        <f t="shared" si="195"/>
        <v>1.1438636363636365</v>
      </c>
      <c r="R212" s="52">
        <v>85000</v>
      </c>
      <c r="S212" s="53">
        <v>14360</v>
      </c>
      <c r="T212" s="54">
        <f t="shared" si="196"/>
        <v>0.16894117647058823</v>
      </c>
      <c r="U212" s="54" t="str">
        <f t="shared" si="197"/>
        <v>&lt;20%</v>
      </c>
      <c r="V212" s="53">
        <f t="shared" si="198"/>
        <v>19581.818181818184</v>
      </c>
      <c r="W212" s="54">
        <f t="shared" si="199"/>
        <v>0.23037433155080217</v>
      </c>
    </row>
    <row r="213" spans="1:23" hidden="1">
      <c r="A213" s="8" t="s">
        <v>428</v>
      </c>
      <c r="B213" s="5" t="s">
        <v>429</v>
      </c>
      <c r="C213" s="46" t="s">
        <v>998</v>
      </c>
      <c r="D213" s="46" t="s">
        <v>999</v>
      </c>
      <c r="E213" s="46" t="s">
        <v>310</v>
      </c>
      <c r="F213" s="46" t="s">
        <v>311</v>
      </c>
      <c r="G213" s="46" t="s">
        <v>1908</v>
      </c>
      <c r="H213" s="47"/>
      <c r="I213" s="47" t="s">
        <v>13</v>
      </c>
      <c r="J213" s="48" t="s">
        <v>11</v>
      </c>
      <c r="K213" s="45" t="s">
        <v>11</v>
      </c>
      <c r="L213" s="49">
        <v>110000</v>
      </c>
      <c r="M213" s="50">
        <v>51270</v>
      </c>
      <c r="N213" s="51">
        <f t="shared" si="192"/>
        <v>0.46609090909090911</v>
      </c>
      <c r="O213" s="51" t="str">
        <f t="shared" si="193"/>
        <v>&gt;=20%-&lt;50%</v>
      </c>
      <c r="P213" s="50">
        <f t="shared" si="194"/>
        <v>69913.636363636368</v>
      </c>
      <c r="Q213" s="51">
        <f t="shared" si="195"/>
        <v>0.63557851239669427</v>
      </c>
      <c r="R213" s="52">
        <v>125000</v>
      </c>
      <c r="S213" s="53">
        <v>68150</v>
      </c>
      <c r="T213" s="54">
        <f t="shared" si="196"/>
        <v>0.54520000000000002</v>
      </c>
      <c r="U213" s="54" t="str">
        <f t="shared" si="197"/>
        <v>&gt;=50%-&lt;80%</v>
      </c>
      <c r="V213" s="53">
        <f t="shared" si="198"/>
        <v>92931.818181818177</v>
      </c>
      <c r="W213" s="54">
        <f t="shared" si="199"/>
        <v>0.74345454545454537</v>
      </c>
    </row>
    <row r="214" spans="1:23" hidden="1">
      <c r="A214" s="8" t="s">
        <v>324</v>
      </c>
      <c r="B214" s="5" t="s">
        <v>325</v>
      </c>
      <c r="C214" s="46" t="s">
        <v>1100</v>
      </c>
      <c r="D214" s="46" t="s">
        <v>1101</v>
      </c>
      <c r="E214" s="46" t="s">
        <v>310</v>
      </c>
      <c r="F214" s="46" t="s">
        <v>311</v>
      </c>
      <c r="G214" s="46" t="s">
        <v>1896</v>
      </c>
      <c r="H214" s="47"/>
      <c r="I214" s="47" t="s">
        <v>1872</v>
      </c>
      <c r="J214" s="48" t="s">
        <v>11</v>
      </c>
      <c r="K214" s="45" t="s">
        <v>11</v>
      </c>
      <c r="L214" s="49">
        <v>85000</v>
      </c>
      <c r="M214" s="50">
        <v>20930</v>
      </c>
      <c r="N214" s="51">
        <f t="shared" si="192"/>
        <v>0.24623529411764705</v>
      </c>
      <c r="O214" s="51" t="str">
        <f t="shared" si="193"/>
        <v>&gt;=20%-&lt;50%</v>
      </c>
      <c r="P214" s="50">
        <f t="shared" si="194"/>
        <v>28540.909090909092</v>
      </c>
      <c r="Q214" s="51">
        <f t="shared" si="195"/>
        <v>0.33577540106951875</v>
      </c>
      <c r="R214" s="52">
        <v>150000</v>
      </c>
      <c r="S214" s="53">
        <v>126790</v>
      </c>
      <c r="T214" s="54">
        <f t="shared" si="196"/>
        <v>0.84526666666666672</v>
      </c>
      <c r="U214" s="54" t="str">
        <f t="shared" si="197"/>
        <v>&gt;=80%-&lt;100%</v>
      </c>
      <c r="V214" s="53">
        <f t="shared" si="198"/>
        <v>172895.45454545453</v>
      </c>
      <c r="W214" s="54">
        <f t="shared" si="199"/>
        <v>1.1526363636363635</v>
      </c>
    </row>
    <row r="215" spans="1:23" hidden="1">
      <c r="A215" s="8" t="s">
        <v>633</v>
      </c>
      <c r="B215" s="5" t="s">
        <v>128</v>
      </c>
      <c r="C215" s="46" t="s">
        <v>1007</v>
      </c>
      <c r="D215" s="46" t="s">
        <v>98</v>
      </c>
      <c r="E215" s="46" t="s">
        <v>589</v>
      </c>
      <c r="F215" s="46" t="s">
        <v>311</v>
      </c>
      <c r="G215" s="46" t="s">
        <v>1923</v>
      </c>
      <c r="H215" s="47"/>
      <c r="I215" s="47" t="s">
        <v>13</v>
      </c>
      <c r="J215" s="48" t="s">
        <v>11</v>
      </c>
      <c r="K215" s="45" t="s">
        <v>11</v>
      </c>
      <c r="L215" s="49">
        <v>108572.40000000001</v>
      </c>
      <c r="M215" s="50">
        <v>63680</v>
      </c>
      <c r="N215" s="51">
        <f t="shared" si="192"/>
        <v>0.58652106796939185</v>
      </c>
      <c r="O215" s="51" t="str">
        <f t="shared" si="193"/>
        <v>&gt;=50%-&lt;80%</v>
      </c>
      <c r="P215" s="50">
        <f t="shared" si="194"/>
        <v>86836.363636363632</v>
      </c>
      <c r="Q215" s="51">
        <f t="shared" si="195"/>
        <v>0.79980145632189792</v>
      </c>
      <c r="R215" s="52">
        <v>125000</v>
      </c>
      <c r="S215" s="53">
        <v>63970</v>
      </c>
      <c r="T215" s="54">
        <f t="shared" si="196"/>
        <v>0.51175999999999999</v>
      </c>
      <c r="U215" s="54" t="str">
        <f t="shared" si="197"/>
        <v>&gt;=50%-&lt;80%</v>
      </c>
      <c r="V215" s="53">
        <f t="shared" si="198"/>
        <v>87231.818181818177</v>
      </c>
      <c r="W215" s="54">
        <f t="shared" si="199"/>
        <v>0.69785454545454539</v>
      </c>
    </row>
    <row r="216" spans="1:23" hidden="1">
      <c r="A216" s="8" t="s">
        <v>785</v>
      </c>
      <c r="B216" s="5" t="s">
        <v>786</v>
      </c>
      <c r="C216" s="46" t="s">
        <v>811</v>
      </c>
      <c r="D216" s="46" t="s">
        <v>812</v>
      </c>
      <c r="E216" s="46" t="s">
        <v>789</v>
      </c>
      <c r="F216" s="46" t="s">
        <v>311</v>
      </c>
      <c r="G216" s="46" t="s">
        <v>1950</v>
      </c>
      <c r="H216" s="47"/>
      <c r="I216" s="47" t="s">
        <v>13</v>
      </c>
      <c r="J216" s="48" t="s">
        <v>11</v>
      </c>
      <c r="K216" s="45" t="s">
        <v>11</v>
      </c>
      <c r="L216" s="49">
        <v>100000</v>
      </c>
      <c r="M216" s="50">
        <v>80460</v>
      </c>
      <c r="N216" s="51">
        <f t="shared" si="192"/>
        <v>0.80459999999999998</v>
      </c>
      <c r="O216" s="51" t="str">
        <f t="shared" si="193"/>
        <v>&gt;=80%-&lt;100%</v>
      </c>
      <c r="P216" s="50">
        <f t="shared" si="194"/>
        <v>109718.18181818182</v>
      </c>
      <c r="Q216" s="51">
        <f t="shared" si="195"/>
        <v>1.0971818181818183</v>
      </c>
      <c r="R216" s="52">
        <v>132603.33333333334</v>
      </c>
      <c r="S216" s="53">
        <v>81320</v>
      </c>
      <c r="T216" s="54">
        <f t="shared" si="196"/>
        <v>0.61325758527940466</v>
      </c>
      <c r="U216" s="54" t="str">
        <f t="shared" si="197"/>
        <v>&gt;=50%-&lt;80%</v>
      </c>
      <c r="V216" s="53">
        <f t="shared" si="198"/>
        <v>110890.90909090909</v>
      </c>
      <c r="W216" s="54">
        <f t="shared" si="199"/>
        <v>0.83626034356282453</v>
      </c>
    </row>
    <row r="217" spans="1:23" hidden="1">
      <c r="A217" s="8" t="s">
        <v>836</v>
      </c>
      <c r="B217" s="5" t="s">
        <v>837</v>
      </c>
      <c r="C217" s="46" t="s">
        <v>2773</v>
      </c>
      <c r="D217" s="46" t="s">
        <v>124</v>
      </c>
      <c r="E217" s="46" t="s">
        <v>789</v>
      </c>
      <c r="F217" s="46" t="s">
        <v>311</v>
      </c>
      <c r="G217" s="46" t="s">
        <v>1957</v>
      </c>
      <c r="H217" s="47"/>
      <c r="I217" s="47" t="s">
        <v>1872</v>
      </c>
      <c r="J217" s="48" t="s">
        <v>11</v>
      </c>
      <c r="K217" s="45" t="s">
        <v>11</v>
      </c>
      <c r="L217" s="49">
        <v>82387.5</v>
      </c>
      <c r="M217" s="50">
        <v>149635</v>
      </c>
      <c r="N217" s="51">
        <f t="shared" si="192"/>
        <v>1.8162342588378091</v>
      </c>
      <c r="O217" s="51" t="str">
        <f t="shared" si="193"/>
        <v>120% equal &amp; above</v>
      </c>
      <c r="P217" s="50">
        <f t="shared" si="194"/>
        <v>204047.72727272726</v>
      </c>
      <c r="Q217" s="51">
        <f t="shared" si="195"/>
        <v>2.4766830802333759</v>
      </c>
      <c r="R217" s="52">
        <v>150000</v>
      </c>
      <c r="S217" s="53">
        <v>254290</v>
      </c>
      <c r="T217" s="54">
        <f t="shared" si="196"/>
        <v>1.6952666666666667</v>
      </c>
      <c r="U217" s="54" t="str">
        <f t="shared" si="197"/>
        <v>120% equal &amp; above</v>
      </c>
      <c r="V217" s="53">
        <f t="shared" si="198"/>
        <v>346759.09090909094</v>
      </c>
      <c r="W217" s="54">
        <f t="shared" si="199"/>
        <v>2.3117272727272731</v>
      </c>
    </row>
    <row r="218" spans="1:23" hidden="1">
      <c r="A218" s="8" t="s">
        <v>785</v>
      </c>
      <c r="B218" s="5" t="s">
        <v>786</v>
      </c>
      <c r="C218" s="46" t="s">
        <v>910</v>
      </c>
      <c r="D218" s="46" t="s">
        <v>911</v>
      </c>
      <c r="E218" s="46" t="s">
        <v>789</v>
      </c>
      <c r="F218" s="46" t="s">
        <v>311</v>
      </c>
      <c r="G218" s="46" t="s">
        <v>1952</v>
      </c>
      <c r="H218" s="47"/>
      <c r="I218" s="47" t="s">
        <v>1872</v>
      </c>
      <c r="J218" s="48" t="s">
        <v>11</v>
      </c>
      <c r="K218" s="45"/>
      <c r="L218" s="49">
        <v>231520.74000000002</v>
      </c>
      <c r="M218" s="50">
        <v>192455</v>
      </c>
      <c r="N218" s="51">
        <f t="shared" si="192"/>
        <v>0.8312646201804641</v>
      </c>
      <c r="O218" s="51" t="str">
        <f t="shared" si="193"/>
        <v>&gt;=80%-&lt;100%</v>
      </c>
      <c r="P218" s="50">
        <f t="shared" si="194"/>
        <v>262438.63636363635</v>
      </c>
      <c r="Q218" s="51">
        <f t="shared" si="195"/>
        <v>1.1335426638824511</v>
      </c>
      <c r="R218" s="52"/>
      <c r="S218" s="53">
        <v>0</v>
      </c>
      <c r="T218" s="54">
        <f t="shared" si="196"/>
        <v>2</v>
      </c>
      <c r="U218" s="54" t="str">
        <f t="shared" si="197"/>
        <v>120% equal &amp; above</v>
      </c>
      <c r="V218" s="53">
        <f t="shared" si="198"/>
        <v>0</v>
      </c>
      <c r="W218" s="54">
        <f t="shared" si="199"/>
        <v>2</v>
      </c>
    </row>
    <row r="219" spans="1:23" hidden="1">
      <c r="A219" s="8" t="s">
        <v>770</v>
      </c>
      <c r="B219" s="5" t="s">
        <v>771</v>
      </c>
      <c r="C219" s="46" t="s">
        <v>1600</v>
      </c>
      <c r="D219" s="46" t="s">
        <v>24</v>
      </c>
      <c r="E219" s="46" t="s">
        <v>574</v>
      </c>
      <c r="F219" s="46" t="s">
        <v>311</v>
      </c>
      <c r="G219" s="46" t="s">
        <v>1888</v>
      </c>
      <c r="H219" s="47"/>
      <c r="I219" s="47" t="s">
        <v>1872</v>
      </c>
      <c r="J219" s="48" t="s">
        <v>11</v>
      </c>
      <c r="K219" s="45" t="s">
        <v>11</v>
      </c>
      <c r="L219" s="49">
        <v>100000</v>
      </c>
      <c r="M219" s="50">
        <v>114650</v>
      </c>
      <c r="N219" s="51">
        <f t="shared" ref="N219:N227" si="200">IFERROR(M219/L219,2)</f>
        <v>1.1465000000000001</v>
      </c>
      <c r="O219" s="51" t="str">
        <f t="shared" ref="O219:O227" si="201">IF(N219&gt;=120%, "120% equal &amp; above", IF(N219&gt;=100%,"&gt;=100%- &lt;120%",IF(N219&gt;=80%,"&gt;=80%-&lt;100%",IF(N219&gt;=50%,"&gt;=50%-&lt;80%",IF(N219&gt;=20%,"&gt;=20%-&lt;50%","&lt;20%")))))</f>
        <v>&gt;=100%- &lt;120%</v>
      </c>
      <c r="P219" s="50">
        <f t="shared" ref="P219:P227" si="202">M219/$B$3*$B$2</f>
        <v>156340.90909090909</v>
      </c>
      <c r="Q219" s="51">
        <f t="shared" ref="Q219:Q227" si="203">IFERROR(P219/L219,2)</f>
        <v>1.563409090909091</v>
      </c>
      <c r="R219" s="52">
        <v>130024</v>
      </c>
      <c r="S219" s="53">
        <v>42610</v>
      </c>
      <c r="T219" s="54">
        <f t="shared" ref="T219:T227" si="204">IFERROR(S219/R219,2)</f>
        <v>0.32770873069587153</v>
      </c>
      <c r="U219" s="54" t="str">
        <f t="shared" ref="U219:U227" si="205">IF(T219&gt;=120%, "120% equal &amp; above", IF(T219&gt;=100%,"&gt;=100%- &lt;120%",IF(T219&gt;=80%,"&gt;=80%-&lt;100%",IF(T219&gt;=50%,"&gt;=50%-&lt;80%",IF(T219&gt;=20%,"&gt;=20%-&lt;50%","&lt;20%")))))</f>
        <v>&gt;=20%-&lt;50%</v>
      </c>
      <c r="V219" s="53">
        <f t="shared" ref="V219:V227" si="206">S219/$B$3*$B$2</f>
        <v>58104.545454545456</v>
      </c>
      <c r="W219" s="54">
        <f t="shared" ref="W219:W227" si="207">IFERROR(V219/R219,2)</f>
        <v>0.44687554185800665</v>
      </c>
    </row>
    <row r="220" spans="1:23" hidden="1">
      <c r="A220" s="8" t="s">
        <v>836</v>
      </c>
      <c r="B220" s="5" t="s">
        <v>837</v>
      </c>
      <c r="C220" s="46" t="s">
        <v>862</v>
      </c>
      <c r="D220" s="46" t="s">
        <v>276</v>
      </c>
      <c r="E220" s="46" t="s">
        <v>789</v>
      </c>
      <c r="F220" s="46" t="s">
        <v>311</v>
      </c>
      <c r="G220" s="46" t="s">
        <v>1957</v>
      </c>
      <c r="H220" s="47"/>
      <c r="I220" s="47" t="s">
        <v>1872</v>
      </c>
      <c r="J220" s="48" t="s">
        <v>11</v>
      </c>
      <c r="K220" s="45"/>
      <c r="L220" s="49">
        <v>230000</v>
      </c>
      <c r="M220" s="50">
        <v>291495</v>
      </c>
      <c r="N220" s="51">
        <f t="shared" si="200"/>
        <v>1.2673695652173913</v>
      </c>
      <c r="O220" s="51" t="str">
        <f t="shared" si="201"/>
        <v>120% equal &amp; above</v>
      </c>
      <c r="P220" s="50">
        <f t="shared" si="202"/>
        <v>397493.18181818182</v>
      </c>
      <c r="Q220" s="51">
        <f t="shared" si="203"/>
        <v>1.7282312252964427</v>
      </c>
      <c r="R220" s="52"/>
      <c r="S220" s="53">
        <v>0</v>
      </c>
      <c r="T220" s="54">
        <f t="shared" si="204"/>
        <v>2</v>
      </c>
      <c r="U220" s="54" t="str">
        <f t="shared" si="205"/>
        <v>120% equal &amp; above</v>
      </c>
      <c r="V220" s="53">
        <f t="shared" si="206"/>
        <v>0</v>
      </c>
      <c r="W220" s="54">
        <f t="shared" si="207"/>
        <v>2</v>
      </c>
    </row>
    <row r="221" spans="1:23" hidden="1">
      <c r="A221" s="8" t="s">
        <v>770</v>
      </c>
      <c r="B221" s="5" t="s">
        <v>771</v>
      </c>
      <c r="C221" s="46" t="s">
        <v>1667</v>
      </c>
      <c r="D221" s="46" t="s">
        <v>1668</v>
      </c>
      <c r="E221" s="46" t="s">
        <v>574</v>
      </c>
      <c r="F221" s="46" t="s">
        <v>311</v>
      </c>
      <c r="G221" s="46" t="s">
        <v>1960</v>
      </c>
      <c r="H221" s="47"/>
      <c r="I221" s="47" t="s">
        <v>1872</v>
      </c>
      <c r="J221" s="48" t="s">
        <v>11</v>
      </c>
      <c r="K221" s="45" t="s">
        <v>11</v>
      </c>
      <c r="L221" s="49">
        <v>80000</v>
      </c>
      <c r="M221" s="50">
        <v>57020</v>
      </c>
      <c r="N221" s="51">
        <f t="shared" si="200"/>
        <v>0.71274999999999999</v>
      </c>
      <c r="O221" s="51" t="str">
        <f t="shared" si="201"/>
        <v>&gt;=50%-&lt;80%</v>
      </c>
      <c r="P221" s="50">
        <f t="shared" si="202"/>
        <v>77754.545454545456</v>
      </c>
      <c r="Q221" s="51">
        <f t="shared" si="203"/>
        <v>0.97193181818181817</v>
      </c>
      <c r="R221" s="52">
        <v>150000</v>
      </c>
      <c r="S221" s="53">
        <v>87525</v>
      </c>
      <c r="T221" s="54">
        <f t="shared" si="204"/>
        <v>0.58350000000000002</v>
      </c>
      <c r="U221" s="54" t="str">
        <f t="shared" si="205"/>
        <v>&gt;=50%-&lt;80%</v>
      </c>
      <c r="V221" s="53">
        <f t="shared" si="206"/>
        <v>119352.27272727274</v>
      </c>
      <c r="W221" s="54">
        <f t="shared" si="207"/>
        <v>0.79568181818181827</v>
      </c>
    </row>
    <row r="222" spans="1:23" hidden="1">
      <c r="A222" s="8" t="s">
        <v>776</v>
      </c>
      <c r="B222" s="5" t="s">
        <v>777</v>
      </c>
      <c r="C222" s="46" t="s">
        <v>1661</v>
      </c>
      <c r="D222" s="46" t="s">
        <v>1662</v>
      </c>
      <c r="E222" s="46" t="s">
        <v>574</v>
      </c>
      <c r="F222" s="46" t="s">
        <v>311</v>
      </c>
      <c r="G222" s="46" t="s">
        <v>1945</v>
      </c>
      <c r="H222" s="47"/>
      <c r="I222" s="47" t="s">
        <v>1872</v>
      </c>
      <c r="J222" s="48" t="s">
        <v>11</v>
      </c>
      <c r="K222" s="45" t="s">
        <v>11</v>
      </c>
      <c r="L222" s="49">
        <v>70000</v>
      </c>
      <c r="M222" s="50">
        <v>60940</v>
      </c>
      <c r="N222" s="51">
        <f t="shared" si="200"/>
        <v>0.87057142857142855</v>
      </c>
      <c r="O222" s="51" t="str">
        <f t="shared" si="201"/>
        <v>&gt;=80%-&lt;100%</v>
      </c>
      <c r="P222" s="50">
        <f t="shared" si="202"/>
        <v>83100</v>
      </c>
      <c r="Q222" s="51">
        <f t="shared" si="203"/>
        <v>1.1871428571428571</v>
      </c>
      <c r="R222" s="52">
        <v>160000</v>
      </c>
      <c r="S222" s="53">
        <v>118530</v>
      </c>
      <c r="T222" s="54">
        <f t="shared" si="204"/>
        <v>0.74081249999999998</v>
      </c>
      <c r="U222" s="54" t="str">
        <f t="shared" si="205"/>
        <v>&gt;=50%-&lt;80%</v>
      </c>
      <c r="V222" s="53">
        <f t="shared" si="206"/>
        <v>161631.81818181818</v>
      </c>
      <c r="W222" s="54">
        <f t="shared" si="207"/>
        <v>1.0101988636363637</v>
      </c>
    </row>
    <row r="223" spans="1:23" hidden="1">
      <c r="A223" s="8" t="s">
        <v>776</v>
      </c>
      <c r="B223" s="5" t="s">
        <v>777</v>
      </c>
      <c r="C223" s="46" t="s">
        <v>1723</v>
      </c>
      <c r="D223" s="46" t="s">
        <v>1724</v>
      </c>
      <c r="E223" s="46" t="s">
        <v>574</v>
      </c>
      <c r="F223" s="46" t="s">
        <v>311</v>
      </c>
      <c r="G223" s="46" t="s">
        <v>1945</v>
      </c>
      <c r="H223" s="47"/>
      <c r="I223" s="47" t="s">
        <v>13</v>
      </c>
      <c r="J223" s="48" t="s">
        <v>11</v>
      </c>
      <c r="K223" s="45" t="s">
        <v>11</v>
      </c>
      <c r="L223" s="49">
        <v>65000</v>
      </c>
      <c r="M223" s="50">
        <v>19670</v>
      </c>
      <c r="N223" s="51">
        <f t="shared" si="200"/>
        <v>0.30261538461538462</v>
      </c>
      <c r="O223" s="51" t="str">
        <f t="shared" si="201"/>
        <v>&gt;=20%-&lt;50%</v>
      </c>
      <c r="P223" s="50">
        <f t="shared" si="202"/>
        <v>26822.727272727272</v>
      </c>
      <c r="Q223" s="51">
        <f t="shared" si="203"/>
        <v>0.41265734265734266</v>
      </c>
      <c r="R223" s="52">
        <v>165000</v>
      </c>
      <c r="S223" s="53">
        <v>106790</v>
      </c>
      <c r="T223" s="54">
        <f t="shared" si="204"/>
        <v>0.64721212121212124</v>
      </c>
      <c r="U223" s="54" t="str">
        <f t="shared" si="205"/>
        <v>&gt;=50%-&lt;80%</v>
      </c>
      <c r="V223" s="53">
        <f t="shared" si="206"/>
        <v>145622.72727272726</v>
      </c>
      <c r="W223" s="54">
        <f t="shared" si="207"/>
        <v>0.88256198347107429</v>
      </c>
    </row>
    <row r="224" spans="1:23" hidden="1">
      <c r="A224" s="8" t="s">
        <v>585</v>
      </c>
      <c r="B224" s="5" t="s">
        <v>586</v>
      </c>
      <c r="C224" s="46" t="s">
        <v>1641</v>
      </c>
      <c r="D224" s="46" t="s">
        <v>1642</v>
      </c>
      <c r="E224" s="46" t="s">
        <v>589</v>
      </c>
      <c r="F224" s="46" t="s">
        <v>311</v>
      </c>
      <c r="G224" s="46" t="s">
        <v>1920</v>
      </c>
      <c r="H224" s="47"/>
      <c r="I224" s="47" t="s">
        <v>1872</v>
      </c>
      <c r="J224" s="48" t="s">
        <v>11</v>
      </c>
      <c r="K224" s="45" t="s">
        <v>11</v>
      </c>
      <c r="L224" s="49">
        <v>127149.75000000001</v>
      </c>
      <c r="M224" s="50">
        <v>61050</v>
      </c>
      <c r="N224" s="51">
        <f t="shared" si="200"/>
        <v>0.48014250912801631</v>
      </c>
      <c r="O224" s="51" t="str">
        <f t="shared" si="201"/>
        <v>&gt;=20%-&lt;50%</v>
      </c>
      <c r="P224" s="50">
        <f t="shared" si="202"/>
        <v>83250</v>
      </c>
      <c r="Q224" s="51">
        <f t="shared" si="203"/>
        <v>0.65473978517456766</v>
      </c>
      <c r="R224" s="52">
        <v>101581.2</v>
      </c>
      <c r="S224" s="53">
        <v>51360</v>
      </c>
      <c r="T224" s="54">
        <f t="shared" si="204"/>
        <v>0.50560536792241084</v>
      </c>
      <c r="U224" s="54" t="str">
        <f t="shared" si="205"/>
        <v>&gt;=50%-&lt;80%</v>
      </c>
      <c r="V224" s="53">
        <f t="shared" si="206"/>
        <v>70036.363636363632</v>
      </c>
      <c r="W224" s="54">
        <f t="shared" si="207"/>
        <v>0.68946186534874199</v>
      </c>
    </row>
    <row r="225" spans="1:23" hidden="1">
      <c r="A225" s="8" t="s">
        <v>585</v>
      </c>
      <c r="B225" s="5" t="s">
        <v>586</v>
      </c>
      <c r="C225" s="46" t="s">
        <v>604</v>
      </c>
      <c r="D225" s="46" t="s">
        <v>605</v>
      </c>
      <c r="E225" s="46" t="s">
        <v>589</v>
      </c>
      <c r="F225" s="46" t="s">
        <v>311</v>
      </c>
      <c r="G225" s="46" t="s">
        <v>1921</v>
      </c>
      <c r="H225" s="47"/>
      <c r="I225" s="47" t="s">
        <v>1872</v>
      </c>
      <c r="J225" s="48" t="s">
        <v>11</v>
      </c>
      <c r="K225" s="45" t="s">
        <v>11</v>
      </c>
      <c r="L225" s="49">
        <v>121711.9</v>
      </c>
      <c r="M225" s="50">
        <v>82350</v>
      </c>
      <c r="N225" s="51">
        <f t="shared" si="200"/>
        <v>0.67659776899382895</v>
      </c>
      <c r="O225" s="51" t="str">
        <f t="shared" si="201"/>
        <v>&gt;=50%-&lt;80%</v>
      </c>
      <c r="P225" s="50">
        <f t="shared" si="202"/>
        <v>112295.45454545454</v>
      </c>
      <c r="Q225" s="51">
        <f t="shared" si="203"/>
        <v>0.92263332135522125</v>
      </c>
      <c r="R225" s="52">
        <v>106527</v>
      </c>
      <c r="S225" s="53">
        <v>41060</v>
      </c>
      <c r="T225" s="54">
        <f t="shared" si="204"/>
        <v>0.38544218836539096</v>
      </c>
      <c r="U225" s="54" t="str">
        <f t="shared" si="205"/>
        <v>&gt;=20%-&lt;50%</v>
      </c>
      <c r="V225" s="53">
        <f t="shared" si="206"/>
        <v>55990.909090909088</v>
      </c>
      <c r="W225" s="54">
        <f t="shared" si="207"/>
        <v>0.52560298413462403</v>
      </c>
    </row>
    <row r="226" spans="1:23" hidden="1">
      <c r="A226" s="8" t="s">
        <v>680</v>
      </c>
      <c r="B226" s="5" t="s">
        <v>681</v>
      </c>
      <c r="C226" s="46" t="s">
        <v>976</v>
      </c>
      <c r="D226" s="46" t="s">
        <v>220</v>
      </c>
      <c r="E226" s="46" t="s">
        <v>311</v>
      </c>
      <c r="F226" s="46" t="s">
        <v>311</v>
      </c>
      <c r="G226" s="46" t="s">
        <v>1933</v>
      </c>
      <c r="H226" s="47"/>
      <c r="I226" s="47" t="s">
        <v>13</v>
      </c>
      <c r="J226" s="48" t="s">
        <v>11</v>
      </c>
      <c r="K226" s="45" t="s">
        <v>11</v>
      </c>
      <c r="L226" s="49">
        <v>100000</v>
      </c>
      <c r="M226" s="50">
        <v>143485</v>
      </c>
      <c r="N226" s="51">
        <f t="shared" si="200"/>
        <v>1.43485</v>
      </c>
      <c r="O226" s="51" t="str">
        <f t="shared" si="201"/>
        <v>120% equal &amp; above</v>
      </c>
      <c r="P226" s="50">
        <f t="shared" si="202"/>
        <v>195661.36363636365</v>
      </c>
      <c r="Q226" s="51">
        <f t="shared" si="203"/>
        <v>1.9566136363636364</v>
      </c>
      <c r="R226" s="52">
        <v>125000</v>
      </c>
      <c r="S226" s="53">
        <v>136130</v>
      </c>
      <c r="T226" s="54">
        <f t="shared" si="204"/>
        <v>1.08904</v>
      </c>
      <c r="U226" s="54" t="str">
        <f t="shared" si="205"/>
        <v>&gt;=100%- &lt;120%</v>
      </c>
      <c r="V226" s="53">
        <f t="shared" si="206"/>
        <v>185631.81818181818</v>
      </c>
      <c r="W226" s="54">
        <f t="shared" si="207"/>
        <v>1.4850545454545454</v>
      </c>
    </row>
    <row r="227" spans="1:23" hidden="1">
      <c r="A227" s="8" t="s">
        <v>785</v>
      </c>
      <c r="B227" s="5" t="s">
        <v>786</v>
      </c>
      <c r="C227" s="46" t="s">
        <v>804</v>
      </c>
      <c r="D227" s="46" t="s">
        <v>165</v>
      </c>
      <c r="E227" s="46" t="s">
        <v>789</v>
      </c>
      <c r="F227" s="46" t="s">
        <v>311</v>
      </c>
      <c r="G227" s="46" t="s">
        <v>1946</v>
      </c>
      <c r="H227" s="47"/>
      <c r="I227" s="47" t="s">
        <v>13</v>
      </c>
      <c r="J227" s="48" t="s">
        <v>11</v>
      </c>
      <c r="K227" s="45" t="s">
        <v>11</v>
      </c>
      <c r="L227" s="49">
        <v>100000</v>
      </c>
      <c r="M227" s="50">
        <v>67050</v>
      </c>
      <c r="N227" s="51">
        <f t="shared" si="200"/>
        <v>0.67049999999999998</v>
      </c>
      <c r="O227" s="51" t="str">
        <f t="shared" si="201"/>
        <v>&gt;=50%-&lt;80%</v>
      </c>
      <c r="P227" s="50">
        <f t="shared" si="202"/>
        <v>91431.818181818177</v>
      </c>
      <c r="Q227" s="51">
        <f t="shared" si="203"/>
        <v>0.91431818181818181</v>
      </c>
      <c r="R227" s="52">
        <v>125000</v>
      </c>
      <c r="S227" s="53">
        <v>19920</v>
      </c>
      <c r="T227" s="54">
        <f t="shared" si="204"/>
        <v>0.15936</v>
      </c>
      <c r="U227" s="54" t="str">
        <f t="shared" si="205"/>
        <v>&lt;20%</v>
      </c>
      <c r="V227" s="53">
        <f t="shared" si="206"/>
        <v>27163.636363636364</v>
      </c>
      <c r="W227" s="54">
        <f t="shared" si="207"/>
        <v>0.21730909090909092</v>
      </c>
    </row>
    <row r="228" spans="1:23" hidden="1">
      <c r="A228" s="8" t="s">
        <v>324</v>
      </c>
      <c r="B228" s="5" t="s">
        <v>325</v>
      </c>
      <c r="C228" s="46" t="s">
        <v>363</v>
      </c>
      <c r="D228" s="46" t="s">
        <v>95</v>
      </c>
      <c r="E228" s="46" t="s">
        <v>310</v>
      </c>
      <c r="F228" s="46" t="s">
        <v>311</v>
      </c>
      <c r="G228" s="46" t="s">
        <v>1893</v>
      </c>
      <c r="H228" s="47"/>
      <c r="I228" s="47" t="s">
        <v>1872</v>
      </c>
      <c r="J228" s="48" t="s">
        <v>11</v>
      </c>
      <c r="K228" s="45" t="s">
        <v>11</v>
      </c>
      <c r="L228" s="49">
        <v>85000</v>
      </c>
      <c r="M228" s="50">
        <v>81345</v>
      </c>
      <c r="N228" s="51">
        <f t="shared" ref="N228:N241" si="208">IFERROR(M228/L228,2)</f>
        <v>0.95699999999999996</v>
      </c>
      <c r="O228" s="51" t="str">
        <f t="shared" ref="O228:O241" si="209">IF(N228&gt;=120%, "120% equal &amp; above", IF(N228&gt;=100%,"&gt;=100%- &lt;120%",IF(N228&gt;=80%,"&gt;=80%-&lt;100%",IF(N228&gt;=50%,"&gt;=50%-&lt;80%",IF(N228&gt;=20%,"&gt;=20%-&lt;50%","&lt;20%")))))</f>
        <v>&gt;=80%-&lt;100%</v>
      </c>
      <c r="P228" s="50">
        <f t="shared" ref="P228:P241" si="210">M228/$B$3*$B$2</f>
        <v>110925</v>
      </c>
      <c r="Q228" s="51">
        <f t="shared" ref="Q228:Q241" si="211">IFERROR(P228/L228,2)</f>
        <v>1.3049999999999999</v>
      </c>
      <c r="R228" s="52">
        <v>139167.45000000001</v>
      </c>
      <c r="S228" s="53">
        <v>17880</v>
      </c>
      <c r="T228" s="54">
        <f t="shared" ref="T228:T241" si="212">IFERROR(S228/R228,2)</f>
        <v>0.12847831874479268</v>
      </c>
      <c r="U228" s="54" t="str">
        <f t="shared" ref="U228:U241" si="213">IF(T228&gt;=120%, "120% equal &amp; above", IF(T228&gt;=100%,"&gt;=100%- &lt;120%",IF(T228&gt;=80%,"&gt;=80%-&lt;100%",IF(T228&gt;=50%,"&gt;=50%-&lt;80%",IF(T228&gt;=20%,"&gt;=20%-&lt;50%","&lt;20%")))))</f>
        <v>&lt;20%</v>
      </c>
      <c r="V228" s="53">
        <f t="shared" ref="V228:V241" si="214">S228/$B$3*$B$2</f>
        <v>24381.818181818184</v>
      </c>
      <c r="W228" s="54">
        <f t="shared" ref="W228:W241" si="215">IFERROR(V228/R228,2)</f>
        <v>0.17519770737926277</v>
      </c>
    </row>
    <row r="229" spans="1:23" hidden="1">
      <c r="A229" s="8" t="s">
        <v>701</v>
      </c>
      <c r="B229" s="5" t="s">
        <v>300</v>
      </c>
      <c r="C229" s="46" t="s">
        <v>755</v>
      </c>
      <c r="D229" s="46" t="s">
        <v>756</v>
      </c>
      <c r="E229" s="46" t="s">
        <v>473</v>
      </c>
      <c r="F229" s="46" t="s">
        <v>311</v>
      </c>
      <c r="G229" s="46" t="s">
        <v>1939</v>
      </c>
      <c r="H229" s="47"/>
      <c r="I229" s="47" t="s">
        <v>1872</v>
      </c>
      <c r="J229" s="48" t="s">
        <v>11</v>
      </c>
      <c r="K229" s="45"/>
      <c r="L229" s="49">
        <v>222451.02000000002</v>
      </c>
      <c r="M229" s="50">
        <v>74910</v>
      </c>
      <c r="N229" s="51">
        <f t="shared" si="208"/>
        <v>0.336748287330847</v>
      </c>
      <c r="O229" s="51" t="str">
        <f t="shared" si="209"/>
        <v>&gt;=20%-&lt;50%</v>
      </c>
      <c r="P229" s="50">
        <f t="shared" si="210"/>
        <v>102150</v>
      </c>
      <c r="Q229" s="51">
        <f t="shared" si="211"/>
        <v>0.45920220999660954</v>
      </c>
      <c r="R229" s="52"/>
      <c r="S229" s="53">
        <v>25030</v>
      </c>
      <c r="T229" s="54">
        <f t="shared" si="212"/>
        <v>2</v>
      </c>
      <c r="U229" s="54" t="str">
        <f t="shared" si="213"/>
        <v>120% equal &amp; above</v>
      </c>
      <c r="V229" s="53">
        <f t="shared" si="214"/>
        <v>34131.818181818184</v>
      </c>
      <c r="W229" s="54">
        <f t="shared" si="215"/>
        <v>2</v>
      </c>
    </row>
    <row r="230" spans="1:23" hidden="1">
      <c r="A230" s="8" t="s">
        <v>776</v>
      </c>
      <c r="B230" s="5" t="s">
        <v>777</v>
      </c>
      <c r="C230" s="46" t="s">
        <v>1619</v>
      </c>
      <c r="D230" s="46" t="s">
        <v>258</v>
      </c>
      <c r="E230" s="46" t="s">
        <v>574</v>
      </c>
      <c r="F230" s="46" t="s">
        <v>311</v>
      </c>
      <c r="G230" s="46" t="s">
        <v>1942</v>
      </c>
      <c r="H230" s="47"/>
      <c r="I230" s="47" t="s">
        <v>1872</v>
      </c>
      <c r="J230" s="48" t="s">
        <v>11</v>
      </c>
      <c r="K230" s="45" t="s">
        <v>11</v>
      </c>
      <c r="L230" s="49">
        <v>120000</v>
      </c>
      <c r="M230" s="50">
        <v>92040</v>
      </c>
      <c r="N230" s="51">
        <f t="shared" si="208"/>
        <v>0.76700000000000002</v>
      </c>
      <c r="O230" s="51" t="str">
        <f t="shared" si="209"/>
        <v>&gt;=50%-&lt;80%</v>
      </c>
      <c r="P230" s="50">
        <f t="shared" si="210"/>
        <v>125509.09090909091</v>
      </c>
      <c r="Q230" s="51">
        <f t="shared" si="211"/>
        <v>1.0459090909090909</v>
      </c>
      <c r="R230" s="52">
        <v>100000</v>
      </c>
      <c r="S230" s="53">
        <v>33390</v>
      </c>
      <c r="T230" s="54">
        <f t="shared" si="212"/>
        <v>0.33389999999999997</v>
      </c>
      <c r="U230" s="54" t="str">
        <f t="shared" si="213"/>
        <v>&gt;=20%-&lt;50%</v>
      </c>
      <c r="V230" s="53">
        <f t="shared" si="214"/>
        <v>45531.818181818184</v>
      </c>
      <c r="W230" s="54">
        <f t="shared" si="215"/>
        <v>0.45531818181818184</v>
      </c>
    </row>
    <row r="231" spans="1:23" hidden="1">
      <c r="A231" s="8" t="s">
        <v>785</v>
      </c>
      <c r="B231" s="5" t="s">
        <v>786</v>
      </c>
      <c r="C231" s="46" t="s">
        <v>1093</v>
      </c>
      <c r="D231" s="46" t="s">
        <v>1094</v>
      </c>
      <c r="E231" s="46" t="s">
        <v>789</v>
      </c>
      <c r="F231" s="46" t="s">
        <v>311</v>
      </c>
      <c r="G231" s="46" t="s">
        <v>1950</v>
      </c>
      <c r="H231" s="47"/>
      <c r="I231" s="47" t="s">
        <v>1872</v>
      </c>
      <c r="J231" s="48" t="s">
        <v>11</v>
      </c>
      <c r="K231" s="45" t="s">
        <v>11</v>
      </c>
      <c r="L231" s="49">
        <v>120000</v>
      </c>
      <c r="M231" s="50">
        <v>129405</v>
      </c>
      <c r="N231" s="51">
        <f t="shared" si="208"/>
        <v>1.0783750000000001</v>
      </c>
      <c r="O231" s="51" t="str">
        <f t="shared" si="209"/>
        <v>&gt;=100%- &lt;120%</v>
      </c>
      <c r="P231" s="50">
        <f t="shared" si="210"/>
        <v>176461.36363636365</v>
      </c>
      <c r="Q231" s="51">
        <f t="shared" si="211"/>
        <v>1.4705113636363638</v>
      </c>
      <c r="R231" s="52">
        <v>100000</v>
      </c>
      <c r="S231" s="53">
        <v>49120</v>
      </c>
      <c r="T231" s="54">
        <f t="shared" si="212"/>
        <v>0.49120000000000003</v>
      </c>
      <c r="U231" s="54" t="str">
        <f t="shared" si="213"/>
        <v>&gt;=20%-&lt;50%</v>
      </c>
      <c r="V231" s="53">
        <f t="shared" si="214"/>
        <v>66981.818181818177</v>
      </c>
      <c r="W231" s="54">
        <f t="shared" si="215"/>
        <v>0.66981818181818176</v>
      </c>
    </row>
    <row r="232" spans="1:23" hidden="1">
      <c r="A232" s="8" t="s">
        <v>785</v>
      </c>
      <c r="B232" s="5" t="s">
        <v>786</v>
      </c>
      <c r="C232" s="46" t="s">
        <v>1815</v>
      </c>
      <c r="D232" s="46" t="s">
        <v>1816</v>
      </c>
      <c r="E232" s="46" t="s">
        <v>789</v>
      </c>
      <c r="F232" s="46" t="s">
        <v>311</v>
      </c>
      <c r="G232" s="46" t="s">
        <v>1951</v>
      </c>
      <c r="H232" s="47"/>
      <c r="I232" s="47" t="s">
        <v>1872</v>
      </c>
      <c r="J232" s="48" t="s">
        <v>11</v>
      </c>
      <c r="K232" s="45" t="s">
        <v>11</v>
      </c>
      <c r="L232" s="49">
        <v>100000</v>
      </c>
      <c r="M232" s="50">
        <v>88390</v>
      </c>
      <c r="N232" s="51">
        <f t="shared" si="208"/>
        <v>0.88390000000000002</v>
      </c>
      <c r="O232" s="51" t="str">
        <f t="shared" si="209"/>
        <v>&gt;=80%-&lt;100%</v>
      </c>
      <c r="P232" s="50">
        <f t="shared" si="210"/>
        <v>120531.81818181818</v>
      </c>
      <c r="Q232" s="51">
        <f t="shared" si="211"/>
        <v>1.2053181818181817</v>
      </c>
      <c r="R232" s="52">
        <v>120000</v>
      </c>
      <c r="S232" s="53">
        <v>46810</v>
      </c>
      <c r="T232" s="54">
        <f t="shared" si="212"/>
        <v>0.39008333333333334</v>
      </c>
      <c r="U232" s="54" t="str">
        <f t="shared" si="213"/>
        <v>&gt;=20%-&lt;50%</v>
      </c>
      <c r="V232" s="53">
        <f t="shared" si="214"/>
        <v>63831.818181818177</v>
      </c>
      <c r="W232" s="54">
        <f t="shared" si="215"/>
        <v>0.53193181818181812</v>
      </c>
    </row>
    <row r="233" spans="1:23" hidden="1">
      <c r="A233" s="8" t="s">
        <v>428</v>
      </c>
      <c r="B233" s="5" t="s">
        <v>429</v>
      </c>
      <c r="C233" s="46" t="s">
        <v>1160</v>
      </c>
      <c r="D233" s="46" t="s">
        <v>64</v>
      </c>
      <c r="E233" s="46" t="s">
        <v>310</v>
      </c>
      <c r="F233" s="46" t="s">
        <v>311</v>
      </c>
      <c r="G233" s="46" t="s">
        <v>1908</v>
      </c>
      <c r="H233" s="47"/>
      <c r="I233" s="47" t="s">
        <v>1872</v>
      </c>
      <c r="J233" s="48" t="s">
        <v>11</v>
      </c>
      <c r="K233" s="45" t="s">
        <v>11</v>
      </c>
      <c r="L233" s="49">
        <v>120000</v>
      </c>
      <c r="M233" s="50">
        <v>103765</v>
      </c>
      <c r="N233" s="51">
        <f t="shared" si="208"/>
        <v>0.8647083333333333</v>
      </c>
      <c r="O233" s="51" t="str">
        <f t="shared" si="209"/>
        <v>&gt;=80%-&lt;100%</v>
      </c>
      <c r="P233" s="50">
        <f t="shared" si="210"/>
        <v>141497.72727272726</v>
      </c>
      <c r="Q233" s="51">
        <f t="shared" si="211"/>
        <v>1.1791477272727271</v>
      </c>
      <c r="R233" s="52">
        <v>100000</v>
      </c>
      <c r="S233" s="53">
        <v>18920</v>
      </c>
      <c r="T233" s="54">
        <f t="shared" si="212"/>
        <v>0.18920000000000001</v>
      </c>
      <c r="U233" s="54" t="str">
        <f t="shared" si="213"/>
        <v>&lt;20%</v>
      </c>
      <c r="V233" s="53">
        <f t="shared" si="214"/>
        <v>25800</v>
      </c>
      <c r="W233" s="54">
        <f t="shared" si="215"/>
        <v>0.25800000000000001</v>
      </c>
    </row>
    <row r="234" spans="1:23" hidden="1">
      <c r="A234" s="8" t="s">
        <v>428</v>
      </c>
      <c r="B234" s="5" t="s">
        <v>429</v>
      </c>
      <c r="C234" s="46" t="s">
        <v>461</v>
      </c>
      <c r="D234" s="46" t="s">
        <v>101</v>
      </c>
      <c r="E234" s="46" t="s">
        <v>310</v>
      </c>
      <c r="F234" s="46" t="s">
        <v>311</v>
      </c>
      <c r="G234" s="46" t="s">
        <v>1909</v>
      </c>
      <c r="H234" s="47"/>
      <c r="I234" s="47" t="s">
        <v>1872</v>
      </c>
      <c r="J234" s="48" t="s">
        <v>11</v>
      </c>
      <c r="K234" s="45" t="s">
        <v>11</v>
      </c>
      <c r="L234" s="49">
        <v>120000</v>
      </c>
      <c r="M234" s="50">
        <v>90740</v>
      </c>
      <c r="N234" s="51">
        <f t="shared" si="208"/>
        <v>0.75616666666666665</v>
      </c>
      <c r="O234" s="51" t="str">
        <f t="shared" si="209"/>
        <v>&gt;=50%-&lt;80%</v>
      </c>
      <c r="P234" s="50">
        <f t="shared" si="210"/>
        <v>123736.36363636365</v>
      </c>
      <c r="Q234" s="51">
        <f t="shared" si="211"/>
        <v>1.0311363636363637</v>
      </c>
      <c r="R234" s="52">
        <v>100000</v>
      </c>
      <c r="S234" s="53">
        <v>44380</v>
      </c>
      <c r="T234" s="54">
        <f t="shared" si="212"/>
        <v>0.44379999999999997</v>
      </c>
      <c r="U234" s="54" t="str">
        <f t="shared" si="213"/>
        <v>&gt;=20%-&lt;50%</v>
      </c>
      <c r="V234" s="53">
        <f t="shared" si="214"/>
        <v>60518.181818181816</v>
      </c>
      <c r="W234" s="54">
        <f t="shared" si="215"/>
        <v>0.60518181818181815</v>
      </c>
    </row>
    <row r="235" spans="1:23" hidden="1">
      <c r="A235" s="8" t="s">
        <v>776</v>
      </c>
      <c r="B235" s="5" t="s">
        <v>777</v>
      </c>
      <c r="C235" s="46" t="s">
        <v>1652</v>
      </c>
      <c r="D235" s="46" t="s">
        <v>1653</v>
      </c>
      <c r="E235" s="46" t="s">
        <v>574</v>
      </c>
      <c r="F235" s="46" t="s">
        <v>311</v>
      </c>
      <c r="G235" s="46" t="s">
        <v>1966</v>
      </c>
      <c r="H235" s="47"/>
      <c r="I235" s="47" t="s">
        <v>1872</v>
      </c>
      <c r="J235" s="48" t="s">
        <v>11</v>
      </c>
      <c r="K235" s="45" t="s">
        <v>11</v>
      </c>
      <c r="L235" s="49">
        <v>100000</v>
      </c>
      <c r="M235" s="50">
        <v>110105</v>
      </c>
      <c r="N235" s="51">
        <f t="shared" si="208"/>
        <v>1.1010500000000001</v>
      </c>
      <c r="O235" s="51" t="str">
        <f t="shared" si="209"/>
        <v>&gt;=100%- &lt;120%</v>
      </c>
      <c r="P235" s="50">
        <f t="shared" si="210"/>
        <v>150143.18181818182</v>
      </c>
      <c r="Q235" s="51">
        <f t="shared" si="211"/>
        <v>1.5014318181818183</v>
      </c>
      <c r="R235" s="52">
        <v>120000</v>
      </c>
      <c r="S235" s="53">
        <v>38730</v>
      </c>
      <c r="T235" s="54">
        <f t="shared" si="212"/>
        <v>0.32274999999999998</v>
      </c>
      <c r="U235" s="54" t="str">
        <f t="shared" si="213"/>
        <v>&gt;=20%-&lt;50%</v>
      </c>
      <c r="V235" s="53">
        <f t="shared" si="214"/>
        <v>52813.636363636368</v>
      </c>
      <c r="W235" s="54">
        <f t="shared" si="215"/>
        <v>0.44011363636363637</v>
      </c>
    </row>
    <row r="236" spans="1:23">
      <c r="A236" s="8" t="s">
        <v>374</v>
      </c>
      <c r="B236" s="5" t="s">
        <v>375</v>
      </c>
      <c r="C236" s="46" t="s">
        <v>2096</v>
      </c>
      <c r="D236" s="46" t="s">
        <v>233</v>
      </c>
      <c r="E236" s="46" t="s">
        <v>311</v>
      </c>
      <c r="F236" s="46" t="s">
        <v>311</v>
      </c>
      <c r="G236" s="46" t="s">
        <v>1936</v>
      </c>
      <c r="H236" s="47"/>
      <c r="I236" s="47" t="s">
        <v>1872</v>
      </c>
      <c r="J236" s="48" t="s">
        <v>11</v>
      </c>
      <c r="K236" s="45" t="s">
        <v>11</v>
      </c>
      <c r="L236" s="49">
        <v>70000</v>
      </c>
      <c r="M236" s="50">
        <v>60790</v>
      </c>
      <c r="N236" s="51">
        <f t="shared" si="208"/>
        <v>0.86842857142857144</v>
      </c>
      <c r="O236" s="51" t="str">
        <f t="shared" si="209"/>
        <v>&gt;=80%-&lt;100%</v>
      </c>
      <c r="P236" s="50">
        <f t="shared" si="210"/>
        <v>82895.454545454544</v>
      </c>
      <c r="Q236" s="51">
        <f t="shared" si="211"/>
        <v>1.1842207792207793</v>
      </c>
      <c r="R236" s="52">
        <v>150000</v>
      </c>
      <c r="S236" s="53">
        <v>49130</v>
      </c>
      <c r="T236" s="54">
        <f t="shared" si="212"/>
        <v>0.32753333333333334</v>
      </c>
      <c r="U236" s="54" t="str">
        <f t="shared" si="213"/>
        <v>&gt;=20%-&lt;50%</v>
      </c>
      <c r="V236" s="53">
        <f t="shared" si="214"/>
        <v>66995.454545454544</v>
      </c>
      <c r="W236" s="54">
        <f t="shared" si="215"/>
        <v>0.44663636363636361</v>
      </c>
    </row>
    <row r="237" spans="1:23" hidden="1">
      <c r="A237" s="8" t="s">
        <v>785</v>
      </c>
      <c r="B237" s="5" t="s">
        <v>786</v>
      </c>
      <c r="C237" s="46" t="s">
        <v>1442</v>
      </c>
      <c r="D237" s="46" t="s">
        <v>12</v>
      </c>
      <c r="E237" s="46" t="s">
        <v>789</v>
      </c>
      <c r="F237" s="46" t="s">
        <v>311</v>
      </c>
      <c r="G237" s="46" t="s">
        <v>1946</v>
      </c>
      <c r="H237" s="47"/>
      <c r="I237" s="47" t="s">
        <v>13</v>
      </c>
      <c r="J237" s="48" t="s">
        <v>11</v>
      </c>
      <c r="K237" s="45" t="s">
        <v>11</v>
      </c>
      <c r="L237" s="49">
        <v>70000</v>
      </c>
      <c r="M237" s="50">
        <v>45535</v>
      </c>
      <c r="N237" s="51">
        <f t="shared" si="208"/>
        <v>0.65049999999999997</v>
      </c>
      <c r="O237" s="51" t="str">
        <f t="shared" si="209"/>
        <v>&gt;=50%-&lt;80%</v>
      </c>
      <c r="P237" s="50">
        <f t="shared" si="210"/>
        <v>62093.181818181823</v>
      </c>
      <c r="Q237" s="51">
        <f t="shared" si="211"/>
        <v>0.88704545454545458</v>
      </c>
      <c r="R237" s="52">
        <v>150000</v>
      </c>
      <c r="S237" s="53">
        <v>55160</v>
      </c>
      <c r="T237" s="54">
        <f t="shared" si="212"/>
        <v>0.36773333333333336</v>
      </c>
      <c r="U237" s="54" t="str">
        <f t="shared" si="213"/>
        <v>&gt;=20%-&lt;50%</v>
      </c>
      <c r="V237" s="53">
        <f t="shared" si="214"/>
        <v>75218.181818181823</v>
      </c>
      <c r="W237" s="54">
        <f t="shared" si="215"/>
        <v>0.50145454545454549</v>
      </c>
    </row>
    <row r="238" spans="1:23">
      <c r="A238" s="8" t="s">
        <v>374</v>
      </c>
      <c r="B238" s="5" t="s">
        <v>375</v>
      </c>
      <c r="C238" s="46" t="s">
        <v>400</v>
      </c>
      <c r="D238" s="46" t="s">
        <v>401</v>
      </c>
      <c r="E238" s="46" t="s">
        <v>311</v>
      </c>
      <c r="F238" s="46" t="s">
        <v>311</v>
      </c>
      <c r="G238" s="46" t="s">
        <v>1900</v>
      </c>
      <c r="H238" s="47"/>
      <c r="I238" s="47" t="s">
        <v>1872</v>
      </c>
      <c r="J238" s="48" t="s">
        <v>11</v>
      </c>
      <c r="K238" s="45" t="s">
        <v>11</v>
      </c>
      <c r="L238" s="49">
        <v>80000</v>
      </c>
      <c r="M238" s="50">
        <v>90705</v>
      </c>
      <c r="N238" s="51">
        <f t="shared" si="208"/>
        <v>1.1338124999999999</v>
      </c>
      <c r="O238" s="51" t="str">
        <f t="shared" si="209"/>
        <v>&gt;=100%- &lt;120%</v>
      </c>
      <c r="P238" s="50">
        <f t="shared" si="210"/>
        <v>123688.63636363635</v>
      </c>
      <c r="Q238" s="51">
        <f t="shared" si="211"/>
        <v>1.5461079545454544</v>
      </c>
      <c r="R238" s="52">
        <v>140000</v>
      </c>
      <c r="S238" s="53">
        <v>96100</v>
      </c>
      <c r="T238" s="54">
        <f t="shared" si="212"/>
        <v>0.68642857142857139</v>
      </c>
      <c r="U238" s="54" t="str">
        <f t="shared" si="213"/>
        <v>&gt;=50%-&lt;80%</v>
      </c>
      <c r="V238" s="53">
        <f t="shared" si="214"/>
        <v>131045.45454545454</v>
      </c>
      <c r="W238" s="54">
        <f t="shared" si="215"/>
        <v>0.936038961038961</v>
      </c>
    </row>
    <row r="239" spans="1:23" hidden="1">
      <c r="A239" s="8" t="s">
        <v>680</v>
      </c>
      <c r="B239" s="5" t="s">
        <v>681</v>
      </c>
      <c r="C239" s="46" t="s">
        <v>969</v>
      </c>
      <c r="D239" s="46" t="s">
        <v>170</v>
      </c>
      <c r="E239" s="46" t="s">
        <v>311</v>
      </c>
      <c r="F239" s="46" t="s">
        <v>311</v>
      </c>
      <c r="G239" s="46" t="s">
        <v>1933</v>
      </c>
      <c r="H239" s="47"/>
      <c r="I239" s="47" t="s">
        <v>1872</v>
      </c>
      <c r="J239" s="48" t="s">
        <v>11</v>
      </c>
      <c r="K239" s="45" t="s">
        <v>11</v>
      </c>
      <c r="L239" s="49">
        <v>100000</v>
      </c>
      <c r="M239" s="50">
        <v>58125</v>
      </c>
      <c r="N239" s="51">
        <f t="shared" si="208"/>
        <v>0.58125000000000004</v>
      </c>
      <c r="O239" s="51" t="str">
        <f t="shared" si="209"/>
        <v>&gt;=50%-&lt;80%</v>
      </c>
      <c r="P239" s="50">
        <f t="shared" si="210"/>
        <v>79261.363636363632</v>
      </c>
      <c r="Q239" s="51">
        <f t="shared" si="211"/>
        <v>0.79261363636363635</v>
      </c>
      <c r="R239" s="52">
        <v>120000</v>
      </c>
      <c r="S239" s="53">
        <v>71760</v>
      </c>
      <c r="T239" s="54">
        <f t="shared" si="212"/>
        <v>0.59799999999999998</v>
      </c>
      <c r="U239" s="54" t="str">
        <f t="shared" si="213"/>
        <v>&gt;=50%-&lt;80%</v>
      </c>
      <c r="V239" s="53">
        <f t="shared" si="214"/>
        <v>97854.545454545456</v>
      </c>
      <c r="W239" s="54">
        <f t="shared" si="215"/>
        <v>0.81545454545454543</v>
      </c>
    </row>
    <row r="240" spans="1:23" hidden="1">
      <c r="A240" s="8" t="s">
        <v>770</v>
      </c>
      <c r="B240" s="5" t="s">
        <v>771</v>
      </c>
      <c r="C240" s="46" t="s">
        <v>1676</v>
      </c>
      <c r="D240" s="46" t="s">
        <v>1677</v>
      </c>
      <c r="E240" s="46" t="s">
        <v>574</v>
      </c>
      <c r="F240" s="46" t="s">
        <v>311</v>
      </c>
      <c r="G240" s="46" t="s">
        <v>1964</v>
      </c>
      <c r="H240" s="47"/>
      <c r="I240" s="47" t="s">
        <v>13</v>
      </c>
      <c r="J240" s="48" t="s">
        <v>11</v>
      </c>
      <c r="K240" s="45" t="s">
        <v>11</v>
      </c>
      <c r="L240" s="49">
        <v>70000</v>
      </c>
      <c r="M240" s="50">
        <v>24070</v>
      </c>
      <c r="N240" s="51">
        <f t="shared" si="208"/>
        <v>0.34385714285714286</v>
      </c>
      <c r="O240" s="51" t="str">
        <f t="shared" si="209"/>
        <v>&gt;=20%-&lt;50%</v>
      </c>
      <c r="P240" s="50">
        <f t="shared" si="210"/>
        <v>32822.727272727272</v>
      </c>
      <c r="Q240" s="51">
        <f t="shared" si="211"/>
        <v>0.46889610389610387</v>
      </c>
      <c r="R240" s="52">
        <v>150000</v>
      </c>
      <c r="S240" s="53">
        <v>64300</v>
      </c>
      <c r="T240" s="54">
        <f t="shared" si="212"/>
        <v>0.42866666666666664</v>
      </c>
      <c r="U240" s="54" t="str">
        <f t="shared" si="213"/>
        <v>&gt;=20%-&lt;50%</v>
      </c>
      <c r="V240" s="53">
        <f t="shared" si="214"/>
        <v>87681.818181818177</v>
      </c>
      <c r="W240" s="54">
        <f t="shared" si="215"/>
        <v>0.58454545454545448</v>
      </c>
    </row>
    <row r="241" spans="1:23" hidden="1">
      <c r="A241" s="8" t="s">
        <v>776</v>
      </c>
      <c r="B241" s="5" t="s">
        <v>777</v>
      </c>
      <c r="C241" s="46" t="s">
        <v>1705</v>
      </c>
      <c r="D241" s="46" t="s">
        <v>1410</v>
      </c>
      <c r="E241" s="46" t="s">
        <v>574</v>
      </c>
      <c r="F241" s="46" t="s">
        <v>311</v>
      </c>
      <c r="G241" s="46" t="s">
        <v>1966</v>
      </c>
      <c r="H241" s="47"/>
      <c r="I241" s="47" t="s">
        <v>13</v>
      </c>
      <c r="J241" s="48" t="s">
        <v>11</v>
      </c>
      <c r="K241" s="45" t="s">
        <v>11</v>
      </c>
      <c r="L241" s="49">
        <v>80000</v>
      </c>
      <c r="M241" s="50">
        <v>77140</v>
      </c>
      <c r="N241" s="51">
        <f t="shared" si="208"/>
        <v>0.96425000000000005</v>
      </c>
      <c r="O241" s="51" t="str">
        <f t="shared" si="209"/>
        <v>&gt;=80%-&lt;100%</v>
      </c>
      <c r="P241" s="50">
        <f t="shared" si="210"/>
        <v>105190.90909090909</v>
      </c>
      <c r="Q241" s="51">
        <f t="shared" si="211"/>
        <v>1.3148863636363637</v>
      </c>
      <c r="R241" s="52">
        <v>140000</v>
      </c>
      <c r="S241" s="53">
        <v>91450</v>
      </c>
      <c r="T241" s="54">
        <f t="shared" si="212"/>
        <v>0.65321428571428575</v>
      </c>
      <c r="U241" s="54" t="str">
        <f t="shared" si="213"/>
        <v>&gt;=50%-&lt;80%</v>
      </c>
      <c r="V241" s="53">
        <f t="shared" si="214"/>
        <v>124704.54545454546</v>
      </c>
      <c r="W241" s="54">
        <f t="shared" si="215"/>
        <v>0.89074675324675323</v>
      </c>
    </row>
    <row r="242" spans="1:23" hidden="1">
      <c r="A242" s="8" t="s">
        <v>428</v>
      </c>
      <c r="B242" s="5" t="s">
        <v>429</v>
      </c>
      <c r="C242" s="46" t="s">
        <v>455</v>
      </c>
      <c r="D242" s="46" t="s">
        <v>456</v>
      </c>
      <c r="E242" s="46" t="s">
        <v>310</v>
      </c>
      <c r="F242" s="46" t="s">
        <v>311</v>
      </c>
      <c r="G242" s="46" t="s">
        <v>1908</v>
      </c>
      <c r="H242" s="47"/>
      <c r="I242" s="47" t="s">
        <v>1872</v>
      </c>
      <c r="J242" s="48" t="s">
        <v>11</v>
      </c>
      <c r="K242" s="45" t="s">
        <v>11</v>
      </c>
      <c r="L242" s="49">
        <v>110000</v>
      </c>
      <c r="M242" s="50">
        <v>37650</v>
      </c>
      <c r="N242" s="51">
        <f t="shared" ref="N242:N250" si="216">IFERROR(M242/L242,2)</f>
        <v>0.34227272727272728</v>
      </c>
      <c r="O242" s="51" t="str">
        <f t="shared" ref="O242:O250" si="217">IF(N242&gt;=120%, "120% equal &amp; above", IF(N242&gt;=100%,"&gt;=100%- &lt;120%",IF(N242&gt;=80%,"&gt;=80%-&lt;100%",IF(N242&gt;=50%,"&gt;=50%-&lt;80%",IF(N242&gt;=20%,"&gt;=20%-&lt;50%","&lt;20%")))))</f>
        <v>&gt;=20%-&lt;50%</v>
      </c>
      <c r="P242" s="50">
        <f t="shared" ref="P242:P250" si="218">M242/$B$3*$B$2</f>
        <v>51340.909090909088</v>
      </c>
      <c r="Q242" s="51">
        <f t="shared" ref="Q242:Q250" si="219">IFERROR(P242/L242,2)</f>
        <v>0.46673553719008259</v>
      </c>
      <c r="R242" s="52">
        <v>107647.4</v>
      </c>
      <c r="S242" s="53">
        <v>3340</v>
      </c>
      <c r="T242" s="54">
        <f t="shared" ref="T242:T250" si="220">IFERROR(S242/R242,2)</f>
        <v>3.1027224066721541E-2</v>
      </c>
      <c r="U242" s="54" t="str">
        <f t="shared" ref="U242:U250" si="221">IF(T242&gt;=120%, "120% equal &amp; above", IF(T242&gt;=100%,"&gt;=100%- &lt;120%",IF(T242&gt;=80%,"&gt;=80%-&lt;100%",IF(T242&gt;=50%,"&gt;=50%-&lt;80%",IF(T242&gt;=20%,"&gt;=20%-&lt;50%","&lt;20%")))))</f>
        <v>&lt;20%</v>
      </c>
      <c r="V242" s="53">
        <f t="shared" ref="V242:V250" si="222">S242/$B$3*$B$2</f>
        <v>4554.545454545454</v>
      </c>
      <c r="W242" s="54">
        <f t="shared" ref="W242:W250" si="223">IFERROR(V242/R242,2)</f>
        <v>4.2309851000074818E-2</v>
      </c>
    </row>
    <row r="243" spans="1:23" hidden="1">
      <c r="A243" s="8" t="s">
        <v>585</v>
      </c>
      <c r="B243" s="5" t="s">
        <v>586</v>
      </c>
      <c r="C243" s="46" t="s">
        <v>598</v>
      </c>
      <c r="D243" s="46" t="s">
        <v>599</v>
      </c>
      <c r="E243" s="46" t="s">
        <v>589</v>
      </c>
      <c r="F243" s="46" t="s">
        <v>311</v>
      </c>
      <c r="G243" s="46" t="s">
        <v>1920</v>
      </c>
      <c r="H243" s="47"/>
      <c r="I243" s="47" t="s">
        <v>1872</v>
      </c>
      <c r="J243" s="48" t="s">
        <v>11</v>
      </c>
      <c r="K243" s="45" t="s">
        <v>11</v>
      </c>
      <c r="L243" s="49">
        <v>95306.625</v>
      </c>
      <c r="M243" s="50">
        <v>44300</v>
      </c>
      <c r="N243" s="51">
        <f t="shared" si="216"/>
        <v>0.46481553617075411</v>
      </c>
      <c r="O243" s="51" t="str">
        <f t="shared" si="217"/>
        <v>&gt;=20%-&lt;50%</v>
      </c>
      <c r="P243" s="50">
        <f t="shared" si="218"/>
        <v>60409.090909090912</v>
      </c>
      <c r="Q243" s="51">
        <f t="shared" si="219"/>
        <v>0.63383936750557379</v>
      </c>
      <c r="R243" s="52">
        <v>120954.4</v>
      </c>
      <c r="S243" s="53">
        <v>44230</v>
      </c>
      <c r="T243" s="54">
        <f t="shared" si="220"/>
        <v>0.36567499818113275</v>
      </c>
      <c r="U243" s="54" t="str">
        <f t="shared" si="221"/>
        <v>&gt;=20%-&lt;50%</v>
      </c>
      <c r="V243" s="53">
        <f t="shared" si="222"/>
        <v>60313.636363636368</v>
      </c>
      <c r="W243" s="54">
        <f t="shared" si="223"/>
        <v>0.49864772479245378</v>
      </c>
    </row>
    <row r="244" spans="1:23" hidden="1">
      <c r="A244" s="8" t="s">
        <v>633</v>
      </c>
      <c r="B244" s="5" t="s">
        <v>128</v>
      </c>
      <c r="C244" s="46" t="s">
        <v>653</v>
      </c>
      <c r="D244" s="46" t="s">
        <v>295</v>
      </c>
      <c r="E244" s="46" t="s">
        <v>589</v>
      </c>
      <c r="F244" s="46" t="s">
        <v>311</v>
      </c>
      <c r="G244" s="46" t="s">
        <v>1924</v>
      </c>
      <c r="H244" s="47"/>
      <c r="I244" s="47" t="s">
        <v>1872</v>
      </c>
      <c r="J244" s="48" t="s">
        <v>11</v>
      </c>
      <c r="K244" s="45" t="s">
        <v>11</v>
      </c>
      <c r="L244" s="49">
        <v>85928.425000000003</v>
      </c>
      <c r="M244" s="50">
        <v>84690</v>
      </c>
      <c r="N244" s="51">
        <f t="shared" si="216"/>
        <v>0.98558771442627979</v>
      </c>
      <c r="O244" s="51" t="str">
        <f t="shared" si="217"/>
        <v>&gt;=80%-&lt;100%</v>
      </c>
      <c r="P244" s="50">
        <f t="shared" si="218"/>
        <v>115486.36363636363</v>
      </c>
      <c r="Q244" s="51">
        <f t="shared" si="219"/>
        <v>1.3439832469449269</v>
      </c>
      <c r="R244" s="52">
        <v>129469.2</v>
      </c>
      <c r="S244" s="53">
        <v>27000</v>
      </c>
      <c r="T244" s="54">
        <f t="shared" si="220"/>
        <v>0.2085438081026221</v>
      </c>
      <c r="U244" s="54" t="str">
        <f t="shared" si="221"/>
        <v>&gt;=20%-&lt;50%</v>
      </c>
      <c r="V244" s="53">
        <f t="shared" si="222"/>
        <v>36818.181818181816</v>
      </c>
      <c r="W244" s="54">
        <f t="shared" si="223"/>
        <v>0.28437792013993923</v>
      </c>
    </row>
    <row r="245" spans="1:23" hidden="1">
      <c r="A245" s="8" t="s">
        <v>571</v>
      </c>
      <c r="B245" s="5" t="s">
        <v>572</v>
      </c>
      <c r="C245" s="46" t="s">
        <v>1592</v>
      </c>
      <c r="D245" s="46" t="s">
        <v>1593</v>
      </c>
      <c r="E245" s="46" t="s">
        <v>574</v>
      </c>
      <c r="F245" s="46" t="s">
        <v>311</v>
      </c>
      <c r="G245" s="46" t="s">
        <v>1917</v>
      </c>
      <c r="H245" s="47"/>
      <c r="I245" s="47" t="s">
        <v>1872</v>
      </c>
      <c r="J245" s="48" t="s">
        <v>11</v>
      </c>
      <c r="K245" s="45" t="s">
        <v>11</v>
      </c>
      <c r="L245" s="49">
        <v>150000</v>
      </c>
      <c r="M245" s="50">
        <v>122760</v>
      </c>
      <c r="N245" s="51">
        <f t="shared" si="216"/>
        <v>0.81840000000000002</v>
      </c>
      <c r="O245" s="51" t="str">
        <f t="shared" si="217"/>
        <v>&gt;=80%-&lt;100%</v>
      </c>
      <c r="P245" s="50">
        <f t="shared" si="218"/>
        <v>167400</v>
      </c>
      <c r="Q245" s="51">
        <f t="shared" si="219"/>
        <v>1.1160000000000001</v>
      </c>
      <c r="R245" s="52">
        <v>65000</v>
      </c>
      <c r="S245" s="53">
        <v>0</v>
      </c>
      <c r="T245" s="54">
        <f t="shared" si="220"/>
        <v>0</v>
      </c>
      <c r="U245" s="54" t="str">
        <f t="shared" si="221"/>
        <v>&lt;20%</v>
      </c>
      <c r="V245" s="53">
        <f t="shared" si="222"/>
        <v>0</v>
      </c>
      <c r="W245" s="54">
        <f t="shared" si="223"/>
        <v>0</v>
      </c>
    </row>
    <row r="246" spans="1:23" hidden="1">
      <c r="A246" s="8" t="s">
        <v>415</v>
      </c>
      <c r="B246" s="5" t="s">
        <v>416</v>
      </c>
      <c r="C246" s="46" t="s">
        <v>1455</v>
      </c>
      <c r="D246" s="46" t="s">
        <v>1456</v>
      </c>
      <c r="E246" s="46" t="s">
        <v>310</v>
      </c>
      <c r="F246" s="46" t="s">
        <v>311</v>
      </c>
      <c r="G246" s="46" t="s">
        <v>1906</v>
      </c>
      <c r="H246" s="47"/>
      <c r="I246" s="47" t="s">
        <v>1872</v>
      </c>
      <c r="J246" s="48" t="s">
        <v>11</v>
      </c>
      <c r="K246" s="45" t="s">
        <v>11</v>
      </c>
      <c r="L246" s="49">
        <v>130000</v>
      </c>
      <c r="M246" s="50">
        <v>51000</v>
      </c>
      <c r="N246" s="51">
        <f t="shared" si="216"/>
        <v>0.3923076923076923</v>
      </c>
      <c r="O246" s="51" t="str">
        <f t="shared" si="217"/>
        <v>&gt;=20%-&lt;50%</v>
      </c>
      <c r="P246" s="50">
        <f t="shared" si="218"/>
        <v>69545.454545454544</v>
      </c>
      <c r="Q246" s="51">
        <f t="shared" si="219"/>
        <v>0.534965034965035</v>
      </c>
      <c r="R246" s="52">
        <v>85000</v>
      </c>
      <c r="S246" s="53">
        <v>6570</v>
      </c>
      <c r="T246" s="54">
        <f t="shared" si="220"/>
        <v>7.7294117647058819E-2</v>
      </c>
      <c r="U246" s="54" t="str">
        <f t="shared" si="221"/>
        <v>&lt;20%</v>
      </c>
      <c r="V246" s="53">
        <f t="shared" si="222"/>
        <v>8959.0909090909081</v>
      </c>
      <c r="W246" s="54">
        <f t="shared" si="223"/>
        <v>0.10540106951871657</v>
      </c>
    </row>
    <row r="247" spans="1:23" hidden="1">
      <c r="A247" s="8" t="s">
        <v>776</v>
      </c>
      <c r="B247" s="5" t="s">
        <v>777</v>
      </c>
      <c r="C247" s="46" t="s">
        <v>2245</v>
      </c>
      <c r="D247" s="46" t="s">
        <v>2246</v>
      </c>
      <c r="E247" s="46" t="s">
        <v>574</v>
      </c>
      <c r="F247" s="46" t="s">
        <v>311</v>
      </c>
      <c r="G247" s="46" t="s">
        <v>1943</v>
      </c>
      <c r="H247" s="47"/>
      <c r="I247" s="47" t="s">
        <v>1872</v>
      </c>
      <c r="J247" s="48" t="s">
        <v>11</v>
      </c>
      <c r="K247" s="45" t="s">
        <v>11</v>
      </c>
      <c r="L247" s="49">
        <v>65000</v>
      </c>
      <c r="M247" s="50">
        <v>25360</v>
      </c>
      <c r="N247" s="51">
        <f t="shared" si="216"/>
        <v>0.39015384615384613</v>
      </c>
      <c r="O247" s="51" t="str">
        <f t="shared" si="217"/>
        <v>&gt;=20%-&lt;50%</v>
      </c>
      <c r="P247" s="50">
        <f t="shared" si="218"/>
        <v>34581.818181818184</v>
      </c>
      <c r="Q247" s="51">
        <f t="shared" si="219"/>
        <v>0.53202797202797203</v>
      </c>
      <c r="R247" s="52">
        <v>150000</v>
      </c>
      <c r="S247" s="53">
        <v>65460</v>
      </c>
      <c r="T247" s="54">
        <f t="shared" si="220"/>
        <v>0.43640000000000001</v>
      </c>
      <c r="U247" s="54" t="str">
        <f t="shared" si="221"/>
        <v>&gt;=20%-&lt;50%</v>
      </c>
      <c r="V247" s="53">
        <f t="shared" si="222"/>
        <v>89263.636363636368</v>
      </c>
      <c r="W247" s="54">
        <f t="shared" si="223"/>
        <v>0.59509090909090911</v>
      </c>
    </row>
    <row r="248" spans="1:23" hidden="1">
      <c r="A248" s="8" t="s">
        <v>469</v>
      </c>
      <c r="B248" s="5" t="s">
        <v>470</v>
      </c>
      <c r="C248" s="46" t="s">
        <v>479</v>
      </c>
      <c r="D248" s="46" t="s">
        <v>480</v>
      </c>
      <c r="E248" s="46" t="s">
        <v>473</v>
      </c>
      <c r="F248" s="46" t="s">
        <v>311</v>
      </c>
      <c r="G248" s="46" t="s">
        <v>1910</v>
      </c>
      <c r="H248" s="47"/>
      <c r="I248" s="47" t="s">
        <v>1872</v>
      </c>
      <c r="J248" s="48" t="s">
        <v>11</v>
      </c>
      <c r="K248" s="45" t="s">
        <v>11</v>
      </c>
      <c r="L248" s="49">
        <v>92010.6</v>
      </c>
      <c r="M248" s="50">
        <v>124555</v>
      </c>
      <c r="N248" s="51">
        <f t="shared" si="216"/>
        <v>1.3537027255555338</v>
      </c>
      <c r="O248" s="51" t="str">
        <f t="shared" si="217"/>
        <v>120% equal &amp; above</v>
      </c>
      <c r="P248" s="50">
        <f t="shared" si="218"/>
        <v>169847.72727272726</v>
      </c>
      <c r="Q248" s="51">
        <f t="shared" si="219"/>
        <v>1.8459582621211823</v>
      </c>
      <c r="R248" s="52">
        <v>121676.79999999999</v>
      </c>
      <c r="S248" s="53">
        <v>62570</v>
      </c>
      <c r="T248" s="54">
        <f t="shared" si="220"/>
        <v>0.51423114348832322</v>
      </c>
      <c r="U248" s="54" t="str">
        <f t="shared" si="221"/>
        <v>&gt;=50%-&lt;80%</v>
      </c>
      <c r="V248" s="53">
        <f t="shared" si="222"/>
        <v>85322.727272727265</v>
      </c>
      <c r="W248" s="54">
        <f t="shared" si="223"/>
        <v>0.70122428657498614</v>
      </c>
    </row>
    <row r="249" spans="1:23" hidden="1">
      <c r="A249" s="8" t="s">
        <v>785</v>
      </c>
      <c r="B249" s="5" t="s">
        <v>786</v>
      </c>
      <c r="C249" s="46" t="s">
        <v>2722</v>
      </c>
      <c r="D249" s="46" t="s">
        <v>179</v>
      </c>
      <c r="E249" s="46" t="s">
        <v>789</v>
      </c>
      <c r="F249" s="46" t="s">
        <v>311</v>
      </c>
      <c r="G249" s="46" t="s">
        <v>1952</v>
      </c>
      <c r="H249" s="47"/>
      <c r="I249" s="47" t="s">
        <v>1872</v>
      </c>
      <c r="J249" s="48" t="s">
        <v>11</v>
      </c>
      <c r="K249" s="45"/>
      <c r="L249" s="49">
        <v>212778.72</v>
      </c>
      <c r="M249" s="50">
        <v>160980</v>
      </c>
      <c r="N249" s="51">
        <f t="shared" si="216"/>
        <v>0.75656061846786182</v>
      </c>
      <c r="O249" s="51" t="str">
        <f t="shared" si="217"/>
        <v>&gt;=50%-&lt;80%</v>
      </c>
      <c r="P249" s="50">
        <f t="shared" si="218"/>
        <v>219518.18181818182</v>
      </c>
      <c r="Q249" s="51">
        <f t="shared" si="219"/>
        <v>1.0316735706379934</v>
      </c>
      <c r="R249" s="52"/>
      <c r="S249" s="53">
        <v>12410</v>
      </c>
      <c r="T249" s="54">
        <f t="shared" si="220"/>
        <v>2</v>
      </c>
      <c r="U249" s="54" t="str">
        <f t="shared" si="221"/>
        <v>120% equal &amp; above</v>
      </c>
      <c r="V249" s="53">
        <f t="shared" si="222"/>
        <v>16922.727272727272</v>
      </c>
      <c r="W249" s="54">
        <f t="shared" si="223"/>
        <v>2</v>
      </c>
    </row>
    <row r="250" spans="1:23" hidden="1">
      <c r="A250" s="55" t="s">
        <v>324</v>
      </c>
      <c r="B250" s="56" t="s">
        <v>325</v>
      </c>
      <c r="C250" s="46" t="s">
        <v>879</v>
      </c>
      <c r="D250" s="46" t="s">
        <v>162</v>
      </c>
      <c r="E250" s="46" t="s">
        <v>310</v>
      </c>
      <c r="F250" s="46" t="s">
        <v>311</v>
      </c>
      <c r="G250" s="46" t="s">
        <v>1897</v>
      </c>
      <c r="H250" s="47"/>
      <c r="I250" s="47" t="s">
        <v>1872</v>
      </c>
      <c r="J250" s="48" t="s">
        <v>11</v>
      </c>
      <c r="K250" s="45" t="s">
        <v>11</v>
      </c>
      <c r="L250" s="49">
        <v>127051.66666666667</v>
      </c>
      <c r="M250" s="50">
        <v>62450</v>
      </c>
      <c r="N250" s="51">
        <f t="shared" si="216"/>
        <v>0.49153231624929489</v>
      </c>
      <c r="O250" s="51" t="str">
        <f t="shared" si="217"/>
        <v>&gt;=20%-&lt;50%</v>
      </c>
      <c r="P250" s="50">
        <f t="shared" si="218"/>
        <v>85159.090909090912</v>
      </c>
      <c r="Q250" s="51">
        <f t="shared" si="219"/>
        <v>0.67027134033994762</v>
      </c>
      <c r="R250" s="52">
        <v>85000</v>
      </c>
      <c r="S250" s="53">
        <v>68790</v>
      </c>
      <c r="T250" s="54">
        <f t="shared" si="220"/>
        <v>0.80929411764705883</v>
      </c>
      <c r="U250" s="54" t="str">
        <f t="shared" si="221"/>
        <v>&gt;=80%-&lt;100%</v>
      </c>
      <c r="V250" s="53">
        <f t="shared" si="222"/>
        <v>93804.545454545456</v>
      </c>
      <c r="W250" s="54">
        <f t="shared" si="223"/>
        <v>1.1035828877005347</v>
      </c>
    </row>
    <row r="251" spans="1:23" hidden="1">
      <c r="A251" s="8" t="s">
        <v>324</v>
      </c>
      <c r="B251" s="5" t="s">
        <v>325</v>
      </c>
      <c r="C251" s="46" t="s">
        <v>341</v>
      </c>
      <c r="D251" s="46" t="s">
        <v>342</v>
      </c>
      <c r="E251" s="46" t="s">
        <v>310</v>
      </c>
      <c r="F251" s="46" t="s">
        <v>311</v>
      </c>
      <c r="G251" s="46" t="s">
        <v>1897</v>
      </c>
      <c r="H251" s="47"/>
      <c r="I251" s="47" t="s">
        <v>1872</v>
      </c>
      <c r="J251" s="48" t="s">
        <v>11</v>
      </c>
      <c r="K251" s="45" t="s">
        <v>11</v>
      </c>
      <c r="L251" s="49">
        <v>85000</v>
      </c>
      <c r="M251" s="50">
        <v>128720</v>
      </c>
      <c r="N251" s="51">
        <f t="shared" ref="N251:N263" si="224">IFERROR(M251/L251,2)</f>
        <v>1.5143529411764707</v>
      </c>
      <c r="O251" s="51" t="str">
        <f t="shared" ref="O251:O263" si="225">IF(N251&gt;=120%, "120% equal &amp; above", IF(N251&gt;=100%,"&gt;=100%- &lt;120%",IF(N251&gt;=80%,"&gt;=80%-&lt;100%",IF(N251&gt;=50%,"&gt;=50%-&lt;80%",IF(N251&gt;=20%,"&gt;=20%-&lt;50%","&lt;20%")))))</f>
        <v>120% equal &amp; above</v>
      </c>
      <c r="P251" s="50">
        <f t="shared" ref="P251:P263" si="226">M251/$B$3*$B$2</f>
        <v>175527.27272727274</v>
      </c>
      <c r="Q251" s="51">
        <f t="shared" ref="Q251:Q263" si="227">IFERROR(P251/L251,2)</f>
        <v>2.0650267379679144</v>
      </c>
      <c r="R251" s="52">
        <v>125000</v>
      </c>
      <c r="S251" s="53">
        <v>40620</v>
      </c>
      <c r="T251" s="54">
        <f t="shared" ref="T251:T263" si="228">IFERROR(S251/R251,2)</f>
        <v>0.32496000000000003</v>
      </c>
      <c r="U251" s="54" t="str">
        <f t="shared" ref="U251:U263" si="229">IF(T251&gt;=120%, "120% equal &amp; above", IF(T251&gt;=100%,"&gt;=100%- &lt;120%",IF(T251&gt;=80%,"&gt;=80%-&lt;100%",IF(T251&gt;=50%,"&gt;=50%-&lt;80%",IF(T251&gt;=20%,"&gt;=20%-&lt;50%","&lt;20%")))))</f>
        <v>&gt;=20%-&lt;50%</v>
      </c>
      <c r="V251" s="53">
        <f t="shared" ref="V251:V263" si="230">S251/$B$3*$B$2</f>
        <v>55390.909090909088</v>
      </c>
      <c r="W251" s="54">
        <f t="shared" ref="W251:W263" si="231">IFERROR(V251/R251,2)</f>
        <v>0.4431272727272727</v>
      </c>
    </row>
    <row r="252" spans="1:23">
      <c r="A252" s="8" t="s">
        <v>374</v>
      </c>
      <c r="B252" s="5" t="s">
        <v>375</v>
      </c>
      <c r="C252" s="46" t="s">
        <v>391</v>
      </c>
      <c r="D252" s="46" t="s">
        <v>290</v>
      </c>
      <c r="E252" s="46" t="s">
        <v>311</v>
      </c>
      <c r="F252" s="46" t="s">
        <v>311</v>
      </c>
      <c r="G252" s="46" t="s">
        <v>1902</v>
      </c>
      <c r="H252" s="47"/>
      <c r="I252" s="47" t="s">
        <v>1872</v>
      </c>
      <c r="J252" s="48" t="s">
        <v>11</v>
      </c>
      <c r="K252" s="45" t="s">
        <v>11</v>
      </c>
      <c r="L252" s="49">
        <v>60000</v>
      </c>
      <c r="M252" s="50">
        <v>77080</v>
      </c>
      <c r="N252" s="51">
        <f t="shared" si="224"/>
        <v>1.2846666666666666</v>
      </c>
      <c r="O252" s="51" t="str">
        <f t="shared" si="225"/>
        <v>120% equal &amp; above</v>
      </c>
      <c r="P252" s="50">
        <f t="shared" si="226"/>
        <v>105109.09090909091</v>
      </c>
      <c r="Q252" s="51">
        <f t="shared" si="227"/>
        <v>1.7518181818181819</v>
      </c>
      <c r="R252" s="52">
        <v>150000</v>
      </c>
      <c r="S252" s="53">
        <v>102150</v>
      </c>
      <c r="T252" s="54">
        <f t="shared" si="228"/>
        <v>0.68100000000000005</v>
      </c>
      <c r="U252" s="54" t="str">
        <f t="shared" si="229"/>
        <v>&gt;=50%-&lt;80%</v>
      </c>
      <c r="V252" s="53">
        <f t="shared" si="230"/>
        <v>139295.45454545453</v>
      </c>
      <c r="W252" s="54">
        <f t="shared" si="231"/>
        <v>0.92863636363636348</v>
      </c>
    </row>
    <row r="253" spans="1:23" hidden="1">
      <c r="A253" s="8" t="s">
        <v>633</v>
      </c>
      <c r="B253" s="5" t="s">
        <v>128</v>
      </c>
      <c r="C253" s="46" t="s">
        <v>1443</v>
      </c>
      <c r="D253" s="46" t="s">
        <v>273</v>
      </c>
      <c r="E253" s="46" t="s">
        <v>589</v>
      </c>
      <c r="F253" s="46" t="s">
        <v>311</v>
      </c>
      <c r="G253" s="46" t="s">
        <v>1924</v>
      </c>
      <c r="H253" s="47"/>
      <c r="I253" s="47" t="s">
        <v>1872</v>
      </c>
      <c r="J253" s="48" t="s">
        <v>11</v>
      </c>
      <c r="K253" s="45" t="s">
        <v>11</v>
      </c>
      <c r="L253" s="49">
        <v>87999.075000000012</v>
      </c>
      <c r="M253" s="50">
        <v>55150</v>
      </c>
      <c r="N253" s="51">
        <f t="shared" si="224"/>
        <v>0.62671113304315973</v>
      </c>
      <c r="O253" s="51" t="str">
        <f t="shared" si="225"/>
        <v>&gt;=50%-&lt;80%</v>
      </c>
      <c r="P253" s="50">
        <f t="shared" si="226"/>
        <v>75204.545454545456</v>
      </c>
      <c r="Q253" s="51">
        <f t="shared" si="227"/>
        <v>0.85460609051339964</v>
      </c>
      <c r="R253" s="52">
        <v>120633.79999999999</v>
      </c>
      <c r="S253" s="53">
        <v>66060</v>
      </c>
      <c r="T253" s="54">
        <f t="shared" si="228"/>
        <v>0.54760771856643831</v>
      </c>
      <c r="U253" s="54" t="str">
        <f t="shared" si="229"/>
        <v>&gt;=50%-&lt;80%</v>
      </c>
      <c r="V253" s="53">
        <f t="shared" si="230"/>
        <v>90081.818181818177</v>
      </c>
      <c r="W253" s="54">
        <f t="shared" si="231"/>
        <v>0.74673779804514306</v>
      </c>
    </row>
    <row r="254" spans="1:23" hidden="1">
      <c r="A254" s="8" t="s">
        <v>785</v>
      </c>
      <c r="B254" s="5" t="s">
        <v>786</v>
      </c>
      <c r="C254" s="46" t="s">
        <v>1268</v>
      </c>
      <c r="D254" s="46" t="s">
        <v>242</v>
      </c>
      <c r="E254" s="46" t="s">
        <v>789</v>
      </c>
      <c r="F254" s="46" t="s">
        <v>311</v>
      </c>
      <c r="G254" s="46" t="s">
        <v>1963</v>
      </c>
      <c r="H254" s="47"/>
      <c r="I254" s="47" t="s">
        <v>1872</v>
      </c>
      <c r="J254" s="48" t="s">
        <v>11</v>
      </c>
      <c r="K254" s="45" t="s">
        <v>11</v>
      </c>
      <c r="L254" s="49">
        <v>138345.9</v>
      </c>
      <c r="M254" s="50">
        <v>46755</v>
      </c>
      <c r="N254" s="51">
        <f t="shared" si="224"/>
        <v>0.33795725063048493</v>
      </c>
      <c r="O254" s="51" t="str">
        <f t="shared" si="225"/>
        <v>&gt;=20%-&lt;50%</v>
      </c>
      <c r="P254" s="50">
        <f t="shared" si="226"/>
        <v>63756.818181818177</v>
      </c>
      <c r="Q254" s="51">
        <f t="shared" si="227"/>
        <v>0.46085079631429754</v>
      </c>
      <c r="R254" s="52">
        <v>70000</v>
      </c>
      <c r="S254" s="53">
        <v>12360</v>
      </c>
      <c r="T254" s="54">
        <f t="shared" si="228"/>
        <v>0.17657142857142857</v>
      </c>
      <c r="U254" s="54" t="str">
        <f t="shared" si="229"/>
        <v>&lt;20%</v>
      </c>
      <c r="V254" s="53">
        <f t="shared" si="230"/>
        <v>16854.545454545456</v>
      </c>
      <c r="W254" s="54">
        <f t="shared" si="231"/>
        <v>0.24077922077922079</v>
      </c>
    </row>
    <row r="255" spans="1:23" hidden="1">
      <c r="A255" s="8" t="s">
        <v>585</v>
      </c>
      <c r="B255" s="5" t="s">
        <v>586</v>
      </c>
      <c r="C255" s="46" t="s">
        <v>616</v>
      </c>
      <c r="D255" s="46" t="s">
        <v>617</v>
      </c>
      <c r="E255" s="46" t="s">
        <v>589</v>
      </c>
      <c r="F255" s="46" t="s">
        <v>311</v>
      </c>
      <c r="G255" s="46" t="s">
        <v>1922</v>
      </c>
      <c r="H255" s="47"/>
      <c r="I255" s="47" t="s">
        <v>1872</v>
      </c>
      <c r="J255" s="48" t="s">
        <v>11</v>
      </c>
      <c r="K255" s="45" t="s">
        <v>11</v>
      </c>
      <c r="L255" s="49">
        <v>153231.56</v>
      </c>
      <c r="M255" s="50">
        <v>92260</v>
      </c>
      <c r="N255" s="51">
        <f t="shared" si="224"/>
        <v>0.60209528637573095</v>
      </c>
      <c r="O255" s="51" t="str">
        <f t="shared" si="225"/>
        <v>&gt;=50%-&lt;80%</v>
      </c>
      <c r="P255" s="50">
        <f t="shared" si="226"/>
        <v>125809.09090909091</v>
      </c>
      <c r="Q255" s="51">
        <f t="shared" si="227"/>
        <v>0.82103902687599684</v>
      </c>
      <c r="R255" s="52">
        <v>54376.06</v>
      </c>
      <c r="S255" s="53">
        <v>48100</v>
      </c>
      <c r="T255" s="54">
        <f t="shared" si="228"/>
        <v>0.8845804569143112</v>
      </c>
      <c r="U255" s="54" t="str">
        <f t="shared" si="229"/>
        <v>&gt;=80%-&lt;100%</v>
      </c>
      <c r="V255" s="53">
        <f t="shared" si="230"/>
        <v>65590.909090909088</v>
      </c>
      <c r="W255" s="54">
        <f t="shared" si="231"/>
        <v>1.2062460776104245</v>
      </c>
    </row>
    <row r="256" spans="1:23" hidden="1">
      <c r="A256" s="8" t="s">
        <v>571</v>
      </c>
      <c r="B256" s="5" t="s">
        <v>572</v>
      </c>
      <c r="C256" s="46" t="s">
        <v>1614</v>
      </c>
      <c r="D256" s="46" t="s">
        <v>187</v>
      </c>
      <c r="E256" s="46" t="s">
        <v>574</v>
      </c>
      <c r="F256" s="46" t="s">
        <v>311</v>
      </c>
      <c r="G256" s="46" t="s">
        <v>1889</v>
      </c>
      <c r="H256" s="47"/>
      <c r="I256" s="47" t="s">
        <v>1872</v>
      </c>
      <c r="J256" s="48" t="s">
        <v>11</v>
      </c>
      <c r="K256" s="45" t="s">
        <v>11</v>
      </c>
      <c r="L256" s="49">
        <v>130000</v>
      </c>
      <c r="M256" s="50">
        <v>86700</v>
      </c>
      <c r="N256" s="51">
        <f t="shared" si="224"/>
        <v>0.66692307692307695</v>
      </c>
      <c r="O256" s="51" t="str">
        <f t="shared" si="225"/>
        <v>&gt;=50%-&lt;80%</v>
      </c>
      <c r="P256" s="50">
        <f t="shared" si="226"/>
        <v>118227.27272727274</v>
      </c>
      <c r="Q256" s="51">
        <f t="shared" si="227"/>
        <v>0.90944055944055946</v>
      </c>
      <c r="R256" s="52">
        <v>77337.399999999994</v>
      </c>
      <c r="S256" s="53">
        <v>48790</v>
      </c>
      <c r="T256" s="54">
        <f t="shared" si="228"/>
        <v>0.63087199724842058</v>
      </c>
      <c r="U256" s="54" t="str">
        <f t="shared" si="229"/>
        <v>&gt;=50%-&lt;80%</v>
      </c>
      <c r="V256" s="53">
        <f t="shared" si="230"/>
        <v>66531.818181818177</v>
      </c>
      <c r="W256" s="54">
        <f t="shared" si="231"/>
        <v>0.86027999624784623</v>
      </c>
    </row>
    <row r="257" spans="1:23" hidden="1">
      <c r="A257" s="8" t="s">
        <v>469</v>
      </c>
      <c r="B257" s="5" t="s">
        <v>470</v>
      </c>
      <c r="C257" s="46" t="s">
        <v>1244</v>
      </c>
      <c r="D257" s="46" t="s">
        <v>280</v>
      </c>
      <c r="E257" s="46" t="s">
        <v>473</v>
      </c>
      <c r="F257" s="46" t="s">
        <v>311</v>
      </c>
      <c r="G257" s="46" t="s">
        <v>1911</v>
      </c>
      <c r="H257" s="47"/>
      <c r="I257" s="47" t="s">
        <v>1872</v>
      </c>
      <c r="J257" s="48" t="s">
        <v>11</v>
      </c>
      <c r="K257" s="45" t="s">
        <v>11</v>
      </c>
      <c r="L257" s="49">
        <v>119055.15000000001</v>
      </c>
      <c r="M257" s="50">
        <v>118740</v>
      </c>
      <c r="N257" s="51">
        <f t="shared" si="224"/>
        <v>0.99735290745507432</v>
      </c>
      <c r="O257" s="51" t="str">
        <f t="shared" si="225"/>
        <v>&gt;=80%-&lt;100%</v>
      </c>
      <c r="P257" s="50">
        <f t="shared" si="226"/>
        <v>161918.18181818182</v>
      </c>
      <c r="Q257" s="51">
        <f t="shared" si="227"/>
        <v>1.3600266919841923</v>
      </c>
      <c r="R257" s="52">
        <v>86749.599999999991</v>
      </c>
      <c r="S257" s="53">
        <v>47620</v>
      </c>
      <c r="T257" s="54">
        <f t="shared" si="228"/>
        <v>0.54893624869740043</v>
      </c>
      <c r="U257" s="54" t="str">
        <f t="shared" si="229"/>
        <v>&gt;=50%-&lt;80%</v>
      </c>
      <c r="V257" s="53">
        <f t="shared" si="230"/>
        <v>64936.363636363632</v>
      </c>
      <c r="W257" s="54">
        <f t="shared" si="231"/>
        <v>0.74854943004190955</v>
      </c>
    </row>
    <row r="258" spans="1:23" hidden="1">
      <c r="A258" s="8" t="s">
        <v>667</v>
      </c>
      <c r="B258" s="5" t="s">
        <v>668</v>
      </c>
      <c r="C258" s="46" t="s">
        <v>2078</v>
      </c>
      <c r="D258" s="46" t="s">
        <v>2079</v>
      </c>
      <c r="E258" s="46" t="s">
        <v>589</v>
      </c>
      <c r="F258" s="46" t="s">
        <v>311</v>
      </c>
      <c r="G258" s="46" t="s">
        <v>1927</v>
      </c>
      <c r="H258" s="47"/>
      <c r="I258" s="47" t="s">
        <v>1872</v>
      </c>
      <c r="J258" s="48" t="s">
        <v>11</v>
      </c>
      <c r="K258" s="45" t="s">
        <v>11</v>
      </c>
      <c r="L258" s="49">
        <v>130782.6</v>
      </c>
      <c r="M258" s="50">
        <v>113140</v>
      </c>
      <c r="N258" s="51">
        <f t="shared" si="224"/>
        <v>0.86509979156248606</v>
      </c>
      <c r="O258" s="51" t="str">
        <f t="shared" si="225"/>
        <v>&gt;=80%-&lt;100%</v>
      </c>
      <c r="P258" s="50">
        <f t="shared" si="226"/>
        <v>154281.81818181818</v>
      </c>
      <c r="Q258" s="51">
        <f t="shared" si="227"/>
        <v>1.1796815339488447</v>
      </c>
      <c r="R258" s="52">
        <v>74960.2</v>
      </c>
      <c r="S258" s="53">
        <v>34400</v>
      </c>
      <c r="T258" s="54">
        <f t="shared" si="228"/>
        <v>0.45891019501015207</v>
      </c>
      <c r="U258" s="54" t="str">
        <f t="shared" si="229"/>
        <v>&gt;=20%-&lt;50%</v>
      </c>
      <c r="V258" s="53">
        <f t="shared" si="230"/>
        <v>46909.090909090912</v>
      </c>
      <c r="W258" s="54">
        <f t="shared" si="231"/>
        <v>0.62578662955929831</v>
      </c>
    </row>
    <row r="259" spans="1:23" hidden="1">
      <c r="A259" s="8" t="s">
        <v>585</v>
      </c>
      <c r="B259" s="5" t="s">
        <v>586</v>
      </c>
      <c r="C259" s="46" t="s">
        <v>610</v>
      </c>
      <c r="D259" s="46" t="s">
        <v>611</v>
      </c>
      <c r="E259" s="46" t="s">
        <v>589</v>
      </c>
      <c r="F259" s="46" t="s">
        <v>311</v>
      </c>
      <c r="G259" s="46" t="s">
        <v>1922</v>
      </c>
      <c r="H259" s="47"/>
      <c r="I259" s="47" t="s">
        <v>1872</v>
      </c>
      <c r="J259" s="48" t="s">
        <v>11</v>
      </c>
      <c r="K259" s="45" t="s">
        <v>11</v>
      </c>
      <c r="L259" s="49">
        <v>63518.175000000003</v>
      </c>
      <c r="M259" s="50">
        <v>39615</v>
      </c>
      <c r="N259" s="51">
        <f t="shared" si="224"/>
        <v>0.62367975780160556</v>
      </c>
      <c r="O259" s="51" t="str">
        <f t="shared" si="225"/>
        <v>&gt;=50%-&lt;80%</v>
      </c>
      <c r="P259" s="50">
        <f t="shared" si="226"/>
        <v>54020.454545454544</v>
      </c>
      <c r="Q259" s="51">
        <f t="shared" si="227"/>
        <v>0.85047239700218935</v>
      </c>
      <c r="R259" s="52">
        <v>142102.35</v>
      </c>
      <c r="S259" s="53">
        <v>60040</v>
      </c>
      <c r="T259" s="54">
        <f t="shared" si="228"/>
        <v>0.42251236520719043</v>
      </c>
      <c r="U259" s="54" t="str">
        <f t="shared" si="229"/>
        <v>&gt;=20%-&lt;50%</v>
      </c>
      <c r="V259" s="53">
        <f t="shared" si="230"/>
        <v>81872.727272727265</v>
      </c>
      <c r="W259" s="54">
        <f t="shared" si="231"/>
        <v>0.57615322528253232</v>
      </c>
    </row>
    <row r="260" spans="1:23" hidden="1">
      <c r="A260" s="8" t="s">
        <v>415</v>
      </c>
      <c r="B260" s="5" t="s">
        <v>416</v>
      </c>
      <c r="C260" s="46" t="s">
        <v>944</v>
      </c>
      <c r="D260" s="46" t="s">
        <v>945</v>
      </c>
      <c r="E260" s="46" t="s">
        <v>310</v>
      </c>
      <c r="F260" s="46" t="s">
        <v>311</v>
      </c>
      <c r="G260" s="46" t="s">
        <v>1907</v>
      </c>
      <c r="H260" s="47"/>
      <c r="I260" s="47" t="s">
        <v>1872</v>
      </c>
      <c r="J260" s="48" t="s">
        <v>11</v>
      </c>
      <c r="K260" s="45" t="s">
        <v>11</v>
      </c>
      <c r="L260" s="49">
        <v>120000</v>
      </c>
      <c r="M260" s="50">
        <v>104175</v>
      </c>
      <c r="N260" s="51">
        <f t="shared" si="224"/>
        <v>0.86812500000000004</v>
      </c>
      <c r="O260" s="51" t="str">
        <f t="shared" si="225"/>
        <v>&gt;=80%-&lt;100%</v>
      </c>
      <c r="P260" s="50">
        <f t="shared" si="226"/>
        <v>142056.81818181818</v>
      </c>
      <c r="Q260" s="51">
        <f t="shared" si="227"/>
        <v>1.1838068181818182</v>
      </c>
      <c r="R260" s="52">
        <v>85000</v>
      </c>
      <c r="S260" s="53">
        <v>104020</v>
      </c>
      <c r="T260" s="54">
        <f t="shared" si="228"/>
        <v>1.2237647058823529</v>
      </c>
      <c r="U260" s="54" t="str">
        <f t="shared" si="229"/>
        <v>120% equal &amp; above</v>
      </c>
      <c r="V260" s="53">
        <f t="shared" si="230"/>
        <v>141845.45454545453</v>
      </c>
      <c r="W260" s="54">
        <f t="shared" si="231"/>
        <v>1.6687700534759355</v>
      </c>
    </row>
    <row r="261" spans="1:23" hidden="1">
      <c r="A261" s="8" t="s">
        <v>770</v>
      </c>
      <c r="B261" s="5" t="s">
        <v>771</v>
      </c>
      <c r="C261" s="46" t="s">
        <v>1683</v>
      </c>
      <c r="D261" s="46" t="s">
        <v>1684</v>
      </c>
      <c r="E261" s="46" t="s">
        <v>574</v>
      </c>
      <c r="F261" s="46" t="s">
        <v>311</v>
      </c>
      <c r="G261" s="46" t="s">
        <v>1960</v>
      </c>
      <c r="H261" s="47"/>
      <c r="I261" s="47" t="s">
        <v>13</v>
      </c>
      <c r="J261" s="48" t="s">
        <v>11</v>
      </c>
      <c r="K261" s="45" t="s">
        <v>11</v>
      </c>
      <c r="L261" s="49">
        <v>80000</v>
      </c>
      <c r="M261" s="50">
        <v>59810</v>
      </c>
      <c r="N261" s="51">
        <f t="shared" si="224"/>
        <v>0.74762499999999998</v>
      </c>
      <c r="O261" s="51" t="str">
        <f t="shared" si="225"/>
        <v>&gt;=50%-&lt;80%</v>
      </c>
      <c r="P261" s="50">
        <f t="shared" si="226"/>
        <v>81559.090909090912</v>
      </c>
      <c r="Q261" s="51">
        <f t="shared" si="227"/>
        <v>1.0194886363636364</v>
      </c>
      <c r="R261" s="52">
        <v>125000</v>
      </c>
      <c r="S261" s="53">
        <v>102045</v>
      </c>
      <c r="T261" s="54">
        <f t="shared" si="228"/>
        <v>0.81635999999999997</v>
      </c>
      <c r="U261" s="54" t="str">
        <f t="shared" si="229"/>
        <v>&gt;=80%-&lt;100%</v>
      </c>
      <c r="V261" s="53">
        <f t="shared" si="230"/>
        <v>139152.27272727274</v>
      </c>
      <c r="W261" s="54">
        <f t="shared" si="231"/>
        <v>1.1132181818181819</v>
      </c>
    </row>
    <row r="262" spans="1:23" hidden="1">
      <c r="A262" s="8" t="s">
        <v>680</v>
      </c>
      <c r="B262" s="5" t="s">
        <v>681</v>
      </c>
      <c r="C262" s="46" t="s">
        <v>682</v>
      </c>
      <c r="D262" s="46" t="s">
        <v>287</v>
      </c>
      <c r="E262" s="46" t="s">
        <v>311</v>
      </c>
      <c r="F262" s="46" t="s">
        <v>311</v>
      </c>
      <c r="G262" s="46" t="s">
        <v>1929</v>
      </c>
      <c r="H262" s="47"/>
      <c r="I262" s="47" t="s">
        <v>13</v>
      </c>
      <c r="J262" s="48" t="s">
        <v>11</v>
      </c>
      <c r="K262" s="45" t="s">
        <v>11</v>
      </c>
      <c r="L262" s="49">
        <v>80000</v>
      </c>
      <c r="M262" s="50">
        <v>15400</v>
      </c>
      <c r="N262" s="51">
        <f t="shared" si="224"/>
        <v>0.1925</v>
      </c>
      <c r="O262" s="51" t="str">
        <f t="shared" si="225"/>
        <v>&lt;20%</v>
      </c>
      <c r="P262" s="50">
        <f t="shared" si="226"/>
        <v>21000</v>
      </c>
      <c r="Q262" s="51">
        <f t="shared" si="227"/>
        <v>0.26250000000000001</v>
      </c>
      <c r="R262" s="52">
        <v>125000</v>
      </c>
      <c r="S262" s="53">
        <v>7500</v>
      </c>
      <c r="T262" s="54">
        <f t="shared" si="228"/>
        <v>0.06</v>
      </c>
      <c r="U262" s="54" t="str">
        <f t="shared" si="229"/>
        <v>&lt;20%</v>
      </c>
      <c r="V262" s="53">
        <f t="shared" si="230"/>
        <v>10227.272727272728</v>
      </c>
      <c r="W262" s="54">
        <f t="shared" si="231"/>
        <v>8.1818181818181818E-2</v>
      </c>
    </row>
    <row r="263" spans="1:23" hidden="1">
      <c r="A263" s="8" t="s">
        <v>785</v>
      </c>
      <c r="B263" s="5" t="s">
        <v>786</v>
      </c>
      <c r="C263" s="46" t="s">
        <v>1061</v>
      </c>
      <c r="D263" s="46" t="s">
        <v>170</v>
      </c>
      <c r="E263" s="46" t="s">
        <v>789</v>
      </c>
      <c r="F263" s="46" t="s">
        <v>311</v>
      </c>
      <c r="G263" s="46" t="s">
        <v>1951</v>
      </c>
      <c r="H263" s="47"/>
      <c r="I263" s="47" t="s">
        <v>13</v>
      </c>
      <c r="J263" s="48" t="s">
        <v>11</v>
      </c>
      <c r="K263" s="45" t="s">
        <v>11</v>
      </c>
      <c r="L263" s="49">
        <v>80000</v>
      </c>
      <c r="M263" s="50">
        <v>23020</v>
      </c>
      <c r="N263" s="51">
        <f t="shared" si="224"/>
        <v>0.28775000000000001</v>
      </c>
      <c r="O263" s="51" t="str">
        <f t="shared" si="225"/>
        <v>&gt;=20%-&lt;50%</v>
      </c>
      <c r="P263" s="50">
        <f t="shared" si="226"/>
        <v>31390.909090909088</v>
      </c>
      <c r="Q263" s="51">
        <f t="shared" si="227"/>
        <v>0.39238636363636359</v>
      </c>
      <c r="R263" s="52">
        <v>125000</v>
      </c>
      <c r="S263" s="53">
        <v>0</v>
      </c>
      <c r="T263" s="54">
        <f t="shared" si="228"/>
        <v>0</v>
      </c>
      <c r="U263" s="54" t="str">
        <f t="shared" si="229"/>
        <v>&lt;20%</v>
      </c>
      <c r="V263" s="53">
        <f t="shared" si="230"/>
        <v>0</v>
      </c>
      <c r="W263" s="54">
        <f t="shared" si="231"/>
        <v>0</v>
      </c>
    </row>
    <row r="264" spans="1:23" hidden="1">
      <c r="A264" s="8" t="s">
        <v>415</v>
      </c>
      <c r="B264" s="5" t="s">
        <v>416</v>
      </c>
      <c r="C264" s="46" t="s">
        <v>1219</v>
      </c>
      <c r="D264" s="46" t="s">
        <v>1220</v>
      </c>
      <c r="E264" s="46" t="s">
        <v>310</v>
      </c>
      <c r="F264" s="46" t="s">
        <v>311</v>
      </c>
      <c r="G264" s="46" t="s">
        <v>1907</v>
      </c>
      <c r="H264" s="47"/>
      <c r="I264" s="47" t="s">
        <v>1872</v>
      </c>
      <c r="J264" s="48" t="s">
        <v>11</v>
      </c>
      <c r="K264" s="45" t="s">
        <v>11</v>
      </c>
      <c r="L264" s="49">
        <v>100000</v>
      </c>
      <c r="M264" s="50">
        <v>45310</v>
      </c>
      <c r="N264" s="51">
        <f t="shared" ref="N264:N277" si="232">IFERROR(M264/L264,2)</f>
        <v>0.4531</v>
      </c>
      <c r="O264" s="51" t="str">
        <f t="shared" ref="O264:O277" si="233">IF(N264&gt;=120%, "120% equal &amp; above", IF(N264&gt;=100%,"&gt;=100%- &lt;120%",IF(N264&gt;=80%,"&gt;=80%-&lt;100%",IF(N264&gt;=50%,"&gt;=50%-&lt;80%",IF(N264&gt;=20%,"&gt;=20%-&lt;50%","&lt;20%")))))</f>
        <v>&gt;=20%-&lt;50%</v>
      </c>
      <c r="P264" s="50">
        <f t="shared" ref="P264:P277" si="234">M264/$B$3*$B$2</f>
        <v>61786.363636363632</v>
      </c>
      <c r="Q264" s="51">
        <f t="shared" ref="Q264:Q277" si="235">IFERROR(P264/L264,2)</f>
        <v>0.61786363636363628</v>
      </c>
      <c r="R264" s="52">
        <v>102124.4</v>
      </c>
      <c r="S264" s="53">
        <v>0</v>
      </c>
      <c r="T264" s="54">
        <f t="shared" ref="T264:T277" si="236">IFERROR(S264/R264,2)</f>
        <v>0</v>
      </c>
      <c r="U264" s="54" t="str">
        <f t="shared" ref="U264:U277" si="237">IF(T264&gt;=120%, "120% equal &amp; above", IF(T264&gt;=100%,"&gt;=100%- &lt;120%",IF(T264&gt;=80%,"&gt;=80%-&lt;100%",IF(T264&gt;=50%,"&gt;=50%-&lt;80%",IF(T264&gt;=20%,"&gt;=20%-&lt;50%","&lt;20%")))))</f>
        <v>&lt;20%</v>
      </c>
      <c r="V264" s="53">
        <f t="shared" ref="V264:V277" si="238">S264/$B$3*$B$2</f>
        <v>0</v>
      </c>
      <c r="W264" s="54">
        <f t="shared" ref="W264:W277" si="239">IFERROR(V264/R264,2)</f>
        <v>0</v>
      </c>
    </row>
    <row r="265" spans="1:23" hidden="1">
      <c r="A265" s="8" t="s">
        <v>585</v>
      </c>
      <c r="B265" s="5" t="s">
        <v>586</v>
      </c>
      <c r="C265" s="46" t="s">
        <v>618</v>
      </c>
      <c r="D265" s="46" t="s">
        <v>619</v>
      </c>
      <c r="E265" s="46" t="s">
        <v>589</v>
      </c>
      <c r="F265" s="46" t="s">
        <v>311</v>
      </c>
      <c r="G265" s="46" t="s">
        <v>1922</v>
      </c>
      <c r="H265" s="47"/>
      <c r="I265" s="47" t="s">
        <v>1872</v>
      </c>
      <c r="J265" s="48" t="s">
        <v>11</v>
      </c>
      <c r="K265" s="45" t="s">
        <v>11</v>
      </c>
      <c r="L265" s="49">
        <v>72678.600000000006</v>
      </c>
      <c r="M265" s="50">
        <v>60700</v>
      </c>
      <c r="N265" s="51">
        <f t="shared" si="232"/>
        <v>0.8351839468564336</v>
      </c>
      <c r="O265" s="51" t="str">
        <f t="shared" si="233"/>
        <v>&gt;=80%-&lt;100%</v>
      </c>
      <c r="P265" s="50">
        <f t="shared" si="234"/>
        <v>82772.727272727265</v>
      </c>
      <c r="Q265" s="51">
        <f t="shared" si="235"/>
        <v>1.1388872002587729</v>
      </c>
      <c r="R265" s="52">
        <v>127493.79999999999</v>
      </c>
      <c r="S265" s="53">
        <v>41150</v>
      </c>
      <c r="T265" s="54">
        <f t="shared" si="236"/>
        <v>0.3227607930738593</v>
      </c>
      <c r="U265" s="54" t="str">
        <f t="shared" si="237"/>
        <v>&gt;=20%-&lt;50%</v>
      </c>
      <c r="V265" s="53">
        <f t="shared" si="238"/>
        <v>56113.636363636368</v>
      </c>
      <c r="W265" s="54">
        <f t="shared" si="239"/>
        <v>0.44012835419162638</v>
      </c>
    </row>
    <row r="266" spans="1:23" hidden="1">
      <c r="A266" s="8" t="s">
        <v>836</v>
      </c>
      <c r="B266" s="5" t="s">
        <v>837</v>
      </c>
      <c r="C266" s="46" t="s">
        <v>1407</v>
      </c>
      <c r="D266" s="46" t="s">
        <v>1408</v>
      </c>
      <c r="E266" s="46" t="s">
        <v>789</v>
      </c>
      <c r="F266" s="46" t="s">
        <v>311</v>
      </c>
      <c r="G266" s="46" t="s">
        <v>1957</v>
      </c>
      <c r="H266" s="47"/>
      <c r="I266" s="47" t="s">
        <v>1872</v>
      </c>
      <c r="J266" s="48" t="s">
        <v>11</v>
      </c>
      <c r="K266" s="45"/>
      <c r="L266" s="49">
        <v>200000</v>
      </c>
      <c r="M266" s="50">
        <v>141455</v>
      </c>
      <c r="N266" s="51">
        <f t="shared" si="232"/>
        <v>0.70727499999999999</v>
      </c>
      <c r="O266" s="51" t="str">
        <f t="shared" si="233"/>
        <v>&gt;=50%-&lt;80%</v>
      </c>
      <c r="P266" s="50">
        <f t="shared" si="234"/>
        <v>192893.18181818182</v>
      </c>
      <c r="Q266" s="51">
        <f t="shared" si="235"/>
        <v>0.96446590909090912</v>
      </c>
      <c r="R266" s="52"/>
      <c r="S266" s="53">
        <v>5940</v>
      </c>
      <c r="T266" s="54">
        <f t="shared" si="236"/>
        <v>2</v>
      </c>
      <c r="U266" s="54" t="str">
        <f t="shared" si="237"/>
        <v>120% equal &amp; above</v>
      </c>
      <c r="V266" s="53">
        <f t="shared" si="238"/>
        <v>8100</v>
      </c>
      <c r="W266" s="54">
        <f t="shared" si="239"/>
        <v>2</v>
      </c>
    </row>
    <row r="267" spans="1:23">
      <c r="A267" s="8" t="s">
        <v>374</v>
      </c>
      <c r="B267" s="5" t="s">
        <v>375</v>
      </c>
      <c r="C267" s="46" t="s">
        <v>728</v>
      </c>
      <c r="D267" s="46" t="s">
        <v>729</v>
      </c>
      <c r="E267" s="46" t="s">
        <v>311</v>
      </c>
      <c r="F267" s="46" t="s">
        <v>311</v>
      </c>
      <c r="G267" s="46" t="s">
        <v>1938</v>
      </c>
      <c r="H267" s="47"/>
      <c r="I267" s="47" t="s">
        <v>1872</v>
      </c>
      <c r="J267" s="48" t="s">
        <v>11</v>
      </c>
      <c r="K267" s="45" t="s">
        <v>11</v>
      </c>
      <c r="L267" s="49">
        <v>150000</v>
      </c>
      <c r="M267" s="50">
        <v>94280</v>
      </c>
      <c r="N267" s="51">
        <f t="shared" si="232"/>
        <v>0.62853333333333339</v>
      </c>
      <c r="O267" s="51" t="str">
        <f t="shared" si="233"/>
        <v>&gt;=50%-&lt;80%</v>
      </c>
      <c r="P267" s="50">
        <f t="shared" si="234"/>
        <v>128563.63636363635</v>
      </c>
      <c r="Q267" s="51">
        <f t="shared" si="235"/>
        <v>0.85709090909090901</v>
      </c>
      <c r="R267" s="52">
        <v>50000</v>
      </c>
      <c r="S267" s="53">
        <v>17850</v>
      </c>
      <c r="T267" s="54">
        <f t="shared" si="236"/>
        <v>0.35699999999999998</v>
      </c>
      <c r="U267" s="54" t="str">
        <f t="shared" si="237"/>
        <v>&gt;=20%-&lt;50%</v>
      </c>
      <c r="V267" s="53">
        <f t="shared" si="238"/>
        <v>24340.909090909092</v>
      </c>
      <c r="W267" s="54">
        <f t="shared" si="239"/>
        <v>0.48681818181818182</v>
      </c>
    </row>
    <row r="268" spans="1:23" hidden="1">
      <c r="A268" s="8" t="s">
        <v>685</v>
      </c>
      <c r="B268" s="5" t="s">
        <v>686</v>
      </c>
      <c r="C268" s="46" t="s">
        <v>1277</v>
      </c>
      <c r="D268" s="46" t="s">
        <v>1278</v>
      </c>
      <c r="E268" s="46" t="s">
        <v>311</v>
      </c>
      <c r="F268" s="46" t="s">
        <v>311</v>
      </c>
      <c r="G268" s="46" t="s">
        <v>1884</v>
      </c>
      <c r="H268" s="47"/>
      <c r="I268" s="47" t="s">
        <v>1872</v>
      </c>
      <c r="J268" s="48" t="s">
        <v>11</v>
      </c>
      <c r="K268" s="45" t="s">
        <v>11</v>
      </c>
      <c r="L268" s="49">
        <v>120000</v>
      </c>
      <c r="M268" s="50">
        <v>164340</v>
      </c>
      <c r="N268" s="51">
        <f t="shared" si="232"/>
        <v>1.3694999999999999</v>
      </c>
      <c r="O268" s="51" t="str">
        <f t="shared" si="233"/>
        <v>120% equal &amp; above</v>
      </c>
      <c r="P268" s="50">
        <f t="shared" si="234"/>
        <v>224100</v>
      </c>
      <c r="Q268" s="51">
        <f t="shared" si="235"/>
        <v>1.8674999999999999</v>
      </c>
      <c r="R268" s="52">
        <v>80000</v>
      </c>
      <c r="S268" s="53">
        <v>56760</v>
      </c>
      <c r="T268" s="54">
        <f t="shared" si="236"/>
        <v>0.70950000000000002</v>
      </c>
      <c r="U268" s="54" t="str">
        <f t="shared" si="237"/>
        <v>&gt;=50%-&lt;80%</v>
      </c>
      <c r="V268" s="53">
        <f t="shared" si="238"/>
        <v>77400</v>
      </c>
      <c r="W268" s="54">
        <f t="shared" si="239"/>
        <v>0.96750000000000003</v>
      </c>
    </row>
    <row r="269" spans="1:23" hidden="1">
      <c r="A269" s="8" t="s">
        <v>324</v>
      </c>
      <c r="B269" s="5" t="s">
        <v>325</v>
      </c>
      <c r="C269" s="46" t="s">
        <v>343</v>
      </c>
      <c r="D269" s="46" t="s">
        <v>344</v>
      </c>
      <c r="E269" s="46" t="s">
        <v>310</v>
      </c>
      <c r="F269" s="46" t="s">
        <v>311</v>
      </c>
      <c r="G269" s="46" t="s">
        <v>1897</v>
      </c>
      <c r="H269" s="47"/>
      <c r="I269" s="47" t="s">
        <v>1872</v>
      </c>
      <c r="J269" s="48" t="s">
        <v>11</v>
      </c>
      <c r="K269" s="45" t="s">
        <v>11</v>
      </c>
      <c r="L269" s="49">
        <v>100000</v>
      </c>
      <c r="M269" s="50">
        <v>107650</v>
      </c>
      <c r="N269" s="51">
        <f t="shared" si="232"/>
        <v>1.0765</v>
      </c>
      <c r="O269" s="51"/>
      <c r="P269" s="50">
        <f t="shared" si="234"/>
        <v>146795.45454545453</v>
      </c>
      <c r="Q269" s="51"/>
      <c r="R269" s="52">
        <v>100000</v>
      </c>
      <c r="S269" s="53">
        <v>44190</v>
      </c>
      <c r="T269" s="54">
        <f t="shared" si="236"/>
        <v>0.44190000000000002</v>
      </c>
      <c r="U269" s="54" t="str">
        <f t="shared" si="237"/>
        <v>&gt;=20%-&lt;50%</v>
      </c>
      <c r="V269" s="53">
        <f t="shared" si="238"/>
        <v>60259.090909090912</v>
      </c>
      <c r="W269" s="54">
        <f t="shared" si="239"/>
        <v>0.60259090909090907</v>
      </c>
    </row>
    <row r="270" spans="1:23" hidden="1">
      <c r="A270" s="8" t="s">
        <v>571</v>
      </c>
      <c r="B270" s="5" t="s">
        <v>572</v>
      </c>
      <c r="C270" s="46" t="s">
        <v>1615</v>
      </c>
      <c r="D270" s="46" t="s">
        <v>1616</v>
      </c>
      <c r="E270" s="46" t="s">
        <v>574</v>
      </c>
      <c r="F270" s="46" t="s">
        <v>311</v>
      </c>
      <c r="G270" s="46" t="s">
        <v>1889</v>
      </c>
      <c r="H270" s="47"/>
      <c r="I270" s="47" t="s">
        <v>1872</v>
      </c>
      <c r="J270" s="48" t="s">
        <v>11</v>
      </c>
      <c r="K270" s="45" t="s">
        <v>11</v>
      </c>
      <c r="L270" s="49">
        <v>100000</v>
      </c>
      <c r="M270" s="50">
        <v>62990</v>
      </c>
      <c r="N270" s="51">
        <f t="shared" si="232"/>
        <v>0.62990000000000002</v>
      </c>
      <c r="O270" s="51" t="str">
        <f t="shared" si="233"/>
        <v>&gt;=50%-&lt;80%</v>
      </c>
      <c r="P270" s="50">
        <f t="shared" si="234"/>
        <v>85895.454545454544</v>
      </c>
      <c r="Q270" s="51">
        <f t="shared" si="235"/>
        <v>0.85895454545454542</v>
      </c>
      <c r="R270" s="52">
        <v>100000</v>
      </c>
      <c r="S270" s="53">
        <v>26790</v>
      </c>
      <c r="T270" s="54">
        <f t="shared" si="236"/>
        <v>0.26790000000000003</v>
      </c>
      <c r="U270" s="54" t="str">
        <f t="shared" si="237"/>
        <v>&gt;=20%-&lt;50%</v>
      </c>
      <c r="V270" s="53">
        <f t="shared" si="238"/>
        <v>36531.818181818184</v>
      </c>
      <c r="W270" s="54">
        <f t="shared" si="239"/>
        <v>0.36531818181818182</v>
      </c>
    </row>
    <row r="271" spans="1:23" hidden="1">
      <c r="A271" s="8" t="s">
        <v>324</v>
      </c>
      <c r="B271" s="5" t="s">
        <v>325</v>
      </c>
      <c r="C271" s="46" t="s">
        <v>1329</v>
      </c>
      <c r="D271" s="46" t="s">
        <v>275</v>
      </c>
      <c r="E271" s="46" t="s">
        <v>310</v>
      </c>
      <c r="F271" s="46" t="s">
        <v>311</v>
      </c>
      <c r="G271" s="46" t="s">
        <v>1896</v>
      </c>
      <c r="H271" s="47"/>
      <c r="I271" s="47" t="s">
        <v>1872</v>
      </c>
      <c r="J271" s="48" t="s">
        <v>11</v>
      </c>
      <c r="K271" s="45" t="s">
        <v>11</v>
      </c>
      <c r="L271" s="49">
        <v>100000</v>
      </c>
      <c r="M271" s="50">
        <v>107655</v>
      </c>
      <c r="N271" s="51">
        <f t="shared" si="232"/>
        <v>1.0765499999999999</v>
      </c>
      <c r="O271" s="51" t="str">
        <f t="shared" si="233"/>
        <v>&gt;=100%- &lt;120%</v>
      </c>
      <c r="P271" s="50">
        <f t="shared" si="234"/>
        <v>146802.27272727274</v>
      </c>
      <c r="Q271" s="51">
        <f t="shared" si="235"/>
        <v>1.4680227272727273</v>
      </c>
      <c r="R271" s="52">
        <v>100000</v>
      </c>
      <c r="S271" s="53">
        <v>9300</v>
      </c>
      <c r="T271" s="54">
        <f t="shared" si="236"/>
        <v>9.2999999999999999E-2</v>
      </c>
      <c r="U271" s="54" t="str">
        <f t="shared" si="237"/>
        <v>&lt;20%</v>
      </c>
      <c r="V271" s="53">
        <f t="shared" si="238"/>
        <v>12681.818181818182</v>
      </c>
      <c r="W271" s="54">
        <f t="shared" si="239"/>
        <v>0.12681818181818183</v>
      </c>
    </row>
    <row r="272" spans="1:23" hidden="1">
      <c r="A272" s="8" t="s">
        <v>776</v>
      </c>
      <c r="B272" s="5" t="s">
        <v>777</v>
      </c>
      <c r="C272" s="46" t="s">
        <v>1698</v>
      </c>
      <c r="D272" s="46" t="s">
        <v>1699</v>
      </c>
      <c r="E272" s="46" t="s">
        <v>574</v>
      </c>
      <c r="F272" s="46" t="s">
        <v>311</v>
      </c>
      <c r="G272" s="46" t="s">
        <v>1961</v>
      </c>
      <c r="H272" s="47"/>
      <c r="I272" s="47" t="s">
        <v>1872</v>
      </c>
      <c r="J272" s="48" t="s">
        <v>11</v>
      </c>
      <c r="K272" s="45" t="s">
        <v>11</v>
      </c>
      <c r="L272" s="49">
        <v>100000</v>
      </c>
      <c r="M272" s="50">
        <v>75230</v>
      </c>
      <c r="N272" s="51">
        <f t="shared" si="232"/>
        <v>0.75229999999999997</v>
      </c>
      <c r="O272" s="51" t="str">
        <f t="shared" si="233"/>
        <v>&gt;=50%-&lt;80%</v>
      </c>
      <c r="P272" s="50">
        <f t="shared" si="234"/>
        <v>102586.36363636363</v>
      </c>
      <c r="Q272" s="51">
        <f t="shared" si="235"/>
        <v>1.0258636363636364</v>
      </c>
      <c r="R272" s="52">
        <v>100000</v>
      </c>
      <c r="S272" s="53">
        <v>52370</v>
      </c>
      <c r="T272" s="54">
        <f t="shared" si="236"/>
        <v>0.52370000000000005</v>
      </c>
      <c r="U272" s="54" t="str">
        <f t="shared" si="237"/>
        <v>&gt;=50%-&lt;80%</v>
      </c>
      <c r="V272" s="53">
        <f t="shared" si="238"/>
        <v>71413.636363636368</v>
      </c>
      <c r="W272" s="54">
        <f t="shared" si="239"/>
        <v>0.71413636363636368</v>
      </c>
    </row>
    <row r="273" spans="1:23" hidden="1">
      <c r="A273" s="8" t="s">
        <v>776</v>
      </c>
      <c r="B273" s="5" t="s">
        <v>777</v>
      </c>
      <c r="C273" s="46" t="s">
        <v>1681</v>
      </c>
      <c r="D273" s="46" t="s">
        <v>205</v>
      </c>
      <c r="E273" s="46" t="s">
        <v>574</v>
      </c>
      <c r="F273" s="46" t="s">
        <v>311</v>
      </c>
      <c r="G273" s="46" t="s">
        <v>1944</v>
      </c>
      <c r="H273" s="47"/>
      <c r="I273" s="47" t="s">
        <v>1872</v>
      </c>
      <c r="J273" s="48" t="s">
        <v>11</v>
      </c>
      <c r="K273" s="45" t="s">
        <v>11</v>
      </c>
      <c r="L273" s="49">
        <v>80000</v>
      </c>
      <c r="M273" s="50">
        <v>61140</v>
      </c>
      <c r="N273" s="51">
        <f t="shared" si="232"/>
        <v>0.76424999999999998</v>
      </c>
      <c r="O273" s="51" t="str">
        <f t="shared" si="233"/>
        <v>&gt;=50%-&lt;80%</v>
      </c>
      <c r="P273" s="50">
        <f t="shared" si="234"/>
        <v>83372.727272727265</v>
      </c>
      <c r="Q273" s="51">
        <f t="shared" si="235"/>
        <v>1.0421590909090908</v>
      </c>
      <c r="R273" s="52">
        <v>120000</v>
      </c>
      <c r="S273" s="53">
        <v>81240</v>
      </c>
      <c r="T273" s="54">
        <f t="shared" si="236"/>
        <v>0.67700000000000005</v>
      </c>
      <c r="U273" s="54" t="str">
        <f t="shared" si="237"/>
        <v>&gt;=50%-&lt;80%</v>
      </c>
      <c r="V273" s="53">
        <f t="shared" si="238"/>
        <v>110781.81818181818</v>
      </c>
      <c r="W273" s="54">
        <f t="shared" si="239"/>
        <v>0.9231818181818181</v>
      </c>
    </row>
    <row r="274" spans="1:23">
      <c r="A274" s="8" t="s">
        <v>374</v>
      </c>
      <c r="B274" s="5" t="s">
        <v>375</v>
      </c>
      <c r="C274" s="46" t="s">
        <v>1434</v>
      </c>
      <c r="D274" s="46" t="s">
        <v>2143</v>
      </c>
      <c r="E274" s="46" t="s">
        <v>311</v>
      </c>
      <c r="F274" s="46" t="s">
        <v>311</v>
      </c>
      <c r="G274" s="46" t="s">
        <v>1937</v>
      </c>
      <c r="H274" s="47"/>
      <c r="I274" s="47" t="s">
        <v>1872</v>
      </c>
      <c r="J274" s="48" t="s">
        <v>11</v>
      </c>
      <c r="K274" s="45" t="s">
        <v>11</v>
      </c>
      <c r="L274" s="49">
        <v>80000</v>
      </c>
      <c r="M274" s="50">
        <v>61945</v>
      </c>
      <c r="N274" s="51">
        <f t="shared" si="232"/>
        <v>0.77431249999999996</v>
      </c>
      <c r="O274" s="51" t="str">
        <f t="shared" si="233"/>
        <v>&gt;=50%-&lt;80%</v>
      </c>
      <c r="P274" s="50">
        <f t="shared" si="234"/>
        <v>84470.454545454544</v>
      </c>
      <c r="Q274" s="51">
        <f t="shared" si="235"/>
        <v>1.0558806818181818</v>
      </c>
      <c r="R274" s="52">
        <v>120000</v>
      </c>
      <c r="S274" s="53">
        <v>30540</v>
      </c>
      <c r="T274" s="54">
        <f t="shared" si="236"/>
        <v>0.2545</v>
      </c>
      <c r="U274" s="54" t="str">
        <f t="shared" si="237"/>
        <v>&gt;=20%-&lt;50%</v>
      </c>
      <c r="V274" s="53">
        <f t="shared" si="238"/>
        <v>41645.454545454544</v>
      </c>
      <c r="W274" s="54">
        <f t="shared" si="239"/>
        <v>0.34704545454545455</v>
      </c>
    </row>
    <row r="275" spans="1:23" hidden="1">
      <c r="A275" s="8" t="s">
        <v>415</v>
      </c>
      <c r="B275" s="5" t="s">
        <v>416</v>
      </c>
      <c r="C275" s="46" t="s">
        <v>419</v>
      </c>
      <c r="D275" s="46" t="s">
        <v>420</v>
      </c>
      <c r="E275" s="46" t="s">
        <v>310</v>
      </c>
      <c r="F275" s="46" t="s">
        <v>311</v>
      </c>
      <c r="G275" s="46" t="s">
        <v>1903</v>
      </c>
      <c r="H275" s="47"/>
      <c r="I275" s="47" t="s">
        <v>1872</v>
      </c>
      <c r="J275" s="48" t="s">
        <v>11</v>
      </c>
      <c r="K275" s="45" t="s">
        <v>11</v>
      </c>
      <c r="L275" s="49">
        <v>100000</v>
      </c>
      <c r="M275" s="50">
        <v>39590</v>
      </c>
      <c r="N275" s="51">
        <f t="shared" si="232"/>
        <v>0.39589999999999997</v>
      </c>
      <c r="O275" s="51" t="str">
        <f t="shared" si="233"/>
        <v>&gt;=20%-&lt;50%</v>
      </c>
      <c r="P275" s="50">
        <f t="shared" si="234"/>
        <v>53986.363636363632</v>
      </c>
      <c r="Q275" s="51">
        <f t="shared" si="235"/>
        <v>0.53986363636363632</v>
      </c>
      <c r="R275" s="52">
        <v>100000</v>
      </c>
      <c r="S275" s="53">
        <v>24360</v>
      </c>
      <c r="T275" s="54">
        <f t="shared" si="236"/>
        <v>0.24360000000000001</v>
      </c>
      <c r="U275" s="54" t="str">
        <f t="shared" si="237"/>
        <v>&gt;=20%-&lt;50%</v>
      </c>
      <c r="V275" s="53">
        <f t="shared" si="238"/>
        <v>33218.181818181816</v>
      </c>
      <c r="W275" s="54">
        <f t="shared" si="239"/>
        <v>0.33218181818181819</v>
      </c>
    </row>
    <row r="276" spans="1:23" hidden="1">
      <c r="A276" s="8" t="s">
        <v>571</v>
      </c>
      <c r="B276" s="5" t="s">
        <v>572</v>
      </c>
      <c r="C276" s="46" t="s">
        <v>1634</v>
      </c>
      <c r="D276" s="46" t="s">
        <v>964</v>
      </c>
      <c r="E276" s="46" t="s">
        <v>574</v>
      </c>
      <c r="F276" s="46" t="s">
        <v>311</v>
      </c>
      <c r="G276" s="46" t="s">
        <v>1887</v>
      </c>
      <c r="H276" s="47"/>
      <c r="I276" s="47" t="s">
        <v>1872</v>
      </c>
      <c r="J276" s="48" t="s">
        <v>11</v>
      </c>
      <c r="K276" s="45" t="s">
        <v>11</v>
      </c>
      <c r="L276" s="49">
        <v>80000</v>
      </c>
      <c r="M276" s="50">
        <v>74955</v>
      </c>
      <c r="N276" s="51">
        <f t="shared" si="232"/>
        <v>0.93693749999999998</v>
      </c>
      <c r="O276" s="51" t="str">
        <f t="shared" si="233"/>
        <v>&gt;=80%-&lt;100%</v>
      </c>
      <c r="P276" s="50">
        <f t="shared" si="234"/>
        <v>102211.36363636363</v>
      </c>
      <c r="Q276" s="51">
        <f t="shared" si="235"/>
        <v>1.2776420454545454</v>
      </c>
      <c r="R276" s="52">
        <v>120000</v>
      </c>
      <c r="S276" s="53">
        <v>69960</v>
      </c>
      <c r="T276" s="54">
        <f t="shared" si="236"/>
        <v>0.58299999999999996</v>
      </c>
      <c r="U276" s="54" t="str">
        <f t="shared" si="237"/>
        <v>&gt;=50%-&lt;80%</v>
      </c>
      <c r="V276" s="53">
        <f t="shared" si="238"/>
        <v>95400</v>
      </c>
      <c r="W276" s="54">
        <f t="shared" si="239"/>
        <v>0.79500000000000004</v>
      </c>
    </row>
    <row r="277" spans="1:23" hidden="1">
      <c r="A277" s="8" t="s">
        <v>776</v>
      </c>
      <c r="B277" s="5" t="s">
        <v>777</v>
      </c>
      <c r="C277" s="46" t="s">
        <v>1647</v>
      </c>
      <c r="D277" s="46" t="s">
        <v>200</v>
      </c>
      <c r="E277" s="46" t="s">
        <v>574</v>
      </c>
      <c r="F277" s="46" t="s">
        <v>311</v>
      </c>
      <c r="G277" s="46" t="s">
        <v>1966</v>
      </c>
      <c r="H277" s="47"/>
      <c r="I277" s="47" t="s">
        <v>1872</v>
      </c>
      <c r="J277" s="48" t="s">
        <v>11</v>
      </c>
      <c r="K277" s="45" t="s">
        <v>11</v>
      </c>
      <c r="L277" s="49">
        <v>80000</v>
      </c>
      <c r="M277" s="50">
        <v>81155</v>
      </c>
      <c r="N277" s="51">
        <f t="shared" si="232"/>
        <v>1.0144375000000001</v>
      </c>
      <c r="O277" s="51" t="str">
        <f t="shared" si="233"/>
        <v>&gt;=100%- &lt;120%</v>
      </c>
      <c r="P277" s="50">
        <f t="shared" si="234"/>
        <v>110665.90909090909</v>
      </c>
      <c r="Q277" s="51">
        <f t="shared" si="235"/>
        <v>1.3833238636363636</v>
      </c>
      <c r="R277" s="52">
        <v>120000</v>
      </c>
      <c r="S277" s="53">
        <v>110020</v>
      </c>
      <c r="T277" s="54">
        <f t="shared" si="236"/>
        <v>0.91683333333333328</v>
      </c>
      <c r="U277" s="54" t="str">
        <f t="shared" si="237"/>
        <v>&gt;=80%-&lt;100%</v>
      </c>
      <c r="V277" s="53">
        <f t="shared" si="238"/>
        <v>150027.27272727274</v>
      </c>
      <c r="W277" s="54">
        <f t="shared" si="239"/>
        <v>1.2502272727272727</v>
      </c>
    </row>
    <row r="278" spans="1:23" hidden="1">
      <c r="A278" s="8" t="s">
        <v>415</v>
      </c>
      <c r="B278" s="5" t="s">
        <v>416</v>
      </c>
      <c r="C278" s="46" t="s">
        <v>2452</v>
      </c>
      <c r="D278" s="46" t="s">
        <v>2453</v>
      </c>
      <c r="E278" s="46" t="s">
        <v>310</v>
      </c>
      <c r="F278" s="46" t="s">
        <v>311</v>
      </c>
      <c r="G278" s="46" t="s">
        <v>1903</v>
      </c>
      <c r="H278" s="47"/>
      <c r="I278" s="47" t="s">
        <v>1872</v>
      </c>
      <c r="J278" s="48" t="s">
        <v>11</v>
      </c>
      <c r="K278" s="45" t="s">
        <v>11</v>
      </c>
      <c r="L278" s="49">
        <v>50000</v>
      </c>
      <c r="M278" s="50">
        <v>54840</v>
      </c>
      <c r="N278" s="51">
        <f t="shared" ref="N278:N285" si="240">IFERROR(M278/L278,2)</f>
        <v>1.0968</v>
      </c>
      <c r="O278" s="51" t="str">
        <f t="shared" ref="O278:O285" si="241">IF(N278&gt;=120%, "120% equal &amp; above", IF(N278&gt;=100%,"&gt;=100%- &lt;120%",IF(N278&gt;=80%,"&gt;=80%-&lt;100%",IF(N278&gt;=50%,"&gt;=50%-&lt;80%",IF(N278&gt;=20%,"&gt;=20%-&lt;50%","&lt;20%")))))</f>
        <v>&gt;=100%- &lt;120%</v>
      </c>
      <c r="P278" s="50">
        <f t="shared" ref="P278:P285" si="242">M278/$B$3*$B$2</f>
        <v>74781.818181818177</v>
      </c>
      <c r="Q278" s="51">
        <f t="shared" ref="Q278:Q285" si="243">IFERROR(P278/L278,2)</f>
        <v>1.4956363636363634</v>
      </c>
      <c r="R278" s="52">
        <v>150000</v>
      </c>
      <c r="S278" s="53">
        <v>165905</v>
      </c>
      <c r="T278" s="54">
        <f t="shared" ref="T278:T285" si="244">IFERROR(S278/R278,2)</f>
        <v>1.1060333333333334</v>
      </c>
      <c r="U278" s="54" t="str">
        <f t="shared" ref="U278:U285" si="245">IF(T278&gt;=120%, "120% equal &amp; above", IF(T278&gt;=100%,"&gt;=100%- &lt;120%",IF(T278&gt;=80%,"&gt;=80%-&lt;100%",IF(T278&gt;=50%,"&gt;=50%-&lt;80%",IF(T278&gt;=20%,"&gt;=20%-&lt;50%","&lt;20%")))))</f>
        <v>&gt;=100%- &lt;120%</v>
      </c>
      <c r="V278" s="53">
        <f t="shared" ref="V278:V285" si="246">S278/$B$3*$B$2</f>
        <v>226234.09090909091</v>
      </c>
      <c r="W278" s="54">
        <f t="shared" ref="W278:W285" si="247">IFERROR(V278/R278,2)</f>
        <v>1.5082272727272727</v>
      </c>
    </row>
    <row r="279" spans="1:23" hidden="1">
      <c r="A279" s="8" t="s">
        <v>680</v>
      </c>
      <c r="B279" s="5" t="s">
        <v>681</v>
      </c>
      <c r="C279" s="46" t="s">
        <v>1515</v>
      </c>
      <c r="D279" s="46" t="s">
        <v>1516</v>
      </c>
      <c r="E279" s="46" t="s">
        <v>311</v>
      </c>
      <c r="F279" s="46" t="s">
        <v>311</v>
      </c>
      <c r="G279" s="46" t="s">
        <v>1929</v>
      </c>
      <c r="H279" s="47"/>
      <c r="I279" s="47" t="s">
        <v>1872</v>
      </c>
      <c r="J279" s="48" t="s">
        <v>11</v>
      </c>
      <c r="K279" s="45" t="s">
        <v>11</v>
      </c>
      <c r="L279" s="49">
        <v>30000</v>
      </c>
      <c r="M279" s="50">
        <v>38450</v>
      </c>
      <c r="N279" s="51">
        <f t="shared" si="240"/>
        <v>1.2816666666666667</v>
      </c>
      <c r="O279" s="51" t="str">
        <f t="shared" si="241"/>
        <v>120% equal &amp; above</v>
      </c>
      <c r="P279" s="50">
        <f t="shared" si="242"/>
        <v>52431.818181818184</v>
      </c>
      <c r="Q279" s="51">
        <f t="shared" si="243"/>
        <v>1.7477272727272728</v>
      </c>
      <c r="R279" s="52">
        <v>168434.1</v>
      </c>
      <c r="S279" s="53">
        <v>56510</v>
      </c>
      <c r="T279" s="54">
        <f t="shared" si="244"/>
        <v>0.33550213406905133</v>
      </c>
      <c r="U279" s="54" t="str">
        <f t="shared" si="245"/>
        <v>&gt;=20%-&lt;50%</v>
      </c>
      <c r="V279" s="53">
        <f t="shared" si="246"/>
        <v>77059.090909090912</v>
      </c>
      <c r="W279" s="54">
        <f t="shared" si="247"/>
        <v>0.45750291009416094</v>
      </c>
    </row>
    <row r="280" spans="1:23" hidden="1">
      <c r="A280" s="8" t="s">
        <v>469</v>
      </c>
      <c r="B280" s="5" t="s">
        <v>470</v>
      </c>
      <c r="C280" s="46" t="s">
        <v>536</v>
      </c>
      <c r="D280" s="46" t="s">
        <v>105</v>
      </c>
      <c r="E280" s="46" t="s">
        <v>473</v>
      </c>
      <c r="F280" s="46" t="s">
        <v>311</v>
      </c>
      <c r="G280" s="46" t="s">
        <v>1915</v>
      </c>
      <c r="H280" s="47"/>
      <c r="I280" s="47" t="s">
        <v>1872</v>
      </c>
      <c r="J280" s="48" t="s">
        <v>11</v>
      </c>
      <c r="K280" s="45" t="s">
        <v>11</v>
      </c>
      <c r="L280" s="49">
        <v>96370.425000000003</v>
      </c>
      <c r="M280" s="50">
        <v>81525</v>
      </c>
      <c r="N280" s="51">
        <f t="shared" si="240"/>
        <v>0.84595455504113426</v>
      </c>
      <c r="O280" s="51" t="str">
        <f t="shared" si="241"/>
        <v>&gt;=80%-&lt;100%</v>
      </c>
      <c r="P280" s="50">
        <f t="shared" si="242"/>
        <v>111170.45454545454</v>
      </c>
      <c r="Q280" s="51">
        <f t="shared" si="243"/>
        <v>1.1535743932379103</v>
      </c>
      <c r="R280" s="52">
        <v>100788.79999999999</v>
      </c>
      <c r="S280" s="53">
        <v>39650</v>
      </c>
      <c r="T280" s="54">
        <f t="shared" si="244"/>
        <v>0.39339688536821554</v>
      </c>
      <c r="U280" s="54" t="str">
        <f t="shared" si="245"/>
        <v>&gt;=20%-&lt;50%</v>
      </c>
      <c r="V280" s="53">
        <f t="shared" si="246"/>
        <v>54068.181818181816</v>
      </c>
      <c r="W280" s="54">
        <f t="shared" si="247"/>
        <v>0.53645029822938484</v>
      </c>
    </row>
    <row r="281" spans="1:23" hidden="1">
      <c r="A281" s="8" t="s">
        <v>469</v>
      </c>
      <c r="B281" s="5" t="s">
        <v>470</v>
      </c>
      <c r="C281" s="46" t="s">
        <v>497</v>
      </c>
      <c r="D281" s="46" t="s">
        <v>498</v>
      </c>
      <c r="E281" s="46" t="s">
        <v>473</v>
      </c>
      <c r="F281" s="46" t="s">
        <v>311</v>
      </c>
      <c r="G281" s="46" t="s">
        <v>1911</v>
      </c>
      <c r="H281" s="47"/>
      <c r="I281" s="47" t="s">
        <v>1872</v>
      </c>
      <c r="J281" s="48" t="s">
        <v>11</v>
      </c>
      <c r="K281" s="45" t="s">
        <v>11</v>
      </c>
      <c r="L281" s="49">
        <v>78526.8</v>
      </c>
      <c r="M281" s="50">
        <v>60720</v>
      </c>
      <c r="N281" s="51">
        <f t="shared" si="240"/>
        <v>0.77323919986552359</v>
      </c>
      <c r="O281" s="51" t="str">
        <f t="shared" si="241"/>
        <v>&gt;=50%-&lt;80%</v>
      </c>
      <c r="P281" s="50">
        <f t="shared" si="242"/>
        <v>82800</v>
      </c>
      <c r="Q281" s="51">
        <f t="shared" si="243"/>
        <v>1.054417090725714</v>
      </c>
      <c r="R281" s="52">
        <v>118496.2</v>
      </c>
      <c r="S281" s="53">
        <v>6570</v>
      </c>
      <c r="T281" s="54">
        <f t="shared" si="244"/>
        <v>5.5444815951903946E-2</v>
      </c>
      <c r="U281" s="54" t="str">
        <f t="shared" si="245"/>
        <v>&lt;20%</v>
      </c>
      <c r="V281" s="53">
        <f t="shared" si="246"/>
        <v>8959.0909090909081</v>
      </c>
      <c r="W281" s="54">
        <f t="shared" si="247"/>
        <v>7.5606567207141734E-2</v>
      </c>
    </row>
    <row r="282" spans="1:23" hidden="1">
      <c r="A282" s="8" t="s">
        <v>633</v>
      </c>
      <c r="B282" s="5" t="s">
        <v>128</v>
      </c>
      <c r="C282" s="46" t="s">
        <v>638</v>
      </c>
      <c r="D282" s="46" t="s">
        <v>639</v>
      </c>
      <c r="E282" s="46" t="s">
        <v>589</v>
      </c>
      <c r="F282" s="46" t="s">
        <v>311</v>
      </c>
      <c r="G282" s="46" t="s">
        <v>1923</v>
      </c>
      <c r="H282" s="47"/>
      <c r="I282" s="47" t="s">
        <v>1872</v>
      </c>
      <c r="J282" s="48" t="s">
        <v>11</v>
      </c>
      <c r="K282" s="45" t="s">
        <v>11</v>
      </c>
      <c r="L282" s="49">
        <v>98347.5</v>
      </c>
      <c r="M282" s="50">
        <v>22360</v>
      </c>
      <c r="N282" s="51">
        <f t="shared" si="240"/>
        <v>0.22735707567553826</v>
      </c>
      <c r="O282" s="51" t="str">
        <f t="shared" si="241"/>
        <v>&gt;=20%-&lt;50%</v>
      </c>
      <c r="P282" s="50">
        <f t="shared" si="242"/>
        <v>30490.909090909092</v>
      </c>
      <c r="Q282" s="51">
        <f t="shared" si="243"/>
        <v>0.31003237592118854</v>
      </c>
      <c r="R282" s="52">
        <v>98312.2</v>
      </c>
      <c r="S282" s="53">
        <v>0</v>
      </c>
      <c r="T282" s="54">
        <f t="shared" si="244"/>
        <v>0</v>
      </c>
      <c r="U282" s="54" t="str">
        <f t="shared" si="245"/>
        <v>&lt;20%</v>
      </c>
      <c r="V282" s="53">
        <f t="shared" si="246"/>
        <v>0</v>
      </c>
      <c r="W282" s="54">
        <f t="shared" si="247"/>
        <v>0</v>
      </c>
    </row>
    <row r="283" spans="1:23" hidden="1">
      <c r="A283" s="8" t="s">
        <v>633</v>
      </c>
      <c r="B283" s="5" t="s">
        <v>128</v>
      </c>
      <c r="C283" s="46" t="s">
        <v>1040</v>
      </c>
      <c r="D283" s="46" t="s">
        <v>1041</v>
      </c>
      <c r="E283" s="46" t="s">
        <v>589</v>
      </c>
      <c r="F283" s="46" t="s">
        <v>311</v>
      </c>
      <c r="G283" s="46" t="s">
        <v>1925</v>
      </c>
      <c r="H283" s="47"/>
      <c r="I283" s="47" t="s">
        <v>1872</v>
      </c>
      <c r="J283" s="48" t="s">
        <v>11</v>
      </c>
      <c r="K283" s="45" t="s">
        <v>11</v>
      </c>
      <c r="L283" s="49">
        <v>134471.04000000001</v>
      </c>
      <c r="M283" s="50">
        <v>120640</v>
      </c>
      <c r="N283" s="51">
        <f t="shared" si="240"/>
        <v>0.89714484248801818</v>
      </c>
      <c r="O283" s="51" t="str">
        <f t="shared" si="241"/>
        <v>&gt;=80%-&lt;100%</v>
      </c>
      <c r="P283" s="50">
        <f t="shared" si="242"/>
        <v>164509.09090909091</v>
      </c>
      <c r="Q283" s="51">
        <f t="shared" si="243"/>
        <v>1.2233793306654794</v>
      </c>
      <c r="R283" s="52">
        <v>61787.039999999994</v>
      </c>
      <c r="S283" s="53">
        <v>40000</v>
      </c>
      <c r="T283" s="54">
        <f t="shared" si="244"/>
        <v>0.64738495321996337</v>
      </c>
      <c r="U283" s="54" t="str">
        <f t="shared" si="245"/>
        <v>&gt;=50%-&lt;80%</v>
      </c>
      <c r="V283" s="53">
        <f t="shared" si="246"/>
        <v>54545.454545454544</v>
      </c>
      <c r="W283" s="54">
        <f t="shared" si="247"/>
        <v>0.88279766348176814</v>
      </c>
    </row>
    <row r="284" spans="1:23" hidden="1">
      <c r="A284" s="8" t="s">
        <v>776</v>
      </c>
      <c r="B284" s="5" t="s">
        <v>777</v>
      </c>
      <c r="C284" s="46" t="s">
        <v>1631</v>
      </c>
      <c r="D284" s="46" t="s">
        <v>241</v>
      </c>
      <c r="E284" s="46" t="s">
        <v>574</v>
      </c>
      <c r="F284" s="46" t="s">
        <v>311</v>
      </c>
      <c r="G284" s="46" t="s">
        <v>1942</v>
      </c>
      <c r="H284" s="47"/>
      <c r="I284" s="47" t="s">
        <v>1872</v>
      </c>
      <c r="J284" s="48" t="s">
        <v>11</v>
      </c>
      <c r="K284" s="45" t="s">
        <v>11</v>
      </c>
      <c r="L284" s="49">
        <v>120000</v>
      </c>
      <c r="M284" s="50">
        <v>90570</v>
      </c>
      <c r="N284" s="51">
        <f t="shared" si="240"/>
        <v>0.75475000000000003</v>
      </c>
      <c r="O284" s="51" t="str">
        <f t="shared" si="241"/>
        <v>&gt;=50%-&lt;80%</v>
      </c>
      <c r="P284" s="50">
        <f t="shared" si="242"/>
        <v>123504.54545454546</v>
      </c>
      <c r="Q284" s="51">
        <f t="shared" si="243"/>
        <v>1.0292045454545455</v>
      </c>
      <c r="R284" s="52">
        <v>75000</v>
      </c>
      <c r="S284" s="53">
        <v>0</v>
      </c>
      <c r="T284" s="54">
        <f t="shared" si="244"/>
        <v>0</v>
      </c>
      <c r="U284" s="54" t="str">
        <f t="shared" si="245"/>
        <v>&lt;20%</v>
      </c>
      <c r="V284" s="53">
        <f t="shared" si="246"/>
        <v>0</v>
      </c>
      <c r="W284" s="54">
        <f t="shared" si="247"/>
        <v>0</v>
      </c>
    </row>
    <row r="285" spans="1:23" hidden="1">
      <c r="A285" s="8" t="s">
        <v>785</v>
      </c>
      <c r="B285" s="5" t="s">
        <v>786</v>
      </c>
      <c r="C285" s="46" t="s">
        <v>809</v>
      </c>
      <c r="D285" s="46" t="s">
        <v>810</v>
      </c>
      <c r="E285" s="46" t="s">
        <v>789</v>
      </c>
      <c r="F285" s="46" t="s">
        <v>311</v>
      </c>
      <c r="G285" s="46" t="s">
        <v>1948</v>
      </c>
      <c r="H285" s="47"/>
      <c r="I285" s="47" t="s">
        <v>13</v>
      </c>
      <c r="J285" s="48" t="s">
        <v>11</v>
      </c>
      <c r="K285" s="45" t="s">
        <v>11</v>
      </c>
      <c r="L285" s="49">
        <v>70000</v>
      </c>
      <c r="M285" s="50">
        <v>24345</v>
      </c>
      <c r="N285" s="51">
        <f t="shared" si="240"/>
        <v>0.34778571428571431</v>
      </c>
      <c r="O285" s="51" t="str">
        <f t="shared" si="241"/>
        <v>&gt;=20%-&lt;50%</v>
      </c>
      <c r="P285" s="50">
        <f t="shared" si="242"/>
        <v>33197.727272727272</v>
      </c>
      <c r="Q285" s="51">
        <f t="shared" si="243"/>
        <v>0.47425324675324676</v>
      </c>
      <c r="R285" s="52">
        <v>125000</v>
      </c>
      <c r="S285" s="53">
        <v>45730</v>
      </c>
      <c r="T285" s="54">
        <f t="shared" si="244"/>
        <v>0.36584</v>
      </c>
      <c r="U285" s="54" t="str">
        <f t="shared" si="245"/>
        <v>&gt;=20%-&lt;50%</v>
      </c>
      <c r="V285" s="53">
        <f t="shared" si="246"/>
        <v>62359.090909090904</v>
      </c>
      <c r="W285" s="54">
        <f t="shared" si="247"/>
        <v>0.49887272727272725</v>
      </c>
    </row>
    <row r="286" spans="1:23" hidden="1">
      <c r="A286" s="8" t="s">
        <v>785</v>
      </c>
      <c r="B286" s="5" t="s">
        <v>786</v>
      </c>
      <c r="C286" s="46" t="s">
        <v>842</v>
      </c>
      <c r="D286" s="46" t="s">
        <v>843</v>
      </c>
      <c r="E286" s="46" t="s">
        <v>789</v>
      </c>
      <c r="F286" s="46" t="s">
        <v>311</v>
      </c>
      <c r="G286" s="46" t="s">
        <v>1954</v>
      </c>
      <c r="H286" s="47"/>
      <c r="I286" s="47" t="s">
        <v>1872</v>
      </c>
      <c r="J286" s="48" t="s">
        <v>11</v>
      </c>
      <c r="K286" s="45" t="s">
        <v>11</v>
      </c>
      <c r="L286" s="49">
        <v>112226.85</v>
      </c>
      <c r="M286" s="50">
        <v>74415</v>
      </c>
      <c r="N286" s="51">
        <f t="shared" ref="N286:N288" si="248">IFERROR(M286/L286,2)</f>
        <v>0.6630766166919948</v>
      </c>
      <c r="O286" s="51" t="str">
        <f t="shared" ref="O286:O288" si="249">IF(N286&gt;=120%, "120% equal &amp; above", IF(N286&gt;=100%,"&gt;=100%- &lt;120%",IF(N286&gt;=80%,"&gt;=80%-&lt;100%",IF(N286&gt;=50%,"&gt;=50%-&lt;80%",IF(N286&gt;=20%,"&gt;=20%-&lt;50%","&lt;20%")))))</f>
        <v>&gt;=50%-&lt;80%</v>
      </c>
      <c r="P286" s="50">
        <f t="shared" ref="P286:P288" si="250">M286/$B$3*$B$2</f>
        <v>101475</v>
      </c>
      <c r="Q286" s="51">
        <f t="shared" ref="Q286:Q288" si="251">IFERROR(P286/L286,2)</f>
        <v>0.90419538639817476</v>
      </c>
      <c r="R286" s="52">
        <v>80763.199999999997</v>
      </c>
      <c r="S286" s="53">
        <v>0</v>
      </c>
      <c r="T286" s="54">
        <f t="shared" ref="T286:T288" si="252">IFERROR(S286/R286,2)</f>
        <v>0</v>
      </c>
      <c r="U286" s="54" t="str">
        <f t="shared" ref="U286:U288" si="253">IF(T286&gt;=120%, "120% equal &amp; above", IF(T286&gt;=100%,"&gt;=100%- &lt;120%",IF(T286&gt;=80%,"&gt;=80%-&lt;100%",IF(T286&gt;=50%,"&gt;=50%-&lt;80%",IF(T286&gt;=20%,"&gt;=20%-&lt;50%","&lt;20%")))))</f>
        <v>&lt;20%</v>
      </c>
      <c r="V286" s="53">
        <f t="shared" ref="V286:V288" si="254">S286/$B$3*$B$2</f>
        <v>0</v>
      </c>
      <c r="W286" s="54">
        <f t="shared" ref="W286:W288" si="255">IFERROR(V286/R286,2)</f>
        <v>0</v>
      </c>
    </row>
    <row r="287" spans="1:23" hidden="1">
      <c r="A287" s="8" t="s">
        <v>585</v>
      </c>
      <c r="B287" s="5" t="s">
        <v>586</v>
      </c>
      <c r="C287" s="46" t="s">
        <v>1198</v>
      </c>
      <c r="D287" s="46" t="s">
        <v>1199</v>
      </c>
      <c r="E287" s="46" t="s">
        <v>589</v>
      </c>
      <c r="F287" s="46" t="s">
        <v>311</v>
      </c>
      <c r="G287" s="46" t="s">
        <v>1920</v>
      </c>
      <c r="H287" s="47"/>
      <c r="I287" s="47" t="s">
        <v>1872</v>
      </c>
      <c r="J287" s="48" t="s">
        <v>11</v>
      </c>
      <c r="K287" s="45" t="s">
        <v>11</v>
      </c>
      <c r="L287" s="49">
        <v>62561.700000000004</v>
      </c>
      <c r="M287" s="50">
        <v>19210</v>
      </c>
      <c r="N287" s="51">
        <f t="shared" si="248"/>
        <v>0.30705687345452565</v>
      </c>
      <c r="O287" s="51" t="str">
        <f t="shared" si="249"/>
        <v>&gt;=20%-&lt;50%</v>
      </c>
      <c r="P287" s="50">
        <f t="shared" si="250"/>
        <v>26195.454545454544</v>
      </c>
      <c r="Q287" s="51">
        <f t="shared" si="251"/>
        <v>0.41871391834708044</v>
      </c>
      <c r="R287" s="52">
        <v>128525.65</v>
      </c>
      <c r="S287" s="53">
        <v>29190</v>
      </c>
      <c r="T287" s="54">
        <f t="shared" si="252"/>
        <v>0.22711419860549237</v>
      </c>
      <c r="U287" s="54" t="str">
        <f t="shared" si="253"/>
        <v>&gt;=20%-&lt;50%</v>
      </c>
      <c r="V287" s="53">
        <f t="shared" si="254"/>
        <v>39804.545454545456</v>
      </c>
      <c r="W287" s="54">
        <f t="shared" si="255"/>
        <v>0.30970117991658053</v>
      </c>
    </row>
    <row r="288" spans="1:23" hidden="1">
      <c r="A288" s="8" t="s">
        <v>633</v>
      </c>
      <c r="B288" s="5" t="s">
        <v>128</v>
      </c>
      <c r="C288" s="46" t="s">
        <v>1106</v>
      </c>
      <c r="D288" s="46" t="s">
        <v>164</v>
      </c>
      <c r="E288" s="46" t="s">
        <v>589</v>
      </c>
      <c r="F288" s="46" t="s">
        <v>311</v>
      </c>
      <c r="G288" s="46" t="s">
        <v>1924</v>
      </c>
      <c r="H288" s="47"/>
      <c r="I288" s="47" t="s">
        <v>1872</v>
      </c>
      <c r="J288" s="48" t="s">
        <v>11</v>
      </c>
      <c r="K288" s="45" t="s">
        <v>11</v>
      </c>
      <c r="L288" s="49">
        <v>87021.675000000003</v>
      </c>
      <c r="M288" s="50">
        <v>107540</v>
      </c>
      <c r="N288" s="51">
        <f t="shared" si="248"/>
        <v>1.2357840733357521</v>
      </c>
      <c r="O288" s="51" t="str">
        <f t="shared" si="249"/>
        <v>120% equal &amp; above</v>
      </c>
      <c r="P288" s="50">
        <f t="shared" si="250"/>
        <v>146645.45454545453</v>
      </c>
      <c r="Q288" s="51">
        <f t="shared" si="251"/>
        <v>1.6851601000032983</v>
      </c>
      <c r="R288" s="52">
        <v>103215</v>
      </c>
      <c r="S288" s="53">
        <v>45100</v>
      </c>
      <c r="T288" s="54">
        <f t="shared" si="252"/>
        <v>0.43695199341181029</v>
      </c>
      <c r="U288" s="54" t="str">
        <f t="shared" si="253"/>
        <v>&gt;=20%-&lt;50%</v>
      </c>
      <c r="V288" s="53">
        <f t="shared" si="254"/>
        <v>61500</v>
      </c>
      <c r="W288" s="54">
        <f t="shared" si="255"/>
        <v>0.59584362737974128</v>
      </c>
    </row>
    <row r="289" spans="1:23" hidden="1">
      <c r="A289" s="8" t="s">
        <v>785</v>
      </c>
      <c r="B289" s="5" t="s">
        <v>786</v>
      </c>
      <c r="C289" s="46" t="s">
        <v>791</v>
      </c>
      <c r="D289" s="46" t="s">
        <v>792</v>
      </c>
      <c r="E289" s="46" t="s">
        <v>789</v>
      </c>
      <c r="F289" s="46" t="s">
        <v>311</v>
      </c>
      <c r="G289" s="46" t="s">
        <v>1947</v>
      </c>
      <c r="H289" s="47"/>
      <c r="I289" s="47" t="s">
        <v>13</v>
      </c>
      <c r="J289" s="48" t="s">
        <v>11</v>
      </c>
      <c r="K289" s="45" t="s">
        <v>11</v>
      </c>
      <c r="L289" s="49">
        <v>65000</v>
      </c>
      <c r="M289" s="50">
        <v>14890</v>
      </c>
      <c r="N289" s="51">
        <f t="shared" ref="N289:N292" si="256">IFERROR(M289/L289,2)</f>
        <v>0.22907692307692307</v>
      </c>
      <c r="O289" s="51" t="str">
        <f t="shared" ref="O289:O292" si="257">IF(N289&gt;=120%, "120% equal &amp; above", IF(N289&gt;=100%,"&gt;=100%- &lt;120%",IF(N289&gt;=80%,"&gt;=80%-&lt;100%",IF(N289&gt;=50%,"&gt;=50%-&lt;80%",IF(N289&gt;=20%,"&gt;=20%-&lt;50%","&lt;20%")))))</f>
        <v>&gt;=20%-&lt;50%</v>
      </c>
      <c r="P289" s="50">
        <f t="shared" ref="P289:P292" si="258">M289/$B$3*$B$2</f>
        <v>20304.545454545456</v>
      </c>
      <c r="Q289" s="51">
        <f t="shared" ref="Q289:Q292" si="259">IFERROR(P289/L289,2)</f>
        <v>0.3123776223776224</v>
      </c>
      <c r="R289" s="52">
        <v>125000</v>
      </c>
      <c r="S289" s="53">
        <v>28620</v>
      </c>
      <c r="T289" s="54">
        <f t="shared" ref="T289:T292" si="260">IFERROR(S289/R289,2)</f>
        <v>0.22896</v>
      </c>
      <c r="U289" s="54" t="str">
        <f t="shared" ref="U289:U292" si="261">IF(T289&gt;=120%, "120% equal &amp; above", IF(T289&gt;=100%,"&gt;=100%- &lt;120%",IF(T289&gt;=80%,"&gt;=80%-&lt;100%",IF(T289&gt;=50%,"&gt;=50%-&lt;80%",IF(T289&gt;=20%,"&gt;=20%-&lt;50%","&lt;20%")))))</f>
        <v>&gt;=20%-&lt;50%</v>
      </c>
      <c r="V289" s="53">
        <f t="shared" ref="V289:V292" si="262">S289/$B$3*$B$2</f>
        <v>39027.272727272728</v>
      </c>
      <c r="W289" s="54">
        <f t="shared" ref="W289:W292" si="263">IFERROR(V289/R289,2)</f>
        <v>0.31221818181818184</v>
      </c>
    </row>
    <row r="290" spans="1:23" hidden="1">
      <c r="A290" s="8" t="s">
        <v>785</v>
      </c>
      <c r="B290" s="5" t="s">
        <v>786</v>
      </c>
      <c r="C290" s="46" t="s">
        <v>896</v>
      </c>
      <c r="D290" s="46" t="s">
        <v>115</v>
      </c>
      <c r="E290" s="46" t="s">
        <v>789</v>
      </c>
      <c r="F290" s="46" t="s">
        <v>311</v>
      </c>
      <c r="G290" s="46" t="s">
        <v>1947</v>
      </c>
      <c r="H290" s="47"/>
      <c r="I290" s="47" t="s">
        <v>13</v>
      </c>
      <c r="J290" s="48" t="s">
        <v>11</v>
      </c>
      <c r="K290" s="45" t="s">
        <v>11</v>
      </c>
      <c r="L290" s="49">
        <v>65000</v>
      </c>
      <c r="M290" s="50">
        <v>37120</v>
      </c>
      <c r="N290" s="51">
        <f t="shared" si="256"/>
        <v>0.57107692307692304</v>
      </c>
      <c r="O290" s="51" t="str">
        <f t="shared" si="257"/>
        <v>&gt;=50%-&lt;80%</v>
      </c>
      <c r="P290" s="50">
        <f t="shared" si="258"/>
        <v>50618.181818181816</v>
      </c>
      <c r="Q290" s="51">
        <f t="shared" si="259"/>
        <v>0.77874125874125866</v>
      </c>
      <c r="R290" s="52">
        <v>125000</v>
      </c>
      <c r="S290" s="53">
        <v>37320</v>
      </c>
      <c r="T290" s="54">
        <f t="shared" si="260"/>
        <v>0.29855999999999999</v>
      </c>
      <c r="U290" s="54" t="str">
        <f t="shared" si="261"/>
        <v>&gt;=20%-&lt;50%</v>
      </c>
      <c r="V290" s="53">
        <f t="shared" si="262"/>
        <v>50890.909090909088</v>
      </c>
      <c r="W290" s="54">
        <f t="shared" si="263"/>
        <v>0.40712727272727273</v>
      </c>
    </row>
    <row r="291" spans="1:23" hidden="1">
      <c r="A291" s="8" t="s">
        <v>785</v>
      </c>
      <c r="B291" s="5" t="s">
        <v>786</v>
      </c>
      <c r="C291" s="46" t="s">
        <v>1163</v>
      </c>
      <c r="D291" s="46" t="s">
        <v>1164</v>
      </c>
      <c r="E291" s="46" t="s">
        <v>789</v>
      </c>
      <c r="F291" s="46" t="s">
        <v>311</v>
      </c>
      <c r="G291" s="46" t="s">
        <v>1950</v>
      </c>
      <c r="H291" s="47"/>
      <c r="I291" s="47" t="s">
        <v>13</v>
      </c>
      <c r="J291" s="48" t="s">
        <v>11</v>
      </c>
      <c r="K291" s="45" t="s">
        <v>11</v>
      </c>
      <c r="L291" s="49">
        <v>65000</v>
      </c>
      <c r="M291" s="50">
        <v>26755</v>
      </c>
      <c r="N291" s="51">
        <f t="shared" si="256"/>
        <v>0.41161538461538461</v>
      </c>
      <c r="O291" s="51" t="str">
        <f t="shared" si="257"/>
        <v>&gt;=20%-&lt;50%</v>
      </c>
      <c r="P291" s="50">
        <f t="shared" si="258"/>
        <v>36484.090909090912</v>
      </c>
      <c r="Q291" s="51">
        <f t="shared" si="259"/>
        <v>0.56129370629370634</v>
      </c>
      <c r="R291" s="52">
        <v>125000</v>
      </c>
      <c r="S291" s="53">
        <v>141620</v>
      </c>
      <c r="T291" s="54">
        <f t="shared" si="260"/>
        <v>1.13296</v>
      </c>
      <c r="U291" s="54" t="str">
        <f t="shared" si="261"/>
        <v>&gt;=100%- &lt;120%</v>
      </c>
      <c r="V291" s="53">
        <f t="shared" si="262"/>
        <v>193118.18181818182</v>
      </c>
      <c r="W291" s="54">
        <f t="shared" si="263"/>
        <v>1.5449454545454546</v>
      </c>
    </row>
    <row r="292" spans="1:23" hidden="1">
      <c r="A292" s="8" t="s">
        <v>469</v>
      </c>
      <c r="B292" s="5" t="s">
        <v>470</v>
      </c>
      <c r="C292" s="46" t="s">
        <v>549</v>
      </c>
      <c r="D292" s="46" t="s">
        <v>550</v>
      </c>
      <c r="E292" s="46" t="s">
        <v>473</v>
      </c>
      <c r="F292" s="46" t="s">
        <v>311</v>
      </c>
      <c r="G292" s="46" t="s">
        <v>1916</v>
      </c>
      <c r="H292" s="47"/>
      <c r="I292" s="47" t="s">
        <v>1872</v>
      </c>
      <c r="J292" s="48" t="s">
        <v>11</v>
      </c>
      <c r="K292" s="45" t="s">
        <v>11</v>
      </c>
      <c r="L292" s="49">
        <v>72330.3</v>
      </c>
      <c r="M292" s="50">
        <v>67010</v>
      </c>
      <c r="N292" s="51">
        <f t="shared" si="256"/>
        <v>0.9264443808473074</v>
      </c>
      <c r="O292" s="51" t="str">
        <f t="shared" si="257"/>
        <v>&gt;=80%-&lt;100%</v>
      </c>
      <c r="P292" s="50">
        <f t="shared" si="258"/>
        <v>91377.272727272735</v>
      </c>
      <c r="Q292" s="51">
        <f t="shared" si="259"/>
        <v>1.2633332466099647</v>
      </c>
      <c r="R292" s="52">
        <v>114305.79999999999</v>
      </c>
      <c r="S292" s="53">
        <v>17800</v>
      </c>
      <c r="T292" s="54">
        <f t="shared" si="260"/>
        <v>0.15572263174747039</v>
      </c>
      <c r="U292" s="54" t="str">
        <f t="shared" si="261"/>
        <v>&lt;20%</v>
      </c>
      <c r="V292" s="53">
        <f t="shared" si="262"/>
        <v>24272.727272727272</v>
      </c>
      <c r="W292" s="54">
        <f t="shared" si="263"/>
        <v>0.21234904329200507</v>
      </c>
    </row>
    <row r="293" spans="1:23" hidden="1">
      <c r="A293" s="8" t="s">
        <v>428</v>
      </c>
      <c r="B293" s="5" t="s">
        <v>429</v>
      </c>
      <c r="C293" s="46" t="s">
        <v>2175</v>
      </c>
      <c r="D293" s="46" t="s">
        <v>1532</v>
      </c>
      <c r="E293" s="46" t="s">
        <v>310</v>
      </c>
      <c r="F293" s="46" t="s">
        <v>311</v>
      </c>
      <c r="G293" s="46" t="s">
        <v>1904</v>
      </c>
      <c r="H293" s="47"/>
      <c r="I293" s="47" t="s">
        <v>1872</v>
      </c>
      <c r="J293" s="48" t="s">
        <v>11</v>
      </c>
      <c r="K293" s="45" t="s">
        <v>11</v>
      </c>
      <c r="L293" s="49">
        <v>100000</v>
      </c>
      <c r="M293" s="50">
        <v>120750</v>
      </c>
      <c r="N293" s="51">
        <f t="shared" ref="N293:N310" si="264">IFERROR(M293/L293,2)</f>
        <v>1.2075</v>
      </c>
      <c r="O293" s="51" t="str">
        <f t="shared" ref="O293:O306" si="265">IF(N293&gt;=120%, "120% equal &amp; above", IF(N293&gt;=100%,"&gt;=100%- &lt;120%",IF(N293&gt;=80%,"&gt;=80%-&lt;100%",IF(N293&gt;=50%,"&gt;=50%-&lt;80%",IF(N293&gt;=20%,"&gt;=20%-&lt;50%","&lt;20%")))))</f>
        <v>120% equal &amp; above</v>
      </c>
      <c r="P293" s="50">
        <f t="shared" ref="P293:P310" si="266">M293/$B$3*$B$2</f>
        <v>164659.09090909091</v>
      </c>
      <c r="Q293" s="51">
        <f t="shared" ref="Q293:Q306" si="267">IFERROR(P293/L293,2)</f>
        <v>1.6465909090909092</v>
      </c>
      <c r="R293" s="52">
        <v>85000</v>
      </c>
      <c r="S293" s="53">
        <v>63290</v>
      </c>
      <c r="T293" s="54">
        <f t="shared" ref="T293:T310" si="268">IFERROR(S293/R293,2)</f>
        <v>0.74458823529411766</v>
      </c>
      <c r="U293" s="54" t="str">
        <f t="shared" ref="U293:U310" si="269">IF(T293&gt;=120%, "120% equal &amp; above", IF(T293&gt;=100%,"&gt;=100%- &lt;120%",IF(T293&gt;=80%,"&gt;=80%-&lt;100%",IF(T293&gt;=50%,"&gt;=50%-&lt;80%",IF(T293&gt;=20%,"&gt;=20%-&lt;50%","&lt;20%")))))</f>
        <v>&gt;=50%-&lt;80%</v>
      </c>
      <c r="V293" s="53">
        <f t="shared" ref="V293:V310" si="270">S293/$B$3*$B$2</f>
        <v>86304.545454545456</v>
      </c>
      <c r="W293" s="54">
        <f t="shared" ref="W293:W310" si="271">IFERROR(V293/R293,2)</f>
        <v>1.0153475935828877</v>
      </c>
    </row>
    <row r="294" spans="1:23" hidden="1">
      <c r="A294" s="8" t="s">
        <v>324</v>
      </c>
      <c r="B294" s="5" t="s">
        <v>325</v>
      </c>
      <c r="C294" s="46" t="s">
        <v>348</v>
      </c>
      <c r="D294" s="46" t="s">
        <v>349</v>
      </c>
      <c r="E294" s="46" t="s">
        <v>310</v>
      </c>
      <c r="F294" s="46" t="s">
        <v>311</v>
      </c>
      <c r="G294" s="46" t="s">
        <v>1898</v>
      </c>
      <c r="H294" s="47"/>
      <c r="I294" s="47" t="s">
        <v>1872</v>
      </c>
      <c r="J294" s="48" t="s">
        <v>11</v>
      </c>
      <c r="K294" s="45" t="s">
        <v>11</v>
      </c>
      <c r="L294" s="49">
        <v>85000</v>
      </c>
      <c r="M294" s="50">
        <v>86620</v>
      </c>
      <c r="N294" s="51">
        <f t="shared" si="264"/>
        <v>1.0190588235294118</v>
      </c>
      <c r="O294" s="51" t="str">
        <f t="shared" si="265"/>
        <v>&gt;=100%- &lt;120%</v>
      </c>
      <c r="P294" s="50">
        <f t="shared" si="266"/>
        <v>118118.18181818182</v>
      </c>
      <c r="Q294" s="51">
        <f t="shared" si="267"/>
        <v>1.3896256684491979</v>
      </c>
      <c r="R294" s="52">
        <v>100000</v>
      </c>
      <c r="S294" s="53">
        <v>43780</v>
      </c>
      <c r="T294" s="54">
        <f t="shared" si="268"/>
        <v>0.43780000000000002</v>
      </c>
      <c r="U294" s="54" t="str">
        <f t="shared" si="269"/>
        <v>&gt;=20%-&lt;50%</v>
      </c>
      <c r="V294" s="53">
        <f t="shared" si="270"/>
        <v>59700</v>
      </c>
      <c r="W294" s="54">
        <f t="shared" si="271"/>
        <v>0.59699999999999998</v>
      </c>
    </row>
    <row r="295" spans="1:23" hidden="1">
      <c r="A295" s="8" t="s">
        <v>415</v>
      </c>
      <c r="B295" s="5" t="s">
        <v>416</v>
      </c>
      <c r="C295" s="46" t="s">
        <v>1182</v>
      </c>
      <c r="D295" s="46" t="s">
        <v>1183</v>
      </c>
      <c r="E295" s="46" t="s">
        <v>310</v>
      </c>
      <c r="F295" s="46" t="s">
        <v>311</v>
      </c>
      <c r="G295" s="46" t="s">
        <v>1905</v>
      </c>
      <c r="H295" s="47"/>
      <c r="I295" s="47" t="s">
        <v>1872</v>
      </c>
      <c r="J295" s="48" t="s">
        <v>11</v>
      </c>
      <c r="K295" s="45" t="s">
        <v>11</v>
      </c>
      <c r="L295" s="49">
        <v>85000</v>
      </c>
      <c r="M295" s="50">
        <v>44615</v>
      </c>
      <c r="N295" s="51">
        <f t="shared" si="264"/>
        <v>0.52488235294117647</v>
      </c>
      <c r="O295" s="51" t="str">
        <f t="shared" si="265"/>
        <v>&gt;=50%-&lt;80%</v>
      </c>
      <c r="P295" s="50">
        <f t="shared" si="266"/>
        <v>60838.636363636368</v>
      </c>
      <c r="Q295" s="51">
        <f t="shared" si="267"/>
        <v>0.71574866310160434</v>
      </c>
      <c r="R295" s="52">
        <v>100000</v>
      </c>
      <c r="S295" s="53">
        <v>100680</v>
      </c>
      <c r="T295" s="54">
        <f t="shared" si="268"/>
        <v>1.0067999999999999</v>
      </c>
      <c r="U295" s="54" t="str">
        <f t="shared" si="269"/>
        <v>&gt;=100%- &lt;120%</v>
      </c>
      <c r="V295" s="53">
        <f t="shared" si="270"/>
        <v>137290.90909090909</v>
      </c>
      <c r="W295" s="54">
        <f t="shared" si="271"/>
        <v>1.3729090909090909</v>
      </c>
    </row>
    <row r="296" spans="1:23" hidden="1">
      <c r="A296" s="8" t="s">
        <v>428</v>
      </c>
      <c r="B296" s="5" t="s">
        <v>429</v>
      </c>
      <c r="C296" s="46" t="s">
        <v>457</v>
      </c>
      <c r="D296" s="46" t="s">
        <v>259</v>
      </c>
      <c r="E296" s="46" t="s">
        <v>310</v>
      </c>
      <c r="F296" s="46" t="s">
        <v>311</v>
      </c>
      <c r="G296" s="46" t="s">
        <v>1908</v>
      </c>
      <c r="H296" s="47"/>
      <c r="I296" s="47" t="s">
        <v>1872</v>
      </c>
      <c r="J296" s="48" t="s">
        <v>11</v>
      </c>
      <c r="K296" s="45" t="s">
        <v>11</v>
      </c>
      <c r="L296" s="49">
        <v>85000</v>
      </c>
      <c r="M296" s="50">
        <v>86970</v>
      </c>
      <c r="N296" s="51">
        <f t="shared" si="264"/>
        <v>1.0231764705882354</v>
      </c>
      <c r="O296" s="51" t="str">
        <f t="shared" si="265"/>
        <v>&gt;=100%- &lt;120%</v>
      </c>
      <c r="P296" s="50">
        <f t="shared" si="266"/>
        <v>118595.45454545454</v>
      </c>
      <c r="Q296" s="51">
        <f t="shared" si="267"/>
        <v>1.39524064171123</v>
      </c>
      <c r="R296" s="52">
        <v>100000</v>
      </c>
      <c r="S296" s="53">
        <v>29290</v>
      </c>
      <c r="T296" s="54">
        <f t="shared" si="268"/>
        <v>0.29289999999999999</v>
      </c>
      <c r="U296" s="54" t="str">
        <f t="shared" si="269"/>
        <v>&gt;=20%-&lt;50%</v>
      </c>
      <c r="V296" s="53">
        <f t="shared" si="270"/>
        <v>39940.909090909088</v>
      </c>
      <c r="W296" s="54">
        <f t="shared" si="271"/>
        <v>0.39940909090909088</v>
      </c>
    </row>
    <row r="297" spans="1:23" hidden="1">
      <c r="A297" s="8" t="s">
        <v>428</v>
      </c>
      <c r="B297" s="5" t="s">
        <v>429</v>
      </c>
      <c r="C297" s="46" t="s">
        <v>956</v>
      </c>
      <c r="D297" s="46" t="s">
        <v>957</v>
      </c>
      <c r="E297" s="46" t="s">
        <v>310</v>
      </c>
      <c r="F297" s="46" t="s">
        <v>311</v>
      </c>
      <c r="G297" s="46" t="s">
        <v>1959</v>
      </c>
      <c r="H297" s="47"/>
      <c r="I297" s="47" t="s">
        <v>1872</v>
      </c>
      <c r="J297" s="48" t="s">
        <v>11</v>
      </c>
      <c r="K297" s="45" t="s">
        <v>11</v>
      </c>
      <c r="L297" s="49">
        <v>85000</v>
      </c>
      <c r="M297" s="50">
        <v>93030</v>
      </c>
      <c r="N297" s="51">
        <f t="shared" si="264"/>
        <v>1.0944705882352941</v>
      </c>
      <c r="O297" s="51" t="str">
        <f t="shared" si="265"/>
        <v>&gt;=100%- &lt;120%</v>
      </c>
      <c r="P297" s="50">
        <f t="shared" si="266"/>
        <v>126859.09090909091</v>
      </c>
      <c r="Q297" s="51">
        <f t="shared" si="267"/>
        <v>1.4924598930481283</v>
      </c>
      <c r="R297" s="52">
        <v>100000</v>
      </c>
      <c r="S297" s="53">
        <v>41970</v>
      </c>
      <c r="T297" s="54">
        <f t="shared" si="268"/>
        <v>0.41970000000000002</v>
      </c>
      <c r="U297" s="54" t="str">
        <f t="shared" si="269"/>
        <v>&gt;=20%-&lt;50%</v>
      </c>
      <c r="V297" s="53">
        <f t="shared" si="270"/>
        <v>57231.818181818184</v>
      </c>
      <c r="W297" s="54">
        <f t="shared" si="271"/>
        <v>0.57231818181818184</v>
      </c>
    </row>
    <row r="298" spans="1:23" hidden="1">
      <c r="A298" s="8" t="s">
        <v>776</v>
      </c>
      <c r="B298" s="5" t="s">
        <v>777</v>
      </c>
      <c r="C298" s="46" t="s">
        <v>2207</v>
      </c>
      <c r="D298" s="46" t="s">
        <v>24</v>
      </c>
      <c r="E298" s="46" t="s">
        <v>574</v>
      </c>
      <c r="F298" s="46" t="s">
        <v>311</v>
      </c>
      <c r="G298" s="46" t="s">
        <v>1944</v>
      </c>
      <c r="H298" s="47"/>
      <c r="I298" s="47" t="s">
        <v>1872</v>
      </c>
      <c r="J298" s="48" t="s">
        <v>11</v>
      </c>
      <c r="K298" s="45" t="s">
        <v>11</v>
      </c>
      <c r="L298" s="49">
        <v>65000</v>
      </c>
      <c r="M298" s="50">
        <v>71005</v>
      </c>
      <c r="N298" s="51">
        <f t="shared" si="264"/>
        <v>1.0923846153846153</v>
      </c>
      <c r="O298" s="51" t="str">
        <f t="shared" si="265"/>
        <v>&gt;=100%- &lt;120%</v>
      </c>
      <c r="P298" s="50">
        <f t="shared" si="266"/>
        <v>96825</v>
      </c>
      <c r="Q298" s="51">
        <f t="shared" si="267"/>
        <v>1.4896153846153846</v>
      </c>
      <c r="R298" s="52">
        <v>120000</v>
      </c>
      <c r="S298" s="53">
        <v>121500</v>
      </c>
      <c r="T298" s="54">
        <f t="shared" si="268"/>
        <v>1.0125</v>
      </c>
      <c r="U298" s="54" t="str">
        <f t="shared" si="269"/>
        <v>&gt;=100%- &lt;120%</v>
      </c>
      <c r="V298" s="53">
        <f t="shared" si="270"/>
        <v>165681.81818181818</v>
      </c>
      <c r="W298" s="54">
        <f t="shared" si="271"/>
        <v>1.3806818181818181</v>
      </c>
    </row>
    <row r="299" spans="1:23" hidden="1">
      <c r="A299" s="8" t="s">
        <v>469</v>
      </c>
      <c r="B299" s="5" t="s">
        <v>470</v>
      </c>
      <c r="C299" s="46" t="s">
        <v>1519</v>
      </c>
      <c r="D299" s="46" t="s">
        <v>1520</v>
      </c>
      <c r="E299" s="46" t="s">
        <v>473</v>
      </c>
      <c r="F299" s="46" t="s">
        <v>311</v>
      </c>
      <c r="G299" s="46" t="s">
        <v>1910</v>
      </c>
      <c r="H299" s="47"/>
      <c r="I299" s="47" t="s">
        <v>1872</v>
      </c>
      <c r="J299" s="48" t="s">
        <v>11</v>
      </c>
      <c r="K299" s="45"/>
      <c r="L299" s="49">
        <v>184779.54</v>
      </c>
      <c r="M299" s="50">
        <v>41390</v>
      </c>
      <c r="N299" s="51">
        <f t="shared" si="264"/>
        <v>0.22399666110219776</v>
      </c>
      <c r="O299" s="51" t="str">
        <f t="shared" si="265"/>
        <v>&gt;=20%-&lt;50%</v>
      </c>
      <c r="P299" s="50">
        <f t="shared" si="266"/>
        <v>56440.909090909088</v>
      </c>
      <c r="Q299" s="51">
        <f t="shared" si="267"/>
        <v>0.30544999241208787</v>
      </c>
      <c r="R299" s="52"/>
      <c r="S299" s="53">
        <v>9300</v>
      </c>
      <c r="T299" s="54">
        <f t="shared" si="268"/>
        <v>2</v>
      </c>
      <c r="U299" s="54" t="str">
        <f t="shared" si="269"/>
        <v>120% equal &amp; above</v>
      </c>
      <c r="V299" s="53">
        <f t="shared" si="270"/>
        <v>12681.818181818182</v>
      </c>
      <c r="W299" s="54">
        <f t="shared" si="271"/>
        <v>2</v>
      </c>
    </row>
    <row r="300" spans="1:23" hidden="1">
      <c r="A300" s="8" t="s">
        <v>307</v>
      </c>
      <c r="B300" s="5" t="s">
        <v>308</v>
      </c>
      <c r="C300" s="46" t="s">
        <v>899</v>
      </c>
      <c r="D300" s="46" t="s">
        <v>900</v>
      </c>
      <c r="E300" s="46" t="s">
        <v>310</v>
      </c>
      <c r="F300" s="46" t="s">
        <v>311</v>
      </c>
      <c r="G300" s="46" t="s">
        <v>1892</v>
      </c>
      <c r="H300" s="47"/>
      <c r="I300" s="47" t="s">
        <v>1872</v>
      </c>
      <c r="J300" s="48" t="s">
        <v>11</v>
      </c>
      <c r="K300" s="45" t="s">
        <v>11</v>
      </c>
      <c r="L300" s="49">
        <v>133980</v>
      </c>
      <c r="M300" s="50">
        <v>151720</v>
      </c>
      <c r="N300" s="51">
        <f t="shared" si="264"/>
        <v>1.1324078220629945</v>
      </c>
      <c r="O300" s="51" t="str">
        <f t="shared" si="265"/>
        <v>&gt;=100%- &lt;120%</v>
      </c>
      <c r="P300" s="50">
        <f t="shared" si="266"/>
        <v>206890.90909090909</v>
      </c>
      <c r="Q300" s="51">
        <f t="shared" si="267"/>
        <v>1.5441924846313562</v>
      </c>
      <c r="R300" s="52">
        <v>50000</v>
      </c>
      <c r="S300" s="53">
        <v>59300</v>
      </c>
      <c r="T300" s="54">
        <f t="shared" si="268"/>
        <v>1.1859999999999999</v>
      </c>
      <c r="U300" s="54" t="str">
        <f t="shared" si="269"/>
        <v>&gt;=100%- &lt;120%</v>
      </c>
      <c r="V300" s="53">
        <f t="shared" si="270"/>
        <v>80863.636363636368</v>
      </c>
      <c r="W300" s="54">
        <f t="shared" si="271"/>
        <v>1.6172727272727274</v>
      </c>
    </row>
    <row r="301" spans="1:23" hidden="1">
      <c r="A301" s="8" t="s">
        <v>585</v>
      </c>
      <c r="B301" s="5" t="s">
        <v>586</v>
      </c>
      <c r="C301" s="46" t="s">
        <v>1055</v>
      </c>
      <c r="D301" s="46" t="s">
        <v>107</v>
      </c>
      <c r="E301" s="46" t="s">
        <v>589</v>
      </c>
      <c r="F301" s="46" t="s">
        <v>311</v>
      </c>
      <c r="G301" s="46" t="s">
        <v>1919</v>
      </c>
      <c r="H301" s="47"/>
      <c r="I301" s="47" t="s">
        <v>1872</v>
      </c>
      <c r="J301" s="48" t="s">
        <v>11</v>
      </c>
      <c r="K301" s="45" t="s">
        <v>11</v>
      </c>
      <c r="L301" s="49">
        <v>74804.850000000006</v>
      </c>
      <c r="M301" s="50">
        <v>80425</v>
      </c>
      <c r="N301" s="51">
        <f t="shared" si="264"/>
        <v>1.0751308237366961</v>
      </c>
      <c r="O301" s="51" t="str">
        <f t="shared" si="265"/>
        <v>&gt;=100%- &lt;120%</v>
      </c>
      <c r="P301" s="50">
        <f t="shared" si="266"/>
        <v>109670.45454545454</v>
      </c>
      <c r="Q301" s="51">
        <f t="shared" si="267"/>
        <v>1.4660874869136766</v>
      </c>
      <c r="R301" s="52">
        <v>108336.2</v>
      </c>
      <c r="S301" s="53">
        <v>23400</v>
      </c>
      <c r="T301" s="54">
        <f t="shared" si="268"/>
        <v>0.21599428445893432</v>
      </c>
      <c r="U301" s="54" t="str">
        <f t="shared" si="269"/>
        <v>&gt;=20%-&lt;50%</v>
      </c>
      <c r="V301" s="53">
        <f t="shared" si="270"/>
        <v>31909.090909090912</v>
      </c>
      <c r="W301" s="54">
        <f t="shared" si="271"/>
        <v>0.29453766062581954</v>
      </c>
    </row>
    <row r="302" spans="1:23" hidden="1">
      <c r="A302" s="8" t="s">
        <v>701</v>
      </c>
      <c r="B302" s="5" t="s">
        <v>300</v>
      </c>
      <c r="C302" s="46" t="s">
        <v>763</v>
      </c>
      <c r="D302" s="46" t="s">
        <v>26</v>
      </c>
      <c r="E302" s="46" t="s">
        <v>473</v>
      </c>
      <c r="F302" s="46" t="s">
        <v>311</v>
      </c>
      <c r="G302" s="46" t="s">
        <v>1941</v>
      </c>
      <c r="H302" s="47"/>
      <c r="I302" s="47" t="s">
        <v>1872</v>
      </c>
      <c r="J302" s="48" t="s">
        <v>11</v>
      </c>
      <c r="K302" s="45"/>
      <c r="L302" s="49">
        <v>182800.2</v>
      </c>
      <c r="M302" s="50">
        <v>114730</v>
      </c>
      <c r="N302" s="51">
        <f t="shared" si="264"/>
        <v>0.62762513388935015</v>
      </c>
      <c r="O302" s="51" t="str">
        <f t="shared" si="265"/>
        <v>&gt;=50%-&lt;80%</v>
      </c>
      <c r="P302" s="50">
        <f t="shared" si="266"/>
        <v>156450</v>
      </c>
      <c r="Q302" s="51">
        <f t="shared" si="267"/>
        <v>0.85585245530365939</v>
      </c>
      <c r="R302" s="52"/>
      <c r="S302" s="53">
        <v>12680</v>
      </c>
      <c r="T302" s="54">
        <f t="shared" si="268"/>
        <v>2</v>
      </c>
      <c r="U302" s="54" t="str">
        <f t="shared" si="269"/>
        <v>120% equal &amp; above</v>
      </c>
      <c r="V302" s="53">
        <f t="shared" si="270"/>
        <v>17290.909090909092</v>
      </c>
      <c r="W302" s="54">
        <f t="shared" si="271"/>
        <v>2</v>
      </c>
    </row>
    <row r="303" spans="1:23" hidden="1">
      <c r="A303" s="8" t="s">
        <v>776</v>
      </c>
      <c r="B303" s="5" t="s">
        <v>777</v>
      </c>
      <c r="C303" s="46" t="s">
        <v>2115</v>
      </c>
      <c r="D303" s="46" t="s">
        <v>2116</v>
      </c>
      <c r="E303" s="46" t="s">
        <v>574</v>
      </c>
      <c r="F303" s="46" t="s">
        <v>311</v>
      </c>
      <c r="G303" s="46" t="s">
        <v>1962</v>
      </c>
      <c r="H303" s="47"/>
      <c r="I303" s="47" t="s">
        <v>1872</v>
      </c>
      <c r="J303" s="48" t="s">
        <v>11</v>
      </c>
      <c r="K303" s="45" t="s">
        <v>11</v>
      </c>
      <c r="L303" s="49">
        <v>120000</v>
      </c>
      <c r="M303" s="50">
        <v>86910</v>
      </c>
      <c r="N303" s="51">
        <f t="shared" si="264"/>
        <v>0.72424999999999995</v>
      </c>
      <c r="O303" s="51" t="str">
        <f t="shared" si="265"/>
        <v>&gt;=50%-&lt;80%</v>
      </c>
      <c r="P303" s="50">
        <f t="shared" si="266"/>
        <v>118513.63636363637</v>
      </c>
      <c r="Q303" s="51">
        <f t="shared" si="267"/>
        <v>0.98761363636363642</v>
      </c>
      <c r="R303" s="52">
        <v>60000</v>
      </c>
      <c r="S303" s="53">
        <v>45900</v>
      </c>
      <c r="T303" s="54">
        <f t="shared" si="268"/>
        <v>0.76500000000000001</v>
      </c>
      <c r="U303" s="54" t="str">
        <f t="shared" si="269"/>
        <v>&gt;=50%-&lt;80%</v>
      </c>
      <c r="V303" s="53">
        <f t="shared" si="270"/>
        <v>62590.909090909096</v>
      </c>
      <c r="W303" s="54">
        <f t="shared" si="271"/>
        <v>1.0431818181818182</v>
      </c>
    </row>
    <row r="304" spans="1:23" hidden="1">
      <c r="A304" s="8" t="s">
        <v>776</v>
      </c>
      <c r="B304" s="5" t="s">
        <v>777</v>
      </c>
      <c r="C304" s="46" t="s">
        <v>1663</v>
      </c>
      <c r="D304" s="46" t="s">
        <v>1664</v>
      </c>
      <c r="E304" s="46" t="s">
        <v>574</v>
      </c>
      <c r="F304" s="46" t="s">
        <v>311</v>
      </c>
      <c r="G304" s="46" t="s">
        <v>1942</v>
      </c>
      <c r="H304" s="47"/>
      <c r="I304" s="47" t="s">
        <v>1872</v>
      </c>
      <c r="J304" s="48" t="s">
        <v>11</v>
      </c>
      <c r="K304" s="45" t="s">
        <v>11</v>
      </c>
      <c r="L304" s="49">
        <v>100000</v>
      </c>
      <c r="M304" s="50">
        <v>60740</v>
      </c>
      <c r="N304" s="51">
        <f t="shared" si="264"/>
        <v>0.60740000000000005</v>
      </c>
      <c r="O304" s="51" t="str">
        <f t="shared" si="265"/>
        <v>&gt;=50%-&lt;80%</v>
      </c>
      <c r="P304" s="50">
        <f t="shared" si="266"/>
        <v>82827.272727272735</v>
      </c>
      <c r="Q304" s="51">
        <f t="shared" si="267"/>
        <v>0.82827272727272738</v>
      </c>
      <c r="R304" s="52">
        <v>80000</v>
      </c>
      <c r="S304" s="53">
        <v>41730</v>
      </c>
      <c r="T304" s="54">
        <f t="shared" si="268"/>
        <v>0.52162500000000001</v>
      </c>
      <c r="U304" s="54" t="str">
        <f t="shared" si="269"/>
        <v>&gt;=50%-&lt;80%</v>
      </c>
      <c r="V304" s="53">
        <f t="shared" si="270"/>
        <v>56904.545454545456</v>
      </c>
      <c r="W304" s="54">
        <f t="shared" si="271"/>
        <v>0.71130681818181818</v>
      </c>
    </row>
    <row r="305" spans="1:23">
      <c r="A305" s="8" t="s">
        <v>374</v>
      </c>
      <c r="B305" s="5" t="s">
        <v>375</v>
      </c>
      <c r="C305" s="46" t="s">
        <v>406</v>
      </c>
      <c r="D305" s="46" t="s">
        <v>132</v>
      </c>
      <c r="E305" s="46" t="s">
        <v>311</v>
      </c>
      <c r="F305" s="46" t="s">
        <v>311</v>
      </c>
      <c r="G305" s="46" t="s">
        <v>1901</v>
      </c>
      <c r="H305" s="47"/>
      <c r="I305" s="47" t="s">
        <v>1872</v>
      </c>
      <c r="J305" s="48" t="s">
        <v>11</v>
      </c>
      <c r="K305" s="45" t="s">
        <v>11</v>
      </c>
      <c r="L305" s="49">
        <v>100000</v>
      </c>
      <c r="M305" s="50">
        <v>83600</v>
      </c>
      <c r="N305" s="51">
        <f t="shared" si="264"/>
        <v>0.83599999999999997</v>
      </c>
      <c r="O305" s="51" t="str">
        <f t="shared" si="265"/>
        <v>&gt;=80%-&lt;100%</v>
      </c>
      <c r="P305" s="50">
        <f t="shared" si="266"/>
        <v>114000</v>
      </c>
      <c r="Q305" s="51">
        <f t="shared" si="267"/>
        <v>1.1399999999999999</v>
      </c>
      <c r="R305" s="52">
        <v>80000</v>
      </c>
      <c r="S305" s="53">
        <v>75340</v>
      </c>
      <c r="T305" s="54">
        <f t="shared" si="268"/>
        <v>0.94174999999999998</v>
      </c>
      <c r="U305" s="54" t="str">
        <f t="shared" si="269"/>
        <v>&gt;=80%-&lt;100%</v>
      </c>
      <c r="V305" s="53">
        <f t="shared" si="270"/>
        <v>102736.36363636363</v>
      </c>
      <c r="W305" s="54">
        <f t="shared" si="271"/>
        <v>1.2842045454545454</v>
      </c>
    </row>
    <row r="306" spans="1:23">
      <c r="A306" s="8" t="s">
        <v>374</v>
      </c>
      <c r="B306" s="5" t="s">
        <v>375</v>
      </c>
      <c r="C306" s="46" t="s">
        <v>973</v>
      </c>
      <c r="D306" s="46" t="s">
        <v>69</v>
      </c>
      <c r="E306" s="46" t="s">
        <v>311</v>
      </c>
      <c r="F306" s="46" t="s">
        <v>311</v>
      </c>
      <c r="G306" s="46" t="s">
        <v>1938</v>
      </c>
      <c r="H306" s="47"/>
      <c r="I306" s="47" t="s">
        <v>1872</v>
      </c>
      <c r="J306" s="48" t="s">
        <v>11</v>
      </c>
      <c r="K306" s="45" t="s">
        <v>11</v>
      </c>
      <c r="L306" s="49">
        <v>80000</v>
      </c>
      <c r="M306" s="50">
        <v>82770</v>
      </c>
      <c r="N306" s="51">
        <f t="shared" si="264"/>
        <v>1.0346249999999999</v>
      </c>
      <c r="O306" s="51" t="str">
        <f t="shared" si="265"/>
        <v>&gt;=100%- &lt;120%</v>
      </c>
      <c r="P306" s="50">
        <f t="shared" si="266"/>
        <v>112868.18181818182</v>
      </c>
      <c r="Q306" s="51">
        <f t="shared" si="267"/>
        <v>1.4108522727272728</v>
      </c>
      <c r="R306" s="52">
        <v>100000</v>
      </c>
      <c r="S306" s="53">
        <v>85070</v>
      </c>
      <c r="T306" s="54">
        <f t="shared" si="268"/>
        <v>0.85070000000000001</v>
      </c>
      <c r="U306" s="54" t="str">
        <f t="shared" si="269"/>
        <v>&gt;=80%-&lt;100%</v>
      </c>
      <c r="V306" s="53">
        <f t="shared" si="270"/>
        <v>116004.54545454546</v>
      </c>
      <c r="W306" s="54">
        <f t="shared" si="271"/>
        <v>1.1600454545454546</v>
      </c>
    </row>
    <row r="307" spans="1:23" hidden="1">
      <c r="A307" s="8" t="s">
        <v>415</v>
      </c>
      <c r="B307" s="5" t="s">
        <v>416</v>
      </c>
      <c r="C307" s="46" t="s">
        <v>1454</v>
      </c>
      <c r="D307" s="46" t="s">
        <v>31</v>
      </c>
      <c r="E307" s="46" t="s">
        <v>310</v>
      </c>
      <c r="F307" s="46" t="s">
        <v>311</v>
      </c>
      <c r="G307" s="46" t="s">
        <v>1903</v>
      </c>
      <c r="H307" s="47"/>
      <c r="I307" s="47" t="s">
        <v>1872</v>
      </c>
      <c r="J307" s="48" t="s">
        <v>11</v>
      </c>
      <c r="K307" s="45" t="s">
        <v>11</v>
      </c>
      <c r="L307" s="49">
        <v>95000</v>
      </c>
      <c r="M307" s="50">
        <v>51575</v>
      </c>
      <c r="N307" s="51">
        <f t="shared" si="264"/>
        <v>0.54289473684210521</v>
      </c>
      <c r="O307" s="51"/>
      <c r="P307" s="50">
        <f t="shared" si="266"/>
        <v>70329.545454545456</v>
      </c>
      <c r="Q307" s="51"/>
      <c r="R307" s="52">
        <v>85000</v>
      </c>
      <c r="S307" s="53">
        <v>36965</v>
      </c>
      <c r="T307" s="54">
        <f t="shared" si="268"/>
        <v>0.4348823529411765</v>
      </c>
      <c r="U307" s="54" t="str">
        <f t="shared" si="269"/>
        <v>&gt;=20%-&lt;50%</v>
      </c>
      <c r="V307" s="53">
        <f t="shared" si="270"/>
        <v>50406.818181818184</v>
      </c>
      <c r="W307" s="54">
        <f t="shared" si="271"/>
        <v>0.59302139037433155</v>
      </c>
    </row>
    <row r="308" spans="1:23" hidden="1">
      <c r="A308" s="8" t="s">
        <v>776</v>
      </c>
      <c r="B308" s="5" t="s">
        <v>777</v>
      </c>
      <c r="C308" s="46" t="s">
        <v>2122</v>
      </c>
      <c r="D308" s="46" t="s">
        <v>89</v>
      </c>
      <c r="E308" s="46" t="s">
        <v>574</v>
      </c>
      <c r="F308" s="46" t="s">
        <v>311</v>
      </c>
      <c r="G308" s="46" t="s">
        <v>1942</v>
      </c>
      <c r="H308" s="47"/>
      <c r="I308" s="47" t="s">
        <v>1872</v>
      </c>
      <c r="J308" s="48" t="s">
        <v>11</v>
      </c>
      <c r="K308" s="45" t="s">
        <v>11</v>
      </c>
      <c r="L308" s="49">
        <v>60000</v>
      </c>
      <c r="M308" s="50">
        <v>16330</v>
      </c>
      <c r="N308" s="51">
        <f t="shared" si="264"/>
        <v>0.27216666666666667</v>
      </c>
      <c r="O308" s="51"/>
      <c r="P308" s="50">
        <f t="shared" si="266"/>
        <v>22268.181818181816</v>
      </c>
      <c r="Q308" s="51"/>
      <c r="R308" s="52">
        <v>120000</v>
      </c>
      <c r="S308" s="53">
        <v>15040</v>
      </c>
      <c r="T308" s="54">
        <f t="shared" si="268"/>
        <v>0.12533333333333332</v>
      </c>
      <c r="U308" s="54" t="str">
        <f t="shared" si="269"/>
        <v>&lt;20%</v>
      </c>
      <c r="V308" s="53">
        <f t="shared" si="270"/>
        <v>20509.090909090908</v>
      </c>
      <c r="W308" s="54">
        <f t="shared" si="271"/>
        <v>0.1709090909090909</v>
      </c>
    </row>
    <row r="309" spans="1:23" hidden="1">
      <c r="A309" s="8" t="s">
        <v>680</v>
      </c>
      <c r="B309" s="5" t="s">
        <v>681</v>
      </c>
      <c r="C309" s="46" t="s">
        <v>705</v>
      </c>
      <c r="D309" s="46" t="s">
        <v>706</v>
      </c>
      <c r="E309" s="46" t="s">
        <v>311</v>
      </c>
      <c r="F309" s="46" t="s">
        <v>311</v>
      </c>
      <c r="G309" s="46" t="s">
        <v>1933</v>
      </c>
      <c r="H309" s="47"/>
      <c r="I309" s="47" t="s">
        <v>1872</v>
      </c>
      <c r="J309" s="48" t="s">
        <v>11</v>
      </c>
      <c r="K309" s="45" t="s">
        <v>11</v>
      </c>
      <c r="L309" s="49">
        <v>100000</v>
      </c>
      <c r="M309" s="50">
        <v>85775</v>
      </c>
      <c r="N309" s="51">
        <f t="shared" si="264"/>
        <v>0.85775000000000001</v>
      </c>
      <c r="O309" s="51"/>
      <c r="P309" s="50">
        <f t="shared" si="266"/>
        <v>116965.90909090909</v>
      </c>
      <c r="Q309" s="51"/>
      <c r="R309" s="52">
        <v>80000</v>
      </c>
      <c r="S309" s="53">
        <v>26320</v>
      </c>
      <c r="T309" s="54">
        <f t="shared" si="268"/>
        <v>0.32900000000000001</v>
      </c>
      <c r="U309" s="54" t="str">
        <f t="shared" si="269"/>
        <v>&gt;=20%-&lt;50%</v>
      </c>
      <c r="V309" s="53">
        <f t="shared" si="270"/>
        <v>35890.909090909088</v>
      </c>
      <c r="W309" s="54">
        <f t="shared" si="271"/>
        <v>0.44863636363636361</v>
      </c>
    </row>
    <row r="310" spans="1:23" hidden="1">
      <c r="A310" s="8" t="s">
        <v>571</v>
      </c>
      <c r="B310" s="5" t="s">
        <v>572</v>
      </c>
      <c r="C310" s="46" t="s">
        <v>1635</v>
      </c>
      <c r="D310" s="46" t="s">
        <v>68</v>
      </c>
      <c r="E310" s="46" t="s">
        <v>574</v>
      </c>
      <c r="F310" s="46" t="s">
        <v>311</v>
      </c>
      <c r="G310" s="46" t="s">
        <v>1887</v>
      </c>
      <c r="H310" s="47"/>
      <c r="I310" s="47" t="s">
        <v>1872</v>
      </c>
      <c r="J310" s="48" t="s">
        <v>11</v>
      </c>
      <c r="K310" s="45" t="s">
        <v>11</v>
      </c>
      <c r="L310" s="49">
        <v>60000</v>
      </c>
      <c r="M310" s="50">
        <v>56620</v>
      </c>
      <c r="N310" s="51">
        <f t="shared" si="264"/>
        <v>0.94366666666666665</v>
      </c>
      <c r="O310" s="51"/>
      <c r="P310" s="50">
        <f t="shared" si="266"/>
        <v>77209.090909090912</v>
      </c>
      <c r="Q310" s="51"/>
      <c r="R310" s="52">
        <v>120000</v>
      </c>
      <c r="S310" s="53">
        <v>28460</v>
      </c>
      <c r="T310" s="54">
        <f t="shared" si="268"/>
        <v>0.23716666666666666</v>
      </c>
      <c r="U310" s="54" t="str">
        <f t="shared" si="269"/>
        <v>&gt;=20%-&lt;50%</v>
      </c>
      <c r="V310" s="53">
        <f t="shared" si="270"/>
        <v>38809.090909090912</v>
      </c>
      <c r="W310" s="54">
        <f t="shared" si="271"/>
        <v>0.32340909090909092</v>
      </c>
    </row>
    <row r="311" spans="1:23" hidden="1">
      <c r="A311" s="8" t="s">
        <v>785</v>
      </c>
      <c r="B311" s="5" t="s">
        <v>786</v>
      </c>
      <c r="C311" s="46" t="s">
        <v>1820</v>
      </c>
      <c r="D311" s="46" t="s">
        <v>163</v>
      </c>
      <c r="E311" s="46" t="s">
        <v>789</v>
      </c>
      <c r="F311" s="46" t="s">
        <v>311</v>
      </c>
      <c r="G311" s="46" t="s">
        <v>1949</v>
      </c>
      <c r="H311" s="47"/>
      <c r="I311" s="47" t="s">
        <v>1872</v>
      </c>
      <c r="J311" s="48" t="s">
        <v>11</v>
      </c>
      <c r="K311" s="45" t="s">
        <v>11</v>
      </c>
      <c r="L311" s="49">
        <v>31592.5</v>
      </c>
      <c r="M311" s="50">
        <v>30260</v>
      </c>
      <c r="N311" s="51">
        <f t="shared" ref="N311:N317" si="272">IFERROR(M311/L311,2)</f>
        <v>0.95782226794334102</v>
      </c>
      <c r="O311" s="51" t="str">
        <f t="shared" ref="O311:O317" si="273">IF(N311&gt;=120%, "120% equal &amp; above", IF(N311&gt;=100%,"&gt;=100%- &lt;120%",IF(N311&gt;=80%,"&gt;=80%-&lt;100%",IF(N311&gt;=50%,"&gt;=50%-&lt;80%",IF(N311&gt;=20%,"&gt;=20%-&lt;50%","&lt;20%")))))</f>
        <v>&gt;=80%-&lt;100%</v>
      </c>
      <c r="P311" s="50">
        <f t="shared" ref="P311:P317" si="274">M311/$B$3*$B$2</f>
        <v>41263.636363636368</v>
      </c>
      <c r="Q311" s="51">
        <f t="shared" ref="Q311:Q317" si="275">IFERROR(P311/L311,2)</f>
        <v>1.3061212744681925</v>
      </c>
      <c r="R311" s="52">
        <v>147606.30000000002</v>
      </c>
      <c r="S311" s="53">
        <v>27530</v>
      </c>
      <c r="T311" s="54">
        <f t="shared" ref="T311:T317" si="276">IFERROR(S311/R311,2)</f>
        <v>0.18650965439822012</v>
      </c>
      <c r="U311" s="54" t="str">
        <f t="shared" ref="U311:U317" si="277">IF(T311&gt;=120%, "120% equal &amp; above", IF(T311&gt;=100%,"&gt;=100%- &lt;120%",IF(T311&gt;=80%,"&gt;=80%-&lt;100%",IF(T311&gt;=50%,"&gt;=50%-&lt;80%",IF(T311&gt;=20%,"&gt;=20%-&lt;50%","&lt;20%")))))</f>
        <v>&lt;20%</v>
      </c>
      <c r="V311" s="53">
        <f t="shared" ref="V311:V317" si="278">S311/$B$3*$B$2</f>
        <v>37540.909090909088</v>
      </c>
      <c r="W311" s="54">
        <f t="shared" ref="W311:W317" si="279">IFERROR(V311/R311,2)</f>
        <v>0.25433134690666376</v>
      </c>
    </row>
    <row r="312" spans="1:23" hidden="1">
      <c r="A312" s="8" t="s">
        <v>785</v>
      </c>
      <c r="B312" s="5" t="s">
        <v>786</v>
      </c>
      <c r="C312" s="46" t="s">
        <v>1380</v>
      </c>
      <c r="D312" s="46" t="s">
        <v>265</v>
      </c>
      <c r="E312" s="46" t="s">
        <v>789</v>
      </c>
      <c r="F312" s="46" t="s">
        <v>311</v>
      </c>
      <c r="G312" s="46" t="s">
        <v>1950</v>
      </c>
      <c r="H312" s="47"/>
      <c r="I312" s="47" t="s">
        <v>1872</v>
      </c>
      <c r="J312" s="48" t="s">
        <v>11</v>
      </c>
      <c r="K312" s="45" t="s">
        <v>11</v>
      </c>
      <c r="L312" s="49">
        <v>108135</v>
      </c>
      <c r="M312" s="50">
        <v>87550</v>
      </c>
      <c r="N312" s="51">
        <f t="shared" si="272"/>
        <v>0.80963610301937394</v>
      </c>
      <c r="O312" s="51" t="str">
        <f t="shared" si="273"/>
        <v>&gt;=80%-&lt;100%</v>
      </c>
      <c r="P312" s="50">
        <f t="shared" si="274"/>
        <v>119386.36363636363</v>
      </c>
      <c r="Q312" s="51">
        <f t="shared" si="275"/>
        <v>1.1040492313900554</v>
      </c>
      <c r="R312" s="52">
        <v>70000</v>
      </c>
      <c r="S312" s="53">
        <v>40190</v>
      </c>
      <c r="T312" s="54">
        <f t="shared" si="276"/>
        <v>0.57414285714285718</v>
      </c>
      <c r="U312" s="54" t="str">
        <f t="shared" si="277"/>
        <v>&gt;=50%-&lt;80%</v>
      </c>
      <c r="V312" s="53">
        <f t="shared" si="278"/>
        <v>54804.545454545456</v>
      </c>
      <c r="W312" s="54">
        <f t="shared" si="279"/>
        <v>0.78292207792207791</v>
      </c>
    </row>
    <row r="313" spans="1:23" hidden="1">
      <c r="A313" s="8" t="s">
        <v>469</v>
      </c>
      <c r="B313" s="5" t="s">
        <v>470</v>
      </c>
      <c r="C313" s="46" t="s">
        <v>1372</v>
      </c>
      <c r="D313" s="46" t="s">
        <v>1373</v>
      </c>
      <c r="E313" s="46" t="s">
        <v>473</v>
      </c>
      <c r="F313" s="46" t="s">
        <v>311</v>
      </c>
      <c r="G313" s="46" t="s">
        <v>1912</v>
      </c>
      <c r="H313" s="47"/>
      <c r="I313" s="47" t="s">
        <v>1872</v>
      </c>
      <c r="J313" s="48" t="s">
        <v>11</v>
      </c>
      <c r="K313" s="45" t="s">
        <v>11</v>
      </c>
      <c r="L313" s="49">
        <v>85619.025000000009</v>
      </c>
      <c r="M313" s="50">
        <v>35715</v>
      </c>
      <c r="N313" s="51">
        <f t="shared" si="272"/>
        <v>0.41713859740869502</v>
      </c>
      <c r="O313" s="51" t="str">
        <f t="shared" si="273"/>
        <v>&gt;=20%-&lt;50%</v>
      </c>
      <c r="P313" s="50">
        <f t="shared" si="274"/>
        <v>48702.272727272728</v>
      </c>
      <c r="Q313" s="51">
        <f t="shared" si="275"/>
        <v>0.56882536010276596</v>
      </c>
      <c r="R313" s="52">
        <v>90035.4</v>
      </c>
      <c r="S313" s="53">
        <v>15200</v>
      </c>
      <c r="T313" s="54">
        <f t="shared" si="276"/>
        <v>0.16882248537797356</v>
      </c>
      <c r="U313" s="54" t="str">
        <f t="shared" si="277"/>
        <v>&lt;20%</v>
      </c>
      <c r="V313" s="53">
        <f t="shared" si="278"/>
        <v>20727.272727272728</v>
      </c>
      <c r="W313" s="54">
        <f t="shared" si="279"/>
        <v>0.23021248006087305</v>
      </c>
    </row>
    <row r="314" spans="1:23" hidden="1">
      <c r="A314" s="8" t="s">
        <v>324</v>
      </c>
      <c r="B314" s="5" t="s">
        <v>325</v>
      </c>
      <c r="C314" s="46" t="s">
        <v>2647</v>
      </c>
      <c r="D314" s="46" t="s">
        <v>2648</v>
      </c>
      <c r="E314" s="46" t="s">
        <v>310</v>
      </c>
      <c r="F314" s="46" t="s">
        <v>311</v>
      </c>
      <c r="G314" s="46" t="s">
        <v>1898</v>
      </c>
      <c r="H314" s="47"/>
      <c r="I314" s="47" t="s">
        <v>1872</v>
      </c>
      <c r="J314" s="48" t="s">
        <v>11</v>
      </c>
      <c r="K314" s="45" t="s">
        <v>11</v>
      </c>
      <c r="L314" s="49">
        <v>100000</v>
      </c>
      <c r="M314" s="50">
        <v>114130</v>
      </c>
      <c r="N314" s="51">
        <f t="shared" si="272"/>
        <v>1.1413</v>
      </c>
      <c r="O314" s="51" t="str">
        <f t="shared" si="273"/>
        <v>&gt;=100%- &lt;120%</v>
      </c>
      <c r="P314" s="50">
        <f t="shared" si="274"/>
        <v>155631.81818181818</v>
      </c>
      <c r="Q314" s="51">
        <f t="shared" si="275"/>
        <v>1.5563181818181817</v>
      </c>
      <c r="R314" s="52">
        <v>75000</v>
      </c>
      <c r="S314" s="53">
        <v>98480</v>
      </c>
      <c r="T314" s="54">
        <f t="shared" si="276"/>
        <v>1.3130666666666666</v>
      </c>
      <c r="U314" s="54" t="str">
        <f t="shared" si="277"/>
        <v>120% equal &amp; above</v>
      </c>
      <c r="V314" s="53">
        <f t="shared" si="278"/>
        <v>134290.90909090909</v>
      </c>
      <c r="W314" s="54">
        <f t="shared" si="279"/>
        <v>1.7905454545454544</v>
      </c>
    </row>
    <row r="315" spans="1:23" hidden="1">
      <c r="A315" s="8" t="s">
        <v>415</v>
      </c>
      <c r="B315" s="5" t="s">
        <v>416</v>
      </c>
      <c r="C315" s="46" t="s">
        <v>1165</v>
      </c>
      <c r="D315" s="46" t="s">
        <v>81</v>
      </c>
      <c r="E315" s="46" t="s">
        <v>310</v>
      </c>
      <c r="F315" s="46" t="s">
        <v>311</v>
      </c>
      <c r="G315" s="46" t="s">
        <v>1905</v>
      </c>
      <c r="H315" s="47"/>
      <c r="I315" s="47" t="s">
        <v>1872</v>
      </c>
      <c r="J315" s="48" t="s">
        <v>11</v>
      </c>
      <c r="K315" s="45" t="s">
        <v>11</v>
      </c>
      <c r="L315" s="49">
        <v>100000</v>
      </c>
      <c r="M315" s="50">
        <v>66450</v>
      </c>
      <c r="N315" s="51">
        <f t="shared" si="272"/>
        <v>0.66449999999999998</v>
      </c>
      <c r="O315" s="51" t="str">
        <f t="shared" si="273"/>
        <v>&gt;=50%-&lt;80%</v>
      </c>
      <c r="P315" s="50">
        <f t="shared" si="274"/>
        <v>90613.636363636368</v>
      </c>
      <c r="Q315" s="51">
        <f t="shared" si="275"/>
        <v>0.90613636363636363</v>
      </c>
      <c r="R315" s="52">
        <v>75000</v>
      </c>
      <c r="S315" s="53">
        <v>61600</v>
      </c>
      <c r="T315" s="54">
        <f t="shared" si="276"/>
        <v>0.82133333333333336</v>
      </c>
      <c r="U315" s="54" t="str">
        <f t="shared" si="277"/>
        <v>&gt;=80%-&lt;100%</v>
      </c>
      <c r="V315" s="53">
        <f t="shared" si="278"/>
        <v>84000</v>
      </c>
      <c r="W315" s="54">
        <f t="shared" si="279"/>
        <v>1.1200000000000001</v>
      </c>
    </row>
    <row r="316" spans="1:23" hidden="1">
      <c r="A316" s="8" t="s">
        <v>307</v>
      </c>
      <c r="B316" s="5" t="s">
        <v>308</v>
      </c>
      <c r="C316" s="46" t="s">
        <v>333</v>
      </c>
      <c r="D316" s="46" t="s">
        <v>334</v>
      </c>
      <c r="E316" s="46" t="s">
        <v>310</v>
      </c>
      <c r="F316" s="46" t="s">
        <v>311</v>
      </c>
      <c r="G316" s="46" t="s">
        <v>1895</v>
      </c>
      <c r="H316" s="47"/>
      <c r="I316" s="47" t="s">
        <v>1872</v>
      </c>
      <c r="J316" s="48" t="s">
        <v>11</v>
      </c>
      <c r="K316" s="45" t="s">
        <v>11</v>
      </c>
      <c r="L316" s="49">
        <v>100000</v>
      </c>
      <c r="M316" s="50">
        <v>57590</v>
      </c>
      <c r="N316" s="51">
        <f t="shared" si="272"/>
        <v>0.57589999999999997</v>
      </c>
      <c r="O316" s="51" t="str">
        <f t="shared" si="273"/>
        <v>&gt;=50%-&lt;80%</v>
      </c>
      <c r="P316" s="50">
        <f t="shared" si="274"/>
        <v>78531.818181818177</v>
      </c>
      <c r="Q316" s="51">
        <f t="shared" si="275"/>
        <v>0.7853181818181818</v>
      </c>
      <c r="R316" s="52">
        <v>75000</v>
      </c>
      <c r="S316" s="53">
        <v>16600</v>
      </c>
      <c r="T316" s="54">
        <f t="shared" si="276"/>
        <v>0.22133333333333333</v>
      </c>
      <c r="U316" s="54" t="str">
        <f t="shared" si="277"/>
        <v>&gt;=20%-&lt;50%</v>
      </c>
      <c r="V316" s="53">
        <f t="shared" si="278"/>
        <v>22636.363636363636</v>
      </c>
      <c r="W316" s="54">
        <f t="shared" si="279"/>
        <v>0.30181818181818182</v>
      </c>
    </row>
    <row r="317" spans="1:23" hidden="1">
      <c r="A317" s="8" t="s">
        <v>585</v>
      </c>
      <c r="B317" s="5" t="s">
        <v>586</v>
      </c>
      <c r="C317" s="46" t="s">
        <v>1285</v>
      </c>
      <c r="D317" s="46" t="s">
        <v>1286</v>
      </c>
      <c r="E317" s="46" t="s">
        <v>589</v>
      </c>
      <c r="F317" s="46" t="s">
        <v>311</v>
      </c>
      <c r="G317" s="46" t="s">
        <v>1922</v>
      </c>
      <c r="H317" s="47"/>
      <c r="I317" s="47" t="s">
        <v>1872</v>
      </c>
      <c r="J317" s="48" t="s">
        <v>11</v>
      </c>
      <c r="K317" s="45" t="s">
        <v>11</v>
      </c>
      <c r="L317" s="49">
        <v>60690</v>
      </c>
      <c r="M317" s="50">
        <v>53930</v>
      </c>
      <c r="N317" s="51">
        <f t="shared" si="272"/>
        <v>0.88861426923710662</v>
      </c>
      <c r="O317" s="51" t="str">
        <f t="shared" si="273"/>
        <v>&gt;=80%-&lt;100%</v>
      </c>
      <c r="P317" s="50">
        <f t="shared" si="274"/>
        <v>73540.909090909088</v>
      </c>
      <c r="Q317" s="51">
        <f t="shared" si="275"/>
        <v>1.2117467307778726</v>
      </c>
      <c r="R317" s="52">
        <v>112610.4</v>
      </c>
      <c r="S317" s="53">
        <v>91910</v>
      </c>
      <c r="T317" s="54">
        <f t="shared" si="276"/>
        <v>0.8161768362424785</v>
      </c>
      <c r="U317" s="54" t="str">
        <f t="shared" si="277"/>
        <v>&gt;=80%-&lt;100%</v>
      </c>
      <c r="V317" s="53">
        <f t="shared" si="278"/>
        <v>125331.81818181819</v>
      </c>
      <c r="W317" s="54">
        <f t="shared" si="279"/>
        <v>1.1129684130579254</v>
      </c>
    </row>
    <row r="318" spans="1:23" hidden="1">
      <c r="A318" s="8" t="s">
        <v>685</v>
      </c>
      <c r="B318" s="5" t="s">
        <v>686</v>
      </c>
      <c r="C318" s="46" t="s">
        <v>916</v>
      </c>
      <c r="D318" s="46" t="s">
        <v>917</v>
      </c>
      <c r="E318" s="46" t="s">
        <v>311</v>
      </c>
      <c r="F318" s="46" t="s">
        <v>311</v>
      </c>
      <c r="G318" s="46" t="s">
        <v>1958</v>
      </c>
      <c r="H318" s="47"/>
      <c r="I318" s="47" t="s">
        <v>1872</v>
      </c>
      <c r="J318" s="48" t="s">
        <v>11</v>
      </c>
      <c r="K318" s="45" t="s">
        <v>11</v>
      </c>
      <c r="L318" s="49">
        <v>105793.33333333333</v>
      </c>
      <c r="M318" s="50">
        <v>94670</v>
      </c>
      <c r="N318" s="51">
        <f t="shared" ref="N318:N338" si="280">IFERROR(M318/L318,2)</f>
        <v>0.89485789904845925</v>
      </c>
      <c r="O318" s="51" t="str">
        <f t="shared" ref="O318:O338" si="281">IF(N318&gt;=120%, "120% equal &amp; above", IF(N318&gt;=100%,"&gt;=100%- &lt;120%",IF(N318&gt;=80%,"&gt;=80%-&lt;100%",IF(N318&gt;=50%,"&gt;=50%-&lt;80%",IF(N318&gt;=20%,"&gt;=20%-&lt;50%","&lt;20%")))))</f>
        <v>&gt;=80%-&lt;100%</v>
      </c>
      <c r="P318" s="50">
        <f t="shared" ref="P318:P338" si="282">M318/$B$3*$B$2</f>
        <v>129095.45454545454</v>
      </c>
      <c r="Q318" s="51">
        <f t="shared" ref="Q318:Q338" si="283">IFERROR(P318/L318,2)</f>
        <v>1.2202607714297171</v>
      </c>
      <c r="R318" s="52">
        <v>65000</v>
      </c>
      <c r="S318" s="53">
        <v>53330</v>
      </c>
      <c r="T318" s="54">
        <f t="shared" ref="T318:T338" si="284">IFERROR(S318/R318,2)</f>
        <v>0.82046153846153846</v>
      </c>
      <c r="U318" s="54" t="str">
        <f t="shared" ref="U318:U338" si="285">IF(T318&gt;=120%, "120% equal &amp; above", IF(T318&gt;=100%,"&gt;=100%- &lt;120%",IF(T318&gt;=80%,"&gt;=80%-&lt;100%",IF(T318&gt;=50%,"&gt;=50%-&lt;80%",IF(T318&gt;=20%,"&gt;=20%-&lt;50%","&lt;20%")))))</f>
        <v>&gt;=80%-&lt;100%</v>
      </c>
      <c r="V318" s="53">
        <f t="shared" ref="V318:V338" si="286">S318/$B$3*$B$2</f>
        <v>72722.727272727265</v>
      </c>
      <c r="W318" s="54">
        <f t="shared" ref="W318:W338" si="287">IFERROR(V318/R318,2)</f>
        <v>1.1188111888111887</v>
      </c>
    </row>
    <row r="319" spans="1:23" hidden="1">
      <c r="A319" s="8" t="s">
        <v>307</v>
      </c>
      <c r="B319" s="5" t="s">
        <v>308</v>
      </c>
      <c r="C319" s="46" t="s">
        <v>335</v>
      </c>
      <c r="D319" s="46" t="s">
        <v>336</v>
      </c>
      <c r="E319" s="46" t="s">
        <v>310</v>
      </c>
      <c r="F319" s="46" t="s">
        <v>311</v>
      </c>
      <c r="G319" s="46" t="s">
        <v>1890</v>
      </c>
      <c r="H319" s="47"/>
      <c r="I319" s="47" t="s">
        <v>1872</v>
      </c>
      <c r="J319" s="48" t="s">
        <v>11</v>
      </c>
      <c r="K319" s="45" t="s">
        <v>11</v>
      </c>
      <c r="L319" s="49">
        <v>120124.35</v>
      </c>
      <c r="M319" s="50">
        <v>148775</v>
      </c>
      <c r="N319" s="51">
        <f t="shared" si="280"/>
        <v>1.2385082624796719</v>
      </c>
      <c r="O319" s="51" t="str">
        <f t="shared" si="281"/>
        <v>120% equal &amp; above</v>
      </c>
      <c r="P319" s="50">
        <f t="shared" si="282"/>
        <v>202875</v>
      </c>
      <c r="Q319" s="51">
        <f t="shared" si="283"/>
        <v>1.688874903381371</v>
      </c>
      <c r="R319" s="52">
        <v>50000</v>
      </c>
      <c r="S319" s="53">
        <v>44400</v>
      </c>
      <c r="T319" s="54">
        <f t="shared" si="284"/>
        <v>0.88800000000000001</v>
      </c>
      <c r="U319" s="54" t="str">
        <f t="shared" si="285"/>
        <v>&gt;=80%-&lt;100%</v>
      </c>
      <c r="V319" s="53">
        <f t="shared" si="286"/>
        <v>60545.454545454544</v>
      </c>
      <c r="W319" s="54">
        <f t="shared" si="287"/>
        <v>1.2109090909090909</v>
      </c>
    </row>
    <row r="320" spans="1:23" hidden="1">
      <c r="A320" s="8" t="s">
        <v>680</v>
      </c>
      <c r="B320" s="5" t="s">
        <v>681</v>
      </c>
      <c r="C320" s="46" t="s">
        <v>697</v>
      </c>
      <c r="D320" s="46" t="s">
        <v>698</v>
      </c>
      <c r="E320" s="46" t="s">
        <v>311</v>
      </c>
      <c r="F320" s="46" t="s">
        <v>311</v>
      </c>
      <c r="G320" s="46" t="s">
        <v>1931</v>
      </c>
      <c r="H320" s="47"/>
      <c r="I320" s="47" t="s">
        <v>1872</v>
      </c>
      <c r="J320" s="48" t="s">
        <v>11</v>
      </c>
      <c r="K320" s="45" t="s">
        <v>11</v>
      </c>
      <c r="L320" s="49">
        <v>100000</v>
      </c>
      <c r="M320" s="50">
        <v>84015</v>
      </c>
      <c r="N320" s="51">
        <f t="shared" si="280"/>
        <v>0.84014999999999995</v>
      </c>
      <c r="O320" s="51" t="str">
        <f t="shared" si="281"/>
        <v>&gt;=80%-&lt;100%</v>
      </c>
      <c r="P320" s="50">
        <f t="shared" si="282"/>
        <v>114565.90909090909</v>
      </c>
      <c r="Q320" s="51">
        <f t="shared" si="283"/>
        <v>1.1456590909090909</v>
      </c>
      <c r="R320" s="52">
        <v>70000</v>
      </c>
      <c r="S320" s="53">
        <v>91710</v>
      </c>
      <c r="T320" s="54">
        <f t="shared" si="284"/>
        <v>1.3101428571428571</v>
      </c>
      <c r="U320" s="54" t="str">
        <f t="shared" si="285"/>
        <v>120% equal &amp; above</v>
      </c>
      <c r="V320" s="53">
        <f t="shared" si="286"/>
        <v>125059.09090909091</v>
      </c>
      <c r="W320" s="54">
        <f t="shared" si="287"/>
        <v>1.7865584415584417</v>
      </c>
    </row>
    <row r="321" spans="1:23" hidden="1">
      <c r="A321" s="8" t="s">
        <v>571</v>
      </c>
      <c r="B321" s="5" t="s">
        <v>572</v>
      </c>
      <c r="C321" s="46" t="s">
        <v>1638</v>
      </c>
      <c r="D321" s="46" t="s">
        <v>1639</v>
      </c>
      <c r="E321" s="46" t="s">
        <v>574</v>
      </c>
      <c r="F321" s="46" t="s">
        <v>311</v>
      </c>
      <c r="G321" s="46" t="s">
        <v>1917</v>
      </c>
      <c r="H321" s="47"/>
      <c r="I321" s="47" t="s">
        <v>1872</v>
      </c>
      <c r="J321" s="48" t="s">
        <v>11</v>
      </c>
      <c r="K321" s="45" t="s">
        <v>11</v>
      </c>
      <c r="L321" s="49">
        <v>100000</v>
      </c>
      <c r="M321" s="50">
        <v>59700</v>
      </c>
      <c r="N321" s="51">
        <f t="shared" si="280"/>
        <v>0.59699999999999998</v>
      </c>
      <c r="O321" s="51" t="str">
        <f t="shared" si="281"/>
        <v>&gt;=50%-&lt;80%</v>
      </c>
      <c r="P321" s="50">
        <f t="shared" si="282"/>
        <v>81409.090909090912</v>
      </c>
      <c r="Q321" s="51">
        <f t="shared" si="283"/>
        <v>0.81409090909090909</v>
      </c>
      <c r="R321" s="52">
        <v>70000</v>
      </c>
      <c r="S321" s="53">
        <v>15730</v>
      </c>
      <c r="T321" s="54">
        <f t="shared" si="284"/>
        <v>0.22471428571428573</v>
      </c>
      <c r="U321" s="54" t="str">
        <f t="shared" si="285"/>
        <v>&gt;=20%-&lt;50%</v>
      </c>
      <c r="V321" s="53">
        <f t="shared" si="286"/>
        <v>21450</v>
      </c>
      <c r="W321" s="54">
        <f t="shared" si="287"/>
        <v>0.30642857142857144</v>
      </c>
    </row>
    <row r="322" spans="1:23" hidden="1">
      <c r="A322" s="8" t="s">
        <v>571</v>
      </c>
      <c r="B322" s="5" t="s">
        <v>572</v>
      </c>
      <c r="C322" s="46" t="s">
        <v>580</v>
      </c>
      <c r="D322" s="46" t="s">
        <v>581</v>
      </c>
      <c r="E322" s="46" t="s">
        <v>574</v>
      </c>
      <c r="F322" s="46" t="s">
        <v>311</v>
      </c>
      <c r="G322" s="46" t="s">
        <v>1917</v>
      </c>
      <c r="H322" s="47"/>
      <c r="I322" s="47" t="s">
        <v>1872</v>
      </c>
      <c r="J322" s="48" t="s">
        <v>11</v>
      </c>
      <c r="K322" s="45" t="s">
        <v>11</v>
      </c>
      <c r="L322" s="49">
        <v>120000</v>
      </c>
      <c r="M322" s="50">
        <v>61735</v>
      </c>
      <c r="N322" s="51">
        <f t="shared" si="280"/>
        <v>0.51445833333333335</v>
      </c>
      <c r="O322" s="51" t="str">
        <f t="shared" si="281"/>
        <v>&gt;=50%-&lt;80%</v>
      </c>
      <c r="P322" s="50">
        <f t="shared" si="282"/>
        <v>84184.090909090912</v>
      </c>
      <c r="Q322" s="51">
        <f t="shared" si="283"/>
        <v>0.70153409090909091</v>
      </c>
      <c r="R322" s="52">
        <v>50000</v>
      </c>
      <c r="S322" s="53">
        <v>0</v>
      </c>
      <c r="T322" s="54">
        <f t="shared" si="284"/>
        <v>0</v>
      </c>
      <c r="U322" s="54" t="str">
        <f t="shared" si="285"/>
        <v>&lt;20%</v>
      </c>
      <c r="V322" s="53">
        <f t="shared" si="286"/>
        <v>0</v>
      </c>
      <c r="W322" s="54">
        <f t="shared" si="287"/>
        <v>0</v>
      </c>
    </row>
    <row r="323" spans="1:23" hidden="1">
      <c r="A323" s="8" t="s">
        <v>415</v>
      </c>
      <c r="B323" s="5" t="s">
        <v>416</v>
      </c>
      <c r="C323" s="46" t="s">
        <v>996</v>
      </c>
      <c r="D323" s="46" t="s">
        <v>997</v>
      </c>
      <c r="E323" s="46" t="s">
        <v>310</v>
      </c>
      <c r="F323" s="46" t="s">
        <v>311</v>
      </c>
      <c r="G323" s="46" t="s">
        <v>1906</v>
      </c>
      <c r="H323" s="47"/>
      <c r="I323" s="47" t="s">
        <v>1872</v>
      </c>
      <c r="J323" s="48" t="s">
        <v>11</v>
      </c>
      <c r="K323" s="45" t="s">
        <v>11</v>
      </c>
      <c r="L323" s="49">
        <v>85000</v>
      </c>
      <c r="M323" s="50">
        <v>71600</v>
      </c>
      <c r="N323" s="51">
        <f t="shared" si="280"/>
        <v>0.84235294117647064</v>
      </c>
      <c r="O323" s="51" t="str">
        <f t="shared" si="281"/>
        <v>&gt;=80%-&lt;100%</v>
      </c>
      <c r="P323" s="50">
        <f t="shared" si="282"/>
        <v>97636.363636363632</v>
      </c>
      <c r="Q323" s="51">
        <f t="shared" si="283"/>
        <v>1.1486631016042781</v>
      </c>
      <c r="R323" s="52">
        <v>85000</v>
      </c>
      <c r="S323" s="53">
        <v>32650</v>
      </c>
      <c r="T323" s="54">
        <f t="shared" si="284"/>
        <v>0.38411764705882351</v>
      </c>
      <c r="U323" s="54" t="str">
        <f t="shared" si="285"/>
        <v>&gt;=20%-&lt;50%</v>
      </c>
      <c r="V323" s="53">
        <f t="shared" si="286"/>
        <v>44522.727272727272</v>
      </c>
      <c r="W323" s="54">
        <f t="shared" si="287"/>
        <v>0.52379679144385027</v>
      </c>
    </row>
    <row r="324" spans="1:23" hidden="1">
      <c r="A324" s="8" t="s">
        <v>785</v>
      </c>
      <c r="B324" s="5" t="s">
        <v>786</v>
      </c>
      <c r="C324" s="46" t="s">
        <v>835</v>
      </c>
      <c r="D324" s="46" t="s">
        <v>193</v>
      </c>
      <c r="E324" s="46" t="s">
        <v>789</v>
      </c>
      <c r="F324" s="46" t="s">
        <v>311</v>
      </c>
      <c r="G324" s="46" t="s">
        <v>1949</v>
      </c>
      <c r="H324" s="47"/>
      <c r="I324" s="47" t="s">
        <v>1872</v>
      </c>
      <c r="J324" s="48" t="s">
        <v>11</v>
      </c>
      <c r="K324" s="45" t="s">
        <v>11</v>
      </c>
      <c r="L324" s="49">
        <v>80000</v>
      </c>
      <c r="M324" s="50">
        <v>79160</v>
      </c>
      <c r="N324" s="51">
        <f t="shared" si="280"/>
        <v>0.98950000000000005</v>
      </c>
      <c r="O324" s="51" t="str">
        <f t="shared" si="281"/>
        <v>&gt;=80%-&lt;100%</v>
      </c>
      <c r="P324" s="50">
        <f t="shared" si="282"/>
        <v>107945.45454545454</v>
      </c>
      <c r="Q324" s="51">
        <f t="shared" si="283"/>
        <v>1.3493181818181819</v>
      </c>
      <c r="R324" s="52">
        <v>90000</v>
      </c>
      <c r="S324" s="53">
        <v>67590</v>
      </c>
      <c r="T324" s="54">
        <f t="shared" si="284"/>
        <v>0.751</v>
      </c>
      <c r="U324" s="54" t="str">
        <f t="shared" si="285"/>
        <v>&gt;=50%-&lt;80%</v>
      </c>
      <c r="V324" s="53">
        <f t="shared" si="286"/>
        <v>92168.181818181823</v>
      </c>
      <c r="W324" s="54">
        <f t="shared" si="287"/>
        <v>1.0240909090909092</v>
      </c>
    </row>
    <row r="325" spans="1:23" hidden="1">
      <c r="A325" s="8" t="s">
        <v>324</v>
      </c>
      <c r="B325" s="5" t="s">
        <v>325</v>
      </c>
      <c r="C325" s="46" t="s">
        <v>352</v>
      </c>
      <c r="D325" s="46" t="s">
        <v>353</v>
      </c>
      <c r="E325" s="46" t="s">
        <v>310</v>
      </c>
      <c r="F325" s="46" t="s">
        <v>311</v>
      </c>
      <c r="G325" s="46" t="s">
        <v>1898</v>
      </c>
      <c r="H325" s="47"/>
      <c r="I325" s="47" t="s">
        <v>1872</v>
      </c>
      <c r="J325" s="48" t="s">
        <v>11</v>
      </c>
      <c r="K325" s="45" t="s">
        <v>11</v>
      </c>
      <c r="L325" s="49">
        <v>85000</v>
      </c>
      <c r="M325" s="50">
        <v>30020</v>
      </c>
      <c r="N325" s="51">
        <f t="shared" si="280"/>
        <v>0.35317647058823531</v>
      </c>
      <c r="O325" s="51" t="str">
        <f t="shared" si="281"/>
        <v>&gt;=20%-&lt;50%</v>
      </c>
      <c r="P325" s="50">
        <f t="shared" si="282"/>
        <v>40936.363636363632</v>
      </c>
      <c r="Q325" s="51">
        <f t="shared" si="283"/>
        <v>0.48160427807486628</v>
      </c>
      <c r="R325" s="52">
        <v>85000</v>
      </c>
      <c r="S325" s="53">
        <v>53740</v>
      </c>
      <c r="T325" s="54">
        <f t="shared" si="284"/>
        <v>0.63223529411764701</v>
      </c>
      <c r="U325" s="54" t="str">
        <f t="shared" si="285"/>
        <v>&gt;=50%-&lt;80%</v>
      </c>
      <c r="V325" s="53">
        <f t="shared" si="286"/>
        <v>73281.818181818177</v>
      </c>
      <c r="W325" s="54">
        <f t="shared" si="287"/>
        <v>0.86213903743315501</v>
      </c>
    </row>
    <row r="326" spans="1:23" hidden="1">
      <c r="A326" s="8" t="s">
        <v>324</v>
      </c>
      <c r="B326" s="5" t="s">
        <v>325</v>
      </c>
      <c r="C326" s="46" t="s">
        <v>874</v>
      </c>
      <c r="D326" s="46" t="s">
        <v>875</v>
      </c>
      <c r="E326" s="46" t="s">
        <v>310</v>
      </c>
      <c r="F326" s="46" t="s">
        <v>311</v>
      </c>
      <c r="G326" s="46" t="s">
        <v>1893</v>
      </c>
      <c r="H326" s="47"/>
      <c r="I326" s="47" t="s">
        <v>1872</v>
      </c>
      <c r="J326" s="48" t="s">
        <v>11</v>
      </c>
      <c r="K326" s="45" t="s">
        <v>11</v>
      </c>
      <c r="L326" s="49">
        <v>85000</v>
      </c>
      <c r="M326" s="50">
        <v>82680</v>
      </c>
      <c r="N326" s="51">
        <f t="shared" si="280"/>
        <v>0.9727058823529412</v>
      </c>
      <c r="O326" s="51" t="str">
        <f t="shared" si="281"/>
        <v>&gt;=80%-&lt;100%</v>
      </c>
      <c r="P326" s="50">
        <f t="shared" si="282"/>
        <v>112745.45454545454</v>
      </c>
      <c r="Q326" s="51">
        <f t="shared" si="283"/>
        <v>1.3264171122994652</v>
      </c>
      <c r="R326" s="52">
        <v>85000</v>
      </c>
      <c r="S326" s="53">
        <v>90030</v>
      </c>
      <c r="T326" s="54">
        <f t="shared" si="284"/>
        <v>1.0591764705882354</v>
      </c>
      <c r="U326" s="54" t="str">
        <f t="shared" si="285"/>
        <v>&gt;=100%- &lt;120%</v>
      </c>
      <c r="V326" s="53">
        <f t="shared" si="286"/>
        <v>122768.18181818182</v>
      </c>
      <c r="W326" s="54">
        <f t="shared" si="287"/>
        <v>1.444331550802139</v>
      </c>
    </row>
    <row r="327" spans="1:23">
      <c r="A327" s="8" t="s">
        <v>374</v>
      </c>
      <c r="B327" s="5" t="s">
        <v>375</v>
      </c>
      <c r="C327" s="46" t="s">
        <v>413</v>
      </c>
      <c r="D327" s="46" t="s">
        <v>414</v>
      </c>
      <c r="E327" s="46" t="s">
        <v>311</v>
      </c>
      <c r="F327" s="46" t="s">
        <v>311</v>
      </c>
      <c r="G327" s="46" t="s">
        <v>1902</v>
      </c>
      <c r="H327" s="47"/>
      <c r="I327" s="47" t="s">
        <v>1872</v>
      </c>
      <c r="J327" s="48" t="s">
        <v>11</v>
      </c>
      <c r="K327" s="45" t="s">
        <v>11</v>
      </c>
      <c r="L327" s="49">
        <v>70000</v>
      </c>
      <c r="M327" s="50">
        <v>61000</v>
      </c>
      <c r="N327" s="51">
        <f t="shared" si="280"/>
        <v>0.87142857142857144</v>
      </c>
      <c r="O327" s="51" t="str">
        <f t="shared" si="281"/>
        <v>&gt;=80%-&lt;100%</v>
      </c>
      <c r="P327" s="50">
        <f t="shared" si="282"/>
        <v>83181.818181818177</v>
      </c>
      <c r="Q327" s="51">
        <f t="shared" si="283"/>
        <v>1.1883116883116882</v>
      </c>
      <c r="R327" s="52">
        <v>100000</v>
      </c>
      <c r="S327" s="53">
        <v>92410</v>
      </c>
      <c r="T327" s="54">
        <f t="shared" si="284"/>
        <v>0.92410000000000003</v>
      </c>
      <c r="U327" s="54" t="str">
        <f t="shared" si="285"/>
        <v>&gt;=80%-&lt;100%</v>
      </c>
      <c r="V327" s="53">
        <f t="shared" si="286"/>
        <v>126013.63636363635</v>
      </c>
      <c r="W327" s="54">
        <f t="shared" si="287"/>
        <v>1.2601363636363636</v>
      </c>
    </row>
    <row r="328" spans="1:23" hidden="1">
      <c r="A328" s="8" t="s">
        <v>685</v>
      </c>
      <c r="B328" s="5" t="s">
        <v>686</v>
      </c>
      <c r="C328" s="46" t="s">
        <v>925</v>
      </c>
      <c r="D328" s="46" t="s">
        <v>104</v>
      </c>
      <c r="E328" s="46" t="s">
        <v>311</v>
      </c>
      <c r="F328" s="46" t="s">
        <v>311</v>
      </c>
      <c r="G328" s="46" t="s">
        <v>1958</v>
      </c>
      <c r="H328" s="47"/>
      <c r="I328" s="47" t="s">
        <v>1872</v>
      </c>
      <c r="J328" s="48" t="s">
        <v>11</v>
      </c>
      <c r="K328" s="45" t="s">
        <v>11</v>
      </c>
      <c r="L328" s="49">
        <v>100000</v>
      </c>
      <c r="M328" s="50">
        <v>92555</v>
      </c>
      <c r="N328" s="51">
        <f t="shared" si="280"/>
        <v>0.92554999999999998</v>
      </c>
      <c r="O328" s="51" t="str">
        <f t="shared" si="281"/>
        <v>&gt;=80%-&lt;100%</v>
      </c>
      <c r="P328" s="50">
        <f t="shared" si="282"/>
        <v>126211.36363636365</v>
      </c>
      <c r="Q328" s="51">
        <f t="shared" si="283"/>
        <v>1.2621136363636365</v>
      </c>
      <c r="R328" s="52">
        <v>70000</v>
      </c>
      <c r="S328" s="53">
        <v>4050</v>
      </c>
      <c r="T328" s="54">
        <f t="shared" si="284"/>
        <v>5.7857142857142857E-2</v>
      </c>
      <c r="U328" s="54" t="str">
        <f t="shared" si="285"/>
        <v>&lt;20%</v>
      </c>
      <c r="V328" s="53">
        <f t="shared" si="286"/>
        <v>5522.727272727273</v>
      </c>
      <c r="W328" s="54">
        <f t="shared" si="287"/>
        <v>7.8896103896103895E-2</v>
      </c>
    </row>
    <row r="329" spans="1:23" hidden="1">
      <c r="A329" s="8" t="s">
        <v>776</v>
      </c>
      <c r="B329" s="5" t="s">
        <v>777</v>
      </c>
      <c r="C329" s="46" t="s">
        <v>1582</v>
      </c>
      <c r="D329" s="46" t="s">
        <v>227</v>
      </c>
      <c r="E329" s="46" t="s">
        <v>574</v>
      </c>
      <c r="F329" s="46" t="s">
        <v>311</v>
      </c>
      <c r="G329" s="46" t="s">
        <v>1942</v>
      </c>
      <c r="H329" s="47"/>
      <c r="I329" s="47" t="s">
        <v>1872</v>
      </c>
      <c r="J329" s="48" t="s">
        <v>11</v>
      </c>
      <c r="K329" s="45" t="s">
        <v>11</v>
      </c>
      <c r="L329" s="49">
        <v>70000</v>
      </c>
      <c r="M329" s="50">
        <v>50535</v>
      </c>
      <c r="N329" s="51">
        <f t="shared" si="280"/>
        <v>0.72192857142857148</v>
      </c>
      <c r="O329" s="51" t="str">
        <f t="shared" si="281"/>
        <v>&gt;=50%-&lt;80%</v>
      </c>
      <c r="P329" s="50">
        <f t="shared" si="282"/>
        <v>68911.363636363632</v>
      </c>
      <c r="Q329" s="51">
        <f t="shared" si="283"/>
        <v>0.98444805194805185</v>
      </c>
      <c r="R329" s="52">
        <v>100000</v>
      </c>
      <c r="S329" s="53">
        <v>25410</v>
      </c>
      <c r="T329" s="54">
        <f t="shared" si="284"/>
        <v>0.25409999999999999</v>
      </c>
      <c r="U329" s="54" t="str">
        <f t="shared" si="285"/>
        <v>&gt;=20%-&lt;50%</v>
      </c>
      <c r="V329" s="53">
        <f t="shared" si="286"/>
        <v>34650</v>
      </c>
      <c r="W329" s="54">
        <f t="shared" si="287"/>
        <v>0.34649999999999997</v>
      </c>
    </row>
    <row r="330" spans="1:23" hidden="1">
      <c r="A330" s="8" t="s">
        <v>776</v>
      </c>
      <c r="B330" s="5" t="s">
        <v>777</v>
      </c>
      <c r="C330" s="46" t="s">
        <v>1621</v>
      </c>
      <c r="D330" s="46" t="s">
        <v>1622</v>
      </c>
      <c r="E330" s="46" t="s">
        <v>574</v>
      </c>
      <c r="F330" s="46" t="s">
        <v>311</v>
      </c>
      <c r="G330" s="46" t="s">
        <v>1944</v>
      </c>
      <c r="H330" s="47"/>
      <c r="I330" s="47" t="s">
        <v>1872</v>
      </c>
      <c r="J330" s="48" t="s">
        <v>11</v>
      </c>
      <c r="K330" s="45" t="s">
        <v>11</v>
      </c>
      <c r="L330" s="49">
        <v>70000</v>
      </c>
      <c r="M330" s="50">
        <v>30470</v>
      </c>
      <c r="N330" s="51">
        <f t="shared" si="280"/>
        <v>0.43528571428571428</v>
      </c>
      <c r="O330" s="51" t="str">
        <f t="shared" si="281"/>
        <v>&gt;=20%-&lt;50%</v>
      </c>
      <c r="P330" s="50">
        <f t="shared" si="282"/>
        <v>41550</v>
      </c>
      <c r="Q330" s="51">
        <f t="shared" si="283"/>
        <v>0.59357142857142853</v>
      </c>
      <c r="R330" s="52">
        <v>100000</v>
      </c>
      <c r="S330" s="53">
        <v>61270</v>
      </c>
      <c r="T330" s="54">
        <f t="shared" si="284"/>
        <v>0.61270000000000002</v>
      </c>
      <c r="U330" s="54" t="str">
        <f t="shared" si="285"/>
        <v>&gt;=50%-&lt;80%</v>
      </c>
      <c r="V330" s="53">
        <f t="shared" si="286"/>
        <v>83550</v>
      </c>
      <c r="W330" s="54">
        <f t="shared" si="287"/>
        <v>0.83550000000000002</v>
      </c>
    </row>
    <row r="331" spans="1:23" hidden="1">
      <c r="A331" s="8" t="s">
        <v>776</v>
      </c>
      <c r="B331" s="5" t="s">
        <v>777</v>
      </c>
      <c r="C331" s="46" t="s">
        <v>1596</v>
      </c>
      <c r="D331" s="46" t="s">
        <v>1597</v>
      </c>
      <c r="E331" s="46" t="s">
        <v>574</v>
      </c>
      <c r="F331" s="46" t="s">
        <v>311</v>
      </c>
      <c r="G331" s="46" t="s">
        <v>1962</v>
      </c>
      <c r="H331" s="47"/>
      <c r="I331" s="47" t="s">
        <v>1872</v>
      </c>
      <c r="J331" s="48" t="s">
        <v>11</v>
      </c>
      <c r="K331" s="45" t="s">
        <v>11</v>
      </c>
      <c r="L331" s="49">
        <v>50000</v>
      </c>
      <c r="M331" s="50">
        <v>16540</v>
      </c>
      <c r="N331" s="51">
        <f t="shared" si="280"/>
        <v>0.33079999999999998</v>
      </c>
      <c r="O331" s="51" t="str">
        <f t="shared" si="281"/>
        <v>&gt;=20%-&lt;50%</v>
      </c>
      <c r="P331" s="50">
        <f t="shared" si="282"/>
        <v>22554.545454545456</v>
      </c>
      <c r="Q331" s="51">
        <f t="shared" si="283"/>
        <v>0.4510909090909091</v>
      </c>
      <c r="R331" s="52">
        <v>120000</v>
      </c>
      <c r="S331" s="53">
        <v>40510</v>
      </c>
      <c r="T331" s="54">
        <f t="shared" si="284"/>
        <v>0.33758333333333335</v>
      </c>
      <c r="U331" s="54" t="str">
        <f t="shared" si="285"/>
        <v>&gt;=20%-&lt;50%</v>
      </c>
      <c r="V331" s="53">
        <f t="shared" si="286"/>
        <v>55240.909090909088</v>
      </c>
      <c r="W331" s="54">
        <f t="shared" si="287"/>
        <v>0.46034090909090908</v>
      </c>
    </row>
    <row r="332" spans="1:23" hidden="1">
      <c r="A332" s="8" t="s">
        <v>776</v>
      </c>
      <c r="B332" s="5" t="s">
        <v>777</v>
      </c>
      <c r="C332" s="46" t="s">
        <v>1848</v>
      </c>
      <c r="D332" s="46" t="s">
        <v>1849</v>
      </c>
      <c r="E332" s="46" t="s">
        <v>574</v>
      </c>
      <c r="F332" s="46" t="s">
        <v>311</v>
      </c>
      <c r="G332" s="46" t="s">
        <v>1945</v>
      </c>
      <c r="H332" s="47"/>
      <c r="I332" s="47" t="s">
        <v>1872</v>
      </c>
      <c r="J332" s="48" t="s">
        <v>11</v>
      </c>
      <c r="K332" s="45" t="s">
        <v>11</v>
      </c>
      <c r="L332" s="49">
        <v>50000</v>
      </c>
      <c r="M332" s="50">
        <v>36920</v>
      </c>
      <c r="N332" s="51">
        <f t="shared" si="280"/>
        <v>0.73839999999999995</v>
      </c>
      <c r="O332" s="51" t="str">
        <f t="shared" si="281"/>
        <v>&gt;=50%-&lt;80%</v>
      </c>
      <c r="P332" s="50">
        <f t="shared" si="282"/>
        <v>50345.454545454544</v>
      </c>
      <c r="Q332" s="51">
        <f t="shared" si="283"/>
        <v>1.006909090909091</v>
      </c>
      <c r="R332" s="52">
        <v>120000</v>
      </c>
      <c r="S332" s="53">
        <v>60050</v>
      </c>
      <c r="T332" s="54">
        <f t="shared" si="284"/>
        <v>0.50041666666666662</v>
      </c>
      <c r="U332" s="54" t="str">
        <f t="shared" si="285"/>
        <v>&gt;=50%-&lt;80%</v>
      </c>
      <c r="V332" s="53">
        <f t="shared" si="286"/>
        <v>81886.363636363632</v>
      </c>
      <c r="W332" s="54">
        <f t="shared" si="287"/>
        <v>0.68238636363636362</v>
      </c>
    </row>
    <row r="333" spans="1:23" hidden="1">
      <c r="A333" s="8" t="s">
        <v>785</v>
      </c>
      <c r="B333" s="5" t="s">
        <v>786</v>
      </c>
      <c r="C333" s="46" t="s">
        <v>2774</v>
      </c>
      <c r="D333" s="46" t="s">
        <v>2775</v>
      </c>
      <c r="E333" s="46" t="s">
        <v>789</v>
      </c>
      <c r="F333" s="46" t="s">
        <v>311</v>
      </c>
      <c r="G333" s="46" t="s">
        <v>1963</v>
      </c>
      <c r="H333" s="47"/>
      <c r="I333" s="47" t="s">
        <v>1872</v>
      </c>
      <c r="J333" s="48" t="s">
        <v>11</v>
      </c>
      <c r="K333" s="45" t="s">
        <v>11</v>
      </c>
      <c r="L333" s="49">
        <v>100000</v>
      </c>
      <c r="M333" s="50">
        <v>56040</v>
      </c>
      <c r="N333" s="51">
        <f t="shared" si="280"/>
        <v>0.56040000000000001</v>
      </c>
      <c r="O333" s="51" t="str">
        <f t="shared" si="281"/>
        <v>&gt;=50%-&lt;80%</v>
      </c>
      <c r="P333" s="50">
        <f t="shared" si="282"/>
        <v>76418.181818181823</v>
      </c>
      <c r="Q333" s="51">
        <f t="shared" si="283"/>
        <v>0.76418181818181818</v>
      </c>
      <c r="R333" s="52">
        <v>70000</v>
      </c>
      <c r="S333" s="53">
        <v>28050</v>
      </c>
      <c r="T333" s="54">
        <f t="shared" si="284"/>
        <v>0.40071428571428569</v>
      </c>
      <c r="U333" s="54" t="str">
        <f t="shared" si="285"/>
        <v>&gt;=20%-&lt;50%</v>
      </c>
      <c r="V333" s="53">
        <f t="shared" si="286"/>
        <v>38250</v>
      </c>
      <c r="W333" s="54">
        <f t="shared" si="287"/>
        <v>0.54642857142857137</v>
      </c>
    </row>
    <row r="334" spans="1:23" hidden="1">
      <c r="A334" s="8" t="s">
        <v>585</v>
      </c>
      <c r="B334" s="5" t="s">
        <v>586</v>
      </c>
      <c r="C334" s="46" t="s">
        <v>1287</v>
      </c>
      <c r="D334" s="46" t="s">
        <v>1288</v>
      </c>
      <c r="E334" s="46" t="s">
        <v>589</v>
      </c>
      <c r="F334" s="46" t="s">
        <v>311</v>
      </c>
      <c r="G334" s="46" t="s">
        <v>1922</v>
      </c>
      <c r="H334" s="47"/>
      <c r="I334" s="47" t="s">
        <v>1872</v>
      </c>
      <c r="J334" s="48" t="s">
        <v>11</v>
      </c>
      <c r="K334" s="45" t="s">
        <v>11</v>
      </c>
      <c r="L334" s="49">
        <v>84701.700000000012</v>
      </c>
      <c r="M334" s="50">
        <v>80870</v>
      </c>
      <c r="N334" s="51">
        <f t="shared" si="280"/>
        <v>0.95476241917222426</v>
      </c>
      <c r="O334" s="51" t="str">
        <f t="shared" si="281"/>
        <v>&gt;=80%-&lt;100%</v>
      </c>
      <c r="P334" s="50">
        <f t="shared" si="282"/>
        <v>110277.27272727274</v>
      </c>
      <c r="Q334" s="51">
        <f t="shared" si="283"/>
        <v>1.3019487534166696</v>
      </c>
      <c r="R334" s="52">
        <v>83697.599999999991</v>
      </c>
      <c r="S334" s="53">
        <v>65350</v>
      </c>
      <c r="T334" s="54">
        <f t="shared" si="284"/>
        <v>0.78078702376173281</v>
      </c>
      <c r="U334" s="54" t="str">
        <f t="shared" si="285"/>
        <v>&gt;=50%-&lt;80%</v>
      </c>
      <c r="V334" s="53">
        <f t="shared" si="286"/>
        <v>89113.636363636368</v>
      </c>
      <c r="W334" s="54">
        <f t="shared" si="287"/>
        <v>1.0647095778569085</v>
      </c>
    </row>
    <row r="335" spans="1:23" hidden="1">
      <c r="A335" s="8" t="s">
        <v>469</v>
      </c>
      <c r="B335" s="5" t="s">
        <v>470</v>
      </c>
      <c r="C335" s="46" t="s">
        <v>565</v>
      </c>
      <c r="D335" s="46" t="s">
        <v>566</v>
      </c>
      <c r="E335" s="46" t="s">
        <v>473</v>
      </c>
      <c r="F335" s="46" t="s">
        <v>311</v>
      </c>
      <c r="G335" s="46" t="s">
        <v>1913</v>
      </c>
      <c r="H335" s="47"/>
      <c r="I335" s="47" t="s">
        <v>1872</v>
      </c>
      <c r="J335" s="48" t="s">
        <v>11</v>
      </c>
      <c r="K335" s="45" t="s">
        <v>11</v>
      </c>
      <c r="L335" s="49">
        <v>93382.200000000012</v>
      </c>
      <c r="M335" s="50">
        <v>105690</v>
      </c>
      <c r="N335" s="51">
        <f t="shared" si="280"/>
        <v>1.1318002788539998</v>
      </c>
      <c r="O335" s="51" t="str">
        <f t="shared" si="281"/>
        <v>&gt;=100%- &lt;120%</v>
      </c>
      <c r="P335" s="50">
        <f t="shared" si="282"/>
        <v>144122.72727272726</v>
      </c>
      <c r="Q335" s="51">
        <f t="shared" si="283"/>
        <v>1.5433640166190907</v>
      </c>
      <c r="R335" s="52">
        <v>73574.2</v>
      </c>
      <c r="S335" s="53">
        <v>16650</v>
      </c>
      <c r="T335" s="54">
        <f t="shared" si="284"/>
        <v>0.22630215483144908</v>
      </c>
      <c r="U335" s="54" t="str">
        <f t="shared" si="285"/>
        <v>&gt;=20%-&lt;50%</v>
      </c>
      <c r="V335" s="53">
        <f t="shared" si="286"/>
        <v>22704.545454545456</v>
      </c>
      <c r="W335" s="54">
        <f t="shared" si="287"/>
        <v>0.30859384749743057</v>
      </c>
    </row>
    <row r="336" spans="1:23" hidden="1">
      <c r="A336" s="8" t="s">
        <v>770</v>
      </c>
      <c r="B336" s="5" t="s">
        <v>771</v>
      </c>
      <c r="C336" s="46" t="s">
        <v>1389</v>
      </c>
      <c r="D336" s="46" t="s">
        <v>1390</v>
      </c>
      <c r="E336" s="46" t="s">
        <v>574</v>
      </c>
      <c r="F336" s="46" t="s">
        <v>311</v>
      </c>
      <c r="G336" s="46" t="s">
        <v>1888</v>
      </c>
      <c r="H336" s="47"/>
      <c r="I336" s="47" t="s">
        <v>1872</v>
      </c>
      <c r="J336" s="48" t="s">
        <v>11</v>
      </c>
      <c r="K336" s="45" t="s">
        <v>11</v>
      </c>
      <c r="L336" s="49">
        <v>100000</v>
      </c>
      <c r="M336" s="50">
        <v>66545</v>
      </c>
      <c r="N336" s="51">
        <f t="shared" si="280"/>
        <v>0.66544999999999999</v>
      </c>
      <c r="O336" s="51" t="str">
        <f t="shared" si="281"/>
        <v>&gt;=50%-&lt;80%</v>
      </c>
      <c r="P336" s="50">
        <f t="shared" si="282"/>
        <v>90743.181818181823</v>
      </c>
      <c r="Q336" s="51">
        <f t="shared" si="283"/>
        <v>0.90743181818181828</v>
      </c>
      <c r="R336" s="52">
        <v>66719</v>
      </c>
      <c r="S336" s="53">
        <v>48880</v>
      </c>
      <c r="T336" s="54">
        <f t="shared" si="284"/>
        <v>0.73262488946177251</v>
      </c>
      <c r="U336" s="54" t="str">
        <f t="shared" si="285"/>
        <v>&gt;=50%-&lt;80%</v>
      </c>
      <c r="V336" s="53">
        <f t="shared" si="286"/>
        <v>66654.545454545456</v>
      </c>
      <c r="W336" s="54">
        <f t="shared" si="287"/>
        <v>0.99903394017514435</v>
      </c>
    </row>
    <row r="337" spans="1:23" hidden="1">
      <c r="A337" s="8" t="s">
        <v>785</v>
      </c>
      <c r="B337" s="5" t="s">
        <v>786</v>
      </c>
      <c r="C337" s="46" t="s">
        <v>889</v>
      </c>
      <c r="D337" s="46" t="s">
        <v>35</v>
      </c>
      <c r="E337" s="46" t="s">
        <v>789</v>
      </c>
      <c r="F337" s="46" t="s">
        <v>311</v>
      </c>
      <c r="G337" s="46" t="s">
        <v>1948</v>
      </c>
      <c r="H337" s="47"/>
      <c r="I337" s="47" t="s">
        <v>1872</v>
      </c>
      <c r="J337" s="48" t="s">
        <v>11</v>
      </c>
      <c r="K337" s="45" t="s">
        <v>11</v>
      </c>
      <c r="L337" s="49">
        <v>46644.525000000001</v>
      </c>
      <c r="M337" s="50">
        <v>22420</v>
      </c>
      <c r="N337" s="51">
        <f t="shared" si="280"/>
        <v>0.48065662583122026</v>
      </c>
      <c r="O337" s="51" t="str">
        <f t="shared" si="281"/>
        <v>&gt;=20%-&lt;50%</v>
      </c>
      <c r="P337" s="50">
        <f t="shared" si="282"/>
        <v>30572.727272727272</v>
      </c>
      <c r="Q337" s="51">
        <f t="shared" si="283"/>
        <v>0.65544085340620939</v>
      </c>
      <c r="R337" s="52">
        <v>120000</v>
      </c>
      <c r="S337" s="53">
        <v>23810</v>
      </c>
      <c r="T337" s="54">
        <f t="shared" si="284"/>
        <v>0.19841666666666666</v>
      </c>
      <c r="U337" s="54" t="str">
        <f t="shared" si="285"/>
        <v>&lt;20%</v>
      </c>
      <c r="V337" s="53">
        <f t="shared" si="286"/>
        <v>32468.181818181816</v>
      </c>
      <c r="W337" s="54">
        <f t="shared" si="287"/>
        <v>0.27056818181818182</v>
      </c>
    </row>
    <row r="338" spans="1:23" hidden="1">
      <c r="A338" s="8" t="s">
        <v>585</v>
      </c>
      <c r="B338" s="5" t="s">
        <v>586</v>
      </c>
      <c r="C338" s="46" t="s">
        <v>1014</v>
      </c>
      <c r="D338" s="46" t="s">
        <v>267</v>
      </c>
      <c r="E338" s="46" t="s">
        <v>589</v>
      </c>
      <c r="F338" s="46" t="s">
        <v>311</v>
      </c>
      <c r="G338" s="46" t="s">
        <v>1918</v>
      </c>
      <c r="H338" s="47"/>
      <c r="I338" s="47" t="s">
        <v>1872</v>
      </c>
      <c r="J338" s="48" t="s">
        <v>11</v>
      </c>
      <c r="K338" s="45" t="s">
        <v>11</v>
      </c>
      <c r="L338" s="49">
        <v>140387.28</v>
      </c>
      <c r="M338" s="50">
        <v>74115</v>
      </c>
      <c r="N338" s="51">
        <f t="shared" si="280"/>
        <v>0.52793244516169846</v>
      </c>
      <c r="O338" s="51" t="str">
        <f t="shared" si="281"/>
        <v>&gt;=50%-&lt;80%</v>
      </c>
      <c r="P338" s="50">
        <f t="shared" si="282"/>
        <v>101065.90909090909</v>
      </c>
      <c r="Q338" s="51">
        <f t="shared" si="283"/>
        <v>0.71990787976595239</v>
      </c>
      <c r="R338" s="52">
        <v>26000</v>
      </c>
      <c r="S338" s="53">
        <v>17080</v>
      </c>
      <c r="T338" s="54">
        <f t="shared" si="284"/>
        <v>0.65692307692307694</v>
      </c>
      <c r="U338" s="54" t="str">
        <f t="shared" si="285"/>
        <v>&gt;=50%-&lt;80%</v>
      </c>
      <c r="V338" s="53">
        <f t="shared" si="286"/>
        <v>23290.909090909092</v>
      </c>
      <c r="W338" s="54">
        <f t="shared" si="287"/>
        <v>0.89580419580419579</v>
      </c>
    </row>
    <row r="339" spans="1:23" hidden="1">
      <c r="A339" s="8" t="s">
        <v>469</v>
      </c>
      <c r="B339" s="5" t="s">
        <v>470</v>
      </c>
      <c r="C339" s="46" t="s">
        <v>476</v>
      </c>
      <c r="D339" s="46" t="s">
        <v>199</v>
      </c>
      <c r="E339" s="46" t="s">
        <v>473</v>
      </c>
      <c r="F339" s="46" t="s">
        <v>311</v>
      </c>
      <c r="G339" s="46" t="s">
        <v>1910</v>
      </c>
      <c r="H339" s="47"/>
      <c r="I339" s="47" t="s">
        <v>1872</v>
      </c>
      <c r="J339" s="48" t="s">
        <v>11</v>
      </c>
      <c r="K339" s="45"/>
      <c r="L339" s="49">
        <v>165842.82</v>
      </c>
      <c r="M339" s="50">
        <v>161360</v>
      </c>
      <c r="N339" s="51">
        <f t="shared" ref="N339:N348" si="288">IFERROR(M339/L339,2)</f>
        <v>0.97296946590753819</v>
      </c>
      <c r="O339" s="51" t="str">
        <f t="shared" ref="O339:O348" si="289">IF(N339&gt;=120%, "120% equal &amp; above", IF(N339&gt;=100%,"&gt;=100%- &lt;120%",IF(N339&gt;=80%,"&gt;=80%-&lt;100%",IF(N339&gt;=50%,"&gt;=50%-&lt;80%",IF(N339&gt;=20%,"&gt;=20%-&lt;50%","&lt;20%")))))</f>
        <v>&gt;=80%-&lt;100%</v>
      </c>
      <c r="P339" s="50">
        <f t="shared" ref="P339:P348" si="290">M339/$B$3*$B$2</f>
        <v>220036.36363636365</v>
      </c>
      <c r="Q339" s="51">
        <f t="shared" ref="Q339:Q348" si="291">IFERROR(P339/L339,2)</f>
        <v>1.3267765444193704</v>
      </c>
      <c r="R339" s="52"/>
      <c r="S339" s="53">
        <v>78190</v>
      </c>
      <c r="T339" s="54">
        <f t="shared" ref="T339:T348" si="292">IFERROR(S339/R339,2)</f>
        <v>2</v>
      </c>
      <c r="U339" s="54" t="str">
        <f t="shared" ref="U339:U348" si="293">IF(T339&gt;=120%, "120% equal &amp; above", IF(T339&gt;=100%,"&gt;=100%- &lt;120%",IF(T339&gt;=80%,"&gt;=80%-&lt;100%",IF(T339&gt;=50%,"&gt;=50%-&lt;80%",IF(T339&gt;=20%,"&gt;=20%-&lt;50%","&lt;20%")))))</f>
        <v>120% equal &amp; above</v>
      </c>
      <c r="V339" s="53">
        <f t="shared" ref="V339:V348" si="294">S339/$B$3*$B$2</f>
        <v>106622.72727272726</v>
      </c>
      <c r="W339" s="54">
        <f t="shared" ref="W339:W348" si="295">IFERROR(V339/R339,2)</f>
        <v>2</v>
      </c>
    </row>
    <row r="340" spans="1:23" hidden="1">
      <c r="A340" s="8" t="s">
        <v>785</v>
      </c>
      <c r="B340" s="5" t="s">
        <v>786</v>
      </c>
      <c r="C340" s="46" t="s">
        <v>1806</v>
      </c>
      <c r="D340" s="46" t="s">
        <v>95</v>
      </c>
      <c r="E340" s="46" t="s">
        <v>789</v>
      </c>
      <c r="F340" s="46" t="s">
        <v>311</v>
      </c>
      <c r="G340" s="46" t="s">
        <v>1947</v>
      </c>
      <c r="H340" s="47"/>
      <c r="I340" s="47" t="s">
        <v>1872</v>
      </c>
      <c r="J340" s="48" t="s">
        <v>11</v>
      </c>
      <c r="K340" s="45" t="s">
        <v>11</v>
      </c>
      <c r="L340" s="49">
        <v>45000</v>
      </c>
      <c r="M340" s="50">
        <v>28470</v>
      </c>
      <c r="N340" s="51">
        <f t="shared" si="288"/>
        <v>0.63266666666666671</v>
      </c>
      <c r="O340" s="51" t="str">
        <f t="shared" si="289"/>
        <v>&gt;=50%-&lt;80%</v>
      </c>
      <c r="P340" s="50">
        <f t="shared" si="290"/>
        <v>38822.727272727272</v>
      </c>
      <c r="Q340" s="51">
        <f t="shared" si="291"/>
        <v>0.86272727272727268</v>
      </c>
      <c r="R340" s="52">
        <v>120713.59999999999</v>
      </c>
      <c r="S340" s="53">
        <v>63150</v>
      </c>
      <c r="T340" s="54">
        <f t="shared" si="292"/>
        <v>0.52313906635209295</v>
      </c>
      <c r="U340" s="54" t="str">
        <f t="shared" si="293"/>
        <v>&gt;=50%-&lt;80%</v>
      </c>
      <c r="V340" s="53">
        <f t="shared" si="294"/>
        <v>86113.636363636368</v>
      </c>
      <c r="W340" s="54">
        <f t="shared" si="295"/>
        <v>0.71337145411649039</v>
      </c>
    </row>
    <row r="341" spans="1:23" hidden="1">
      <c r="A341" s="8" t="s">
        <v>633</v>
      </c>
      <c r="B341" s="5" t="s">
        <v>128</v>
      </c>
      <c r="C341" s="46" t="s">
        <v>656</v>
      </c>
      <c r="D341" s="46" t="s">
        <v>657</v>
      </c>
      <c r="E341" s="46" t="s">
        <v>589</v>
      </c>
      <c r="F341" s="46" t="s">
        <v>311</v>
      </c>
      <c r="G341" s="46" t="s">
        <v>1925</v>
      </c>
      <c r="H341" s="47"/>
      <c r="I341" s="47" t="s">
        <v>1872</v>
      </c>
      <c r="J341" s="48" t="s">
        <v>11</v>
      </c>
      <c r="K341" s="45" t="s">
        <v>11</v>
      </c>
      <c r="L341" s="49">
        <v>69423.75</v>
      </c>
      <c r="M341" s="50">
        <v>11650</v>
      </c>
      <c r="N341" s="51">
        <f t="shared" si="288"/>
        <v>0.16781000738219989</v>
      </c>
      <c r="O341" s="51" t="str">
        <f t="shared" si="289"/>
        <v>&lt;20%</v>
      </c>
      <c r="P341" s="50">
        <f t="shared" si="290"/>
        <v>15886.363636363636</v>
      </c>
      <c r="Q341" s="51">
        <f t="shared" si="291"/>
        <v>0.22883182824845441</v>
      </c>
      <c r="R341" s="52">
        <v>95950.399999999994</v>
      </c>
      <c r="S341" s="53">
        <v>69660</v>
      </c>
      <c r="T341" s="54">
        <f t="shared" si="292"/>
        <v>0.72600010005169346</v>
      </c>
      <c r="U341" s="54" t="str">
        <f t="shared" si="293"/>
        <v>&gt;=50%-&lt;80%</v>
      </c>
      <c r="V341" s="53">
        <f t="shared" si="294"/>
        <v>94990.909090909088</v>
      </c>
      <c r="W341" s="54">
        <f t="shared" si="295"/>
        <v>0.99000013643412732</v>
      </c>
    </row>
    <row r="342" spans="1:23" hidden="1">
      <c r="A342" s="8" t="s">
        <v>415</v>
      </c>
      <c r="B342" s="5" t="s">
        <v>416</v>
      </c>
      <c r="C342" s="46" t="s">
        <v>1417</v>
      </c>
      <c r="D342" s="46" t="s">
        <v>1418</v>
      </c>
      <c r="E342" s="46" t="s">
        <v>310</v>
      </c>
      <c r="F342" s="46" t="s">
        <v>311</v>
      </c>
      <c r="G342" s="46" t="s">
        <v>1903</v>
      </c>
      <c r="H342" s="47"/>
      <c r="I342" s="47" t="s">
        <v>1872</v>
      </c>
      <c r="J342" s="48" t="s">
        <v>11</v>
      </c>
      <c r="K342" s="45" t="s">
        <v>11</v>
      </c>
      <c r="L342" s="49">
        <v>65000</v>
      </c>
      <c r="M342" s="50">
        <v>72160</v>
      </c>
      <c r="N342" s="51">
        <f t="shared" si="288"/>
        <v>1.110153846153846</v>
      </c>
      <c r="O342" s="51" t="str">
        <f t="shared" si="289"/>
        <v>&gt;=100%- &lt;120%</v>
      </c>
      <c r="P342" s="50">
        <f t="shared" si="290"/>
        <v>98400</v>
      </c>
      <c r="Q342" s="51">
        <f t="shared" si="291"/>
        <v>1.5138461538461538</v>
      </c>
      <c r="R342" s="52">
        <v>100000</v>
      </c>
      <c r="S342" s="53">
        <v>65300</v>
      </c>
      <c r="T342" s="54">
        <f t="shared" si="292"/>
        <v>0.65300000000000002</v>
      </c>
      <c r="U342" s="54" t="str">
        <f t="shared" si="293"/>
        <v>&gt;=50%-&lt;80%</v>
      </c>
      <c r="V342" s="53">
        <f t="shared" si="294"/>
        <v>89045.454545454544</v>
      </c>
      <c r="W342" s="54">
        <f t="shared" si="295"/>
        <v>0.89045454545454539</v>
      </c>
    </row>
    <row r="343" spans="1:23" hidden="1">
      <c r="A343" s="8" t="s">
        <v>307</v>
      </c>
      <c r="B343" s="5" t="s">
        <v>308</v>
      </c>
      <c r="C343" s="46" t="s">
        <v>1786</v>
      </c>
      <c r="D343" s="46" t="s">
        <v>1787</v>
      </c>
      <c r="E343" s="46" t="s">
        <v>310</v>
      </c>
      <c r="F343" s="46" t="s">
        <v>311</v>
      </c>
      <c r="G343" s="46" t="s">
        <v>1892</v>
      </c>
      <c r="H343" s="47"/>
      <c r="I343" s="47" t="s">
        <v>1872</v>
      </c>
      <c r="J343" s="48" t="s">
        <v>11</v>
      </c>
      <c r="K343" s="45" t="s">
        <v>11</v>
      </c>
      <c r="L343" s="49">
        <v>13000</v>
      </c>
      <c r="M343" s="50">
        <v>39325</v>
      </c>
      <c r="N343" s="51">
        <f t="shared" si="288"/>
        <v>3.0249999999999999</v>
      </c>
      <c r="O343" s="51" t="str">
        <f t="shared" si="289"/>
        <v>120% equal &amp; above</v>
      </c>
      <c r="P343" s="50">
        <f t="shared" si="290"/>
        <v>53625</v>
      </c>
      <c r="Q343" s="51">
        <f t="shared" si="291"/>
        <v>4.125</v>
      </c>
      <c r="R343" s="52">
        <v>150000</v>
      </c>
      <c r="S343" s="53">
        <v>154420</v>
      </c>
      <c r="T343" s="54">
        <f t="shared" si="292"/>
        <v>1.0294666666666668</v>
      </c>
      <c r="U343" s="54" t="str">
        <f t="shared" si="293"/>
        <v>&gt;=100%- &lt;120%</v>
      </c>
      <c r="V343" s="53">
        <f t="shared" si="294"/>
        <v>210572.72727272726</v>
      </c>
      <c r="W343" s="54">
        <f t="shared" si="295"/>
        <v>1.4038181818181819</v>
      </c>
    </row>
    <row r="344" spans="1:23" hidden="1">
      <c r="A344" s="8" t="s">
        <v>667</v>
      </c>
      <c r="B344" s="5" t="s">
        <v>668</v>
      </c>
      <c r="C344" s="46" t="s">
        <v>2076</v>
      </c>
      <c r="D344" s="46" t="s">
        <v>149</v>
      </c>
      <c r="E344" s="46" t="s">
        <v>589</v>
      </c>
      <c r="F344" s="46" t="s">
        <v>311</v>
      </c>
      <c r="G344" s="46" t="s">
        <v>1886</v>
      </c>
      <c r="H344" s="47"/>
      <c r="I344" s="47" t="s">
        <v>1872</v>
      </c>
      <c r="J344" s="48" t="s">
        <v>11</v>
      </c>
      <c r="K344" s="45" t="s">
        <v>11</v>
      </c>
      <c r="L344" s="49">
        <v>81043.875</v>
      </c>
      <c r="M344" s="50">
        <v>42970</v>
      </c>
      <c r="N344" s="51">
        <f t="shared" si="288"/>
        <v>0.53020663190154715</v>
      </c>
      <c r="O344" s="51" t="str">
        <f t="shared" si="289"/>
        <v>&gt;=50%-&lt;80%</v>
      </c>
      <c r="P344" s="50">
        <f t="shared" si="290"/>
        <v>58595.454545454544</v>
      </c>
      <c r="Q344" s="51">
        <f t="shared" si="291"/>
        <v>0.72300904350210971</v>
      </c>
      <c r="R344" s="52">
        <v>81432</v>
      </c>
      <c r="S344" s="53">
        <v>59700</v>
      </c>
      <c r="T344" s="54">
        <f t="shared" si="292"/>
        <v>0.73312702623047454</v>
      </c>
      <c r="U344" s="54" t="str">
        <f t="shared" si="293"/>
        <v>&gt;=50%-&lt;80%</v>
      </c>
      <c r="V344" s="53">
        <f t="shared" si="294"/>
        <v>81409.090909090912</v>
      </c>
      <c r="W344" s="54">
        <f t="shared" si="295"/>
        <v>0.99971867213246524</v>
      </c>
    </row>
    <row r="345" spans="1:23" hidden="1">
      <c r="A345" s="8" t="s">
        <v>469</v>
      </c>
      <c r="B345" s="5" t="s">
        <v>470</v>
      </c>
      <c r="C345" s="46" t="s">
        <v>1412</v>
      </c>
      <c r="D345" s="46" t="s">
        <v>49</v>
      </c>
      <c r="E345" s="46" t="s">
        <v>473</v>
      </c>
      <c r="F345" s="46" t="s">
        <v>311</v>
      </c>
      <c r="G345" s="46" t="s">
        <v>1910</v>
      </c>
      <c r="H345" s="47"/>
      <c r="I345" s="47" t="s">
        <v>1872</v>
      </c>
      <c r="J345" s="48" t="s">
        <v>11</v>
      </c>
      <c r="K345" s="45" t="s">
        <v>11</v>
      </c>
      <c r="L345" s="49">
        <v>73578.375</v>
      </c>
      <c r="M345" s="50">
        <v>47125</v>
      </c>
      <c r="N345" s="51">
        <f t="shared" si="288"/>
        <v>0.64047350869056296</v>
      </c>
      <c r="O345" s="51" t="str">
        <f t="shared" si="289"/>
        <v>&gt;=50%-&lt;80%</v>
      </c>
      <c r="P345" s="50">
        <f t="shared" si="290"/>
        <v>64261.363636363632</v>
      </c>
      <c r="Q345" s="51">
        <f t="shared" si="291"/>
        <v>0.87337296639622219</v>
      </c>
      <c r="R345" s="52">
        <v>88512.2</v>
      </c>
      <c r="S345" s="53">
        <v>25990</v>
      </c>
      <c r="T345" s="54">
        <f t="shared" si="292"/>
        <v>0.29363183832285267</v>
      </c>
      <c r="U345" s="54" t="str">
        <f t="shared" si="293"/>
        <v>&gt;=20%-&lt;50%</v>
      </c>
      <c r="V345" s="53">
        <f t="shared" si="294"/>
        <v>35440.909090909088</v>
      </c>
      <c r="W345" s="54">
        <f t="shared" si="295"/>
        <v>0.40040705225843543</v>
      </c>
    </row>
    <row r="346" spans="1:23" hidden="1">
      <c r="A346" s="8" t="s">
        <v>585</v>
      </c>
      <c r="B346" s="5" t="s">
        <v>586</v>
      </c>
      <c r="C346" s="46" t="s">
        <v>631</v>
      </c>
      <c r="D346" s="46" t="s">
        <v>632</v>
      </c>
      <c r="E346" s="46" t="s">
        <v>589</v>
      </c>
      <c r="F346" s="46" t="s">
        <v>311</v>
      </c>
      <c r="G346" s="46" t="s">
        <v>1920</v>
      </c>
      <c r="H346" s="47"/>
      <c r="I346" s="47" t="s">
        <v>1872</v>
      </c>
      <c r="J346" s="48" t="s">
        <v>11</v>
      </c>
      <c r="K346" s="45" t="s">
        <v>11</v>
      </c>
      <c r="L346" s="49">
        <v>77343.525000000009</v>
      </c>
      <c r="M346" s="50">
        <v>47620</v>
      </c>
      <c r="N346" s="51">
        <f t="shared" si="288"/>
        <v>0.61569472040484308</v>
      </c>
      <c r="O346" s="51" t="str">
        <f t="shared" si="289"/>
        <v>&gt;=50%-&lt;80%</v>
      </c>
      <c r="P346" s="50">
        <f t="shared" si="290"/>
        <v>64936.363636363632</v>
      </c>
      <c r="Q346" s="51">
        <f t="shared" si="291"/>
        <v>0.8395837096429678</v>
      </c>
      <c r="R346" s="52">
        <v>84481.599999999991</v>
      </c>
      <c r="S346" s="53">
        <v>41240</v>
      </c>
      <c r="T346" s="54">
        <f t="shared" si="292"/>
        <v>0.48815363345391188</v>
      </c>
      <c r="U346" s="54" t="str">
        <f t="shared" si="293"/>
        <v>&gt;=20%-&lt;50%</v>
      </c>
      <c r="V346" s="53">
        <f t="shared" si="294"/>
        <v>56236.363636363632</v>
      </c>
      <c r="W346" s="54">
        <f t="shared" si="295"/>
        <v>0.66566404561897075</v>
      </c>
    </row>
    <row r="347" spans="1:23" hidden="1">
      <c r="A347" s="8" t="s">
        <v>469</v>
      </c>
      <c r="B347" s="5" t="s">
        <v>470</v>
      </c>
      <c r="C347" s="46" t="s">
        <v>493</v>
      </c>
      <c r="D347" s="46" t="s">
        <v>27</v>
      </c>
      <c r="E347" s="46" t="s">
        <v>473</v>
      </c>
      <c r="F347" s="46" t="s">
        <v>311</v>
      </c>
      <c r="G347" s="46" t="s">
        <v>1911</v>
      </c>
      <c r="H347" s="47"/>
      <c r="I347" s="47" t="s">
        <v>1872</v>
      </c>
      <c r="J347" s="48" t="s">
        <v>11</v>
      </c>
      <c r="K347" s="45" t="s">
        <v>11</v>
      </c>
      <c r="L347" s="49">
        <v>94566.150000000009</v>
      </c>
      <c r="M347" s="50">
        <v>52760</v>
      </c>
      <c r="N347" s="51">
        <f t="shared" si="288"/>
        <v>0.55791633687106845</v>
      </c>
      <c r="O347" s="51" t="str">
        <f t="shared" si="289"/>
        <v>&gt;=50%-&lt;80%</v>
      </c>
      <c r="P347" s="50">
        <f t="shared" si="290"/>
        <v>71945.454545454544</v>
      </c>
      <c r="Q347" s="51">
        <f t="shared" si="291"/>
        <v>0.76079500482418427</v>
      </c>
      <c r="R347" s="52">
        <v>66500.01999999999</v>
      </c>
      <c r="S347" s="53">
        <v>20800</v>
      </c>
      <c r="T347" s="54">
        <f t="shared" si="292"/>
        <v>0.31278186081748549</v>
      </c>
      <c r="U347" s="54" t="str">
        <f t="shared" si="293"/>
        <v>&gt;=20%-&lt;50%</v>
      </c>
      <c r="V347" s="53">
        <f t="shared" si="294"/>
        <v>28363.636363636364</v>
      </c>
      <c r="W347" s="54">
        <f t="shared" si="295"/>
        <v>0.42652071929657115</v>
      </c>
    </row>
    <row r="348" spans="1:23" hidden="1">
      <c r="A348" s="8" t="s">
        <v>428</v>
      </c>
      <c r="B348" s="5" t="s">
        <v>429</v>
      </c>
      <c r="C348" s="46" t="s">
        <v>2322</v>
      </c>
      <c r="D348" s="46" t="s">
        <v>2323</v>
      </c>
      <c r="E348" s="46" t="s">
        <v>310</v>
      </c>
      <c r="F348" s="46" t="s">
        <v>311</v>
      </c>
      <c r="G348" s="46" t="s">
        <v>1904</v>
      </c>
      <c r="H348" s="47"/>
      <c r="I348" s="47" t="s">
        <v>1872</v>
      </c>
      <c r="J348" s="48" t="s">
        <v>11</v>
      </c>
      <c r="K348" s="45" t="s">
        <v>11</v>
      </c>
      <c r="L348" s="49">
        <v>99420</v>
      </c>
      <c r="M348" s="50">
        <v>128770</v>
      </c>
      <c r="N348" s="51">
        <f t="shared" si="288"/>
        <v>1.2952122309394487</v>
      </c>
      <c r="O348" s="51" t="str">
        <f t="shared" si="289"/>
        <v>120% equal &amp; above</v>
      </c>
      <c r="P348" s="50">
        <f t="shared" si="290"/>
        <v>175595.45454545453</v>
      </c>
      <c r="Q348" s="51">
        <f t="shared" si="291"/>
        <v>1.7661984967356119</v>
      </c>
      <c r="R348" s="52">
        <v>61560</v>
      </c>
      <c r="S348" s="53">
        <v>71950</v>
      </c>
      <c r="T348" s="54">
        <f t="shared" si="292"/>
        <v>1.1687784275503574</v>
      </c>
      <c r="U348" s="54" t="str">
        <f t="shared" si="293"/>
        <v>&gt;=100%- &lt;120%</v>
      </c>
      <c r="V348" s="53">
        <f t="shared" si="294"/>
        <v>98113.636363636368</v>
      </c>
      <c r="W348" s="54">
        <f t="shared" si="295"/>
        <v>1.5937887648413964</v>
      </c>
    </row>
    <row r="349" spans="1:23">
      <c r="A349" s="8" t="s">
        <v>374</v>
      </c>
      <c r="B349" s="5" t="s">
        <v>375</v>
      </c>
      <c r="C349" s="46" t="s">
        <v>1152</v>
      </c>
      <c r="D349" s="46" t="s">
        <v>1153</v>
      </c>
      <c r="E349" s="46" t="s">
        <v>311</v>
      </c>
      <c r="F349" s="46" t="s">
        <v>311</v>
      </c>
      <c r="G349" s="46" t="s">
        <v>1900</v>
      </c>
      <c r="H349" s="47"/>
      <c r="I349" s="47" t="s">
        <v>1872</v>
      </c>
      <c r="J349" s="48" t="s">
        <v>11</v>
      </c>
      <c r="K349" s="45" t="s">
        <v>11</v>
      </c>
      <c r="L349" s="49">
        <v>80000</v>
      </c>
      <c r="M349" s="50">
        <v>65970</v>
      </c>
      <c r="N349" s="51">
        <f t="shared" ref="N349:N358" si="296">IFERROR(M349/L349,2)</f>
        <v>0.82462500000000005</v>
      </c>
      <c r="O349" s="51" t="str">
        <f t="shared" ref="O349:O358" si="297">IF(N349&gt;=120%, "120% equal &amp; above", IF(N349&gt;=100%,"&gt;=100%- &lt;120%",IF(N349&gt;=80%,"&gt;=80%-&lt;100%",IF(N349&gt;=50%,"&gt;=50%-&lt;80%",IF(N349&gt;=20%,"&gt;=20%-&lt;50%","&lt;20%")))))</f>
        <v>&gt;=80%-&lt;100%</v>
      </c>
      <c r="P349" s="50">
        <f t="shared" ref="P349:P358" si="298">M349/$B$3*$B$2</f>
        <v>89959.090909090912</v>
      </c>
      <c r="Q349" s="51">
        <f t="shared" ref="Q349:Q358" si="299">IFERROR(P349/L349,2)</f>
        <v>1.1244886363636364</v>
      </c>
      <c r="R349" s="52">
        <v>80000</v>
      </c>
      <c r="S349" s="53">
        <v>20480</v>
      </c>
      <c r="T349" s="54">
        <f t="shared" ref="T349:T358" si="300">IFERROR(S349/R349,2)</f>
        <v>0.25600000000000001</v>
      </c>
      <c r="U349" s="54" t="str">
        <f t="shared" ref="U349:U358" si="301">IF(T349&gt;=120%, "120% equal &amp; above", IF(T349&gt;=100%,"&gt;=100%- &lt;120%",IF(T349&gt;=80%,"&gt;=80%-&lt;100%",IF(T349&gt;=50%,"&gt;=50%-&lt;80%",IF(T349&gt;=20%,"&gt;=20%-&lt;50%","&lt;20%")))))</f>
        <v>&gt;=20%-&lt;50%</v>
      </c>
      <c r="V349" s="53">
        <f t="shared" ref="V349:V358" si="302">S349/$B$3*$B$2</f>
        <v>27927.272727272728</v>
      </c>
      <c r="W349" s="54">
        <f t="shared" ref="W349:W358" si="303">IFERROR(V349/R349,2)</f>
        <v>0.34909090909090912</v>
      </c>
    </row>
    <row r="350" spans="1:23" hidden="1">
      <c r="A350" s="8" t="s">
        <v>428</v>
      </c>
      <c r="B350" s="5" t="s">
        <v>429</v>
      </c>
      <c r="C350" s="46" t="s">
        <v>2527</v>
      </c>
      <c r="D350" s="46" t="s">
        <v>2528</v>
      </c>
      <c r="E350" s="46" t="s">
        <v>310</v>
      </c>
      <c r="F350" s="46" t="s">
        <v>311</v>
      </c>
      <c r="G350" s="46" t="s">
        <v>1959</v>
      </c>
      <c r="H350" s="47"/>
      <c r="I350" s="47" t="s">
        <v>1872</v>
      </c>
      <c r="J350" s="48" t="s">
        <v>11</v>
      </c>
      <c r="K350" s="45" t="s">
        <v>11</v>
      </c>
      <c r="L350" s="49">
        <v>100000</v>
      </c>
      <c r="M350" s="50">
        <v>77865</v>
      </c>
      <c r="N350" s="51">
        <f t="shared" si="296"/>
        <v>0.77864999999999995</v>
      </c>
      <c r="O350" s="51" t="str">
        <f t="shared" si="297"/>
        <v>&gt;=50%-&lt;80%</v>
      </c>
      <c r="P350" s="50">
        <f t="shared" si="298"/>
        <v>106179.54545454546</v>
      </c>
      <c r="Q350" s="51">
        <f t="shared" si="299"/>
        <v>1.0617954545454547</v>
      </c>
      <c r="R350" s="52">
        <v>60000</v>
      </c>
      <c r="S350" s="53">
        <v>13190</v>
      </c>
      <c r="T350" s="54">
        <f t="shared" si="300"/>
        <v>0.21983333333333333</v>
      </c>
      <c r="U350" s="54" t="str">
        <f t="shared" si="301"/>
        <v>&gt;=20%-&lt;50%</v>
      </c>
      <c r="V350" s="53">
        <f t="shared" si="302"/>
        <v>17986.363636363636</v>
      </c>
      <c r="W350" s="54">
        <f t="shared" si="303"/>
        <v>0.29977272727272725</v>
      </c>
    </row>
    <row r="351" spans="1:23">
      <c r="A351" s="8" t="s">
        <v>374</v>
      </c>
      <c r="B351" s="5" t="s">
        <v>375</v>
      </c>
      <c r="C351" s="46" t="s">
        <v>726</v>
      </c>
      <c r="D351" s="46" t="s">
        <v>727</v>
      </c>
      <c r="E351" s="46" t="s">
        <v>311</v>
      </c>
      <c r="F351" s="46" t="s">
        <v>311</v>
      </c>
      <c r="G351" s="46" t="s">
        <v>1936</v>
      </c>
      <c r="H351" s="47"/>
      <c r="I351" s="47" t="s">
        <v>1872</v>
      </c>
      <c r="J351" s="48" t="s">
        <v>11</v>
      </c>
      <c r="K351" s="45" t="s">
        <v>11</v>
      </c>
      <c r="L351" s="49">
        <v>60000</v>
      </c>
      <c r="M351" s="50">
        <v>61065</v>
      </c>
      <c r="N351" s="51">
        <f t="shared" si="296"/>
        <v>1.0177499999999999</v>
      </c>
      <c r="O351" s="51" t="str">
        <f t="shared" si="297"/>
        <v>&gt;=100%- &lt;120%</v>
      </c>
      <c r="P351" s="50">
        <f t="shared" si="298"/>
        <v>83270.454545454544</v>
      </c>
      <c r="Q351" s="51">
        <f t="shared" si="299"/>
        <v>1.387840909090909</v>
      </c>
      <c r="R351" s="52">
        <v>100000</v>
      </c>
      <c r="S351" s="53">
        <v>14360</v>
      </c>
      <c r="T351" s="54">
        <f t="shared" si="300"/>
        <v>0.14360000000000001</v>
      </c>
      <c r="U351" s="54" t="str">
        <f t="shared" si="301"/>
        <v>&lt;20%</v>
      </c>
      <c r="V351" s="53">
        <f t="shared" si="302"/>
        <v>19581.818181818184</v>
      </c>
      <c r="W351" s="54">
        <f t="shared" si="303"/>
        <v>0.19581818181818184</v>
      </c>
    </row>
    <row r="352" spans="1:23" hidden="1">
      <c r="A352" s="8" t="s">
        <v>770</v>
      </c>
      <c r="B352" s="5" t="s">
        <v>771</v>
      </c>
      <c r="C352" s="46" t="s">
        <v>1843</v>
      </c>
      <c r="D352" s="46" t="s">
        <v>1844</v>
      </c>
      <c r="E352" s="46" t="s">
        <v>574</v>
      </c>
      <c r="F352" s="46" t="s">
        <v>311</v>
      </c>
      <c r="G352" s="46" t="s">
        <v>1960</v>
      </c>
      <c r="H352" s="47"/>
      <c r="I352" s="47" t="s">
        <v>1872</v>
      </c>
      <c r="J352" s="48" t="s">
        <v>11</v>
      </c>
      <c r="K352" s="45" t="s">
        <v>11</v>
      </c>
      <c r="L352" s="49">
        <v>60000</v>
      </c>
      <c r="M352" s="50">
        <v>35750</v>
      </c>
      <c r="N352" s="51">
        <f t="shared" si="296"/>
        <v>0.59583333333333333</v>
      </c>
      <c r="O352" s="51" t="str">
        <f t="shared" si="297"/>
        <v>&gt;=50%-&lt;80%</v>
      </c>
      <c r="P352" s="50">
        <f t="shared" si="298"/>
        <v>48750</v>
      </c>
      <c r="Q352" s="51">
        <f t="shared" si="299"/>
        <v>0.8125</v>
      </c>
      <c r="R352" s="52">
        <v>100000</v>
      </c>
      <c r="S352" s="53">
        <v>37145</v>
      </c>
      <c r="T352" s="54">
        <f t="shared" si="300"/>
        <v>0.37145</v>
      </c>
      <c r="U352" s="54" t="str">
        <f t="shared" si="301"/>
        <v>&gt;=20%-&lt;50%</v>
      </c>
      <c r="V352" s="53">
        <f t="shared" si="302"/>
        <v>50652.272727272728</v>
      </c>
      <c r="W352" s="54">
        <f t="shared" si="303"/>
        <v>0.50652272727272729</v>
      </c>
    </row>
    <row r="353" spans="1:23" hidden="1">
      <c r="A353" s="8" t="s">
        <v>680</v>
      </c>
      <c r="B353" s="5" t="s">
        <v>681</v>
      </c>
      <c r="C353" s="46" t="s">
        <v>970</v>
      </c>
      <c r="D353" s="46" t="s">
        <v>131</v>
      </c>
      <c r="E353" s="46" t="s">
        <v>311</v>
      </c>
      <c r="F353" s="46" t="s">
        <v>311</v>
      </c>
      <c r="G353" s="46" t="s">
        <v>1933</v>
      </c>
      <c r="H353" s="47"/>
      <c r="I353" s="47" t="s">
        <v>1872</v>
      </c>
      <c r="J353" s="48" t="s">
        <v>11</v>
      </c>
      <c r="K353" s="45" t="s">
        <v>11</v>
      </c>
      <c r="L353" s="49">
        <v>80000</v>
      </c>
      <c r="M353" s="50">
        <v>2260</v>
      </c>
      <c r="N353" s="51">
        <f t="shared" si="296"/>
        <v>2.8250000000000001E-2</v>
      </c>
      <c r="O353" s="51" t="str">
        <f t="shared" si="297"/>
        <v>&lt;20%</v>
      </c>
      <c r="P353" s="50">
        <f t="shared" si="298"/>
        <v>3081.818181818182</v>
      </c>
      <c r="Q353" s="51">
        <f t="shared" si="299"/>
        <v>3.8522727272727278E-2</v>
      </c>
      <c r="R353" s="52">
        <v>80000</v>
      </c>
      <c r="S353" s="53">
        <v>0</v>
      </c>
      <c r="T353" s="54">
        <f t="shared" si="300"/>
        <v>0</v>
      </c>
      <c r="U353" s="54" t="str">
        <f t="shared" si="301"/>
        <v>&lt;20%</v>
      </c>
      <c r="V353" s="53">
        <f t="shared" si="302"/>
        <v>0</v>
      </c>
      <c r="W353" s="54">
        <f t="shared" si="303"/>
        <v>0</v>
      </c>
    </row>
    <row r="354" spans="1:23" hidden="1">
      <c r="A354" s="8" t="s">
        <v>415</v>
      </c>
      <c r="B354" s="5" t="s">
        <v>416</v>
      </c>
      <c r="C354" s="46" t="s">
        <v>928</v>
      </c>
      <c r="D354" s="46" t="s">
        <v>215</v>
      </c>
      <c r="E354" s="46" t="s">
        <v>310</v>
      </c>
      <c r="F354" s="46" t="s">
        <v>311</v>
      </c>
      <c r="G354" s="46" t="s">
        <v>1906</v>
      </c>
      <c r="H354" s="47"/>
      <c r="I354" s="47" t="s">
        <v>1872</v>
      </c>
      <c r="J354" s="48" t="s">
        <v>11</v>
      </c>
      <c r="K354" s="45" t="s">
        <v>11</v>
      </c>
      <c r="L354" s="49">
        <v>85000</v>
      </c>
      <c r="M354" s="50">
        <v>89970</v>
      </c>
      <c r="N354" s="51">
        <f t="shared" si="296"/>
        <v>1.0584705882352941</v>
      </c>
      <c r="O354" s="51" t="str">
        <f t="shared" si="297"/>
        <v>&gt;=100%- &lt;120%</v>
      </c>
      <c r="P354" s="50">
        <f t="shared" si="298"/>
        <v>122686.36363636363</v>
      </c>
      <c r="Q354" s="51">
        <f t="shared" si="299"/>
        <v>1.4433689839572192</v>
      </c>
      <c r="R354" s="52">
        <v>73264.799999999988</v>
      </c>
      <c r="S354" s="53">
        <v>27600</v>
      </c>
      <c r="T354" s="54">
        <f t="shared" si="300"/>
        <v>0.37671569430340363</v>
      </c>
      <c r="U354" s="54" t="str">
        <f t="shared" si="301"/>
        <v>&gt;=20%-&lt;50%</v>
      </c>
      <c r="V354" s="53">
        <f t="shared" si="302"/>
        <v>37636.363636363632</v>
      </c>
      <c r="W354" s="54">
        <f t="shared" si="303"/>
        <v>0.51370321950464126</v>
      </c>
    </row>
    <row r="355" spans="1:23" hidden="1">
      <c r="A355" s="8" t="s">
        <v>469</v>
      </c>
      <c r="B355" s="5" t="s">
        <v>470</v>
      </c>
      <c r="C355" s="46" t="s">
        <v>1754</v>
      </c>
      <c r="D355" s="46" t="s">
        <v>1755</v>
      </c>
      <c r="E355" s="46" t="s">
        <v>473</v>
      </c>
      <c r="F355" s="46" t="s">
        <v>311</v>
      </c>
      <c r="G355" s="46" t="s">
        <v>1912</v>
      </c>
      <c r="H355" s="47"/>
      <c r="I355" s="47" t="s">
        <v>1872</v>
      </c>
      <c r="J355" s="48" t="s">
        <v>11</v>
      </c>
      <c r="K355" s="45" t="s">
        <v>11</v>
      </c>
      <c r="L355" s="49">
        <v>46059.175000000003</v>
      </c>
      <c r="M355" s="50">
        <v>57695</v>
      </c>
      <c r="N355" s="51">
        <f t="shared" si="296"/>
        <v>1.252627733779426</v>
      </c>
      <c r="O355" s="51" t="str">
        <f t="shared" si="297"/>
        <v>120% equal &amp; above</v>
      </c>
      <c r="P355" s="50">
        <f t="shared" si="298"/>
        <v>78675</v>
      </c>
      <c r="Q355" s="51">
        <f t="shared" si="299"/>
        <v>1.7081287278810355</v>
      </c>
      <c r="R355" s="52">
        <v>111813.79999999999</v>
      </c>
      <c r="S355" s="53">
        <v>128340</v>
      </c>
      <c r="T355" s="54">
        <f t="shared" si="300"/>
        <v>1.1478010764324262</v>
      </c>
      <c r="U355" s="54" t="str">
        <f t="shared" si="301"/>
        <v>&gt;=100%- &lt;120%</v>
      </c>
      <c r="V355" s="53">
        <f t="shared" si="302"/>
        <v>175009.09090909091</v>
      </c>
      <c r="W355" s="54">
        <f t="shared" si="303"/>
        <v>1.5651832860442176</v>
      </c>
    </row>
    <row r="356" spans="1:23" hidden="1">
      <c r="A356" s="8" t="s">
        <v>633</v>
      </c>
      <c r="B356" s="5" t="s">
        <v>128</v>
      </c>
      <c r="C356" s="46" t="s">
        <v>651</v>
      </c>
      <c r="D356" s="46" t="s">
        <v>652</v>
      </c>
      <c r="E356" s="46" t="s">
        <v>589</v>
      </c>
      <c r="F356" s="46" t="s">
        <v>311</v>
      </c>
      <c r="G356" s="46" t="s">
        <v>1924</v>
      </c>
      <c r="H356" s="47"/>
      <c r="I356" s="47" t="s">
        <v>1872</v>
      </c>
      <c r="J356" s="48" t="s">
        <v>11</v>
      </c>
      <c r="K356" s="45" t="s">
        <v>11</v>
      </c>
      <c r="L356" s="49">
        <v>85184.9</v>
      </c>
      <c r="M356" s="50">
        <v>69560</v>
      </c>
      <c r="N356" s="51">
        <f t="shared" si="296"/>
        <v>0.81657664680007847</v>
      </c>
      <c r="O356" s="51"/>
      <c r="P356" s="50">
        <f t="shared" si="298"/>
        <v>94854.545454545456</v>
      </c>
      <c r="Q356" s="51"/>
      <c r="R356" s="52">
        <v>70337.399999999994</v>
      </c>
      <c r="S356" s="53">
        <v>40540</v>
      </c>
      <c r="T356" s="54">
        <f t="shared" si="300"/>
        <v>0.57636477890851812</v>
      </c>
      <c r="U356" s="54" t="str">
        <f t="shared" si="301"/>
        <v>&gt;=50%-&lt;80%</v>
      </c>
      <c r="V356" s="53">
        <f t="shared" si="302"/>
        <v>55281.818181818184</v>
      </c>
      <c r="W356" s="54">
        <f t="shared" si="303"/>
        <v>0.78595197123888838</v>
      </c>
    </row>
    <row r="357" spans="1:23" hidden="1">
      <c r="A357" s="8" t="s">
        <v>770</v>
      </c>
      <c r="B357" s="5" t="s">
        <v>771</v>
      </c>
      <c r="C357" s="46" t="s">
        <v>1097</v>
      </c>
      <c r="D357" s="46" t="s">
        <v>1098</v>
      </c>
      <c r="E357" s="46" t="s">
        <v>574</v>
      </c>
      <c r="F357" s="46" t="s">
        <v>311</v>
      </c>
      <c r="G357" s="46" t="s">
        <v>1888</v>
      </c>
      <c r="H357" s="47"/>
      <c r="I357" s="47" t="s">
        <v>1872</v>
      </c>
      <c r="J357" s="48" t="s">
        <v>11</v>
      </c>
      <c r="K357" s="45" t="s">
        <v>11</v>
      </c>
      <c r="L357" s="49">
        <v>35115</v>
      </c>
      <c r="M357" s="50">
        <v>58670</v>
      </c>
      <c r="N357" s="51">
        <f t="shared" si="296"/>
        <v>1.6707959561440979</v>
      </c>
      <c r="O357" s="51" t="str">
        <f t="shared" si="297"/>
        <v>120% equal &amp; above</v>
      </c>
      <c r="P357" s="50">
        <f t="shared" si="298"/>
        <v>80004.545454545456</v>
      </c>
      <c r="Q357" s="51">
        <f t="shared" si="299"/>
        <v>2.2783581220146791</v>
      </c>
      <c r="R357" s="52">
        <v>120000</v>
      </c>
      <c r="S357" s="53">
        <v>98540</v>
      </c>
      <c r="T357" s="54">
        <f t="shared" si="300"/>
        <v>0.82116666666666671</v>
      </c>
      <c r="U357" s="54" t="str">
        <f t="shared" si="301"/>
        <v>&gt;=80%-&lt;100%</v>
      </c>
      <c r="V357" s="53">
        <f t="shared" si="302"/>
        <v>134372.72727272726</v>
      </c>
      <c r="W357" s="54">
        <f t="shared" si="303"/>
        <v>1.1197727272727271</v>
      </c>
    </row>
    <row r="358" spans="1:23" hidden="1">
      <c r="A358" s="8" t="s">
        <v>776</v>
      </c>
      <c r="B358" s="5" t="s">
        <v>777</v>
      </c>
      <c r="C358" s="46" t="s">
        <v>1586</v>
      </c>
      <c r="D358" s="46" t="s">
        <v>1587</v>
      </c>
      <c r="E358" s="46" t="s">
        <v>574</v>
      </c>
      <c r="F358" s="46" t="s">
        <v>311</v>
      </c>
      <c r="G358" s="46" t="s">
        <v>1961</v>
      </c>
      <c r="H358" s="47"/>
      <c r="I358" s="47" t="s">
        <v>1872</v>
      </c>
      <c r="J358" s="48" t="s">
        <v>11</v>
      </c>
      <c r="K358" s="45" t="s">
        <v>11</v>
      </c>
      <c r="L358" s="49">
        <v>90000</v>
      </c>
      <c r="M358" s="50">
        <v>37210</v>
      </c>
      <c r="N358" s="51">
        <f t="shared" si="296"/>
        <v>0.41344444444444445</v>
      </c>
      <c r="O358" s="51" t="str">
        <f t="shared" si="297"/>
        <v>&gt;=20%-&lt;50%</v>
      </c>
      <c r="P358" s="50">
        <f t="shared" si="298"/>
        <v>50740.909090909088</v>
      </c>
      <c r="Q358" s="51">
        <f t="shared" si="299"/>
        <v>0.56378787878787873</v>
      </c>
      <c r="R358" s="52">
        <v>65000</v>
      </c>
      <c r="S358" s="53">
        <v>5940</v>
      </c>
      <c r="T358" s="54">
        <f t="shared" si="300"/>
        <v>9.1384615384615384E-2</v>
      </c>
      <c r="U358" s="54" t="str">
        <f t="shared" si="301"/>
        <v>&lt;20%</v>
      </c>
      <c r="V358" s="53">
        <f t="shared" si="302"/>
        <v>8100</v>
      </c>
      <c r="W358" s="54">
        <f t="shared" si="303"/>
        <v>0.12461538461538461</v>
      </c>
    </row>
    <row r="359" spans="1:23" hidden="1">
      <c r="A359" s="8" t="s">
        <v>776</v>
      </c>
      <c r="B359" s="5" t="s">
        <v>777</v>
      </c>
      <c r="C359" s="46" t="s">
        <v>1603</v>
      </c>
      <c r="D359" s="46" t="s">
        <v>1604</v>
      </c>
      <c r="E359" s="46" t="s">
        <v>574</v>
      </c>
      <c r="F359" s="46" t="s">
        <v>311</v>
      </c>
      <c r="G359" s="46" t="s">
        <v>1962</v>
      </c>
      <c r="H359" s="47"/>
      <c r="I359" s="47" t="s">
        <v>1872</v>
      </c>
      <c r="J359" s="48" t="s">
        <v>11</v>
      </c>
      <c r="K359" s="45" t="s">
        <v>11</v>
      </c>
      <c r="L359" s="49">
        <v>75000</v>
      </c>
      <c r="M359" s="50">
        <v>30600</v>
      </c>
      <c r="N359" s="51">
        <f t="shared" ref="N359:N366" si="304">IFERROR(M359/L359,2)</f>
        <v>0.40799999999999997</v>
      </c>
      <c r="O359" s="51" t="str">
        <f t="shared" ref="O359:O366" si="305">IF(N359&gt;=120%, "120% equal &amp; above", IF(N359&gt;=100%,"&gt;=100%- &lt;120%",IF(N359&gt;=80%,"&gt;=80%-&lt;100%",IF(N359&gt;=50%,"&gt;=50%-&lt;80%",IF(N359&gt;=20%,"&gt;=20%-&lt;50%","&lt;20%")))))</f>
        <v>&gt;=20%-&lt;50%</v>
      </c>
      <c r="P359" s="50">
        <f t="shared" ref="P359:P366" si="306">M359/$B$3*$B$2</f>
        <v>41727.272727272728</v>
      </c>
      <c r="Q359" s="51">
        <f t="shared" ref="Q359:Q366" si="307">IFERROR(P359/L359,2)</f>
        <v>0.55636363636363639</v>
      </c>
      <c r="R359" s="52">
        <v>80000</v>
      </c>
      <c r="S359" s="53">
        <v>22560</v>
      </c>
      <c r="T359" s="54">
        <f t="shared" ref="T359:T366" si="308">IFERROR(S359/R359,2)</f>
        <v>0.28199999999999997</v>
      </c>
      <c r="U359" s="54" t="str">
        <f t="shared" ref="U359:U366" si="309">IF(T359&gt;=120%, "120% equal &amp; above", IF(T359&gt;=100%,"&gt;=100%- &lt;120%",IF(T359&gt;=80%,"&gt;=80%-&lt;100%",IF(T359&gt;=50%,"&gt;=50%-&lt;80%",IF(T359&gt;=20%,"&gt;=20%-&lt;50%","&lt;20%")))))</f>
        <v>&gt;=20%-&lt;50%</v>
      </c>
      <c r="V359" s="53">
        <f t="shared" ref="V359:V366" si="310">S359/$B$3*$B$2</f>
        <v>30763.636363636364</v>
      </c>
      <c r="W359" s="54">
        <f t="shared" ref="W359:W366" si="311">IFERROR(V359/R359,2)</f>
        <v>0.38454545454545452</v>
      </c>
    </row>
    <row r="360" spans="1:23" hidden="1">
      <c r="A360" s="8" t="s">
        <v>633</v>
      </c>
      <c r="B360" s="5" t="s">
        <v>128</v>
      </c>
      <c r="C360" s="46" t="s">
        <v>1758</v>
      </c>
      <c r="D360" s="46" t="s">
        <v>1759</v>
      </c>
      <c r="E360" s="46" t="s">
        <v>589</v>
      </c>
      <c r="F360" s="46" t="s">
        <v>311</v>
      </c>
      <c r="G360" s="46" t="s">
        <v>1923</v>
      </c>
      <c r="H360" s="47"/>
      <c r="I360" s="47" t="s">
        <v>1872</v>
      </c>
      <c r="J360" s="48" t="s">
        <v>11</v>
      </c>
      <c r="K360" s="45" t="s">
        <v>11</v>
      </c>
      <c r="L360" s="49">
        <v>69736.275000000009</v>
      </c>
      <c r="M360" s="50">
        <v>44510</v>
      </c>
      <c r="N360" s="51">
        <f t="shared" si="304"/>
        <v>0.63826179416666573</v>
      </c>
      <c r="O360" s="51" t="str">
        <f t="shared" si="305"/>
        <v>&gt;=50%-&lt;80%</v>
      </c>
      <c r="P360" s="50">
        <f t="shared" si="306"/>
        <v>60695.454545454544</v>
      </c>
      <c r="Q360" s="51">
        <f t="shared" si="307"/>
        <v>0.87035699204545325</v>
      </c>
      <c r="R360" s="52">
        <v>84596.4</v>
      </c>
      <c r="S360" s="53">
        <v>32770</v>
      </c>
      <c r="T360" s="54">
        <f t="shared" si="308"/>
        <v>0.38736872963861346</v>
      </c>
      <c r="U360" s="54" t="str">
        <f t="shared" si="309"/>
        <v>&gt;=20%-&lt;50%</v>
      </c>
      <c r="V360" s="53">
        <f t="shared" si="310"/>
        <v>44686.363636363632</v>
      </c>
      <c r="W360" s="54">
        <f t="shared" si="311"/>
        <v>0.52823008587083653</v>
      </c>
    </row>
    <row r="361" spans="1:23" hidden="1">
      <c r="A361" s="8" t="s">
        <v>785</v>
      </c>
      <c r="B361" s="5" t="s">
        <v>786</v>
      </c>
      <c r="C361" s="46" t="s">
        <v>2628</v>
      </c>
      <c r="D361" s="46" t="s">
        <v>2629</v>
      </c>
      <c r="E361" s="46" t="s">
        <v>789</v>
      </c>
      <c r="F361" s="46" t="s">
        <v>311</v>
      </c>
      <c r="G361" s="46" t="s">
        <v>1948</v>
      </c>
      <c r="H361" s="47"/>
      <c r="I361" s="47" t="s">
        <v>1872</v>
      </c>
      <c r="J361" s="48" t="s">
        <v>11</v>
      </c>
      <c r="K361" s="45" t="s">
        <v>11</v>
      </c>
      <c r="L361" s="49">
        <v>103445</v>
      </c>
      <c r="M361" s="50">
        <v>94790</v>
      </c>
      <c r="N361" s="51">
        <f t="shared" si="304"/>
        <v>0.91633235052443329</v>
      </c>
      <c r="O361" s="51" t="str">
        <f t="shared" si="305"/>
        <v>&gt;=80%-&lt;100%</v>
      </c>
      <c r="P361" s="50">
        <f t="shared" si="306"/>
        <v>129259.09090909091</v>
      </c>
      <c r="Q361" s="51">
        <f t="shared" si="307"/>
        <v>1.2495441143515</v>
      </c>
      <c r="R361" s="52">
        <v>50000</v>
      </c>
      <c r="S361" s="53">
        <v>48180</v>
      </c>
      <c r="T361" s="54">
        <f t="shared" si="308"/>
        <v>0.96360000000000001</v>
      </c>
      <c r="U361" s="54" t="str">
        <f t="shared" si="309"/>
        <v>&gt;=80%-&lt;100%</v>
      </c>
      <c r="V361" s="53">
        <f t="shared" si="310"/>
        <v>65700</v>
      </c>
      <c r="W361" s="54">
        <f t="shared" si="311"/>
        <v>1.3140000000000001</v>
      </c>
    </row>
    <row r="362" spans="1:23" hidden="1">
      <c r="A362" s="8" t="s">
        <v>770</v>
      </c>
      <c r="B362" s="5" t="s">
        <v>771</v>
      </c>
      <c r="C362" s="46" t="s">
        <v>1855</v>
      </c>
      <c r="D362" s="46" t="s">
        <v>172</v>
      </c>
      <c r="E362" s="46" t="s">
        <v>574</v>
      </c>
      <c r="F362" s="46" t="s">
        <v>311</v>
      </c>
      <c r="G362" s="46" t="s">
        <v>1960</v>
      </c>
      <c r="H362" s="47"/>
      <c r="I362" s="47" t="s">
        <v>1872</v>
      </c>
      <c r="J362" s="48" t="s">
        <v>11</v>
      </c>
      <c r="K362" s="45" t="s">
        <v>11</v>
      </c>
      <c r="L362" s="49">
        <v>30000</v>
      </c>
      <c r="M362" s="50">
        <v>25550</v>
      </c>
      <c r="N362" s="51">
        <f t="shared" si="304"/>
        <v>0.85166666666666668</v>
      </c>
      <c r="O362" s="51" t="str">
        <f t="shared" si="305"/>
        <v>&gt;=80%-&lt;100%</v>
      </c>
      <c r="P362" s="50">
        <f t="shared" si="306"/>
        <v>34840.909090909088</v>
      </c>
      <c r="Q362" s="51">
        <f t="shared" si="307"/>
        <v>1.1613636363636364</v>
      </c>
      <c r="R362" s="52">
        <v>123118.79999999999</v>
      </c>
      <c r="S362" s="53">
        <v>43760</v>
      </c>
      <c r="T362" s="54">
        <f t="shared" si="308"/>
        <v>0.35542906526054513</v>
      </c>
      <c r="U362" s="54" t="str">
        <f t="shared" si="309"/>
        <v>&gt;=20%-&lt;50%</v>
      </c>
      <c r="V362" s="53">
        <f t="shared" si="310"/>
        <v>59672.727272727272</v>
      </c>
      <c r="W362" s="54">
        <f t="shared" si="311"/>
        <v>0.48467599808256157</v>
      </c>
    </row>
    <row r="363" spans="1:23" hidden="1">
      <c r="A363" s="8" t="s">
        <v>585</v>
      </c>
      <c r="B363" s="5" t="s">
        <v>586</v>
      </c>
      <c r="C363" s="46" t="s">
        <v>1385</v>
      </c>
      <c r="D363" s="46" t="s">
        <v>298</v>
      </c>
      <c r="E363" s="46" t="s">
        <v>589</v>
      </c>
      <c r="F363" s="46" t="s">
        <v>311</v>
      </c>
      <c r="G363" s="46" t="s">
        <v>1922</v>
      </c>
      <c r="H363" s="47"/>
      <c r="I363" s="47" t="s">
        <v>1872</v>
      </c>
      <c r="J363" s="48" t="s">
        <v>11</v>
      </c>
      <c r="K363" s="45" t="s">
        <v>11</v>
      </c>
      <c r="L363" s="49">
        <v>55658.475000000006</v>
      </c>
      <c r="M363" s="50">
        <v>24560</v>
      </c>
      <c r="N363" s="51">
        <f t="shared" si="304"/>
        <v>0.44126253908322133</v>
      </c>
      <c r="O363" s="51" t="str">
        <f t="shared" si="305"/>
        <v>&gt;=20%-&lt;50%</v>
      </c>
      <c r="P363" s="50">
        <f t="shared" si="306"/>
        <v>33490.909090909088</v>
      </c>
      <c r="Q363" s="51">
        <f t="shared" si="307"/>
        <v>0.60172164420439267</v>
      </c>
      <c r="R363" s="52">
        <v>95251.799999999988</v>
      </c>
      <c r="S363" s="53">
        <v>36080</v>
      </c>
      <c r="T363" s="54">
        <f t="shared" si="308"/>
        <v>0.37878549276759077</v>
      </c>
      <c r="U363" s="54" t="str">
        <f t="shared" si="309"/>
        <v>&gt;=20%-&lt;50%</v>
      </c>
      <c r="V363" s="53">
        <f t="shared" si="310"/>
        <v>49200</v>
      </c>
      <c r="W363" s="54">
        <f t="shared" si="311"/>
        <v>0.51652567195580568</v>
      </c>
    </row>
    <row r="364" spans="1:23" hidden="1">
      <c r="A364" s="8" t="s">
        <v>585</v>
      </c>
      <c r="B364" s="5" t="s">
        <v>586</v>
      </c>
      <c r="C364" s="46" t="s">
        <v>1030</v>
      </c>
      <c r="D364" s="46" t="s">
        <v>191</v>
      </c>
      <c r="E364" s="46" t="s">
        <v>589</v>
      </c>
      <c r="F364" s="46" t="s">
        <v>311</v>
      </c>
      <c r="G364" s="46" t="s">
        <v>1920</v>
      </c>
      <c r="H364" s="47"/>
      <c r="I364" s="47" t="s">
        <v>1872</v>
      </c>
      <c r="J364" s="48" t="s">
        <v>11</v>
      </c>
      <c r="K364" s="45" t="s">
        <v>11</v>
      </c>
      <c r="L364" s="49">
        <v>34645.725000000006</v>
      </c>
      <c r="M364" s="50">
        <v>39590</v>
      </c>
      <c r="N364" s="51">
        <f t="shared" si="304"/>
        <v>1.1427095262113867</v>
      </c>
      <c r="O364" s="51" t="str">
        <f t="shared" si="305"/>
        <v>&gt;=100%- &lt;120%</v>
      </c>
      <c r="P364" s="50">
        <f t="shared" si="306"/>
        <v>53986.363636363632</v>
      </c>
      <c r="Q364" s="51">
        <f t="shared" si="307"/>
        <v>1.5582402630155272</v>
      </c>
      <c r="R364" s="52">
        <v>115927.4</v>
      </c>
      <c r="S364" s="53">
        <v>79030</v>
      </c>
      <c r="T364" s="54">
        <f t="shared" si="308"/>
        <v>0.68171976599147399</v>
      </c>
      <c r="U364" s="54" t="str">
        <f t="shared" si="309"/>
        <v>&gt;=50%-&lt;80%</v>
      </c>
      <c r="V364" s="53">
        <f t="shared" si="310"/>
        <v>107768.18181818182</v>
      </c>
      <c r="W364" s="54">
        <f t="shared" si="311"/>
        <v>0.92961786271564639</v>
      </c>
    </row>
    <row r="365" spans="1:23" hidden="1">
      <c r="A365" s="8" t="s">
        <v>785</v>
      </c>
      <c r="B365" s="5" t="s">
        <v>786</v>
      </c>
      <c r="C365" s="46" t="s">
        <v>1484</v>
      </c>
      <c r="D365" s="46" t="s">
        <v>143</v>
      </c>
      <c r="E365" s="46" t="s">
        <v>789</v>
      </c>
      <c r="F365" s="46" t="s">
        <v>311</v>
      </c>
      <c r="G365" s="46" t="s">
        <v>1946</v>
      </c>
      <c r="H365" s="47"/>
      <c r="I365" s="47" t="s">
        <v>1872</v>
      </c>
      <c r="J365" s="48" t="s">
        <v>11</v>
      </c>
      <c r="K365" s="45" t="s">
        <v>11</v>
      </c>
      <c r="L365" s="49">
        <v>80000</v>
      </c>
      <c r="M365" s="50">
        <v>85710</v>
      </c>
      <c r="N365" s="51">
        <f t="shared" si="304"/>
        <v>1.071375</v>
      </c>
      <c r="O365" s="51" t="str">
        <f t="shared" si="305"/>
        <v>&gt;=100%- &lt;120%</v>
      </c>
      <c r="P365" s="50">
        <f t="shared" si="306"/>
        <v>116877.27272727274</v>
      </c>
      <c r="Q365" s="51">
        <f t="shared" si="307"/>
        <v>1.4609659090909093</v>
      </c>
      <c r="R365" s="52">
        <v>70116.759999999995</v>
      </c>
      <c r="S365" s="53">
        <v>16150</v>
      </c>
      <c r="T365" s="54">
        <f t="shared" si="308"/>
        <v>0.23033009511563285</v>
      </c>
      <c r="U365" s="54" t="str">
        <f t="shared" si="309"/>
        <v>&gt;=20%-&lt;50%</v>
      </c>
      <c r="V365" s="53">
        <f t="shared" si="310"/>
        <v>22022.727272727272</v>
      </c>
      <c r="W365" s="54">
        <f t="shared" si="311"/>
        <v>0.31408649333949934</v>
      </c>
    </row>
    <row r="366" spans="1:23" hidden="1">
      <c r="A366" s="8" t="s">
        <v>585</v>
      </c>
      <c r="B366" s="5" t="s">
        <v>586</v>
      </c>
      <c r="C366" s="46" t="s">
        <v>1012</v>
      </c>
      <c r="D366" s="46" t="s">
        <v>1013</v>
      </c>
      <c r="E366" s="46" t="s">
        <v>589</v>
      </c>
      <c r="F366" s="46" t="s">
        <v>311</v>
      </c>
      <c r="G366" s="46" t="s">
        <v>1918</v>
      </c>
      <c r="H366" s="47"/>
      <c r="I366" s="47" t="s">
        <v>1872</v>
      </c>
      <c r="J366" s="48" t="s">
        <v>11</v>
      </c>
      <c r="K366" s="45" t="s">
        <v>11</v>
      </c>
      <c r="L366" s="49">
        <v>66593.475000000006</v>
      </c>
      <c r="M366" s="50">
        <v>55310</v>
      </c>
      <c r="N366" s="51">
        <f t="shared" si="304"/>
        <v>0.83056185309446606</v>
      </c>
      <c r="O366" s="51" t="str">
        <f t="shared" si="305"/>
        <v>&gt;=80%-&lt;100%</v>
      </c>
      <c r="P366" s="50">
        <f t="shared" si="306"/>
        <v>75422.727272727265</v>
      </c>
      <c r="Q366" s="51">
        <f t="shared" si="307"/>
        <v>1.1325843451288171</v>
      </c>
      <c r="R366" s="52">
        <v>83504.800000000003</v>
      </c>
      <c r="S366" s="53">
        <v>48130</v>
      </c>
      <c r="T366" s="54">
        <f t="shared" si="308"/>
        <v>0.5763740527490635</v>
      </c>
      <c r="U366" s="54" t="str">
        <f t="shared" si="309"/>
        <v>&gt;=50%-&lt;80%</v>
      </c>
      <c r="V366" s="53">
        <f t="shared" si="310"/>
        <v>65631.818181818177</v>
      </c>
      <c r="W366" s="54">
        <f t="shared" si="311"/>
        <v>0.78596461738508649</v>
      </c>
    </row>
    <row r="367" spans="1:23" hidden="1">
      <c r="A367" s="8" t="s">
        <v>307</v>
      </c>
      <c r="B367" s="5" t="s">
        <v>308</v>
      </c>
      <c r="C367" s="46" t="s">
        <v>2676</v>
      </c>
      <c r="D367" s="46" t="s">
        <v>2677</v>
      </c>
      <c r="E367" s="46" t="s">
        <v>310</v>
      </c>
      <c r="F367" s="46" t="s">
        <v>311</v>
      </c>
      <c r="G367" s="46" t="s">
        <v>1895</v>
      </c>
      <c r="H367" s="47"/>
      <c r="I367" s="47" t="s">
        <v>1872</v>
      </c>
      <c r="J367" s="48" t="s">
        <v>11</v>
      </c>
      <c r="K367" s="45" t="s">
        <v>11</v>
      </c>
      <c r="L367" s="49">
        <v>85000</v>
      </c>
      <c r="M367" s="50">
        <v>155240</v>
      </c>
      <c r="N367" s="51">
        <f t="shared" ref="N367:N377" si="312">IFERROR(M367/L367,2)</f>
        <v>1.8263529411764705</v>
      </c>
      <c r="O367" s="51" t="str">
        <f t="shared" ref="O367:O377" si="313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50">
        <f t="shared" ref="P367:P377" si="314">M367/$B$3*$B$2</f>
        <v>211690.90909090909</v>
      </c>
      <c r="Q367" s="51">
        <f t="shared" ref="Q367:Q377" si="315">IFERROR(P367/L367,2)</f>
        <v>2.4904812834224597</v>
      </c>
      <c r="R367" s="52">
        <v>65000</v>
      </c>
      <c r="S367" s="53">
        <v>56640</v>
      </c>
      <c r="T367" s="54">
        <f t="shared" ref="T367:T377" si="316">IFERROR(S367/R367,2)</f>
        <v>0.87138461538461542</v>
      </c>
      <c r="U367" s="54" t="str">
        <f t="shared" ref="U367:U377" si="317">IF(T367&gt;=120%, "120% equal &amp; above", IF(T367&gt;=100%,"&gt;=100%- &lt;120%",IF(T367&gt;=80%,"&gt;=80%-&lt;100%",IF(T367&gt;=50%,"&gt;=50%-&lt;80%",IF(T367&gt;=20%,"&gt;=20%-&lt;50%","&lt;20%")))))</f>
        <v>&gt;=80%-&lt;100%</v>
      </c>
      <c r="V367" s="53">
        <f t="shared" ref="V367:V377" si="318">S367/$B$3*$B$2</f>
        <v>77236.363636363632</v>
      </c>
      <c r="W367" s="54">
        <f t="shared" ref="W367:W377" si="319">IFERROR(V367/R367,2)</f>
        <v>1.1882517482517483</v>
      </c>
    </row>
    <row r="368" spans="1:23" hidden="1">
      <c r="A368" s="8" t="s">
        <v>307</v>
      </c>
      <c r="B368" s="5" t="s">
        <v>308</v>
      </c>
      <c r="C368" s="46" t="s">
        <v>1308</v>
      </c>
      <c r="D368" s="46" t="s">
        <v>1309</v>
      </c>
      <c r="E368" s="46" t="s">
        <v>310</v>
      </c>
      <c r="F368" s="46" t="s">
        <v>311</v>
      </c>
      <c r="G368" s="46" t="s">
        <v>1891</v>
      </c>
      <c r="H368" s="47"/>
      <c r="I368" s="47" t="s">
        <v>1872</v>
      </c>
      <c r="J368" s="48" t="s">
        <v>11</v>
      </c>
      <c r="K368" s="45" t="s">
        <v>11</v>
      </c>
      <c r="L368" s="49">
        <v>100000</v>
      </c>
      <c r="M368" s="50">
        <v>99160</v>
      </c>
      <c r="N368" s="51">
        <f t="shared" si="312"/>
        <v>0.99160000000000004</v>
      </c>
      <c r="O368" s="51" t="str">
        <f t="shared" si="313"/>
        <v>&gt;=80%-&lt;100%</v>
      </c>
      <c r="P368" s="50">
        <f t="shared" si="314"/>
        <v>135218.18181818182</v>
      </c>
      <c r="Q368" s="51">
        <f t="shared" si="315"/>
        <v>1.3521818181818182</v>
      </c>
      <c r="R368" s="52">
        <v>50000</v>
      </c>
      <c r="S368" s="53">
        <v>25320</v>
      </c>
      <c r="T368" s="54">
        <f t="shared" si="316"/>
        <v>0.50639999999999996</v>
      </c>
      <c r="U368" s="54" t="str">
        <f t="shared" si="317"/>
        <v>&gt;=50%-&lt;80%</v>
      </c>
      <c r="V368" s="53">
        <f t="shared" si="318"/>
        <v>34527.272727272728</v>
      </c>
      <c r="W368" s="54">
        <f t="shared" si="319"/>
        <v>0.69054545454545457</v>
      </c>
    </row>
    <row r="369" spans="1:23" hidden="1">
      <c r="A369" s="8" t="s">
        <v>415</v>
      </c>
      <c r="B369" s="5" t="s">
        <v>416</v>
      </c>
      <c r="C369" s="46" t="s">
        <v>444</v>
      </c>
      <c r="D369" s="46" t="s">
        <v>260</v>
      </c>
      <c r="E369" s="46" t="s">
        <v>310</v>
      </c>
      <c r="F369" s="46" t="s">
        <v>311</v>
      </c>
      <c r="G369" s="46" t="s">
        <v>1907</v>
      </c>
      <c r="H369" s="47"/>
      <c r="I369" s="47" t="s">
        <v>1872</v>
      </c>
      <c r="J369" s="48" t="s">
        <v>11</v>
      </c>
      <c r="K369" s="45" t="s">
        <v>11</v>
      </c>
      <c r="L369" s="49">
        <v>100000</v>
      </c>
      <c r="M369" s="50">
        <v>71480</v>
      </c>
      <c r="N369" s="51">
        <f t="shared" si="312"/>
        <v>0.71479999999999999</v>
      </c>
      <c r="O369" s="51" t="str">
        <f t="shared" si="313"/>
        <v>&gt;=50%-&lt;80%</v>
      </c>
      <c r="P369" s="50">
        <f t="shared" si="314"/>
        <v>97472.727272727265</v>
      </c>
      <c r="Q369" s="51">
        <f t="shared" si="315"/>
        <v>0.97472727272727266</v>
      </c>
      <c r="R369" s="52">
        <v>50000</v>
      </c>
      <c r="S369" s="53">
        <v>7820</v>
      </c>
      <c r="T369" s="54">
        <f t="shared" si="316"/>
        <v>0.15640000000000001</v>
      </c>
      <c r="U369" s="54" t="str">
        <f t="shared" si="317"/>
        <v>&lt;20%</v>
      </c>
      <c r="V369" s="53">
        <f t="shared" si="318"/>
        <v>10663.636363636364</v>
      </c>
      <c r="W369" s="54">
        <f t="shared" si="319"/>
        <v>0.21327272727272728</v>
      </c>
    </row>
    <row r="370" spans="1:23">
      <c r="A370" s="8" t="s">
        <v>374</v>
      </c>
      <c r="B370" s="5" t="s">
        <v>375</v>
      </c>
      <c r="C370" s="46" t="s">
        <v>387</v>
      </c>
      <c r="D370" s="46" t="s">
        <v>388</v>
      </c>
      <c r="E370" s="46" t="s">
        <v>311</v>
      </c>
      <c r="F370" s="46" t="s">
        <v>311</v>
      </c>
      <c r="G370" s="46" t="s">
        <v>1901</v>
      </c>
      <c r="H370" s="47"/>
      <c r="I370" s="47" t="s">
        <v>1872</v>
      </c>
      <c r="J370" s="48" t="s">
        <v>11</v>
      </c>
      <c r="K370" s="45" t="s">
        <v>11</v>
      </c>
      <c r="L370" s="49">
        <v>80000</v>
      </c>
      <c r="M370" s="50">
        <v>111750</v>
      </c>
      <c r="N370" s="51">
        <f t="shared" si="312"/>
        <v>1.3968750000000001</v>
      </c>
      <c r="O370" s="51" t="str">
        <f t="shared" si="313"/>
        <v>120% equal &amp; above</v>
      </c>
      <c r="P370" s="50">
        <f t="shared" si="314"/>
        <v>152386.36363636365</v>
      </c>
      <c r="Q370" s="51">
        <f t="shared" si="315"/>
        <v>1.9048295454545456</v>
      </c>
      <c r="R370" s="52">
        <v>70000</v>
      </c>
      <c r="S370" s="53">
        <v>79790</v>
      </c>
      <c r="T370" s="54">
        <f t="shared" si="316"/>
        <v>1.1398571428571429</v>
      </c>
      <c r="U370" s="54" t="str">
        <f t="shared" si="317"/>
        <v>&gt;=100%- &lt;120%</v>
      </c>
      <c r="V370" s="53">
        <f t="shared" si="318"/>
        <v>108804.54545454546</v>
      </c>
      <c r="W370" s="54">
        <f t="shared" si="319"/>
        <v>1.5543506493506494</v>
      </c>
    </row>
    <row r="371" spans="1:23" hidden="1">
      <c r="A371" s="8" t="s">
        <v>307</v>
      </c>
      <c r="B371" s="5" t="s">
        <v>308</v>
      </c>
      <c r="C371" s="46" t="s">
        <v>1554</v>
      </c>
      <c r="D371" s="46" t="s">
        <v>102</v>
      </c>
      <c r="E371" s="46" t="s">
        <v>310</v>
      </c>
      <c r="F371" s="46" t="s">
        <v>311</v>
      </c>
      <c r="G371" s="46" t="s">
        <v>1894</v>
      </c>
      <c r="H371" s="47"/>
      <c r="I371" s="47" t="s">
        <v>1872</v>
      </c>
      <c r="J371" s="48" t="s">
        <v>11</v>
      </c>
      <c r="K371" s="45"/>
      <c r="L371" s="49">
        <v>150000</v>
      </c>
      <c r="M371" s="50">
        <v>34560</v>
      </c>
      <c r="N371" s="51">
        <f t="shared" si="312"/>
        <v>0.23039999999999999</v>
      </c>
      <c r="O371" s="51" t="str">
        <f t="shared" si="313"/>
        <v>&gt;=20%-&lt;50%</v>
      </c>
      <c r="P371" s="50">
        <f t="shared" si="314"/>
        <v>47127.272727272728</v>
      </c>
      <c r="Q371" s="51">
        <f t="shared" si="315"/>
        <v>0.31418181818181817</v>
      </c>
      <c r="R371" s="52"/>
      <c r="S371" s="53">
        <v>0</v>
      </c>
      <c r="T371" s="54">
        <f t="shared" si="316"/>
        <v>2</v>
      </c>
      <c r="U371" s="54" t="str">
        <f t="shared" si="317"/>
        <v>120% equal &amp; above</v>
      </c>
      <c r="V371" s="53">
        <f t="shared" si="318"/>
        <v>0</v>
      </c>
      <c r="W371" s="54">
        <f t="shared" si="319"/>
        <v>2</v>
      </c>
    </row>
    <row r="372" spans="1:23" hidden="1">
      <c r="A372" s="8" t="s">
        <v>415</v>
      </c>
      <c r="B372" s="5" t="s">
        <v>416</v>
      </c>
      <c r="C372" s="46" t="s">
        <v>950</v>
      </c>
      <c r="D372" s="46" t="s">
        <v>951</v>
      </c>
      <c r="E372" s="46" t="s">
        <v>310</v>
      </c>
      <c r="F372" s="46" t="s">
        <v>311</v>
      </c>
      <c r="G372" s="46" t="s">
        <v>1905</v>
      </c>
      <c r="H372" s="47"/>
      <c r="I372" s="47" t="s">
        <v>1872</v>
      </c>
      <c r="J372" s="48" t="s">
        <v>11</v>
      </c>
      <c r="K372" s="45" t="s">
        <v>11</v>
      </c>
      <c r="L372" s="49">
        <v>85000</v>
      </c>
      <c r="M372" s="50">
        <v>44360</v>
      </c>
      <c r="N372" s="51">
        <f t="shared" si="312"/>
        <v>0.52188235294117646</v>
      </c>
      <c r="O372" s="51" t="str">
        <f t="shared" si="313"/>
        <v>&gt;=50%-&lt;80%</v>
      </c>
      <c r="P372" s="50">
        <f t="shared" si="314"/>
        <v>60490.909090909088</v>
      </c>
      <c r="Q372" s="51">
        <f t="shared" si="315"/>
        <v>0.7116577540106952</v>
      </c>
      <c r="R372" s="52">
        <v>65000</v>
      </c>
      <c r="S372" s="53">
        <v>55910</v>
      </c>
      <c r="T372" s="54">
        <f t="shared" si="316"/>
        <v>0.86015384615384616</v>
      </c>
      <c r="U372" s="54" t="str">
        <f t="shared" si="317"/>
        <v>&gt;=80%-&lt;100%</v>
      </c>
      <c r="V372" s="53">
        <f t="shared" si="318"/>
        <v>76240.909090909088</v>
      </c>
      <c r="W372" s="54">
        <f t="shared" si="319"/>
        <v>1.1729370629370628</v>
      </c>
    </row>
    <row r="373" spans="1:23" hidden="1">
      <c r="A373" s="8" t="s">
        <v>770</v>
      </c>
      <c r="B373" s="5" t="s">
        <v>771</v>
      </c>
      <c r="C373" s="46" t="s">
        <v>1654</v>
      </c>
      <c r="D373" s="46" t="s">
        <v>1655</v>
      </c>
      <c r="E373" s="46" t="s">
        <v>574</v>
      </c>
      <c r="F373" s="46" t="s">
        <v>311</v>
      </c>
      <c r="G373" s="46" t="s">
        <v>1888</v>
      </c>
      <c r="H373" s="47"/>
      <c r="I373" s="47" t="s">
        <v>1872</v>
      </c>
      <c r="J373" s="48" t="s">
        <v>11</v>
      </c>
      <c r="K373" s="45" t="s">
        <v>11</v>
      </c>
      <c r="L373" s="49">
        <v>70000</v>
      </c>
      <c r="M373" s="50">
        <v>38265</v>
      </c>
      <c r="N373" s="51">
        <f t="shared" si="312"/>
        <v>0.5466428571428571</v>
      </c>
      <c r="O373" s="51" t="str">
        <f t="shared" si="313"/>
        <v>&gt;=50%-&lt;80%</v>
      </c>
      <c r="P373" s="50">
        <f t="shared" si="314"/>
        <v>52179.545454545456</v>
      </c>
      <c r="Q373" s="51">
        <f t="shared" si="315"/>
        <v>0.74542207792207793</v>
      </c>
      <c r="R373" s="52">
        <v>80000</v>
      </c>
      <c r="S373" s="53">
        <v>13450</v>
      </c>
      <c r="T373" s="54">
        <f t="shared" si="316"/>
        <v>0.168125</v>
      </c>
      <c r="U373" s="54" t="str">
        <f t="shared" si="317"/>
        <v>&lt;20%</v>
      </c>
      <c r="V373" s="53">
        <f t="shared" si="318"/>
        <v>18340.909090909092</v>
      </c>
      <c r="W373" s="54">
        <f t="shared" si="319"/>
        <v>0.22926136363636365</v>
      </c>
    </row>
    <row r="374" spans="1:23" hidden="1">
      <c r="A374" s="8" t="s">
        <v>776</v>
      </c>
      <c r="B374" s="5" t="s">
        <v>777</v>
      </c>
      <c r="C374" s="46" t="s">
        <v>1678</v>
      </c>
      <c r="D374" s="46" t="s">
        <v>250</v>
      </c>
      <c r="E374" s="46" t="s">
        <v>574</v>
      </c>
      <c r="F374" s="46" t="s">
        <v>311</v>
      </c>
      <c r="G374" s="46" t="s">
        <v>1944</v>
      </c>
      <c r="H374" s="47"/>
      <c r="I374" s="47" t="s">
        <v>1872</v>
      </c>
      <c r="J374" s="48" t="s">
        <v>11</v>
      </c>
      <c r="K374" s="45" t="s">
        <v>11</v>
      </c>
      <c r="L374" s="49">
        <v>50000</v>
      </c>
      <c r="M374" s="50">
        <v>63530</v>
      </c>
      <c r="N374" s="51">
        <f t="shared" si="312"/>
        <v>1.2706</v>
      </c>
      <c r="O374" s="51" t="str">
        <f t="shared" si="313"/>
        <v>120% equal &amp; above</v>
      </c>
      <c r="P374" s="50">
        <f t="shared" si="314"/>
        <v>86631.818181818177</v>
      </c>
      <c r="Q374" s="51">
        <f t="shared" si="315"/>
        <v>1.7326363636363635</v>
      </c>
      <c r="R374" s="52">
        <v>100000</v>
      </c>
      <c r="S374" s="53">
        <v>73340</v>
      </c>
      <c r="T374" s="54">
        <f t="shared" si="316"/>
        <v>0.73340000000000005</v>
      </c>
      <c r="U374" s="54" t="str">
        <f t="shared" si="317"/>
        <v>&gt;=50%-&lt;80%</v>
      </c>
      <c r="V374" s="53">
        <f t="shared" si="318"/>
        <v>100009.09090909091</v>
      </c>
      <c r="W374" s="54">
        <f t="shared" si="319"/>
        <v>1.0000909090909091</v>
      </c>
    </row>
    <row r="375" spans="1:23" hidden="1">
      <c r="A375" s="8" t="s">
        <v>324</v>
      </c>
      <c r="B375" s="5" t="s">
        <v>325</v>
      </c>
      <c r="C375" s="46" t="s">
        <v>345</v>
      </c>
      <c r="D375" s="46" t="s">
        <v>346</v>
      </c>
      <c r="E375" s="46" t="s">
        <v>310</v>
      </c>
      <c r="F375" s="46" t="s">
        <v>311</v>
      </c>
      <c r="G375" s="46" t="s">
        <v>1897</v>
      </c>
      <c r="H375" s="47"/>
      <c r="I375" s="47" t="s">
        <v>1872</v>
      </c>
      <c r="J375" s="48" t="s">
        <v>11</v>
      </c>
      <c r="K375" s="45" t="s">
        <v>11</v>
      </c>
      <c r="L375" s="49">
        <v>50000</v>
      </c>
      <c r="M375" s="50">
        <v>99600</v>
      </c>
      <c r="N375" s="51">
        <f t="shared" si="312"/>
        <v>1.992</v>
      </c>
      <c r="O375" s="51" t="str">
        <f t="shared" si="313"/>
        <v>120% equal &amp; above</v>
      </c>
      <c r="P375" s="50">
        <f t="shared" si="314"/>
        <v>135818.18181818182</v>
      </c>
      <c r="Q375" s="51">
        <f t="shared" si="315"/>
        <v>2.7163636363636363</v>
      </c>
      <c r="R375" s="52">
        <v>100000</v>
      </c>
      <c r="S375" s="53">
        <v>65880</v>
      </c>
      <c r="T375" s="54">
        <f t="shared" si="316"/>
        <v>0.65880000000000005</v>
      </c>
      <c r="U375" s="54" t="str">
        <f t="shared" si="317"/>
        <v>&gt;=50%-&lt;80%</v>
      </c>
      <c r="V375" s="53">
        <f t="shared" si="318"/>
        <v>89836.363636363632</v>
      </c>
      <c r="W375" s="54">
        <f t="shared" si="319"/>
        <v>0.89836363636363636</v>
      </c>
    </row>
    <row r="376" spans="1:23" hidden="1">
      <c r="A376" s="8" t="s">
        <v>776</v>
      </c>
      <c r="B376" s="5" t="s">
        <v>777</v>
      </c>
      <c r="C376" s="46" t="s">
        <v>1679</v>
      </c>
      <c r="D376" s="46" t="s">
        <v>2102</v>
      </c>
      <c r="E376" s="46" t="s">
        <v>574</v>
      </c>
      <c r="F376" s="46" t="s">
        <v>311</v>
      </c>
      <c r="G376" s="46" t="s">
        <v>1966</v>
      </c>
      <c r="H376" s="47"/>
      <c r="I376" s="47" t="s">
        <v>1872</v>
      </c>
      <c r="J376" s="48" t="s">
        <v>11</v>
      </c>
      <c r="K376" s="45" t="s">
        <v>11</v>
      </c>
      <c r="L376" s="49">
        <v>50000</v>
      </c>
      <c r="M376" s="50">
        <v>34500</v>
      </c>
      <c r="N376" s="51">
        <f t="shared" si="312"/>
        <v>0.69</v>
      </c>
      <c r="O376" s="51" t="str">
        <f t="shared" si="313"/>
        <v>&gt;=50%-&lt;80%</v>
      </c>
      <c r="P376" s="50">
        <f t="shared" si="314"/>
        <v>47045.454545454544</v>
      </c>
      <c r="Q376" s="51">
        <f t="shared" si="315"/>
        <v>0.94090909090909092</v>
      </c>
      <c r="R376" s="52">
        <v>100000</v>
      </c>
      <c r="S376" s="53">
        <v>33870</v>
      </c>
      <c r="T376" s="54">
        <f t="shared" si="316"/>
        <v>0.3387</v>
      </c>
      <c r="U376" s="54" t="str">
        <f t="shared" si="317"/>
        <v>&gt;=20%-&lt;50%</v>
      </c>
      <c r="V376" s="53">
        <f t="shared" si="318"/>
        <v>46186.363636363632</v>
      </c>
      <c r="W376" s="54">
        <f t="shared" si="319"/>
        <v>0.46186363636363631</v>
      </c>
    </row>
    <row r="377" spans="1:23" hidden="1">
      <c r="A377" s="8" t="s">
        <v>836</v>
      </c>
      <c r="B377" s="5" t="s">
        <v>837</v>
      </c>
      <c r="C377" s="46" t="s">
        <v>2776</v>
      </c>
      <c r="D377" s="46" t="s">
        <v>2777</v>
      </c>
      <c r="E377" s="46" t="s">
        <v>789</v>
      </c>
      <c r="F377" s="46" t="s">
        <v>311</v>
      </c>
      <c r="G377" s="46" t="s">
        <v>2795</v>
      </c>
      <c r="H377" s="47"/>
      <c r="I377" s="47" t="s">
        <v>1872</v>
      </c>
      <c r="J377" s="48" t="s">
        <v>11</v>
      </c>
      <c r="K377" s="45" t="s">
        <v>11</v>
      </c>
      <c r="L377" s="49">
        <v>80000</v>
      </c>
      <c r="M377" s="50">
        <v>8030</v>
      </c>
      <c r="N377" s="51">
        <f t="shared" si="312"/>
        <v>0.10037500000000001</v>
      </c>
      <c r="O377" s="51" t="str">
        <f t="shared" si="313"/>
        <v>&lt;20%</v>
      </c>
      <c r="P377" s="50">
        <f t="shared" si="314"/>
        <v>10950</v>
      </c>
      <c r="Q377" s="51">
        <f t="shared" si="315"/>
        <v>0.136875</v>
      </c>
      <c r="R377" s="52">
        <v>70000</v>
      </c>
      <c r="S377" s="53">
        <v>0</v>
      </c>
      <c r="T377" s="54">
        <f t="shared" si="316"/>
        <v>0</v>
      </c>
      <c r="U377" s="54" t="str">
        <f t="shared" si="317"/>
        <v>&lt;20%</v>
      </c>
      <c r="V377" s="53">
        <f t="shared" si="318"/>
        <v>0</v>
      </c>
      <c r="W377" s="54">
        <f t="shared" si="319"/>
        <v>0</v>
      </c>
    </row>
    <row r="378" spans="1:23" hidden="1">
      <c r="A378" s="8" t="s">
        <v>307</v>
      </c>
      <c r="B378" s="5" t="s">
        <v>308</v>
      </c>
      <c r="C378" s="46" t="s">
        <v>1994</v>
      </c>
      <c r="D378" s="46" t="s">
        <v>1995</v>
      </c>
      <c r="E378" s="46" t="s">
        <v>310</v>
      </c>
      <c r="F378" s="46" t="s">
        <v>311</v>
      </c>
      <c r="G378" s="46" t="s">
        <v>1895</v>
      </c>
      <c r="H378" s="47"/>
      <c r="I378" s="47" t="s">
        <v>1872</v>
      </c>
      <c r="J378" s="48" t="s">
        <v>11</v>
      </c>
      <c r="K378" s="45" t="s">
        <v>11</v>
      </c>
      <c r="L378" s="49">
        <v>103425</v>
      </c>
      <c r="M378" s="50">
        <v>128540</v>
      </c>
      <c r="N378" s="51">
        <f t="shared" ref="N378:N393" si="320">IFERROR(M378/L378,2)</f>
        <v>1.2428329707517525</v>
      </c>
      <c r="O378" s="51" t="str">
        <f t="shared" ref="O378:O393" si="321">IF(N378&gt;=120%, "120% equal &amp; above", IF(N378&gt;=100%,"&gt;=100%- &lt;120%",IF(N378&gt;=80%,"&gt;=80%-&lt;100%",IF(N378&gt;=50%,"&gt;=50%-&lt;80%",IF(N378&gt;=20%,"&gt;=20%-&lt;50%","&lt;20%")))))</f>
        <v>120% equal &amp; above</v>
      </c>
      <c r="P378" s="50">
        <f t="shared" ref="P378:P393" si="322">M378/$B$3*$B$2</f>
        <v>175281.81818181818</v>
      </c>
      <c r="Q378" s="51">
        <f t="shared" ref="Q378:Q393" si="323">IFERROR(P378/L378,2)</f>
        <v>1.6947722328432988</v>
      </c>
      <c r="R378" s="52">
        <v>45000</v>
      </c>
      <c r="S378" s="53">
        <v>0</v>
      </c>
      <c r="T378" s="54">
        <f t="shared" ref="T378:T393" si="324">IFERROR(S378/R378,2)</f>
        <v>0</v>
      </c>
      <c r="U378" s="54" t="str">
        <f t="shared" ref="U378:U393" si="325">IF(T378&gt;=120%, "120% equal &amp; above", IF(T378&gt;=100%,"&gt;=100%- &lt;120%",IF(T378&gt;=80%,"&gt;=80%-&lt;100%",IF(T378&gt;=50%,"&gt;=50%-&lt;80%",IF(T378&gt;=20%,"&gt;=20%-&lt;50%","&lt;20%")))))</f>
        <v>&lt;20%</v>
      </c>
      <c r="V378" s="53">
        <f t="shared" ref="V378:V393" si="326">S378/$B$3*$B$2</f>
        <v>0</v>
      </c>
      <c r="W378" s="54">
        <f t="shared" ref="W378:W393" si="327">IFERROR(V378/R378,2)</f>
        <v>0</v>
      </c>
    </row>
    <row r="379" spans="1:23" hidden="1">
      <c r="A379" s="8" t="s">
        <v>585</v>
      </c>
      <c r="B379" s="5" t="s">
        <v>586</v>
      </c>
      <c r="C379" s="46" t="s">
        <v>1804</v>
      </c>
      <c r="D379" s="46" t="s">
        <v>1805</v>
      </c>
      <c r="E379" s="46" t="s">
        <v>589</v>
      </c>
      <c r="F379" s="46" t="s">
        <v>311</v>
      </c>
      <c r="G379" s="46" t="s">
        <v>1921</v>
      </c>
      <c r="H379" s="47"/>
      <c r="I379" s="47" t="s">
        <v>1872</v>
      </c>
      <c r="J379" s="48" t="s">
        <v>11</v>
      </c>
      <c r="K379" s="45" t="s">
        <v>11</v>
      </c>
      <c r="L379" s="49">
        <v>77282.100000000006</v>
      </c>
      <c r="M379" s="50">
        <v>52230</v>
      </c>
      <c r="N379" s="51">
        <f t="shared" si="320"/>
        <v>0.67583567216729357</v>
      </c>
      <c r="O379" s="51" t="str">
        <f t="shared" si="321"/>
        <v>&gt;=50%-&lt;80%</v>
      </c>
      <c r="P379" s="50">
        <f t="shared" si="322"/>
        <v>71222.727272727265</v>
      </c>
      <c r="Q379" s="51">
        <f t="shared" si="323"/>
        <v>0.92159409840994566</v>
      </c>
      <c r="R379" s="52">
        <v>70008.399999999994</v>
      </c>
      <c r="S379" s="53">
        <v>28650</v>
      </c>
      <c r="T379" s="54">
        <f t="shared" si="324"/>
        <v>0.40923660589300714</v>
      </c>
      <c r="U379" s="54" t="str">
        <f t="shared" si="325"/>
        <v>&gt;=20%-&lt;50%</v>
      </c>
      <c r="V379" s="53">
        <f t="shared" si="326"/>
        <v>39068.181818181816</v>
      </c>
      <c r="W379" s="54">
        <f t="shared" si="327"/>
        <v>0.55804991712682794</v>
      </c>
    </row>
    <row r="380" spans="1:23" hidden="1">
      <c r="A380" s="8" t="s">
        <v>469</v>
      </c>
      <c r="B380" s="5" t="s">
        <v>470</v>
      </c>
      <c r="C380" s="46" t="s">
        <v>530</v>
      </c>
      <c r="D380" s="46" t="s">
        <v>531</v>
      </c>
      <c r="E380" s="46" t="s">
        <v>473</v>
      </c>
      <c r="F380" s="46" t="s">
        <v>311</v>
      </c>
      <c r="G380" s="46" t="s">
        <v>1914</v>
      </c>
      <c r="H380" s="47"/>
      <c r="I380" s="47" t="s">
        <v>1872</v>
      </c>
      <c r="J380" s="48" t="s">
        <v>11</v>
      </c>
      <c r="K380" s="45" t="s">
        <v>11</v>
      </c>
      <c r="L380" s="49">
        <v>55396.575000000004</v>
      </c>
      <c r="M380" s="50">
        <v>32810</v>
      </c>
      <c r="N380" s="51">
        <f t="shared" si="320"/>
        <v>0.59227488342013923</v>
      </c>
      <c r="O380" s="51" t="str">
        <f t="shared" si="321"/>
        <v>&gt;=50%-&lt;80%</v>
      </c>
      <c r="P380" s="50">
        <f t="shared" si="322"/>
        <v>44740.909090909088</v>
      </c>
      <c r="Q380" s="51">
        <f t="shared" si="323"/>
        <v>0.8076475683001898</v>
      </c>
      <c r="R380" s="52">
        <v>91698.599999999991</v>
      </c>
      <c r="S380" s="53">
        <v>66730</v>
      </c>
      <c r="T380" s="54">
        <f t="shared" si="324"/>
        <v>0.72771012861701279</v>
      </c>
      <c r="U380" s="54" t="str">
        <f t="shared" si="325"/>
        <v>&gt;=50%-&lt;80%</v>
      </c>
      <c r="V380" s="53">
        <f t="shared" si="326"/>
        <v>90995.454545454544</v>
      </c>
      <c r="W380" s="54">
        <f t="shared" si="327"/>
        <v>0.99233199356865376</v>
      </c>
    </row>
    <row r="381" spans="1:23" hidden="1">
      <c r="A381" s="8" t="s">
        <v>776</v>
      </c>
      <c r="B381" s="5" t="s">
        <v>777</v>
      </c>
      <c r="C381" s="46" t="s">
        <v>1374</v>
      </c>
      <c r="D381" s="46" t="s">
        <v>1375</v>
      </c>
      <c r="E381" s="46" t="s">
        <v>574</v>
      </c>
      <c r="F381" s="46" t="s">
        <v>311</v>
      </c>
      <c r="G381" s="46" t="s">
        <v>1961</v>
      </c>
      <c r="H381" s="47"/>
      <c r="I381" s="47" t="s">
        <v>1872</v>
      </c>
      <c r="J381" s="48" t="s">
        <v>11</v>
      </c>
      <c r="K381" s="45" t="s">
        <v>11</v>
      </c>
      <c r="L381" s="49">
        <v>106865.32500000001</v>
      </c>
      <c r="M381" s="50">
        <v>123030</v>
      </c>
      <c r="N381" s="51">
        <f t="shared" si="320"/>
        <v>1.1512621142545534</v>
      </c>
      <c r="O381" s="51" t="str">
        <f t="shared" si="321"/>
        <v>&gt;=100%- &lt;120%</v>
      </c>
      <c r="P381" s="50">
        <f t="shared" si="322"/>
        <v>167768.18181818182</v>
      </c>
      <c r="Q381" s="51">
        <f t="shared" si="323"/>
        <v>1.5699028830743911</v>
      </c>
      <c r="R381" s="52">
        <v>40000</v>
      </c>
      <c r="S381" s="53">
        <v>43040</v>
      </c>
      <c r="T381" s="54">
        <f t="shared" si="324"/>
        <v>1.0760000000000001</v>
      </c>
      <c r="U381" s="54" t="str">
        <f t="shared" si="325"/>
        <v>&gt;=100%- &lt;120%</v>
      </c>
      <c r="V381" s="53">
        <f t="shared" si="326"/>
        <v>58690.909090909088</v>
      </c>
      <c r="W381" s="54">
        <f t="shared" si="327"/>
        <v>1.4672727272727273</v>
      </c>
    </row>
    <row r="382" spans="1:23" hidden="1">
      <c r="A382" s="8" t="s">
        <v>585</v>
      </c>
      <c r="B382" s="5" t="s">
        <v>586</v>
      </c>
      <c r="C382" s="46" t="s">
        <v>620</v>
      </c>
      <c r="D382" s="46" t="s">
        <v>621</v>
      </c>
      <c r="E382" s="46" t="s">
        <v>589</v>
      </c>
      <c r="F382" s="46" t="s">
        <v>311</v>
      </c>
      <c r="G382" s="46" t="s">
        <v>1922</v>
      </c>
      <c r="H382" s="47"/>
      <c r="I382" s="47" t="s">
        <v>1872</v>
      </c>
      <c r="J382" s="48" t="s">
        <v>11</v>
      </c>
      <c r="K382" s="45" t="s">
        <v>11</v>
      </c>
      <c r="L382" s="49">
        <v>65508.075000000004</v>
      </c>
      <c r="M382" s="50">
        <v>14050</v>
      </c>
      <c r="N382" s="51">
        <f t="shared" si="320"/>
        <v>0.21447737549912738</v>
      </c>
      <c r="O382" s="51" t="str">
        <f t="shared" si="321"/>
        <v>&gt;=20%-&lt;50%</v>
      </c>
      <c r="P382" s="50">
        <f t="shared" si="322"/>
        <v>19159.090909090908</v>
      </c>
      <c r="Q382" s="51">
        <f t="shared" si="323"/>
        <v>0.29246914840790095</v>
      </c>
      <c r="R382" s="52">
        <v>80736.599999999991</v>
      </c>
      <c r="S382" s="53">
        <v>32360</v>
      </c>
      <c r="T382" s="54">
        <f t="shared" si="324"/>
        <v>0.40080954610424518</v>
      </c>
      <c r="U382" s="54" t="str">
        <f t="shared" si="325"/>
        <v>&gt;=20%-&lt;50%</v>
      </c>
      <c r="V382" s="53">
        <f t="shared" si="326"/>
        <v>44127.272727272728</v>
      </c>
      <c r="W382" s="54">
        <f t="shared" si="327"/>
        <v>0.54655847196033436</v>
      </c>
    </row>
    <row r="383" spans="1:23" hidden="1">
      <c r="A383" s="8" t="s">
        <v>776</v>
      </c>
      <c r="B383" s="5" t="s">
        <v>777</v>
      </c>
      <c r="C383" s="46" t="s">
        <v>2539</v>
      </c>
      <c r="D383" s="46" t="s">
        <v>279</v>
      </c>
      <c r="E383" s="46" t="s">
        <v>574</v>
      </c>
      <c r="F383" s="46" t="s">
        <v>311</v>
      </c>
      <c r="G383" s="46" t="s">
        <v>1942</v>
      </c>
      <c r="H383" s="47"/>
      <c r="I383" s="47" t="s">
        <v>1872</v>
      </c>
      <c r="J383" s="48" t="s">
        <v>11</v>
      </c>
      <c r="K383" s="45" t="s">
        <v>11</v>
      </c>
      <c r="L383" s="49">
        <v>120000</v>
      </c>
      <c r="M383" s="50">
        <v>179295</v>
      </c>
      <c r="N383" s="51">
        <f t="shared" si="320"/>
        <v>1.4941249999999999</v>
      </c>
      <c r="O383" s="51"/>
      <c r="P383" s="50">
        <f t="shared" si="322"/>
        <v>244493.18181818182</v>
      </c>
      <c r="Q383" s="51"/>
      <c r="R383" s="52">
        <v>26000</v>
      </c>
      <c r="S383" s="53">
        <v>18720</v>
      </c>
      <c r="T383" s="54">
        <f t="shared" si="324"/>
        <v>0.72</v>
      </c>
      <c r="U383" s="54" t="str">
        <f t="shared" si="325"/>
        <v>&gt;=50%-&lt;80%</v>
      </c>
      <c r="V383" s="53">
        <f t="shared" si="326"/>
        <v>25527.272727272728</v>
      </c>
      <c r="W383" s="54">
        <f t="shared" si="327"/>
        <v>0.98181818181818181</v>
      </c>
    </row>
    <row r="384" spans="1:23" hidden="1">
      <c r="A384" s="8" t="s">
        <v>571</v>
      </c>
      <c r="B384" s="5" t="s">
        <v>572</v>
      </c>
      <c r="C384" s="46" t="s">
        <v>912</v>
      </c>
      <c r="D384" s="46" t="s">
        <v>913</v>
      </c>
      <c r="E384" s="46" t="s">
        <v>574</v>
      </c>
      <c r="F384" s="46" t="s">
        <v>311</v>
      </c>
      <c r="G384" s="46" t="s">
        <v>1889</v>
      </c>
      <c r="H384" s="47"/>
      <c r="I384" s="47" t="s">
        <v>1872</v>
      </c>
      <c r="J384" s="48" t="s">
        <v>11</v>
      </c>
      <c r="K384" s="45" t="s">
        <v>11</v>
      </c>
      <c r="L384" s="49">
        <v>120000</v>
      </c>
      <c r="M384" s="50">
        <v>69405</v>
      </c>
      <c r="N384" s="51">
        <f t="shared" si="320"/>
        <v>0.57837499999999997</v>
      </c>
      <c r="O384" s="51" t="str">
        <f t="shared" si="321"/>
        <v>&gt;=50%-&lt;80%</v>
      </c>
      <c r="P384" s="50">
        <f t="shared" si="322"/>
        <v>94643.181818181823</v>
      </c>
      <c r="Q384" s="51">
        <f t="shared" si="323"/>
        <v>0.78869318181818182</v>
      </c>
      <c r="R384" s="52">
        <v>26000</v>
      </c>
      <c r="S384" s="53">
        <v>3640</v>
      </c>
      <c r="T384" s="54">
        <f t="shared" si="324"/>
        <v>0.14000000000000001</v>
      </c>
      <c r="U384" s="54" t="str">
        <f t="shared" si="325"/>
        <v>&lt;20%</v>
      </c>
      <c r="V384" s="53">
        <f t="shared" si="326"/>
        <v>4963.636363636364</v>
      </c>
      <c r="W384" s="54">
        <f t="shared" si="327"/>
        <v>0.19090909090909092</v>
      </c>
    </row>
    <row r="385" spans="1:23" hidden="1">
      <c r="A385" s="8" t="s">
        <v>585</v>
      </c>
      <c r="B385" s="5" t="s">
        <v>586</v>
      </c>
      <c r="C385" s="46" t="s">
        <v>602</v>
      </c>
      <c r="D385" s="46" t="s">
        <v>603</v>
      </c>
      <c r="E385" s="46" t="s">
        <v>589</v>
      </c>
      <c r="F385" s="46" t="s">
        <v>311</v>
      </c>
      <c r="G385" s="46" t="s">
        <v>1921</v>
      </c>
      <c r="H385" s="47"/>
      <c r="I385" s="47" t="s">
        <v>1872</v>
      </c>
      <c r="J385" s="48" t="s">
        <v>11</v>
      </c>
      <c r="K385" s="45" t="s">
        <v>11</v>
      </c>
      <c r="L385" s="49">
        <v>83503.575000000012</v>
      </c>
      <c r="M385" s="50">
        <v>44375</v>
      </c>
      <c r="N385" s="51">
        <f t="shared" si="320"/>
        <v>0.53141437357622101</v>
      </c>
      <c r="O385" s="51" t="str">
        <f t="shared" si="321"/>
        <v>&gt;=50%-&lt;80%</v>
      </c>
      <c r="P385" s="50">
        <f t="shared" si="322"/>
        <v>60511.363636363632</v>
      </c>
      <c r="Q385" s="51">
        <f t="shared" si="323"/>
        <v>0.72465596396757415</v>
      </c>
      <c r="R385" s="52">
        <v>62485.68</v>
      </c>
      <c r="S385" s="53">
        <v>24700</v>
      </c>
      <c r="T385" s="54">
        <f t="shared" si="324"/>
        <v>0.39529056897516357</v>
      </c>
      <c r="U385" s="54" t="str">
        <f t="shared" si="325"/>
        <v>&gt;=20%-&lt;50%</v>
      </c>
      <c r="V385" s="53">
        <f t="shared" si="326"/>
        <v>33681.818181818184</v>
      </c>
      <c r="W385" s="54">
        <f t="shared" si="327"/>
        <v>0.53903259405704129</v>
      </c>
    </row>
    <row r="386" spans="1:23" hidden="1">
      <c r="A386" s="8" t="s">
        <v>585</v>
      </c>
      <c r="B386" s="5" t="s">
        <v>586</v>
      </c>
      <c r="C386" s="46" t="s">
        <v>1474</v>
      </c>
      <c r="D386" s="46" t="s">
        <v>266</v>
      </c>
      <c r="E386" s="46" t="s">
        <v>589</v>
      </c>
      <c r="F386" s="46" t="s">
        <v>311</v>
      </c>
      <c r="G386" s="46" t="s">
        <v>1922</v>
      </c>
      <c r="H386" s="47"/>
      <c r="I386" s="47" t="s">
        <v>1872</v>
      </c>
      <c r="J386" s="48" t="s">
        <v>11</v>
      </c>
      <c r="K386" s="45" t="s">
        <v>11</v>
      </c>
      <c r="L386" s="49">
        <v>60637.950000000004</v>
      </c>
      <c r="M386" s="50">
        <v>52240</v>
      </c>
      <c r="N386" s="51">
        <f t="shared" si="320"/>
        <v>0.86150669671385649</v>
      </c>
      <c r="O386" s="51" t="str">
        <f t="shared" si="321"/>
        <v>&gt;=80%-&lt;100%</v>
      </c>
      <c r="P386" s="50">
        <f t="shared" si="322"/>
        <v>71236.363636363632</v>
      </c>
      <c r="Q386" s="51">
        <f t="shared" si="323"/>
        <v>1.1747818591552588</v>
      </c>
      <c r="R386" s="52">
        <v>84519.4</v>
      </c>
      <c r="S386" s="53">
        <v>10620</v>
      </c>
      <c r="T386" s="54">
        <f t="shared" si="324"/>
        <v>0.12565162554395795</v>
      </c>
      <c r="U386" s="54" t="str">
        <f t="shared" si="325"/>
        <v>&lt;20%</v>
      </c>
      <c r="V386" s="53">
        <f t="shared" si="326"/>
        <v>14481.818181818182</v>
      </c>
      <c r="W386" s="54">
        <f t="shared" si="327"/>
        <v>0.17134312574176086</v>
      </c>
    </row>
    <row r="387" spans="1:23" hidden="1">
      <c r="A387" s="8" t="s">
        <v>307</v>
      </c>
      <c r="B387" s="5" t="s">
        <v>308</v>
      </c>
      <c r="C387" s="46" t="s">
        <v>319</v>
      </c>
      <c r="D387" s="46" t="s">
        <v>320</v>
      </c>
      <c r="E387" s="46" t="s">
        <v>310</v>
      </c>
      <c r="F387" s="46" t="s">
        <v>311</v>
      </c>
      <c r="G387" s="46" t="s">
        <v>1891</v>
      </c>
      <c r="H387" s="47"/>
      <c r="I387" s="47" t="s">
        <v>1872</v>
      </c>
      <c r="J387" s="48" t="s">
        <v>11</v>
      </c>
      <c r="K387" s="45" t="s">
        <v>11</v>
      </c>
      <c r="L387" s="49">
        <v>100000</v>
      </c>
      <c r="M387" s="50">
        <v>85070</v>
      </c>
      <c r="N387" s="51">
        <f t="shared" si="320"/>
        <v>0.85070000000000001</v>
      </c>
      <c r="O387" s="51" t="str">
        <f t="shared" si="321"/>
        <v>&gt;=80%-&lt;100%</v>
      </c>
      <c r="P387" s="50">
        <f t="shared" si="322"/>
        <v>116004.54545454546</v>
      </c>
      <c r="Q387" s="51">
        <f t="shared" si="323"/>
        <v>1.1600454545454546</v>
      </c>
      <c r="R387" s="52">
        <v>45000</v>
      </c>
      <c r="S387" s="53">
        <v>16400</v>
      </c>
      <c r="T387" s="54">
        <f t="shared" si="324"/>
        <v>0.36444444444444446</v>
      </c>
      <c r="U387" s="54" t="str">
        <f t="shared" si="325"/>
        <v>&gt;=20%-&lt;50%</v>
      </c>
      <c r="V387" s="53">
        <f t="shared" si="326"/>
        <v>22363.636363636364</v>
      </c>
      <c r="W387" s="54">
        <f t="shared" si="327"/>
        <v>0.49696969696969695</v>
      </c>
    </row>
    <row r="388" spans="1:23" hidden="1">
      <c r="A388" s="8" t="s">
        <v>685</v>
      </c>
      <c r="B388" s="5" t="s">
        <v>686</v>
      </c>
      <c r="C388" s="46" t="s">
        <v>687</v>
      </c>
      <c r="D388" s="46" t="s">
        <v>688</v>
      </c>
      <c r="E388" s="46" t="s">
        <v>311</v>
      </c>
      <c r="F388" s="46" t="s">
        <v>311</v>
      </c>
      <c r="G388" s="46" t="s">
        <v>1884</v>
      </c>
      <c r="H388" s="47"/>
      <c r="I388" s="47" t="s">
        <v>1872</v>
      </c>
      <c r="J388" s="48" t="s">
        <v>11</v>
      </c>
      <c r="K388" s="45" t="s">
        <v>11</v>
      </c>
      <c r="L388" s="49">
        <v>85000</v>
      </c>
      <c r="M388" s="50">
        <v>46620</v>
      </c>
      <c r="N388" s="51">
        <f t="shared" si="320"/>
        <v>0.54847058823529415</v>
      </c>
      <c r="O388" s="51" t="str">
        <f t="shared" si="321"/>
        <v>&gt;=50%-&lt;80%</v>
      </c>
      <c r="P388" s="50">
        <f t="shared" si="322"/>
        <v>63572.727272727272</v>
      </c>
      <c r="Q388" s="51">
        <f t="shared" si="323"/>
        <v>0.74791443850267381</v>
      </c>
      <c r="R388" s="52">
        <v>60000</v>
      </c>
      <c r="S388" s="53">
        <v>6570</v>
      </c>
      <c r="T388" s="54">
        <f t="shared" si="324"/>
        <v>0.1095</v>
      </c>
      <c r="U388" s="54" t="str">
        <f t="shared" si="325"/>
        <v>&lt;20%</v>
      </c>
      <c r="V388" s="53">
        <f t="shared" si="326"/>
        <v>8959.0909090909081</v>
      </c>
      <c r="W388" s="54">
        <f t="shared" si="327"/>
        <v>0.14931818181818179</v>
      </c>
    </row>
    <row r="389" spans="1:23" hidden="1">
      <c r="A389" s="8" t="s">
        <v>776</v>
      </c>
      <c r="B389" s="5" t="s">
        <v>777</v>
      </c>
      <c r="C389" s="46" t="s">
        <v>1625</v>
      </c>
      <c r="D389" s="46" t="s">
        <v>1626</v>
      </c>
      <c r="E389" s="46" t="s">
        <v>574</v>
      </c>
      <c r="F389" s="46" t="s">
        <v>311</v>
      </c>
      <c r="G389" s="46" t="s">
        <v>1944</v>
      </c>
      <c r="H389" s="47"/>
      <c r="I389" s="47" t="s">
        <v>1872</v>
      </c>
      <c r="J389" s="48" t="s">
        <v>11</v>
      </c>
      <c r="K389" s="45" t="s">
        <v>11</v>
      </c>
      <c r="L389" s="49">
        <v>100000</v>
      </c>
      <c r="M389" s="50">
        <v>49555</v>
      </c>
      <c r="N389" s="51">
        <f t="shared" si="320"/>
        <v>0.49554999999999999</v>
      </c>
      <c r="O389" s="51" t="str">
        <f t="shared" si="321"/>
        <v>&gt;=20%-&lt;50%</v>
      </c>
      <c r="P389" s="50">
        <f t="shared" si="322"/>
        <v>67575</v>
      </c>
      <c r="Q389" s="51">
        <f t="shared" si="323"/>
        <v>0.67574999999999996</v>
      </c>
      <c r="R389" s="52">
        <v>45000</v>
      </c>
      <c r="S389" s="53">
        <v>0</v>
      </c>
      <c r="T389" s="54">
        <f t="shared" si="324"/>
        <v>0</v>
      </c>
      <c r="U389" s="54" t="str">
        <f t="shared" si="325"/>
        <v>&lt;20%</v>
      </c>
      <c r="V389" s="53">
        <f t="shared" si="326"/>
        <v>0</v>
      </c>
      <c r="W389" s="54">
        <f t="shared" si="327"/>
        <v>0</v>
      </c>
    </row>
    <row r="390" spans="1:23" hidden="1">
      <c r="A390" s="8" t="s">
        <v>428</v>
      </c>
      <c r="B390" s="5" t="s">
        <v>429</v>
      </c>
      <c r="C390" s="46" t="s">
        <v>952</v>
      </c>
      <c r="D390" s="46" t="s">
        <v>953</v>
      </c>
      <c r="E390" s="46" t="s">
        <v>310</v>
      </c>
      <c r="F390" s="46" t="s">
        <v>311</v>
      </c>
      <c r="G390" s="46" t="s">
        <v>1959</v>
      </c>
      <c r="H390" s="47"/>
      <c r="I390" s="47" t="s">
        <v>1872</v>
      </c>
      <c r="J390" s="48" t="s">
        <v>11</v>
      </c>
      <c r="K390" s="45" t="s">
        <v>11</v>
      </c>
      <c r="L390" s="49">
        <v>85000</v>
      </c>
      <c r="M390" s="50">
        <v>95680</v>
      </c>
      <c r="N390" s="51">
        <f t="shared" si="320"/>
        <v>1.1256470588235294</v>
      </c>
      <c r="O390" s="51" t="str">
        <f t="shared" si="321"/>
        <v>&gt;=100%- &lt;120%</v>
      </c>
      <c r="P390" s="50">
        <f t="shared" si="322"/>
        <v>130472.72727272726</v>
      </c>
      <c r="Q390" s="51">
        <f t="shared" si="323"/>
        <v>1.5349732620320855</v>
      </c>
      <c r="R390" s="52">
        <v>60000</v>
      </c>
      <c r="S390" s="53">
        <v>19350</v>
      </c>
      <c r="T390" s="54">
        <f t="shared" si="324"/>
        <v>0.32250000000000001</v>
      </c>
      <c r="U390" s="54" t="str">
        <f t="shared" si="325"/>
        <v>&gt;=20%-&lt;50%</v>
      </c>
      <c r="V390" s="53">
        <f t="shared" si="326"/>
        <v>26386.363636363636</v>
      </c>
      <c r="W390" s="54">
        <f t="shared" si="327"/>
        <v>0.43977272727272726</v>
      </c>
    </row>
    <row r="391" spans="1:23" hidden="1">
      <c r="A391" s="8" t="s">
        <v>776</v>
      </c>
      <c r="B391" s="5" t="s">
        <v>777</v>
      </c>
      <c r="C391" s="46" t="s">
        <v>1645</v>
      </c>
      <c r="D391" s="46" t="s">
        <v>62</v>
      </c>
      <c r="E391" s="46" t="s">
        <v>574</v>
      </c>
      <c r="F391" s="46" t="s">
        <v>311</v>
      </c>
      <c r="G391" s="46" t="s">
        <v>1961</v>
      </c>
      <c r="H391" s="47"/>
      <c r="I391" s="47" t="s">
        <v>1872</v>
      </c>
      <c r="J391" s="48" t="s">
        <v>11</v>
      </c>
      <c r="K391" s="45" t="s">
        <v>11</v>
      </c>
      <c r="L391" s="49">
        <v>80000</v>
      </c>
      <c r="M391" s="50">
        <v>32780</v>
      </c>
      <c r="N391" s="51">
        <f t="shared" si="320"/>
        <v>0.40975</v>
      </c>
      <c r="O391" s="51" t="str">
        <f t="shared" si="321"/>
        <v>&gt;=20%-&lt;50%</v>
      </c>
      <c r="P391" s="50">
        <f t="shared" si="322"/>
        <v>44700</v>
      </c>
      <c r="Q391" s="51">
        <f t="shared" si="323"/>
        <v>0.55874999999999997</v>
      </c>
      <c r="R391" s="52">
        <v>65000</v>
      </c>
      <c r="S391" s="53">
        <v>77180</v>
      </c>
      <c r="T391" s="54">
        <f t="shared" si="324"/>
        <v>1.1873846153846155</v>
      </c>
      <c r="U391" s="54" t="str">
        <f t="shared" si="325"/>
        <v>&gt;=100%- &lt;120%</v>
      </c>
      <c r="V391" s="53">
        <f t="shared" si="326"/>
        <v>105245.45454545454</v>
      </c>
      <c r="W391" s="54">
        <f t="shared" si="327"/>
        <v>1.6191608391608392</v>
      </c>
    </row>
    <row r="392" spans="1:23" hidden="1">
      <c r="A392" s="8" t="s">
        <v>770</v>
      </c>
      <c r="B392" s="5" t="s">
        <v>771</v>
      </c>
      <c r="C392" s="46" t="s">
        <v>1658</v>
      </c>
      <c r="D392" s="46" t="s">
        <v>126</v>
      </c>
      <c r="E392" s="46" t="s">
        <v>574</v>
      </c>
      <c r="F392" s="46" t="s">
        <v>311</v>
      </c>
      <c r="G392" s="46" t="s">
        <v>1960</v>
      </c>
      <c r="H392" s="47"/>
      <c r="I392" s="47" t="s">
        <v>1872</v>
      </c>
      <c r="J392" s="48" t="s">
        <v>11</v>
      </c>
      <c r="K392" s="45" t="s">
        <v>11</v>
      </c>
      <c r="L392" s="49">
        <v>45000</v>
      </c>
      <c r="M392" s="50">
        <v>40830</v>
      </c>
      <c r="N392" s="51">
        <f t="shared" si="320"/>
        <v>0.90733333333333333</v>
      </c>
      <c r="O392" s="51" t="str">
        <f t="shared" si="321"/>
        <v>&gt;=80%-&lt;100%</v>
      </c>
      <c r="P392" s="50">
        <f t="shared" si="322"/>
        <v>55677.272727272728</v>
      </c>
      <c r="Q392" s="51">
        <f t="shared" si="323"/>
        <v>1.2372727272727273</v>
      </c>
      <c r="R392" s="52">
        <v>100000</v>
      </c>
      <c r="S392" s="53">
        <v>33665</v>
      </c>
      <c r="T392" s="54">
        <f t="shared" si="324"/>
        <v>0.33665</v>
      </c>
      <c r="U392" s="54" t="str">
        <f t="shared" si="325"/>
        <v>&gt;=20%-&lt;50%</v>
      </c>
      <c r="V392" s="53">
        <f t="shared" si="326"/>
        <v>45906.818181818184</v>
      </c>
      <c r="W392" s="54">
        <f t="shared" si="327"/>
        <v>0.45906818181818182</v>
      </c>
    </row>
    <row r="393" spans="1:23" hidden="1">
      <c r="A393" s="8" t="s">
        <v>307</v>
      </c>
      <c r="B393" s="5" t="s">
        <v>308</v>
      </c>
      <c r="C393" s="46" t="s">
        <v>2741</v>
      </c>
      <c r="D393" s="46" t="s">
        <v>43</v>
      </c>
      <c r="E393" s="46" t="s">
        <v>310</v>
      </c>
      <c r="F393" s="46" t="s">
        <v>311</v>
      </c>
      <c r="G393" s="46" t="s">
        <v>1890</v>
      </c>
      <c r="H393" s="47"/>
      <c r="I393" s="47" t="s">
        <v>1872</v>
      </c>
      <c r="J393" s="48" t="s">
        <v>11</v>
      </c>
      <c r="K393" s="45" t="s">
        <v>11</v>
      </c>
      <c r="L393" s="49">
        <v>45000</v>
      </c>
      <c r="M393" s="50">
        <v>26250</v>
      </c>
      <c r="N393" s="51">
        <f t="shared" si="320"/>
        <v>0.58333333333333337</v>
      </c>
      <c r="O393" s="51" t="str">
        <f t="shared" si="321"/>
        <v>&gt;=50%-&lt;80%</v>
      </c>
      <c r="P393" s="50">
        <f t="shared" si="322"/>
        <v>35795.454545454544</v>
      </c>
      <c r="Q393" s="51">
        <f t="shared" si="323"/>
        <v>0.79545454545454541</v>
      </c>
      <c r="R393" s="52">
        <v>100000</v>
      </c>
      <c r="S393" s="53">
        <v>16460</v>
      </c>
      <c r="T393" s="54">
        <f t="shared" si="324"/>
        <v>0.1646</v>
      </c>
      <c r="U393" s="54" t="str">
        <f t="shared" si="325"/>
        <v>&lt;20%</v>
      </c>
      <c r="V393" s="53">
        <f t="shared" si="326"/>
        <v>22445.454545454544</v>
      </c>
      <c r="W393" s="54">
        <f t="shared" si="327"/>
        <v>0.22445454545454543</v>
      </c>
    </row>
    <row r="394" spans="1:23" hidden="1">
      <c r="A394" s="8" t="s">
        <v>585</v>
      </c>
      <c r="B394" s="5" t="s">
        <v>586</v>
      </c>
      <c r="C394" s="46" t="s">
        <v>1191</v>
      </c>
      <c r="D394" s="46" t="s">
        <v>1192</v>
      </c>
      <c r="E394" s="46" t="s">
        <v>589</v>
      </c>
      <c r="F394" s="46" t="s">
        <v>311</v>
      </c>
      <c r="G394" s="46" t="s">
        <v>1921</v>
      </c>
      <c r="H394" s="47"/>
      <c r="I394" s="47" t="s">
        <v>1872</v>
      </c>
      <c r="J394" s="48" t="s">
        <v>11</v>
      </c>
      <c r="K394" s="45" t="s">
        <v>11</v>
      </c>
      <c r="L394" s="49">
        <v>71365.725000000006</v>
      </c>
      <c r="M394" s="50">
        <v>62690</v>
      </c>
      <c r="N394" s="51">
        <f t="shared" ref="N394:N407" si="328">IFERROR(M394/L394,2)</f>
        <v>0.87843288917754281</v>
      </c>
      <c r="O394" s="51" t="str">
        <f t="shared" ref="O394:O407" si="329">IF(N394&gt;=120%, "120% equal &amp; above", IF(N394&gt;=100%,"&gt;=100%- &lt;120%",IF(N394&gt;=80%,"&gt;=80%-&lt;100%",IF(N394&gt;=50%,"&gt;=50%-&lt;80%",IF(N394&gt;=20%,"&gt;=20%-&lt;50%","&lt;20%")))))</f>
        <v>&gt;=80%-&lt;100%</v>
      </c>
      <c r="P394" s="50">
        <f t="shared" ref="P394:P407" si="330">M394/$B$3*$B$2</f>
        <v>85486.363636363632</v>
      </c>
      <c r="Q394" s="51">
        <f t="shared" ref="Q394:Q407" si="331">IFERROR(P394/L394,2)</f>
        <v>1.1978630306966491</v>
      </c>
      <c r="R394" s="52">
        <v>73143</v>
      </c>
      <c r="S394" s="53">
        <v>29400</v>
      </c>
      <c r="T394" s="54">
        <f t="shared" ref="T394:T407" si="332">IFERROR(S394/R394,2)</f>
        <v>0.40195233993683605</v>
      </c>
      <c r="U394" s="54" t="str">
        <f t="shared" ref="U394:U407" si="333">IF(T394&gt;=120%, "120% equal &amp; above", IF(T394&gt;=100%,"&gt;=100%- &lt;120%",IF(T394&gt;=80%,"&gt;=80%-&lt;100%",IF(T394&gt;=50%,"&gt;=50%-&lt;80%",IF(T394&gt;=20%,"&gt;=20%-&lt;50%","&lt;20%")))))</f>
        <v>&gt;=20%-&lt;50%</v>
      </c>
      <c r="V394" s="53">
        <f t="shared" ref="V394:V407" si="334">S394/$B$3*$B$2</f>
        <v>40090.909090909088</v>
      </c>
      <c r="W394" s="54">
        <f t="shared" ref="W394:W407" si="335">IFERROR(V394/R394,2)</f>
        <v>0.5481168271865946</v>
      </c>
    </row>
    <row r="395" spans="1:23" hidden="1">
      <c r="A395" s="8" t="s">
        <v>770</v>
      </c>
      <c r="B395" s="5" t="s">
        <v>771</v>
      </c>
      <c r="C395" s="46" t="s">
        <v>1830</v>
      </c>
      <c r="D395" s="46" t="s">
        <v>1831</v>
      </c>
      <c r="E395" s="46" t="s">
        <v>574</v>
      </c>
      <c r="F395" s="46" t="s">
        <v>311</v>
      </c>
      <c r="G395" s="46" t="s">
        <v>1888</v>
      </c>
      <c r="H395" s="47"/>
      <c r="I395" s="47" t="s">
        <v>1872</v>
      </c>
      <c r="J395" s="48" t="s">
        <v>11</v>
      </c>
      <c r="K395" s="45" t="s">
        <v>11</v>
      </c>
      <c r="L395" s="49">
        <v>57638</v>
      </c>
      <c r="M395" s="50">
        <v>29115</v>
      </c>
      <c r="N395" s="51">
        <f t="shared" si="328"/>
        <v>0.50513550088483294</v>
      </c>
      <c r="O395" s="51" t="str">
        <f t="shared" si="329"/>
        <v>&gt;=50%-&lt;80%</v>
      </c>
      <c r="P395" s="50">
        <f t="shared" si="330"/>
        <v>39702.272727272728</v>
      </c>
      <c r="Q395" s="51">
        <f t="shared" si="331"/>
        <v>0.68882113757022667</v>
      </c>
      <c r="R395" s="52">
        <v>85858</v>
      </c>
      <c r="S395" s="53">
        <v>39340</v>
      </c>
      <c r="T395" s="54">
        <f t="shared" si="332"/>
        <v>0.45819842064804678</v>
      </c>
      <c r="U395" s="54" t="str">
        <f t="shared" si="333"/>
        <v>&gt;=20%-&lt;50%</v>
      </c>
      <c r="V395" s="53">
        <f t="shared" si="334"/>
        <v>53645.454545454544</v>
      </c>
      <c r="W395" s="54">
        <f t="shared" si="335"/>
        <v>0.62481602815642745</v>
      </c>
    </row>
    <row r="396" spans="1:23" hidden="1">
      <c r="A396" s="8" t="s">
        <v>785</v>
      </c>
      <c r="B396" s="5" t="s">
        <v>786</v>
      </c>
      <c r="C396" s="46" t="s">
        <v>1079</v>
      </c>
      <c r="D396" s="46" t="s">
        <v>257</v>
      </c>
      <c r="E396" s="46" t="s">
        <v>789</v>
      </c>
      <c r="F396" s="46" t="s">
        <v>311</v>
      </c>
      <c r="G396" s="46" t="s">
        <v>1952</v>
      </c>
      <c r="H396" s="47"/>
      <c r="I396" s="47" t="s">
        <v>1872</v>
      </c>
      <c r="J396" s="48" t="s">
        <v>11</v>
      </c>
      <c r="K396" s="45"/>
      <c r="L396" s="49">
        <v>143232.54</v>
      </c>
      <c r="M396" s="50">
        <v>73350</v>
      </c>
      <c r="N396" s="51">
        <f t="shared" si="328"/>
        <v>0.51210430255582984</v>
      </c>
      <c r="O396" s="51" t="str">
        <f t="shared" si="329"/>
        <v>&gt;=50%-&lt;80%</v>
      </c>
      <c r="P396" s="50">
        <f t="shared" si="330"/>
        <v>100022.72727272726</v>
      </c>
      <c r="Q396" s="51">
        <f t="shared" si="331"/>
        <v>0.69832404893976785</v>
      </c>
      <c r="R396" s="52"/>
      <c r="S396" s="53">
        <v>10930</v>
      </c>
      <c r="T396" s="54">
        <f t="shared" si="332"/>
        <v>2</v>
      </c>
      <c r="U396" s="54" t="str">
        <f t="shared" si="333"/>
        <v>120% equal &amp; above</v>
      </c>
      <c r="V396" s="53">
        <f t="shared" si="334"/>
        <v>14904.545454545454</v>
      </c>
      <c r="W396" s="54">
        <f t="shared" si="335"/>
        <v>2</v>
      </c>
    </row>
    <row r="397" spans="1:23" hidden="1">
      <c r="A397" s="8" t="s">
        <v>776</v>
      </c>
      <c r="B397" s="5" t="s">
        <v>777</v>
      </c>
      <c r="C397" s="46" t="s">
        <v>782</v>
      </c>
      <c r="D397" s="46" t="s">
        <v>29</v>
      </c>
      <c r="E397" s="46" t="s">
        <v>574</v>
      </c>
      <c r="F397" s="46" t="s">
        <v>311</v>
      </c>
      <c r="G397" s="46" t="s">
        <v>1944</v>
      </c>
      <c r="H397" s="47"/>
      <c r="I397" s="47" t="s">
        <v>1872</v>
      </c>
      <c r="J397" s="48" t="s">
        <v>11</v>
      </c>
      <c r="K397" s="45" t="s">
        <v>11</v>
      </c>
      <c r="L397" s="49">
        <v>100000</v>
      </c>
      <c r="M397" s="50">
        <v>75410</v>
      </c>
      <c r="N397" s="51">
        <f t="shared" si="328"/>
        <v>0.75409999999999999</v>
      </c>
      <c r="O397" s="51" t="str">
        <f t="shared" si="329"/>
        <v>&gt;=50%-&lt;80%</v>
      </c>
      <c r="P397" s="50">
        <f t="shared" si="330"/>
        <v>102831.81818181818</v>
      </c>
      <c r="Q397" s="51">
        <f t="shared" si="331"/>
        <v>1.0283181818181817</v>
      </c>
      <c r="R397" s="52">
        <v>42876</v>
      </c>
      <c r="S397" s="53">
        <v>33400</v>
      </c>
      <c r="T397" s="54">
        <f t="shared" si="332"/>
        <v>0.7789905774792425</v>
      </c>
      <c r="U397" s="54" t="str">
        <f t="shared" si="333"/>
        <v>&gt;=50%-&lt;80%</v>
      </c>
      <c r="V397" s="53">
        <f t="shared" si="334"/>
        <v>45545.454545454544</v>
      </c>
      <c r="W397" s="54">
        <f t="shared" si="335"/>
        <v>1.0622598783807851</v>
      </c>
    </row>
    <row r="398" spans="1:23" hidden="1">
      <c r="A398" s="8" t="s">
        <v>836</v>
      </c>
      <c r="B398" s="5" t="s">
        <v>837</v>
      </c>
      <c r="C398" s="46" t="s">
        <v>1527</v>
      </c>
      <c r="D398" s="46" t="s">
        <v>1528</v>
      </c>
      <c r="E398" s="46" t="s">
        <v>789</v>
      </c>
      <c r="F398" s="46" t="s">
        <v>311</v>
      </c>
      <c r="G398" s="46" t="s">
        <v>1957</v>
      </c>
      <c r="H398" s="47"/>
      <c r="I398" s="47" t="s">
        <v>1872</v>
      </c>
      <c r="J398" s="48" t="s">
        <v>11</v>
      </c>
      <c r="K398" s="45" t="s">
        <v>11</v>
      </c>
      <c r="L398" s="49">
        <v>80211.600000000006</v>
      </c>
      <c r="M398" s="50">
        <v>58670</v>
      </c>
      <c r="N398" s="51">
        <f t="shared" si="328"/>
        <v>0.73144034029990668</v>
      </c>
      <c r="O398" s="51" t="str">
        <f t="shared" si="329"/>
        <v>&gt;=50%-&lt;80%</v>
      </c>
      <c r="P398" s="50">
        <f t="shared" si="330"/>
        <v>80004.545454545456</v>
      </c>
      <c r="Q398" s="51">
        <f t="shared" si="331"/>
        <v>0.99741864586350915</v>
      </c>
      <c r="R398" s="52">
        <v>61673.439999999995</v>
      </c>
      <c r="S398" s="53">
        <v>71640</v>
      </c>
      <c r="T398" s="54">
        <f t="shared" si="332"/>
        <v>1.1616021418620399</v>
      </c>
      <c r="U398" s="54" t="str">
        <f t="shared" si="333"/>
        <v>&gt;=100%- &lt;120%</v>
      </c>
      <c r="V398" s="53">
        <f t="shared" si="334"/>
        <v>97690.909090909088</v>
      </c>
      <c r="W398" s="54">
        <f t="shared" si="335"/>
        <v>1.5840029207209634</v>
      </c>
    </row>
    <row r="399" spans="1:23" hidden="1">
      <c r="A399" s="8" t="s">
        <v>469</v>
      </c>
      <c r="B399" s="5" t="s">
        <v>470</v>
      </c>
      <c r="C399" s="46" t="s">
        <v>1370</v>
      </c>
      <c r="D399" s="46" t="s">
        <v>1371</v>
      </c>
      <c r="E399" s="46" t="s">
        <v>473</v>
      </c>
      <c r="F399" s="46" t="s">
        <v>311</v>
      </c>
      <c r="G399" s="46" t="s">
        <v>1914</v>
      </c>
      <c r="H399" s="47"/>
      <c r="I399" s="47" t="s">
        <v>1872</v>
      </c>
      <c r="J399" s="48" t="s">
        <v>11</v>
      </c>
      <c r="K399" s="45"/>
      <c r="L399" s="49">
        <v>141515.22</v>
      </c>
      <c r="M399" s="50">
        <v>134075</v>
      </c>
      <c r="N399" s="51">
        <f t="shared" si="328"/>
        <v>0.94742459503649146</v>
      </c>
      <c r="O399" s="51" t="str">
        <f t="shared" si="329"/>
        <v>&gt;=80%-&lt;100%</v>
      </c>
      <c r="P399" s="50">
        <f t="shared" si="330"/>
        <v>182829.54545454547</v>
      </c>
      <c r="Q399" s="51">
        <f t="shared" si="331"/>
        <v>1.2919426295952157</v>
      </c>
      <c r="R399" s="52"/>
      <c r="S399" s="53">
        <v>18850</v>
      </c>
      <c r="T399" s="54">
        <f t="shared" si="332"/>
        <v>2</v>
      </c>
      <c r="U399" s="54" t="str">
        <f t="shared" si="333"/>
        <v>120% equal &amp; above</v>
      </c>
      <c r="V399" s="53">
        <f t="shared" si="334"/>
        <v>25704.545454545456</v>
      </c>
      <c r="W399" s="54">
        <f t="shared" si="335"/>
        <v>2</v>
      </c>
    </row>
    <row r="400" spans="1:23" hidden="1">
      <c r="A400" s="8" t="s">
        <v>469</v>
      </c>
      <c r="B400" s="5" t="s">
        <v>470</v>
      </c>
      <c r="C400" s="46" t="s">
        <v>555</v>
      </c>
      <c r="D400" s="46" t="s">
        <v>556</v>
      </c>
      <c r="E400" s="46" t="s">
        <v>473</v>
      </c>
      <c r="F400" s="46" t="s">
        <v>311</v>
      </c>
      <c r="G400" s="46" t="s">
        <v>1913</v>
      </c>
      <c r="H400" s="47"/>
      <c r="I400" s="47" t="s">
        <v>1872</v>
      </c>
      <c r="J400" s="48" t="s">
        <v>11</v>
      </c>
      <c r="K400" s="45" t="s">
        <v>11</v>
      </c>
      <c r="L400" s="49">
        <v>67009.950000000012</v>
      </c>
      <c r="M400" s="50">
        <v>36290</v>
      </c>
      <c r="N400" s="51">
        <f t="shared" si="328"/>
        <v>0.54156136514054998</v>
      </c>
      <c r="O400" s="51" t="str">
        <f t="shared" si="329"/>
        <v>&gt;=50%-&lt;80%</v>
      </c>
      <c r="P400" s="50">
        <f t="shared" si="330"/>
        <v>49486.363636363632</v>
      </c>
      <c r="Q400" s="51">
        <f t="shared" si="331"/>
        <v>0.73849277064620444</v>
      </c>
      <c r="R400" s="52">
        <v>73950.799999999988</v>
      </c>
      <c r="S400" s="53">
        <v>25940</v>
      </c>
      <c r="T400" s="54">
        <f t="shared" si="332"/>
        <v>0.35077375768754365</v>
      </c>
      <c r="U400" s="54" t="str">
        <f t="shared" si="333"/>
        <v>&gt;=20%-&lt;50%</v>
      </c>
      <c r="V400" s="53">
        <f t="shared" si="334"/>
        <v>35372.727272727272</v>
      </c>
      <c r="W400" s="54">
        <f t="shared" si="335"/>
        <v>0.47832785139210499</v>
      </c>
    </row>
    <row r="401" spans="1:23" hidden="1">
      <c r="A401" s="8" t="s">
        <v>785</v>
      </c>
      <c r="B401" s="5" t="s">
        <v>786</v>
      </c>
      <c r="C401" s="46" t="s">
        <v>1809</v>
      </c>
      <c r="D401" s="46" t="s">
        <v>278</v>
      </c>
      <c r="E401" s="46" t="s">
        <v>789</v>
      </c>
      <c r="F401" s="46" t="s">
        <v>311</v>
      </c>
      <c r="G401" s="46" t="s">
        <v>1955</v>
      </c>
      <c r="H401" s="47"/>
      <c r="I401" s="47" t="s">
        <v>1872</v>
      </c>
      <c r="J401" s="48" t="s">
        <v>11</v>
      </c>
      <c r="K401" s="45" t="s">
        <v>11</v>
      </c>
      <c r="L401" s="49">
        <v>35000</v>
      </c>
      <c r="M401" s="50">
        <v>18710</v>
      </c>
      <c r="N401" s="51">
        <f t="shared" si="328"/>
        <v>0.53457142857142859</v>
      </c>
      <c r="O401" s="51" t="str">
        <f t="shared" si="329"/>
        <v>&gt;=50%-&lt;80%</v>
      </c>
      <c r="P401" s="50">
        <f t="shared" si="330"/>
        <v>25513.636363636364</v>
      </c>
      <c r="Q401" s="51">
        <f t="shared" si="331"/>
        <v>0.72896103896103892</v>
      </c>
      <c r="R401" s="52">
        <v>105917</v>
      </c>
      <c r="S401" s="53">
        <v>19510</v>
      </c>
      <c r="T401" s="54">
        <f t="shared" si="332"/>
        <v>0.18420083650405505</v>
      </c>
      <c r="U401" s="54" t="str">
        <f t="shared" si="333"/>
        <v>&lt;20%</v>
      </c>
      <c r="V401" s="53">
        <f t="shared" si="334"/>
        <v>26604.545454545456</v>
      </c>
      <c r="W401" s="54">
        <f t="shared" si="335"/>
        <v>0.25118295886916603</v>
      </c>
    </row>
    <row r="402" spans="1:23" hidden="1">
      <c r="A402" s="8" t="s">
        <v>776</v>
      </c>
      <c r="B402" s="5" t="s">
        <v>777</v>
      </c>
      <c r="C402" s="46" t="s">
        <v>1022</v>
      </c>
      <c r="D402" s="46" t="s">
        <v>1023</v>
      </c>
      <c r="E402" s="46" t="s">
        <v>574</v>
      </c>
      <c r="F402" s="46" t="s">
        <v>311</v>
      </c>
      <c r="G402" s="46" t="s">
        <v>1961</v>
      </c>
      <c r="H402" s="47"/>
      <c r="I402" s="47" t="s">
        <v>1872</v>
      </c>
      <c r="J402" s="48" t="s">
        <v>11</v>
      </c>
      <c r="K402" s="45"/>
      <c r="L402" s="49">
        <v>140000</v>
      </c>
      <c r="M402" s="50">
        <v>114975</v>
      </c>
      <c r="N402" s="51">
        <f t="shared" si="328"/>
        <v>0.82125000000000004</v>
      </c>
      <c r="O402" s="51" t="str">
        <f t="shared" si="329"/>
        <v>&gt;=80%-&lt;100%</v>
      </c>
      <c r="P402" s="50">
        <f t="shared" si="330"/>
        <v>156784.09090909091</v>
      </c>
      <c r="Q402" s="51">
        <f t="shared" si="331"/>
        <v>1.1198863636363636</v>
      </c>
      <c r="R402" s="52"/>
      <c r="S402" s="53">
        <v>0</v>
      </c>
      <c r="T402" s="54">
        <f t="shared" si="332"/>
        <v>2</v>
      </c>
      <c r="U402" s="54" t="str">
        <f t="shared" si="333"/>
        <v>120% equal &amp; above</v>
      </c>
      <c r="V402" s="53">
        <f t="shared" si="334"/>
        <v>0</v>
      </c>
      <c r="W402" s="54">
        <f t="shared" si="335"/>
        <v>2</v>
      </c>
    </row>
    <row r="403" spans="1:23" hidden="1">
      <c r="A403" s="8" t="s">
        <v>571</v>
      </c>
      <c r="B403" s="5" t="s">
        <v>572</v>
      </c>
      <c r="C403" s="46" t="s">
        <v>1067</v>
      </c>
      <c r="D403" s="46" t="s">
        <v>100</v>
      </c>
      <c r="E403" s="46" t="s">
        <v>574</v>
      </c>
      <c r="F403" s="46" t="s">
        <v>311</v>
      </c>
      <c r="G403" s="46" t="s">
        <v>1889</v>
      </c>
      <c r="H403" s="47"/>
      <c r="I403" s="47" t="s">
        <v>1872</v>
      </c>
      <c r="J403" s="48" t="s">
        <v>11</v>
      </c>
      <c r="K403" s="45"/>
      <c r="L403" s="49">
        <v>140000</v>
      </c>
      <c r="M403" s="50">
        <v>115095</v>
      </c>
      <c r="N403" s="51">
        <f t="shared" si="328"/>
        <v>0.82210714285714281</v>
      </c>
      <c r="O403" s="51" t="str">
        <f t="shared" si="329"/>
        <v>&gt;=80%-&lt;100%</v>
      </c>
      <c r="P403" s="50">
        <f t="shared" si="330"/>
        <v>156947.72727272726</v>
      </c>
      <c r="Q403" s="51">
        <f t="shared" si="331"/>
        <v>1.1210551948051948</v>
      </c>
      <c r="R403" s="52"/>
      <c r="S403" s="53">
        <v>0</v>
      </c>
      <c r="T403" s="54">
        <f t="shared" si="332"/>
        <v>2</v>
      </c>
      <c r="U403" s="54" t="str">
        <f t="shared" si="333"/>
        <v>120% equal &amp; above</v>
      </c>
      <c r="V403" s="53">
        <f t="shared" si="334"/>
        <v>0</v>
      </c>
      <c r="W403" s="54">
        <f t="shared" si="335"/>
        <v>2</v>
      </c>
    </row>
    <row r="404" spans="1:23" hidden="1">
      <c r="A404" s="8" t="s">
        <v>776</v>
      </c>
      <c r="B404" s="5" t="s">
        <v>777</v>
      </c>
      <c r="C404" s="46" t="s">
        <v>779</v>
      </c>
      <c r="D404" s="46" t="s">
        <v>780</v>
      </c>
      <c r="E404" s="46" t="s">
        <v>574</v>
      </c>
      <c r="F404" s="46" t="s">
        <v>311</v>
      </c>
      <c r="G404" s="46" t="s">
        <v>1943</v>
      </c>
      <c r="H404" s="47"/>
      <c r="I404" s="47" t="s">
        <v>1872</v>
      </c>
      <c r="J404" s="48" t="s">
        <v>11</v>
      </c>
      <c r="K404" s="45" t="s">
        <v>11</v>
      </c>
      <c r="L404" s="49">
        <v>100000</v>
      </c>
      <c r="M404" s="50">
        <v>68760</v>
      </c>
      <c r="N404" s="51">
        <f t="shared" si="328"/>
        <v>0.68759999999999999</v>
      </c>
      <c r="O404" s="51" t="str">
        <f t="shared" si="329"/>
        <v>&gt;=50%-&lt;80%</v>
      </c>
      <c r="P404" s="50">
        <f t="shared" si="330"/>
        <v>93763.636363636368</v>
      </c>
      <c r="Q404" s="51">
        <f t="shared" si="331"/>
        <v>0.93763636363636371</v>
      </c>
      <c r="R404" s="52">
        <v>40000</v>
      </c>
      <c r="S404" s="53">
        <v>26100</v>
      </c>
      <c r="T404" s="54">
        <f t="shared" si="332"/>
        <v>0.65249999999999997</v>
      </c>
      <c r="U404" s="54" t="str">
        <f t="shared" si="333"/>
        <v>&gt;=50%-&lt;80%</v>
      </c>
      <c r="V404" s="53">
        <f t="shared" si="334"/>
        <v>35590.909090909088</v>
      </c>
      <c r="W404" s="54">
        <f t="shared" si="335"/>
        <v>0.88977272727272716</v>
      </c>
    </row>
    <row r="405" spans="1:23" hidden="1">
      <c r="A405" s="8" t="s">
        <v>776</v>
      </c>
      <c r="B405" s="5" t="s">
        <v>777</v>
      </c>
      <c r="C405" s="46" t="s">
        <v>781</v>
      </c>
      <c r="D405" s="46" t="s">
        <v>186</v>
      </c>
      <c r="E405" s="46" t="s">
        <v>574</v>
      </c>
      <c r="F405" s="46" t="s">
        <v>311</v>
      </c>
      <c r="G405" s="46" t="s">
        <v>1943</v>
      </c>
      <c r="H405" s="47"/>
      <c r="I405" s="47" t="s">
        <v>1872</v>
      </c>
      <c r="J405" s="48" t="s">
        <v>11</v>
      </c>
      <c r="K405" s="45" t="s">
        <v>11</v>
      </c>
      <c r="L405" s="49">
        <v>100000</v>
      </c>
      <c r="M405" s="50">
        <v>55125</v>
      </c>
      <c r="N405" s="51">
        <f t="shared" si="328"/>
        <v>0.55125000000000002</v>
      </c>
      <c r="O405" s="51" t="str">
        <f t="shared" si="329"/>
        <v>&gt;=50%-&lt;80%</v>
      </c>
      <c r="P405" s="50">
        <f t="shared" si="330"/>
        <v>75170.454545454544</v>
      </c>
      <c r="Q405" s="51">
        <f t="shared" si="331"/>
        <v>0.75170454545454546</v>
      </c>
      <c r="R405" s="52">
        <v>40000</v>
      </c>
      <c r="S405" s="53">
        <v>11560</v>
      </c>
      <c r="T405" s="54">
        <f t="shared" si="332"/>
        <v>0.28899999999999998</v>
      </c>
      <c r="U405" s="54" t="str">
        <f t="shared" si="333"/>
        <v>&gt;=20%-&lt;50%</v>
      </c>
      <c r="V405" s="53">
        <f t="shared" si="334"/>
        <v>15763.636363636364</v>
      </c>
      <c r="W405" s="54">
        <f t="shared" si="335"/>
        <v>0.3940909090909091</v>
      </c>
    </row>
    <row r="406" spans="1:23" hidden="1">
      <c r="A406" s="8" t="s">
        <v>785</v>
      </c>
      <c r="B406" s="5" t="s">
        <v>786</v>
      </c>
      <c r="C406" s="46" t="s">
        <v>1485</v>
      </c>
      <c r="D406" s="46" t="s">
        <v>99</v>
      </c>
      <c r="E406" s="46" t="s">
        <v>789</v>
      </c>
      <c r="F406" s="46" t="s">
        <v>311</v>
      </c>
      <c r="G406" s="46" t="s">
        <v>1946</v>
      </c>
      <c r="H406" s="47"/>
      <c r="I406" s="47" t="s">
        <v>1872</v>
      </c>
      <c r="J406" s="48" t="s">
        <v>11</v>
      </c>
      <c r="K406" s="45" t="s">
        <v>11</v>
      </c>
      <c r="L406" s="49">
        <v>80000</v>
      </c>
      <c r="M406" s="50">
        <v>49295</v>
      </c>
      <c r="N406" s="51">
        <f t="shared" si="328"/>
        <v>0.6161875</v>
      </c>
      <c r="O406" s="51" t="str">
        <f t="shared" si="329"/>
        <v>&gt;=50%-&lt;80%</v>
      </c>
      <c r="P406" s="50">
        <f t="shared" si="330"/>
        <v>67220.454545454544</v>
      </c>
      <c r="Q406" s="51">
        <f t="shared" si="331"/>
        <v>0.84025568181818178</v>
      </c>
      <c r="R406" s="52">
        <v>60000</v>
      </c>
      <c r="S406" s="53">
        <v>89560</v>
      </c>
      <c r="T406" s="54">
        <f t="shared" si="332"/>
        <v>1.4926666666666666</v>
      </c>
      <c r="U406" s="54" t="str">
        <f t="shared" si="333"/>
        <v>120% equal &amp; above</v>
      </c>
      <c r="V406" s="53">
        <f t="shared" si="334"/>
        <v>122127.27272727274</v>
      </c>
      <c r="W406" s="54">
        <f t="shared" si="335"/>
        <v>2.0354545454545456</v>
      </c>
    </row>
    <row r="407" spans="1:23" hidden="1">
      <c r="A407" s="8" t="s">
        <v>680</v>
      </c>
      <c r="B407" s="5" t="s">
        <v>681</v>
      </c>
      <c r="C407" s="46" t="s">
        <v>721</v>
      </c>
      <c r="D407" s="46" t="s">
        <v>37</v>
      </c>
      <c r="E407" s="46" t="s">
        <v>311</v>
      </c>
      <c r="F407" s="46" t="s">
        <v>311</v>
      </c>
      <c r="G407" s="46" t="s">
        <v>1933</v>
      </c>
      <c r="H407" s="47"/>
      <c r="I407" s="47" t="s">
        <v>1872</v>
      </c>
      <c r="J407" s="48" t="s">
        <v>11</v>
      </c>
      <c r="K407" s="45" t="s">
        <v>11</v>
      </c>
      <c r="L407" s="49">
        <v>80000</v>
      </c>
      <c r="M407" s="50">
        <v>56800</v>
      </c>
      <c r="N407" s="51">
        <f t="shared" si="328"/>
        <v>0.71</v>
      </c>
      <c r="O407" s="51" t="str">
        <f t="shared" si="329"/>
        <v>&gt;=50%-&lt;80%</v>
      </c>
      <c r="P407" s="50">
        <f t="shared" si="330"/>
        <v>77454.545454545456</v>
      </c>
      <c r="Q407" s="51">
        <f t="shared" si="331"/>
        <v>0.96818181818181814</v>
      </c>
      <c r="R407" s="52">
        <v>60000</v>
      </c>
      <c r="S407" s="53">
        <v>36270</v>
      </c>
      <c r="T407" s="54">
        <f t="shared" si="332"/>
        <v>0.60450000000000004</v>
      </c>
      <c r="U407" s="54" t="str">
        <f t="shared" si="333"/>
        <v>&gt;=50%-&lt;80%</v>
      </c>
      <c r="V407" s="53">
        <f t="shared" si="334"/>
        <v>49459.090909090912</v>
      </c>
      <c r="W407" s="54">
        <f t="shared" si="335"/>
        <v>0.82431818181818184</v>
      </c>
    </row>
    <row r="408" spans="1:23">
      <c r="A408" s="8" t="s">
        <v>374</v>
      </c>
      <c r="B408" s="5" t="s">
        <v>375</v>
      </c>
      <c r="C408" s="46" t="s">
        <v>2182</v>
      </c>
      <c r="D408" s="46" t="s">
        <v>2183</v>
      </c>
      <c r="E408" s="46" t="s">
        <v>311</v>
      </c>
      <c r="F408" s="46" t="s">
        <v>311</v>
      </c>
      <c r="G408" s="46" t="s">
        <v>1936</v>
      </c>
      <c r="H408" s="47"/>
      <c r="I408" s="47" t="s">
        <v>1872</v>
      </c>
      <c r="J408" s="48" t="s">
        <v>11</v>
      </c>
      <c r="K408" s="45" t="s">
        <v>11</v>
      </c>
      <c r="L408" s="49">
        <v>60000</v>
      </c>
      <c r="M408" s="50">
        <v>26380</v>
      </c>
      <c r="N408" s="51">
        <f t="shared" ref="N408:N427" si="336">IFERROR(M408/L408,2)</f>
        <v>0.43966666666666665</v>
      </c>
      <c r="O408" s="51" t="str">
        <f t="shared" ref="O408:O425" si="337">IF(N408&gt;=120%, "120% equal &amp; above", IF(N408&gt;=100%,"&gt;=100%- &lt;120%",IF(N408&gt;=80%,"&gt;=80%-&lt;100%",IF(N408&gt;=50%,"&gt;=50%-&lt;80%",IF(N408&gt;=20%,"&gt;=20%-&lt;50%","&lt;20%")))))</f>
        <v>&gt;=20%-&lt;50%</v>
      </c>
      <c r="P408" s="50">
        <f t="shared" ref="P408:P427" si="338">M408/$B$3*$B$2</f>
        <v>35972.727272727272</v>
      </c>
      <c r="Q408" s="51">
        <f t="shared" ref="Q408:Q425" si="339">IFERROR(P408/L408,2)</f>
        <v>0.59954545454545449</v>
      </c>
      <c r="R408" s="52">
        <v>80000</v>
      </c>
      <c r="S408" s="53">
        <v>23260</v>
      </c>
      <c r="T408" s="54">
        <f t="shared" ref="T408:T427" si="340">IFERROR(S408/R408,2)</f>
        <v>0.29075000000000001</v>
      </c>
      <c r="U408" s="54" t="str">
        <f t="shared" ref="U408:U427" si="341">IF(T408&gt;=120%, "120% equal &amp; above", IF(T408&gt;=100%,"&gt;=100%- &lt;120%",IF(T408&gt;=80%,"&gt;=80%-&lt;100%",IF(T408&gt;=50%,"&gt;=50%-&lt;80%",IF(T408&gt;=20%,"&gt;=20%-&lt;50%","&lt;20%")))))</f>
        <v>&gt;=20%-&lt;50%</v>
      </c>
      <c r="V408" s="53">
        <f t="shared" ref="V408:V427" si="342">S408/$B$3*$B$2</f>
        <v>31718.181818181816</v>
      </c>
      <c r="W408" s="54">
        <f t="shared" ref="W408:W427" si="343">IFERROR(V408/R408,2)</f>
        <v>0.39647727272727268</v>
      </c>
    </row>
    <row r="409" spans="1:23">
      <c r="A409" s="8" t="s">
        <v>374</v>
      </c>
      <c r="B409" s="5" t="s">
        <v>375</v>
      </c>
      <c r="C409" s="46" t="s">
        <v>390</v>
      </c>
      <c r="D409" s="46" t="s">
        <v>297</v>
      </c>
      <c r="E409" s="46" t="s">
        <v>311</v>
      </c>
      <c r="F409" s="46" t="s">
        <v>311</v>
      </c>
      <c r="G409" s="46" t="s">
        <v>1902</v>
      </c>
      <c r="H409" s="47"/>
      <c r="I409" s="47" t="s">
        <v>1872</v>
      </c>
      <c r="J409" s="48" t="s">
        <v>11</v>
      </c>
      <c r="K409" s="45" t="s">
        <v>11</v>
      </c>
      <c r="L409" s="49">
        <v>70000</v>
      </c>
      <c r="M409" s="50">
        <v>84955</v>
      </c>
      <c r="N409" s="51">
        <f t="shared" si="336"/>
        <v>1.2136428571428572</v>
      </c>
      <c r="O409" s="51" t="str">
        <f t="shared" si="337"/>
        <v>120% equal &amp; above</v>
      </c>
      <c r="P409" s="50">
        <f t="shared" si="338"/>
        <v>115847.72727272726</v>
      </c>
      <c r="Q409" s="51">
        <f t="shared" si="339"/>
        <v>1.6549675324675324</v>
      </c>
      <c r="R409" s="52">
        <v>70000</v>
      </c>
      <c r="S409" s="53">
        <v>69920</v>
      </c>
      <c r="T409" s="54">
        <f t="shared" si="340"/>
        <v>0.99885714285714289</v>
      </c>
      <c r="U409" s="54" t="str">
        <f t="shared" si="341"/>
        <v>&gt;=80%-&lt;100%</v>
      </c>
      <c r="V409" s="53">
        <f t="shared" si="342"/>
        <v>95345.454545454544</v>
      </c>
      <c r="W409" s="54">
        <f t="shared" si="343"/>
        <v>1.362077922077922</v>
      </c>
    </row>
    <row r="410" spans="1:23" hidden="1">
      <c r="A410" s="8" t="s">
        <v>776</v>
      </c>
      <c r="B410" s="5" t="s">
        <v>777</v>
      </c>
      <c r="C410" s="46" t="s">
        <v>1555</v>
      </c>
      <c r="D410" s="46" t="s">
        <v>113</v>
      </c>
      <c r="E410" s="46" t="s">
        <v>574</v>
      </c>
      <c r="F410" s="46" t="s">
        <v>311</v>
      </c>
      <c r="G410" s="46" t="s">
        <v>1942</v>
      </c>
      <c r="H410" s="47"/>
      <c r="I410" s="47" t="s">
        <v>1872</v>
      </c>
      <c r="J410" s="48" t="s">
        <v>11</v>
      </c>
      <c r="K410" s="45" t="s">
        <v>11</v>
      </c>
      <c r="L410" s="49">
        <v>70000</v>
      </c>
      <c r="M410" s="50">
        <v>93925</v>
      </c>
      <c r="N410" s="51">
        <f t="shared" si="336"/>
        <v>1.3417857142857144</v>
      </c>
      <c r="O410" s="51" t="str">
        <f t="shared" si="337"/>
        <v>120% equal &amp; above</v>
      </c>
      <c r="P410" s="50">
        <f t="shared" si="338"/>
        <v>128079.54545454546</v>
      </c>
      <c r="Q410" s="51">
        <f t="shared" si="339"/>
        <v>1.8297077922077922</v>
      </c>
      <c r="R410" s="52">
        <v>70000</v>
      </c>
      <c r="S410" s="53">
        <v>23650</v>
      </c>
      <c r="T410" s="54">
        <f t="shared" si="340"/>
        <v>0.33785714285714286</v>
      </c>
      <c r="U410" s="54" t="str">
        <f t="shared" si="341"/>
        <v>&gt;=20%-&lt;50%</v>
      </c>
      <c r="V410" s="53">
        <f t="shared" si="342"/>
        <v>32250</v>
      </c>
      <c r="W410" s="54">
        <f t="shared" si="343"/>
        <v>0.46071428571428569</v>
      </c>
    </row>
    <row r="411" spans="1:23" hidden="1">
      <c r="A411" s="8" t="s">
        <v>571</v>
      </c>
      <c r="B411" s="5" t="s">
        <v>572</v>
      </c>
      <c r="C411" s="46" t="s">
        <v>1251</v>
      </c>
      <c r="D411" s="46" t="s">
        <v>1252</v>
      </c>
      <c r="E411" s="46" t="s">
        <v>574</v>
      </c>
      <c r="F411" s="46" t="s">
        <v>311</v>
      </c>
      <c r="G411" s="46" t="s">
        <v>1883</v>
      </c>
      <c r="H411" s="47"/>
      <c r="I411" s="47" t="s">
        <v>1872</v>
      </c>
      <c r="J411" s="48" t="s">
        <v>11</v>
      </c>
      <c r="K411" s="45" t="s">
        <v>11</v>
      </c>
      <c r="L411" s="49">
        <v>80000</v>
      </c>
      <c r="M411" s="50">
        <v>35685</v>
      </c>
      <c r="N411" s="51">
        <f t="shared" si="336"/>
        <v>0.44606249999999997</v>
      </c>
      <c r="O411" s="51" t="str">
        <f t="shared" si="337"/>
        <v>&gt;=20%-&lt;50%</v>
      </c>
      <c r="P411" s="50">
        <f t="shared" si="338"/>
        <v>48661.363636363632</v>
      </c>
      <c r="Q411" s="51">
        <f t="shared" si="339"/>
        <v>0.60826704545454535</v>
      </c>
      <c r="R411" s="52">
        <v>60000</v>
      </c>
      <c r="S411" s="53">
        <v>35560</v>
      </c>
      <c r="T411" s="54">
        <f t="shared" si="340"/>
        <v>0.59266666666666667</v>
      </c>
      <c r="U411" s="54" t="str">
        <f t="shared" si="341"/>
        <v>&gt;=50%-&lt;80%</v>
      </c>
      <c r="V411" s="53">
        <f t="shared" si="342"/>
        <v>48490.909090909088</v>
      </c>
      <c r="W411" s="54">
        <f t="shared" si="343"/>
        <v>0.80818181818181811</v>
      </c>
    </row>
    <row r="412" spans="1:23">
      <c r="A412" s="8" t="s">
        <v>374</v>
      </c>
      <c r="B412" s="5" t="s">
        <v>375</v>
      </c>
      <c r="C412" s="46" t="s">
        <v>967</v>
      </c>
      <c r="D412" s="46" t="s">
        <v>968</v>
      </c>
      <c r="E412" s="46" t="s">
        <v>311</v>
      </c>
      <c r="F412" s="46" t="s">
        <v>311</v>
      </c>
      <c r="G412" s="46" t="s">
        <v>1901</v>
      </c>
      <c r="H412" s="47"/>
      <c r="I412" s="47" t="s">
        <v>1872</v>
      </c>
      <c r="J412" s="48" t="s">
        <v>11</v>
      </c>
      <c r="K412" s="45" t="s">
        <v>11</v>
      </c>
      <c r="L412" s="49">
        <v>60000</v>
      </c>
      <c r="M412" s="50">
        <v>38555</v>
      </c>
      <c r="N412" s="51">
        <f t="shared" si="336"/>
        <v>0.64258333333333328</v>
      </c>
      <c r="O412" s="51" t="str">
        <f t="shared" si="337"/>
        <v>&gt;=50%-&lt;80%</v>
      </c>
      <c r="P412" s="50">
        <f t="shared" si="338"/>
        <v>52575</v>
      </c>
      <c r="Q412" s="51">
        <f t="shared" si="339"/>
        <v>0.87624999999999997</v>
      </c>
      <c r="R412" s="52">
        <v>80000</v>
      </c>
      <c r="S412" s="53">
        <v>19480</v>
      </c>
      <c r="T412" s="54">
        <f t="shared" si="340"/>
        <v>0.24349999999999999</v>
      </c>
      <c r="U412" s="54" t="str">
        <f t="shared" si="341"/>
        <v>&gt;=20%-&lt;50%</v>
      </c>
      <c r="V412" s="53">
        <f t="shared" si="342"/>
        <v>26563.636363636364</v>
      </c>
      <c r="W412" s="54">
        <f t="shared" si="343"/>
        <v>0.33204545454545453</v>
      </c>
    </row>
    <row r="413" spans="1:23" hidden="1">
      <c r="A413" s="8" t="s">
        <v>776</v>
      </c>
      <c r="B413" s="5" t="s">
        <v>777</v>
      </c>
      <c r="C413" s="46" t="s">
        <v>1627</v>
      </c>
      <c r="D413" s="46" t="s">
        <v>1628</v>
      </c>
      <c r="E413" s="46" t="s">
        <v>574</v>
      </c>
      <c r="F413" s="46" t="s">
        <v>311</v>
      </c>
      <c r="G413" s="46" t="s">
        <v>1961</v>
      </c>
      <c r="H413" s="47"/>
      <c r="I413" s="47" t="s">
        <v>1872</v>
      </c>
      <c r="J413" s="48" t="s">
        <v>11</v>
      </c>
      <c r="K413" s="45" t="s">
        <v>11</v>
      </c>
      <c r="L413" s="49">
        <v>70000</v>
      </c>
      <c r="M413" s="50">
        <v>29470</v>
      </c>
      <c r="N413" s="51">
        <f t="shared" si="336"/>
        <v>0.42099999999999999</v>
      </c>
      <c r="O413" s="51" t="str">
        <f t="shared" si="337"/>
        <v>&gt;=20%-&lt;50%</v>
      </c>
      <c r="P413" s="50">
        <f t="shared" si="338"/>
        <v>40186.363636363632</v>
      </c>
      <c r="Q413" s="51">
        <f t="shared" si="339"/>
        <v>0.57409090909090899</v>
      </c>
      <c r="R413" s="52">
        <v>70000</v>
      </c>
      <c r="S413" s="53">
        <v>14360</v>
      </c>
      <c r="T413" s="54">
        <f t="shared" si="340"/>
        <v>0.20514285714285715</v>
      </c>
      <c r="U413" s="54" t="str">
        <f t="shared" si="341"/>
        <v>&gt;=20%-&lt;50%</v>
      </c>
      <c r="V413" s="53">
        <f t="shared" si="342"/>
        <v>19581.818181818184</v>
      </c>
      <c r="W413" s="54">
        <f t="shared" si="343"/>
        <v>0.27974025974025979</v>
      </c>
    </row>
    <row r="414" spans="1:23">
      <c r="A414" s="8" t="s">
        <v>374</v>
      </c>
      <c r="B414" s="5" t="s">
        <v>375</v>
      </c>
      <c r="C414" s="46" t="s">
        <v>1083</v>
      </c>
      <c r="D414" s="46" t="s">
        <v>1084</v>
      </c>
      <c r="E414" s="46" t="s">
        <v>311</v>
      </c>
      <c r="F414" s="46" t="s">
        <v>311</v>
      </c>
      <c r="G414" s="46" t="s">
        <v>1938</v>
      </c>
      <c r="H414" s="47"/>
      <c r="I414" s="47" t="s">
        <v>1872</v>
      </c>
      <c r="J414" s="48" t="s">
        <v>11</v>
      </c>
      <c r="K414" s="45" t="s">
        <v>11</v>
      </c>
      <c r="L414" s="49">
        <v>60000</v>
      </c>
      <c r="M414" s="50">
        <v>49100</v>
      </c>
      <c r="N414" s="51">
        <f t="shared" si="336"/>
        <v>0.81833333333333336</v>
      </c>
      <c r="O414" s="51" t="str">
        <f t="shared" si="337"/>
        <v>&gt;=80%-&lt;100%</v>
      </c>
      <c r="P414" s="50">
        <f t="shared" si="338"/>
        <v>66954.545454545456</v>
      </c>
      <c r="Q414" s="51">
        <f t="shared" si="339"/>
        <v>1.115909090909091</v>
      </c>
      <c r="R414" s="52">
        <v>80000</v>
      </c>
      <c r="S414" s="53">
        <v>22280</v>
      </c>
      <c r="T414" s="54">
        <f t="shared" si="340"/>
        <v>0.27850000000000003</v>
      </c>
      <c r="U414" s="54" t="str">
        <f t="shared" si="341"/>
        <v>&gt;=20%-&lt;50%</v>
      </c>
      <c r="V414" s="53">
        <f t="shared" si="342"/>
        <v>30381.818181818184</v>
      </c>
      <c r="W414" s="54">
        <f t="shared" si="343"/>
        <v>0.37977272727272732</v>
      </c>
    </row>
    <row r="415" spans="1:23" hidden="1">
      <c r="A415" s="8" t="s">
        <v>770</v>
      </c>
      <c r="B415" s="5" t="s">
        <v>771</v>
      </c>
      <c r="C415" s="46" t="s">
        <v>2110</v>
      </c>
      <c r="D415" s="46" t="s">
        <v>2111</v>
      </c>
      <c r="E415" s="46" t="s">
        <v>574</v>
      </c>
      <c r="F415" s="46" t="s">
        <v>311</v>
      </c>
      <c r="G415" s="46" t="s">
        <v>1888</v>
      </c>
      <c r="H415" s="47"/>
      <c r="I415" s="47" t="s">
        <v>1872</v>
      </c>
      <c r="J415" s="48" t="s">
        <v>11</v>
      </c>
      <c r="K415" s="45" t="s">
        <v>11</v>
      </c>
      <c r="L415" s="49">
        <v>60000</v>
      </c>
      <c r="M415" s="50">
        <v>27200</v>
      </c>
      <c r="N415" s="51">
        <f t="shared" si="336"/>
        <v>0.45333333333333331</v>
      </c>
      <c r="O415" s="51" t="str">
        <f t="shared" si="337"/>
        <v>&gt;=20%-&lt;50%</v>
      </c>
      <c r="P415" s="50">
        <f t="shared" si="338"/>
        <v>37090.909090909088</v>
      </c>
      <c r="Q415" s="51">
        <f t="shared" si="339"/>
        <v>0.61818181818181817</v>
      </c>
      <c r="R415" s="52">
        <v>80000</v>
      </c>
      <c r="S415" s="53">
        <v>51260</v>
      </c>
      <c r="T415" s="54">
        <f t="shared" si="340"/>
        <v>0.64075000000000004</v>
      </c>
      <c r="U415" s="54" t="str">
        <f t="shared" si="341"/>
        <v>&gt;=50%-&lt;80%</v>
      </c>
      <c r="V415" s="53">
        <f t="shared" si="342"/>
        <v>69900</v>
      </c>
      <c r="W415" s="54">
        <f t="shared" si="343"/>
        <v>0.87375000000000003</v>
      </c>
    </row>
    <row r="416" spans="1:23">
      <c r="A416" s="8" t="s">
        <v>374</v>
      </c>
      <c r="B416" s="5" t="s">
        <v>375</v>
      </c>
      <c r="C416" s="46" t="s">
        <v>1748</v>
      </c>
      <c r="D416" s="46" t="s">
        <v>1749</v>
      </c>
      <c r="E416" s="46" t="s">
        <v>311</v>
      </c>
      <c r="F416" s="46" t="s">
        <v>311</v>
      </c>
      <c r="G416" s="46" t="s">
        <v>1901</v>
      </c>
      <c r="H416" s="47"/>
      <c r="I416" s="47" t="s">
        <v>1872</v>
      </c>
      <c r="J416" s="48" t="s">
        <v>11</v>
      </c>
      <c r="K416" s="45" t="s">
        <v>11</v>
      </c>
      <c r="L416" s="49">
        <v>40000</v>
      </c>
      <c r="M416" s="50">
        <v>50270</v>
      </c>
      <c r="N416" s="51">
        <f t="shared" si="336"/>
        <v>1.25675</v>
      </c>
      <c r="O416" s="51" t="str">
        <f t="shared" si="337"/>
        <v>120% equal &amp; above</v>
      </c>
      <c r="P416" s="50">
        <f t="shared" si="338"/>
        <v>68550</v>
      </c>
      <c r="Q416" s="51">
        <f t="shared" si="339"/>
        <v>1.7137500000000001</v>
      </c>
      <c r="R416" s="52">
        <v>100000</v>
      </c>
      <c r="S416" s="53">
        <v>79680</v>
      </c>
      <c r="T416" s="54">
        <f t="shared" si="340"/>
        <v>0.79679999999999995</v>
      </c>
      <c r="U416" s="54" t="str">
        <f t="shared" si="341"/>
        <v>&gt;=50%-&lt;80%</v>
      </c>
      <c r="V416" s="53">
        <f t="shared" si="342"/>
        <v>108654.54545454546</v>
      </c>
      <c r="W416" s="54">
        <f t="shared" si="343"/>
        <v>1.0865454545454545</v>
      </c>
    </row>
    <row r="417" spans="1:23">
      <c r="A417" s="8" t="s">
        <v>374</v>
      </c>
      <c r="B417" s="5" t="s">
        <v>375</v>
      </c>
      <c r="C417" s="46" t="s">
        <v>1177</v>
      </c>
      <c r="D417" s="46" t="s">
        <v>96</v>
      </c>
      <c r="E417" s="46" t="s">
        <v>311</v>
      </c>
      <c r="F417" s="46" t="s">
        <v>311</v>
      </c>
      <c r="G417" s="46" t="s">
        <v>1938</v>
      </c>
      <c r="H417" s="47"/>
      <c r="I417" s="47" t="s">
        <v>1872</v>
      </c>
      <c r="J417" s="48" t="s">
        <v>11</v>
      </c>
      <c r="K417" s="45" t="s">
        <v>11</v>
      </c>
      <c r="L417" s="49">
        <v>40000</v>
      </c>
      <c r="M417" s="50">
        <v>15680</v>
      </c>
      <c r="N417" s="51">
        <f t="shared" si="336"/>
        <v>0.39200000000000002</v>
      </c>
      <c r="O417" s="51" t="str">
        <f t="shared" si="337"/>
        <v>&gt;=20%-&lt;50%</v>
      </c>
      <c r="P417" s="50">
        <f t="shared" si="338"/>
        <v>21381.818181818184</v>
      </c>
      <c r="Q417" s="51">
        <f t="shared" si="339"/>
        <v>0.53454545454545455</v>
      </c>
      <c r="R417" s="52">
        <v>100000</v>
      </c>
      <c r="S417" s="53">
        <v>6570</v>
      </c>
      <c r="T417" s="54">
        <f t="shared" si="340"/>
        <v>6.5699999999999995E-2</v>
      </c>
      <c r="U417" s="54" t="str">
        <f t="shared" si="341"/>
        <v>&lt;20%</v>
      </c>
      <c r="V417" s="53">
        <f t="shared" si="342"/>
        <v>8959.0909090909081</v>
      </c>
      <c r="W417" s="54">
        <f t="shared" si="343"/>
        <v>8.9590909090909082E-2</v>
      </c>
    </row>
    <row r="418" spans="1:23" hidden="1">
      <c r="A418" s="8" t="s">
        <v>776</v>
      </c>
      <c r="B418" s="5" t="s">
        <v>777</v>
      </c>
      <c r="C418" s="46" t="s">
        <v>1646</v>
      </c>
      <c r="D418" s="46" t="s">
        <v>2760</v>
      </c>
      <c r="E418" s="46" t="s">
        <v>574</v>
      </c>
      <c r="F418" s="46" t="s">
        <v>311</v>
      </c>
      <c r="G418" s="46" t="s">
        <v>1966</v>
      </c>
      <c r="H418" s="47"/>
      <c r="I418" s="47" t="s">
        <v>1872</v>
      </c>
      <c r="J418" s="48" t="s">
        <v>11</v>
      </c>
      <c r="K418" s="45" t="s">
        <v>11</v>
      </c>
      <c r="L418" s="49">
        <v>40000</v>
      </c>
      <c r="M418" s="50">
        <v>29430</v>
      </c>
      <c r="N418" s="51">
        <f t="shared" si="336"/>
        <v>0.73575000000000002</v>
      </c>
      <c r="O418" s="51" t="str">
        <f t="shared" si="337"/>
        <v>&gt;=50%-&lt;80%</v>
      </c>
      <c r="P418" s="50">
        <f t="shared" si="338"/>
        <v>40131.818181818184</v>
      </c>
      <c r="Q418" s="51">
        <f t="shared" si="339"/>
        <v>1.0032954545454547</v>
      </c>
      <c r="R418" s="52">
        <v>100000</v>
      </c>
      <c r="S418" s="53">
        <v>54010</v>
      </c>
      <c r="T418" s="54">
        <f t="shared" si="340"/>
        <v>0.54010000000000002</v>
      </c>
      <c r="U418" s="54" t="str">
        <f t="shared" si="341"/>
        <v>&gt;=50%-&lt;80%</v>
      </c>
      <c r="V418" s="53">
        <f t="shared" si="342"/>
        <v>73650</v>
      </c>
      <c r="W418" s="54">
        <f t="shared" si="343"/>
        <v>0.73650000000000004</v>
      </c>
    </row>
    <row r="419" spans="1:23" hidden="1">
      <c r="A419" s="8" t="s">
        <v>776</v>
      </c>
      <c r="B419" s="5" t="s">
        <v>777</v>
      </c>
      <c r="C419" s="46" t="s">
        <v>1845</v>
      </c>
      <c r="D419" s="46" t="s">
        <v>205</v>
      </c>
      <c r="E419" s="46" t="s">
        <v>574</v>
      </c>
      <c r="F419" s="46" t="s">
        <v>311</v>
      </c>
      <c r="G419" s="46" t="s">
        <v>1966</v>
      </c>
      <c r="H419" s="47"/>
      <c r="I419" s="47" t="s">
        <v>1872</v>
      </c>
      <c r="J419" s="48" t="s">
        <v>11</v>
      </c>
      <c r="K419" s="45" t="s">
        <v>11</v>
      </c>
      <c r="L419" s="49">
        <v>40000</v>
      </c>
      <c r="M419" s="50">
        <v>37780</v>
      </c>
      <c r="N419" s="51">
        <f t="shared" si="336"/>
        <v>0.94450000000000001</v>
      </c>
      <c r="O419" s="51" t="str">
        <f t="shared" si="337"/>
        <v>&gt;=80%-&lt;100%</v>
      </c>
      <c r="P419" s="50">
        <f t="shared" si="338"/>
        <v>51518.181818181816</v>
      </c>
      <c r="Q419" s="51">
        <f t="shared" si="339"/>
        <v>1.2879545454545454</v>
      </c>
      <c r="R419" s="52">
        <v>100000</v>
      </c>
      <c r="S419" s="53">
        <v>33180</v>
      </c>
      <c r="T419" s="54">
        <f t="shared" si="340"/>
        <v>0.33179999999999998</v>
      </c>
      <c r="U419" s="54" t="str">
        <f t="shared" si="341"/>
        <v>&gt;=20%-&lt;50%</v>
      </c>
      <c r="V419" s="53">
        <f t="shared" si="342"/>
        <v>45245.454545454544</v>
      </c>
      <c r="W419" s="54">
        <f t="shared" si="343"/>
        <v>0.45245454545454544</v>
      </c>
    </row>
    <row r="420" spans="1:23" hidden="1">
      <c r="A420" s="8" t="s">
        <v>785</v>
      </c>
      <c r="B420" s="5" t="s">
        <v>786</v>
      </c>
      <c r="C420" s="46" t="s">
        <v>797</v>
      </c>
      <c r="D420" s="46" t="s">
        <v>34</v>
      </c>
      <c r="E420" s="46" t="s">
        <v>789</v>
      </c>
      <c r="F420" s="46" t="s">
        <v>311</v>
      </c>
      <c r="G420" s="46" t="s">
        <v>1947</v>
      </c>
      <c r="H420" s="47"/>
      <c r="I420" s="47" t="s">
        <v>1872</v>
      </c>
      <c r="J420" s="48" t="s">
        <v>11</v>
      </c>
      <c r="K420" s="45" t="s">
        <v>11</v>
      </c>
      <c r="L420" s="49">
        <v>40000</v>
      </c>
      <c r="M420" s="50">
        <v>32050</v>
      </c>
      <c r="N420" s="51">
        <f t="shared" si="336"/>
        <v>0.80125000000000002</v>
      </c>
      <c r="O420" s="51" t="str">
        <f t="shared" si="337"/>
        <v>&gt;=80%-&lt;100%</v>
      </c>
      <c r="P420" s="50">
        <f t="shared" si="338"/>
        <v>43704.545454545456</v>
      </c>
      <c r="Q420" s="51">
        <f t="shared" si="339"/>
        <v>1.0926136363636363</v>
      </c>
      <c r="R420" s="52">
        <v>100000</v>
      </c>
      <c r="S420" s="53">
        <v>52740</v>
      </c>
      <c r="T420" s="54">
        <f t="shared" si="340"/>
        <v>0.52739999999999998</v>
      </c>
      <c r="U420" s="54" t="str">
        <f t="shared" si="341"/>
        <v>&gt;=50%-&lt;80%</v>
      </c>
      <c r="V420" s="53">
        <f t="shared" si="342"/>
        <v>71918.181818181823</v>
      </c>
      <c r="W420" s="54">
        <f t="shared" si="343"/>
        <v>0.71918181818181826</v>
      </c>
    </row>
    <row r="421" spans="1:23" hidden="1">
      <c r="A421" s="8" t="s">
        <v>428</v>
      </c>
      <c r="B421" s="5" t="s">
        <v>429</v>
      </c>
      <c r="C421" s="46" t="s">
        <v>459</v>
      </c>
      <c r="D421" s="46" t="s">
        <v>460</v>
      </c>
      <c r="E421" s="46" t="s">
        <v>310</v>
      </c>
      <c r="F421" s="46" t="s">
        <v>311</v>
      </c>
      <c r="G421" s="46" t="s">
        <v>1909</v>
      </c>
      <c r="H421" s="47"/>
      <c r="I421" s="47" t="s">
        <v>1872</v>
      </c>
      <c r="J421" s="48" t="s">
        <v>11</v>
      </c>
      <c r="K421" s="45" t="s">
        <v>11</v>
      </c>
      <c r="L421" s="49">
        <v>54156.600000000006</v>
      </c>
      <c r="M421" s="50">
        <v>52690</v>
      </c>
      <c r="N421" s="51">
        <f t="shared" si="336"/>
        <v>0.97291927484369389</v>
      </c>
      <c r="O421" s="51"/>
      <c r="P421" s="50">
        <f t="shared" si="338"/>
        <v>71850</v>
      </c>
      <c r="Q421" s="51"/>
      <c r="R421" s="52">
        <v>85000</v>
      </c>
      <c r="S421" s="53">
        <v>24860</v>
      </c>
      <c r="T421" s="54">
        <f t="shared" si="340"/>
        <v>0.29247058823529409</v>
      </c>
      <c r="U421" s="54" t="str">
        <f t="shared" si="341"/>
        <v>&gt;=20%-&lt;50%</v>
      </c>
      <c r="V421" s="53">
        <f t="shared" si="342"/>
        <v>33900</v>
      </c>
      <c r="W421" s="54">
        <f t="shared" si="343"/>
        <v>0.39882352941176469</v>
      </c>
    </row>
    <row r="422" spans="1:23" hidden="1">
      <c r="A422" s="8" t="s">
        <v>585</v>
      </c>
      <c r="B422" s="5" t="s">
        <v>586</v>
      </c>
      <c r="C422" s="46" t="s">
        <v>1756</v>
      </c>
      <c r="D422" s="46" t="s">
        <v>1757</v>
      </c>
      <c r="E422" s="46" t="s">
        <v>589</v>
      </c>
      <c r="F422" s="46" t="s">
        <v>311</v>
      </c>
      <c r="G422" s="46" t="s">
        <v>1918</v>
      </c>
      <c r="H422" s="47"/>
      <c r="I422" s="47" t="s">
        <v>1872</v>
      </c>
      <c r="J422" s="48" t="s">
        <v>11</v>
      </c>
      <c r="K422" s="45" t="s">
        <v>11</v>
      </c>
      <c r="L422" s="49">
        <v>77362.425000000003</v>
      </c>
      <c r="M422" s="50">
        <v>53850</v>
      </c>
      <c r="N422" s="51">
        <f t="shared" si="336"/>
        <v>0.6960743539256945</v>
      </c>
      <c r="O422" s="51" t="str">
        <f t="shared" si="337"/>
        <v>&gt;=50%-&lt;80%</v>
      </c>
      <c r="P422" s="50">
        <f t="shared" si="338"/>
        <v>73431.818181818177</v>
      </c>
      <c r="Q422" s="51">
        <f t="shared" si="339"/>
        <v>0.94919230080776518</v>
      </c>
      <c r="R422" s="52">
        <v>61579.719999999994</v>
      </c>
      <c r="S422" s="53">
        <v>16660</v>
      </c>
      <c r="T422" s="54">
        <f t="shared" si="340"/>
        <v>0.27054361403397093</v>
      </c>
      <c r="U422" s="54" t="str">
        <f t="shared" si="341"/>
        <v>&gt;=20%-&lt;50%</v>
      </c>
      <c r="V422" s="53">
        <f t="shared" si="342"/>
        <v>22718.181818181816</v>
      </c>
      <c r="W422" s="54">
        <f t="shared" si="343"/>
        <v>0.368923110046324</v>
      </c>
    </row>
    <row r="423" spans="1:23" hidden="1">
      <c r="A423" s="8" t="s">
        <v>785</v>
      </c>
      <c r="B423" s="5" t="s">
        <v>786</v>
      </c>
      <c r="C423" s="46" t="s">
        <v>1765</v>
      </c>
      <c r="D423" s="46" t="s">
        <v>170</v>
      </c>
      <c r="E423" s="46" t="s">
        <v>789</v>
      </c>
      <c r="F423" s="46" t="s">
        <v>311</v>
      </c>
      <c r="G423" s="46" t="s">
        <v>1946</v>
      </c>
      <c r="H423" s="47"/>
      <c r="I423" s="47" t="s">
        <v>1872</v>
      </c>
      <c r="J423" s="48" t="s">
        <v>11</v>
      </c>
      <c r="K423" s="45" t="s">
        <v>11</v>
      </c>
      <c r="L423" s="49">
        <v>50000</v>
      </c>
      <c r="M423" s="50">
        <v>43475</v>
      </c>
      <c r="N423" s="51">
        <f t="shared" si="336"/>
        <v>0.86950000000000005</v>
      </c>
      <c r="O423" s="51" t="str">
        <f t="shared" si="337"/>
        <v>&gt;=80%-&lt;100%</v>
      </c>
      <c r="P423" s="50">
        <f t="shared" si="338"/>
        <v>59284.090909090912</v>
      </c>
      <c r="Q423" s="51">
        <f t="shared" si="339"/>
        <v>1.1856818181818183</v>
      </c>
      <c r="R423" s="52">
        <v>88562.599999999991</v>
      </c>
      <c r="S423" s="53">
        <v>30920</v>
      </c>
      <c r="T423" s="54">
        <f t="shared" si="340"/>
        <v>0.3491315747279326</v>
      </c>
      <c r="U423" s="54" t="str">
        <f t="shared" si="341"/>
        <v>&gt;=20%-&lt;50%</v>
      </c>
      <c r="V423" s="53">
        <f t="shared" si="342"/>
        <v>42163.636363636368</v>
      </c>
      <c r="W423" s="54">
        <f t="shared" si="343"/>
        <v>0.47608851099263538</v>
      </c>
    </row>
    <row r="424" spans="1:23" hidden="1">
      <c r="A424" s="8" t="s">
        <v>469</v>
      </c>
      <c r="B424" s="5" t="s">
        <v>470</v>
      </c>
      <c r="C424" s="46" t="s">
        <v>489</v>
      </c>
      <c r="D424" s="46" t="s">
        <v>490</v>
      </c>
      <c r="E424" s="46" t="s">
        <v>473</v>
      </c>
      <c r="F424" s="46" t="s">
        <v>311</v>
      </c>
      <c r="G424" s="46" t="s">
        <v>1910</v>
      </c>
      <c r="H424" s="47"/>
      <c r="I424" s="47" t="s">
        <v>1872</v>
      </c>
      <c r="J424" s="48" t="s">
        <v>11</v>
      </c>
      <c r="K424" s="45"/>
      <c r="L424" s="49">
        <v>138557.1</v>
      </c>
      <c r="M424" s="50">
        <v>37270</v>
      </c>
      <c r="N424" s="51">
        <f t="shared" si="336"/>
        <v>0.26898657665323539</v>
      </c>
      <c r="O424" s="51" t="str">
        <f t="shared" si="337"/>
        <v>&gt;=20%-&lt;50%</v>
      </c>
      <c r="P424" s="50">
        <f t="shared" si="338"/>
        <v>50822.727272727272</v>
      </c>
      <c r="Q424" s="51">
        <f t="shared" si="339"/>
        <v>0.36679987725441188</v>
      </c>
      <c r="R424" s="52"/>
      <c r="S424" s="53">
        <v>0</v>
      </c>
      <c r="T424" s="54">
        <f t="shared" si="340"/>
        <v>2</v>
      </c>
      <c r="U424" s="54" t="str">
        <f t="shared" si="341"/>
        <v>120% equal &amp; above</v>
      </c>
      <c r="V424" s="53">
        <f t="shared" si="342"/>
        <v>0</v>
      </c>
      <c r="W424" s="54">
        <f t="shared" si="343"/>
        <v>2</v>
      </c>
    </row>
    <row r="425" spans="1:23" hidden="1">
      <c r="A425" s="8" t="s">
        <v>585</v>
      </c>
      <c r="B425" s="5" t="s">
        <v>586</v>
      </c>
      <c r="C425" s="46" t="s">
        <v>622</v>
      </c>
      <c r="D425" s="46" t="s">
        <v>623</v>
      </c>
      <c r="E425" s="46" t="s">
        <v>589</v>
      </c>
      <c r="F425" s="46" t="s">
        <v>311</v>
      </c>
      <c r="G425" s="46" t="s">
        <v>1919</v>
      </c>
      <c r="H425" s="47"/>
      <c r="I425" s="47" t="s">
        <v>1872</v>
      </c>
      <c r="J425" s="48" t="s">
        <v>11</v>
      </c>
      <c r="K425" s="45" t="s">
        <v>11</v>
      </c>
      <c r="L425" s="49">
        <v>80686.125</v>
      </c>
      <c r="M425" s="50">
        <v>20220</v>
      </c>
      <c r="N425" s="51">
        <f t="shared" si="336"/>
        <v>0.25060070737069107</v>
      </c>
      <c r="O425" s="51" t="str">
        <f t="shared" si="337"/>
        <v>&gt;=20%-&lt;50%</v>
      </c>
      <c r="P425" s="50">
        <f t="shared" si="338"/>
        <v>27572.727272727272</v>
      </c>
      <c r="Q425" s="51">
        <f t="shared" si="339"/>
        <v>0.34172823732366964</v>
      </c>
      <c r="R425" s="52">
        <v>57268.6</v>
      </c>
      <c r="S425" s="53">
        <v>23540</v>
      </c>
      <c r="T425" s="54">
        <f t="shared" si="340"/>
        <v>0.4110454943895957</v>
      </c>
      <c r="U425" s="54" t="str">
        <f t="shared" si="341"/>
        <v>&gt;=20%-&lt;50%</v>
      </c>
      <c r="V425" s="53">
        <f t="shared" si="342"/>
        <v>32100</v>
      </c>
      <c r="W425" s="54">
        <f t="shared" si="343"/>
        <v>0.56051658325853959</v>
      </c>
    </row>
    <row r="426" spans="1:23" hidden="1">
      <c r="A426" s="8" t="s">
        <v>701</v>
      </c>
      <c r="B426" s="5" t="s">
        <v>300</v>
      </c>
      <c r="C426" s="46" t="s">
        <v>767</v>
      </c>
      <c r="D426" s="46" t="s">
        <v>768</v>
      </c>
      <c r="E426" s="46" t="s">
        <v>473</v>
      </c>
      <c r="F426" s="46" t="s">
        <v>311</v>
      </c>
      <c r="G426" s="46" t="s">
        <v>1940</v>
      </c>
      <c r="H426" s="47"/>
      <c r="I426" s="47" t="s">
        <v>1872</v>
      </c>
      <c r="J426" s="48" t="s">
        <v>11</v>
      </c>
      <c r="K426" s="45"/>
      <c r="L426" s="49">
        <v>137408.70000000001</v>
      </c>
      <c r="M426" s="50">
        <v>119815</v>
      </c>
      <c r="N426" s="51">
        <f t="shared" si="336"/>
        <v>0.87196080015311983</v>
      </c>
      <c r="O426" s="51"/>
      <c r="P426" s="50">
        <f t="shared" si="338"/>
        <v>163384.09090909091</v>
      </c>
      <c r="Q426" s="51"/>
      <c r="R426" s="52"/>
      <c r="S426" s="53">
        <v>0</v>
      </c>
      <c r="T426" s="54">
        <f t="shared" si="340"/>
        <v>2</v>
      </c>
      <c r="U426" s="54" t="str">
        <f t="shared" si="341"/>
        <v>120% equal &amp; above</v>
      </c>
      <c r="V426" s="53">
        <f t="shared" si="342"/>
        <v>0</v>
      </c>
      <c r="W426" s="54">
        <f t="shared" si="343"/>
        <v>2</v>
      </c>
    </row>
    <row r="427" spans="1:23">
      <c r="A427" s="8" t="s">
        <v>374</v>
      </c>
      <c r="B427" s="5" t="s">
        <v>375</v>
      </c>
      <c r="C427" s="46" t="s">
        <v>1539</v>
      </c>
      <c r="D427" s="46" t="s">
        <v>90</v>
      </c>
      <c r="E427" s="46" t="s">
        <v>311</v>
      </c>
      <c r="F427" s="46" t="s">
        <v>311</v>
      </c>
      <c r="G427" s="46" t="s">
        <v>1937</v>
      </c>
      <c r="H427" s="47"/>
      <c r="I427" s="47" t="s">
        <v>1872</v>
      </c>
      <c r="J427" s="48" t="s">
        <v>11</v>
      </c>
      <c r="K427" s="45" t="s">
        <v>11</v>
      </c>
      <c r="L427" s="49">
        <v>50116.666666666664</v>
      </c>
      <c r="M427" s="50">
        <v>92800</v>
      </c>
      <c r="N427" s="51">
        <f t="shared" si="336"/>
        <v>1.8516794146990356</v>
      </c>
      <c r="O427" s="51"/>
      <c r="P427" s="50">
        <f t="shared" si="338"/>
        <v>126545.45454545454</v>
      </c>
      <c r="Q427" s="51"/>
      <c r="R427" s="52">
        <v>87232.599999999991</v>
      </c>
      <c r="S427" s="53">
        <v>47310</v>
      </c>
      <c r="T427" s="54">
        <f t="shared" si="340"/>
        <v>0.54234311484467967</v>
      </c>
      <c r="U427" s="54" t="str">
        <f t="shared" si="341"/>
        <v>&gt;=50%-&lt;80%</v>
      </c>
      <c r="V427" s="53">
        <f t="shared" si="342"/>
        <v>64513.636363636368</v>
      </c>
      <c r="W427" s="54">
        <f t="shared" si="343"/>
        <v>0.73955879297001781</v>
      </c>
    </row>
    <row r="428" spans="1:23" hidden="1">
      <c r="A428" s="8" t="s">
        <v>585</v>
      </c>
      <c r="B428" s="5" t="s">
        <v>586</v>
      </c>
      <c r="C428" s="46" t="s">
        <v>2574</v>
      </c>
      <c r="D428" s="46" t="s">
        <v>2575</v>
      </c>
      <c r="E428" s="46" t="s">
        <v>589</v>
      </c>
      <c r="F428" s="46" t="s">
        <v>311</v>
      </c>
      <c r="G428" s="46" t="s">
        <v>1922</v>
      </c>
      <c r="H428" s="47"/>
      <c r="I428" s="47" t="s">
        <v>1872</v>
      </c>
      <c r="J428" s="48" t="s">
        <v>11</v>
      </c>
      <c r="K428" s="45" t="s">
        <v>11</v>
      </c>
      <c r="L428" s="49">
        <v>32626.800000000003</v>
      </c>
      <c r="M428" s="50">
        <v>15080</v>
      </c>
      <c r="N428" s="51">
        <f t="shared" ref="N428:N439" si="344">IFERROR(M428/L428,2)</f>
        <v>0.46219672171343801</v>
      </c>
      <c r="O428" s="51" t="str">
        <f t="shared" ref="O428:O439" si="345">IF(N428&gt;=120%, "120% equal &amp; above", IF(N428&gt;=100%,"&gt;=100%- &lt;120%",IF(N428&gt;=80%,"&gt;=80%-&lt;100%",IF(N428&gt;=50%,"&gt;=50%-&lt;80%",IF(N428&gt;=20%,"&gt;=20%-&lt;50%","&lt;20%")))))</f>
        <v>&gt;=20%-&lt;50%</v>
      </c>
      <c r="P428" s="50">
        <f t="shared" ref="P428:P439" si="346">M428/$B$3*$B$2</f>
        <v>20563.636363636364</v>
      </c>
      <c r="Q428" s="51">
        <f t="shared" ref="Q428:Q439" si="347">IFERROR(P428/L428,2)</f>
        <v>0.63026825688196086</v>
      </c>
      <c r="R428" s="52">
        <v>103618.2</v>
      </c>
      <c r="S428" s="53">
        <v>20930</v>
      </c>
      <c r="T428" s="54">
        <f t="shared" ref="T428:T439" si="348">IFERROR(S428/R428,2)</f>
        <v>0.20199154202640077</v>
      </c>
      <c r="U428" s="54" t="str">
        <f t="shared" ref="U428:U439" si="349">IF(T428&gt;=120%, "120% equal &amp; above", IF(T428&gt;=100%,"&gt;=100%- &lt;120%",IF(T428&gt;=80%,"&gt;=80%-&lt;100%",IF(T428&gt;=50%,"&gt;=50%-&lt;80%",IF(T428&gt;=20%,"&gt;=20%-&lt;50%","&lt;20%")))))</f>
        <v>&gt;=20%-&lt;50%</v>
      </c>
      <c r="V428" s="53">
        <f t="shared" ref="V428:V439" si="350">S428/$B$3*$B$2</f>
        <v>28540.909090909092</v>
      </c>
      <c r="W428" s="54">
        <f t="shared" ref="W428:W439" si="351">IFERROR(V428/R428,2)</f>
        <v>0.27544301185418291</v>
      </c>
    </row>
    <row r="429" spans="1:23" hidden="1">
      <c r="A429" s="8" t="s">
        <v>428</v>
      </c>
      <c r="B429" s="5" t="s">
        <v>429</v>
      </c>
      <c r="C429" s="46" t="s">
        <v>1223</v>
      </c>
      <c r="D429" s="46" t="s">
        <v>1224</v>
      </c>
      <c r="E429" s="46" t="s">
        <v>310</v>
      </c>
      <c r="F429" s="46" t="s">
        <v>311</v>
      </c>
      <c r="G429" s="46" t="s">
        <v>1959</v>
      </c>
      <c r="H429" s="47"/>
      <c r="I429" s="47" t="s">
        <v>1872</v>
      </c>
      <c r="J429" s="48" t="s">
        <v>11</v>
      </c>
      <c r="K429" s="45"/>
      <c r="L429" s="49">
        <v>136136.66666666666</v>
      </c>
      <c r="M429" s="50">
        <v>10620</v>
      </c>
      <c r="N429" s="51">
        <f t="shared" si="344"/>
        <v>7.8009843049876348E-2</v>
      </c>
      <c r="O429" s="51" t="str">
        <f t="shared" si="345"/>
        <v>&lt;20%</v>
      </c>
      <c r="P429" s="50">
        <f t="shared" si="346"/>
        <v>14481.818181818182</v>
      </c>
      <c r="Q429" s="51">
        <f t="shared" si="347"/>
        <v>0.10637705870437685</v>
      </c>
      <c r="R429" s="52"/>
      <c r="S429" s="53">
        <v>4180</v>
      </c>
      <c r="T429" s="54">
        <f t="shared" si="348"/>
        <v>2</v>
      </c>
      <c r="U429" s="54" t="str">
        <f t="shared" si="349"/>
        <v>120% equal &amp; above</v>
      </c>
      <c r="V429" s="53">
        <f t="shared" si="350"/>
        <v>5700</v>
      </c>
      <c r="W429" s="54">
        <f t="shared" si="351"/>
        <v>2</v>
      </c>
    </row>
    <row r="430" spans="1:23" hidden="1">
      <c r="A430" s="8" t="s">
        <v>415</v>
      </c>
      <c r="B430" s="5" t="s">
        <v>416</v>
      </c>
      <c r="C430" s="46" t="s">
        <v>1336</v>
      </c>
      <c r="D430" s="46" t="s">
        <v>1337</v>
      </c>
      <c r="E430" s="46" t="s">
        <v>310</v>
      </c>
      <c r="F430" s="46" t="s">
        <v>311</v>
      </c>
      <c r="G430" s="46" t="s">
        <v>1906</v>
      </c>
      <c r="H430" s="47"/>
      <c r="I430" s="47" t="s">
        <v>1872</v>
      </c>
      <c r="J430" s="48" t="s">
        <v>11</v>
      </c>
      <c r="K430" s="45" t="s">
        <v>11</v>
      </c>
      <c r="L430" s="49">
        <v>50000</v>
      </c>
      <c r="M430" s="50">
        <v>54590</v>
      </c>
      <c r="N430" s="51">
        <f t="shared" si="344"/>
        <v>1.0918000000000001</v>
      </c>
      <c r="O430" s="51"/>
      <c r="P430" s="50">
        <f t="shared" si="346"/>
        <v>74440.909090909088</v>
      </c>
      <c r="Q430" s="51"/>
      <c r="R430" s="52">
        <v>86018.799999999988</v>
      </c>
      <c r="S430" s="53">
        <v>41790</v>
      </c>
      <c r="T430" s="54">
        <f t="shared" si="348"/>
        <v>0.48582402916571732</v>
      </c>
      <c r="U430" s="54" t="str">
        <f t="shared" si="349"/>
        <v>&gt;=20%-&lt;50%</v>
      </c>
      <c r="V430" s="53">
        <f t="shared" si="350"/>
        <v>56986.363636363632</v>
      </c>
      <c r="W430" s="54">
        <f t="shared" si="351"/>
        <v>0.66248731249870541</v>
      </c>
    </row>
    <row r="431" spans="1:23" hidden="1">
      <c r="A431" s="8" t="s">
        <v>785</v>
      </c>
      <c r="B431" s="5" t="s">
        <v>786</v>
      </c>
      <c r="C431" s="46" t="s">
        <v>1353</v>
      </c>
      <c r="D431" s="46" t="s">
        <v>303</v>
      </c>
      <c r="E431" s="46" t="s">
        <v>789</v>
      </c>
      <c r="F431" s="46" t="s">
        <v>311</v>
      </c>
      <c r="G431" s="46" t="s">
        <v>1949</v>
      </c>
      <c r="H431" s="47"/>
      <c r="I431" s="47" t="s">
        <v>1872</v>
      </c>
      <c r="J431" s="48" t="s">
        <v>11</v>
      </c>
      <c r="K431" s="45" t="s">
        <v>11</v>
      </c>
      <c r="L431" s="49">
        <v>45758.925000000003</v>
      </c>
      <c r="M431" s="50">
        <v>34930</v>
      </c>
      <c r="N431" s="51">
        <f t="shared" si="344"/>
        <v>0.76334835226133479</v>
      </c>
      <c r="O431" s="51" t="str">
        <f t="shared" si="345"/>
        <v>&gt;=50%-&lt;80%</v>
      </c>
      <c r="P431" s="50">
        <f t="shared" si="346"/>
        <v>47631.818181818184</v>
      </c>
      <c r="Q431" s="51">
        <f t="shared" si="347"/>
        <v>1.0409295712654565</v>
      </c>
      <c r="R431" s="52">
        <v>90000</v>
      </c>
      <c r="S431" s="53">
        <v>26540</v>
      </c>
      <c r="T431" s="54">
        <f t="shared" si="348"/>
        <v>0.29488888888888887</v>
      </c>
      <c r="U431" s="54" t="str">
        <f t="shared" si="349"/>
        <v>&gt;=20%-&lt;50%</v>
      </c>
      <c r="V431" s="53">
        <f t="shared" si="350"/>
        <v>36190.909090909088</v>
      </c>
      <c r="W431" s="54">
        <f t="shared" si="351"/>
        <v>0.4021212121212121</v>
      </c>
    </row>
    <row r="432" spans="1:23" hidden="1">
      <c r="A432" s="8" t="s">
        <v>585</v>
      </c>
      <c r="B432" s="5" t="s">
        <v>586</v>
      </c>
      <c r="C432" s="46" t="s">
        <v>592</v>
      </c>
      <c r="D432" s="46" t="s">
        <v>593</v>
      </c>
      <c r="E432" s="46" t="s">
        <v>589</v>
      </c>
      <c r="F432" s="46" t="s">
        <v>311</v>
      </c>
      <c r="G432" s="46" t="s">
        <v>1918</v>
      </c>
      <c r="H432" s="47"/>
      <c r="I432" s="47" t="s">
        <v>1872</v>
      </c>
      <c r="J432" s="48"/>
      <c r="K432" s="45" t="s">
        <v>11</v>
      </c>
      <c r="L432" s="49"/>
      <c r="M432" s="50">
        <v>8080</v>
      </c>
      <c r="N432" s="51">
        <f t="shared" si="344"/>
        <v>2</v>
      </c>
      <c r="O432" s="51"/>
      <c r="P432" s="50">
        <f t="shared" si="346"/>
        <v>11018.181818181818</v>
      </c>
      <c r="Q432" s="51"/>
      <c r="R432" s="52">
        <v>135655.79999999999</v>
      </c>
      <c r="S432" s="53">
        <v>168810</v>
      </c>
      <c r="T432" s="54">
        <f t="shared" si="348"/>
        <v>1.2443994285537368</v>
      </c>
      <c r="U432" s="54" t="str">
        <f t="shared" si="349"/>
        <v>120% equal &amp; above</v>
      </c>
      <c r="V432" s="53">
        <f t="shared" si="350"/>
        <v>230195.45454545453</v>
      </c>
      <c r="W432" s="54">
        <f t="shared" si="351"/>
        <v>1.6969083116641865</v>
      </c>
    </row>
    <row r="433" spans="1:23" hidden="1">
      <c r="A433" s="8" t="s">
        <v>2751</v>
      </c>
      <c r="B433" s="5" t="s">
        <v>668</v>
      </c>
      <c r="C433" s="46" t="s">
        <v>2224</v>
      </c>
      <c r="D433" s="46" t="s">
        <v>621</v>
      </c>
      <c r="E433" s="46" t="s">
        <v>589</v>
      </c>
      <c r="F433" s="46" t="s">
        <v>311</v>
      </c>
      <c r="G433" s="46" t="s">
        <v>1886</v>
      </c>
      <c r="H433" s="47"/>
      <c r="I433" s="47" t="s">
        <v>1872</v>
      </c>
      <c r="J433" s="48" t="s">
        <v>11</v>
      </c>
      <c r="K433" s="45" t="s">
        <v>11</v>
      </c>
      <c r="L433" s="49">
        <v>28398.600000000002</v>
      </c>
      <c r="M433" s="50">
        <v>36180</v>
      </c>
      <c r="N433" s="51">
        <f t="shared" si="344"/>
        <v>1.2740064651074348</v>
      </c>
      <c r="O433" s="51" t="str">
        <f t="shared" si="345"/>
        <v>120% equal &amp; above</v>
      </c>
      <c r="P433" s="50">
        <f t="shared" si="346"/>
        <v>49336.363636363632</v>
      </c>
      <c r="Q433" s="51">
        <f t="shared" si="347"/>
        <v>1.73728154332832</v>
      </c>
      <c r="R433" s="52">
        <v>106893.2</v>
      </c>
      <c r="S433" s="53">
        <v>129430</v>
      </c>
      <c r="T433" s="54">
        <f t="shared" si="348"/>
        <v>1.2108347397215165</v>
      </c>
      <c r="U433" s="54" t="str">
        <f t="shared" si="349"/>
        <v>120% equal &amp; above</v>
      </c>
      <c r="V433" s="53">
        <f t="shared" si="350"/>
        <v>176495.45454545453</v>
      </c>
      <c r="W433" s="54">
        <f t="shared" si="351"/>
        <v>1.6511382814384314</v>
      </c>
    </row>
    <row r="434" spans="1:23" hidden="1">
      <c r="A434" s="8" t="s">
        <v>324</v>
      </c>
      <c r="B434" s="5" t="s">
        <v>325</v>
      </c>
      <c r="C434" s="46" t="s">
        <v>326</v>
      </c>
      <c r="D434" s="46" t="s">
        <v>197</v>
      </c>
      <c r="E434" s="46" t="s">
        <v>310</v>
      </c>
      <c r="F434" s="46" t="s">
        <v>311</v>
      </c>
      <c r="G434" s="46" t="s">
        <v>1893</v>
      </c>
      <c r="H434" s="47"/>
      <c r="I434" s="47" t="s">
        <v>1872</v>
      </c>
      <c r="J434" s="48" t="s">
        <v>11</v>
      </c>
      <c r="K434" s="45" t="s">
        <v>11</v>
      </c>
      <c r="L434" s="49">
        <v>85000</v>
      </c>
      <c r="M434" s="50">
        <v>111805</v>
      </c>
      <c r="N434" s="51">
        <f t="shared" si="344"/>
        <v>1.3153529411764706</v>
      </c>
      <c r="O434" s="51" t="str">
        <f t="shared" si="345"/>
        <v>120% equal &amp; above</v>
      </c>
      <c r="P434" s="50">
        <f t="shared" si="346"/>
        <v>152461.36363636365</v>
      </c>
      <c r="Q434" s="51">
        <f t="shared" si="347"/>
        <v>1.7936631016042781</v>
      </c>
      <c r="R434" s="52">
        <v>50000</v>
      </c>
      <c r="S434" s="53">
        <v>14360</v>
      </c>
      <c r="T434" s="54">
        <f t="shared" si="348"/>
        <v>0.28720000000000001</v>
      </c>
      <c r="U434" s="54" t="str">
        <f t="shared" si="349"/>
        <v>&gt;=20%-&lt;50%</v>
      </c>
      <c r="V434" s="53">
        <f t="shared" si="350"/>
        <v>19581.818181818184</v>
      </c>
      <c r="W434" s="54">
        <f t="shared" si="351"/>
        <v>0.39163636363636367</v>
      </c>
    </row>
    <row r="435" spans="1:23" hidden="1">
      <c r="A435" s="8" t="s">
        <v>770</v>
      </c>
      <c r="B435" s="5" t="s">
        <v>771</v>
      </c>
      <c r="C435" s="46" t="s">
        <v>1854</v>
      </c>
      <c r="D435" s="46" t="s">
        <v>2105</v>
      </c>
      <c r="E435" s="46" t="s">
        <v>574</v>
      </c>
      <c r="F435" s="46" t="s">
        <v>311</v>
      </c>
      <c r="G435" s="46" t="s">
        <v>1960</v>
      </c>
      <c r="H435" s="47"/>
      <c r="I435" s="47" t="s">
        <v>1872</v>
      </c>
      <c r="J435" s="48" t="s">
        <v>11</v>
      </c>
      <c r="K435" s="45" t="s">
        <v>11</v>
      </c>
      <c r="L435" s="49">
        <v>55000</v>
      </c>
      <c r="M435" s="50">
        <v>46300</v>
      </c>
      <c r="N435" s="51">
        <f t="shared" si="344"/>
        <v>0.8418181818181818</v>
      </c>
      <c r="O435" s="51" t="str">
        <f t="shared" si="345"/>
        <v>&gt;=80%-&lt;100%</v>
      </c>
      <c r="P435" s="50">
        <f t="shared" si="346"/>
        <v>63136.363636363632</v>
      </c>
      <c r="Q435" s="51">
        <f t="shared" si="347"/>
        <v>1.1479338842975206</v>
      </c>
      <c r="R435" s="52">
        <v>80000</v>
      </c>
      <c r="S435" s="53">
        <v>16070</v>
      </c>
      <c r="T435" s="54">
        <f t="shared" si="348"/>
        <v>0.200875</v>
      </c>
      <c r="U435" s="54" t="str">
        <f t="shared" si="349"/>
        <v>&gt;=20%-&lt;50%</v>
      </c>
      <c r="V435" s="53">
        <f t="shared" si="350"/>
        <v>21913.636363636364</v>
      </c>
      <c r="W435" s="54">
        <f t="shared" si="351"/>
        <v>0.27392045454545455</v>
      </c>
    </row>
    <row r="436" spans="1:23" hidden="1">
      <c r="A436" s="8" t="s">
        <v>415</v>
      </c>
      <c r="B436" s="5" t="s">
        <v>416</v>
      </c>
      <c r="C436" s="46" t="s">
        <v>425</v>
      </c>
      <c r="D436" s="46" t="s">
        <v>34</v>
      </c>
      <c r="E436" s="46" t="s">
        <v>310</v>
      </c>
      <c r="F436" s="46" t="s">
        <v>311</v>
      </c>
      <c r="G436" s="46" t="s">
        <v>1903</v>
      </c>
      <c r="H436" s="47"/>
      <c r="I436" s="47" t="s">
        <v>1872</v>
      </c>
      <c r="J436" s="48" t="s">
        <v>11</v>
      </c>
      <c r="K436" s="45" t="s">
        <v>11</v>
      </c>
      <c r="L436" s="49">
        <v>50000</v>
      </c>
      <c r="M436" s="50">
        <v>31080</v>
      </c>
      <c r="N436" s="51">
        <f t="shared" si="344"/>
        <v>0.62160000000000004</v>
      </c>
      <c r="O436" s="51" t="str">
        <f t="shared" si="345"/>
        <v>&gt;=50%-&lt;80%</v>
      </c>
      <c r="P436" s="50">
        <f t="shared" si="346"/>
        <v>42381.818181818184</v>
      </c>
      <c r="Q436" s="51">
        <f t="shared" si="347"/>
        <v>0.84763636363636363</v>
      </c>
      <c r="R436" s="52">
        <v>85000</v>
      </c>
      <c r="S436" s="53">
        <v>94025</v>
      </c>
      <c r="T436" s="54">
        <f t="shared" si="348"/>
        <v>1.1061764705882353</v>
      </c>
      <c r="U436" s="54" t="str">
        <f t="shared" si="349"/>
        <v>&gt;=100%- &lt;120%</v>
      </c>
      <c r="V436" s="53">
        <f t="shared" si="350"/>
        <v>128215.90909090909</v>
      </c>
      <c r="W436" s="54">
        <f t="shared" si="351"/>
        <v>1.508422459893048</v>
      </c>
    </row>
    <row r="437" spans="1:23" hidden="1">
      <c r="A437" s="8" t="s">
        <v>428</v>
      </c>
      <c r="B437" s="5" t="s">
        <v>429</v>
      </c>
      <c r="C437" s="46" t="s">
        <v>2455</v>
      </c>
      <c r="D437" s="46" t="s">
        <v>2456</v>
      </c>
      <c r="E437" s="46" t="s">
        <v>310</v>
      </c>
      <c r="F437" s="46" t="s">
        <v>311</v>
      </c>
      <c r="G437" s="46" t="s">
        <v>1908</v>
      </c>
      <c r="H437" s="47"/>
      <c r="I437" s="47" t="s">
        <v>1872</v>
      </c>
      <c r="J437" s="48" t="s">
        <v>11</v>
      </c>
      <c r="K437" s="45" t="s">
        <v>11</v>
      </c>
      <c r="L437" s="49">
        <v>50000</v>
      </c>
      <c r="M437" s="50">
        <v>45115</v>
      </c>
      <c r="N437" s="51">
        <f t="shared" si="344"/>
        <v>0.90229999999999999</v>
      </c>
      <c r="O437" s="51" t="str">
        <f t="shared" si="345"/>
        <v>&gt;=80%-&lt;100%</v>
      </c>
      <c r="P437" s="50">
        <f t="shared" si="346"/>
        <v>61520.454545454544</v>
      </c>
      <c r="Q437" s="51">
        <f t="shared" si="347"/>
        <v>1.2304090909090908</v>
      </c>
      <c r="R437" s="52">
        <v>85000</v>
      </c>
      <c r="S437" s="53">
        <v>14880</v>
      </c>
      <c r="T437" s="54">
        <f t="shared" si="348"/>
        <v>0.17505882352941177</v>
      </c>
      <c r="U437" s="54" t="str">
        <f t="shared" si="349"/>
        <v>&lt;20%</v>
      </c>
      <c r="V437" s="53">
        <f t="shared" si="350"/>
        <v>20290.909090909092</v>
      </c>
      <c r="W437" s="54">
        <f t="shared" si="351"/>
        <v>0.23871657754010697</v>
      </c>
    </row>
    <row r="438" spans="1:23" hidden="1">
      <c r="A438" s="8" t="s">
        <v>785</v>
      </c>
      <c r="B438" s="5" t="s">
        <v>786</v>
      </c>
      <c r="C438" s="46" t="s">
        <v>888</v>
      </c>
      <c r="D438" s="46" t="s">
        <v>253</v>
      </c>
      <c r="E438" s="46" t="s">
        <v>789</v>
      </c>
      <c r="F438" s="46" t="s">
        <v>311</v>
      </c>
      <c r="G438" s="46" t="s">
        <v>1948</v>
      </c>
      <c r="H438" s="47"/>
      <c r="I438" s="47" t="s">
        <v>1872</v>
      </c>
      <c r="J438" s="48" t="s">
        <v>11</v>
      </c>
      <c r="K438" s="45" t="s">
        <v>11</v>
      </c>
      <c r="L438" s="49">
        <v>63376.425000000003</v>
      </c>
      <c r="M438" s="50">
        <v>47355</v>
      </c>
      <c r="N438" s="51">
        <f t="shared" si="344"/>
        <v>0.74720213391651547</v>
      </c>
      <c r="O438" s="51" t="str">
        <f t="shared" si="345"/>
        <v>&gt;=50%-&lt;80%</v>
      </c>
      <c r="P438" s="50">
        <f t="shared" si="346"/>
        <v>64575</v>
      </c>
      <c r="Q438" s="51">
        <f t="shared" si="347"/>
        <v>1.0189120007952484</v>
      </c>
      <c r="R438" s="52">
        <v>70000</v>
      </c>
      <c r="S438" s="53">
        <v>22050</v>
      </c>
      <c r="T438" s="54">
        <f t="shared" si="348"/>
        <v>0.315</v>
      </c>
      <c r="U438" s="54" t="str">
        <f t="shared" si="349"/>
        <v>&gt;=20%-&lt;50%</v>
      </c>
      <c r="V438" s="53">
        <f t="shared" si="350"/>
        <v>30068.181818181816</v>
      </c>
      <c r="W438" s="54">
        <f t="shared" si="351"/>
        <v>0.42954545454545451</v>
      </c>
    </row>
    <row r="439" spans="1:23" hidden="1">
      <c r="A439" s="8" t="s">
        <v>836</v>
      </c>
      <c r="B439" s="5" t="s">
        <v>837</v>
      </c>
      <c r="C439" s="46" t="s">
        <v>859</v>
      </c>
      <c r="D439" s="46" t="s">
        <v>860</v>
      </c>
      <c r="E439" s="46" t="s">
        <v>789</v>
      </c>
      <c r="F439" s="46" t="s">
        <v>311</v>
      </c>
      <c r="G439" s="46" t="s">
        <v>1957</v>
      </c>
      <c r="H439" s="47"/>
      <c r="I439" s="47" t="s">
        <v>1872</v>
      </c>
      <c r="J439" s="48" t="s">
        <v>11</v>
      </c>
      <c r="K439" s="45" t="s">
        <v>11</v>
      </c>
      <c r="L439" s="49">
        <v>68008</v>
      </c>
      <c r="M439" s="50">
        <v>94180</v>
      </c>
      <c r="N439" s="51">
        <f t="shared" si="344"/>
        <v>1.3848370779908246</v>
      </c>
      <c r="O439" s="51" t="str">
        <f t="shared" si="345"/>
        <v>120% equal &amp; above</v>
      </c>
      <c r="P439" s="50">
        <f t="shared" si="346"/>
        <v>128427.27272727274</v>
      </c>
      <c r="Q439" s="51">
        <f t="shared" si="347"/>
        <v>1.8884141972602155</v>
      </c>
      <c r="R439" s="52">
        <v>64872.7</v>
      </c>
      <c r="S439" s="53">
        <v>7350</v>
      </c>
      <c r="T439" s="54">
        <f t="shared" si="348"/>
        <v>0.11329881444737155</v>
      </c>
      <c r="U439" s="54" t="str">
        <f t="shared" si="349"/>
        <v>&lt;20%</v>
      </c>
      <c r="V439" s="53">
        <f t="shared" si="350"/>
        <v>10022.727272727272</v>
      </c>
      <c r="W439" s="54">
        <f t="shared" si="351"/>
        <v>0.15449838333732482</v>
      </c>
    </row>
    <row r="440" spans="1:23" hidden="1">
      <c r="A440" s="8" t="s">
        <v>770</v>
      </c>
      <c r="B440" s="5" t="s">
        <v>771</v>
      </c>
      <c r="C440" s="46" t="s">
        <v>2191</v>
      </c>
      <c r="D440" s="46" t="s">
        <v>2192</v>
      </c>
      <c r="E440" s="46" t="s">
        <v>574</v>
      </c>
      <c r="F440" s="46" t="s">
        <v>311</v>
      </c>
      <c r="G440" s="46" t="s">
        <v>1960</v>
      </c>
      <c r="H440" s="47"/>
      <c r="I440" s="47" t="s">
        <v>1872</v>
      </c>
      <c r="J440" s="48" t="s">
        <v>11</v>
      </c>
      <c r="K440" s="45" t="s">
        <v>11</v>
      </c>
      <c r="L440" s="49">
        <v>51719</v>
      </c>
      <c r="M440" s="50">
        <v>16990</v>
      </c>
      <c r="N440" s="51">
        <f t="shared" ref="N440:N456" si="352">IFERROR(M440/L440,2)</f>
        <v>0.32850596492584933</v>
      </c>
      <c r="O440" s="51" t="str">
        <f t="shared" ref="O440:O456" si="353">IF(N440&gt;=120%, "120% equal &amp; above", IF(N440&gt;=100%,"&gt;=100%- &lt;120%",IF(N440&gt;=80%,"&gt;=80%-&lt;100%",IF(N440&gt;=50%,"&gt;=50%-&lt;80%",IF(N440&gt;=20%,"&gt;=20%-&lt;50%","&lt;20%")))))</f>
        <v>&gt;=20%-&lt;50%</v>
      </c>
      <c r="P440" s="50">
        <f t="shared" ref="P440:P456" si="354">M440/$B$3*$B$2</f>
        <v>23168.181818181816</v>
      </c>
      <c r="Q440" s="51">
        <f t="shared" ref="Q440:Q456" si="355">IFERROR(P440/L440,2)</f>
        <v>0.44796267944433993</v>
      </c>
      <c r="R440" s="52">
        <v>80000</v>
      </c>
      <c r="S440" s="53">
        <v>23330</v>
      </c>
      <c r="T440" s="54">
        <f t="shared" ref="T440:T456" si="356">IFERROR(S440/R440,2)</f>
        <v>0.29162500000000002</v>
      </c>
      <c r="U440" s="54" t="str">
        <f t="shared" ref="U440:U456" si="357">IF(T440&gt;=120%, "120% equal &amp; above", IF(T440&gt;=100%,"&gt;=100%- &lt;120%",IF(T440&gt;=80%,"&gt;=80%-&lt;100%",IF(T440&gt;=50%,"&gt;=50%-&lt;80%",IF(T440&gt;=20%,"&gt;=20%-&lt;50%","&lt;20%")))))</f>
        <v>&gt;=20%-&lt;50%</v>
      </c>
      <c r="V440" s="53">
        <f t="shared" ref="V440:V456" si="358">S440/$B$3*$B$2</f>
        <v>31813.636363636364</v>
      </c>
      <c r="W440" s="54">
        <f t="shared" ref="W440:W456" si="359">IFERROR(V440/R440,2)</f>
        <v>0.39767045454545458</v>
      </c>
    </row>
    <row r="441" spans="1:23" hidden="1">
      <c r="A441" s="8" t="s">
        <v>585</v>
      </c>
      <c r="B441" s="5" t="s">
        <v>586</v>
      </c>
      <c r="C441" s="46" t="s">
        <v>597</v>
      </c>
      <c r="D441" s="46" t="s">
        <v>233</v>
      </c>
      <c r="E441" s="46" t="s">
        <v>589</v>
      </c>
      <c r="F441" s="46" t="s">
        <v>311</v>
      </c>
      <c r="G441" s="46" t="s">
        <v>1920</v>
      </c>
      <c r="H441" s="47"/>
      <c r="I441" s="47" t="s">
        <v>1872</v>
      </c>
      <c r="J441" s="48" t="s">
        <v>11</v>
      </c>
      <c r="K441" s="45" t="s">
        <v>11</v>
      </c>
      <c r="L441" s="49">
        <v>84024.675000000003</v>
      </c>
      <c r="M441" s="50">
        <v>37280</v>
      </c>
      <c r="N441" s="51">
        <f t="shared" si="352"/>
        <v>0.44367919304656639</v>
      </c>
      <c r="O441" s="51" t="str">
        <f t="shared" si="353"/>
        <v>&gt;=20%-&lt;50%</v>
      </c>
      <c r="P441" s="50">
        <f t="shared" si="354"/>
        <v>50836.363636363632</v>
      </c>
      <c r="Q441" s="51">
        <f t="shared" si="355"/>
        <v>0.60501708142713595</v>
      </c>
      <c r="R441" s="52">
        <v>47047.439999999995</v>
      </c>
      <c r="S441" s="53">
        <v>31540</v>
      </c>
      <c r="T441" s="54">
        <f t="shared" si="356"/>
        <v>0.67038716665561404</v>
      </c>
      <c r="U441" s="54" t="str">
        <f t="shared" si="357"/>
        <v>&gt;=50%-&lt;80%</v>
      </c>
      <c r="V441" s="53">
        <f t="shared" si="358"/>
        <v>43009.090909090912</v>
      </c>
      <c r="W441" s="54">
        <f t="shared" si="359"/>
        <v>0.91416431816674648</v>
      </c>
    </row>
    <row r="442" spans="1:23" hidden="1">
      <c r="A442" s="8" t="s">
        <v>585</v>
      </c>
      <c r="B442" s="5" t="s">
        <v>586</v>
      </c>
      <c r="C442" s="46" t="s">
        <v>2064</v>
      </c>
      <c r="D442" s="46" t="s">
        <v>2065</v>
      </c>
      <c r="E442" s="46" t="s">
        <v>589</v>
      </c>
      <c r="F442" s="46" t="s">
        <v>311</v>
      </c>
      <c r="G442" s="46" t="s">
        <v>1918</v>
      </c>
      <c r="H442" s="47"/>
      <c r="I442" s="47" t="s">
        <v>1872</v>
      </c>
      <c r="J442" s="48" t="s">
        <v>11</v>
      </c>
      <c r="K442" s="45" t="s">
        <v>11</v>
      </c>
      <c r="L442" s="49">
        <v>50026.950000000004</v>
      </c>
      <c r="M442" s="50">
        <v>39860</v>
      </c>
      <c r="N442" s="51">
        <f t="shared" si="352"/>
        <v>0.79677054067857422</v>
      </c>
      <c r="O442" s="51" t="str">
        <f t="shared" si="353"/>
        <v>&gt;=50%-&lt;80%</v>
      </c>
      <c r="P442" s="50">
        <f t="shared" si="354"/>
        <v>54354.545454545456</v>
      </c>
      <c r="Q442" s="51">
        <f t="shared" si="355"/>
        <v>1.0865052827435102</v>
      </c>
      <c r="R442" s="52">
        <v>80465</v>
      </c>
      <c r="S442" s="53">
        <v>49550</v>
      </c>
      <c r="T442" s="54">
        <f t="shared" si="356"/>
        <v>0.61579568756602254</v>
      </c>
      <c r="U442" s="54" t="str">
        <f t="shared" si="357"/>
        <v>&gt;=50%-&lt;80%</v>
      </c>
      <c r="V442" s="53">
        <f t="shared" si="358"/>
        <v>67568.181818181823</v>
      </c>
      <c r="W442" s="54">
        <f t="shared" si="359"/>
        <v>0.83972139213548525</v>
      </c>
    </row>
    <row r="443" spans="1:23" hidden="1">
      <c r="A443" s="8" t="s">
        <v>685</v>
      </c>
      <c r="B443" s="5" t="s">
        <v>686</v>
      </c>
      <c r="C443" s="46" t="s">
        <v>1127</v>
      </c>
      <c r="D443" s="46" t="s">
        <v>1128</v>
      </c>
      <c r="E443" s="46" t="s">
        <v>311</v>
      </c>
      <c r="F443" s="46" t="s">
        <v>311</v>
      </c>
      <c r="G443" s="46" t="s">
        <v>1932</v>
      </c>
      <c r="H443" s="47"/>
      <c r="I443" s="47" t="s">
        <v>1872</v>
      </c>
      <c r="J443" s="48" t="s">
        <v>11</v>
      </c>
      <c r="K443" s="45"/>
      <c r="L443" s="49">
        <v>130000</v>
      </c>
      <c r="M443" s="50">
        <v>127610</v>
      </c>
      <c r="N443" s="51">
        <f t="shared" si="352"/>
        <v>0.98161538461538467</v>
      </c>
      <c r="O443" s="51" t="str">
        <f t="shared" si="353"/>
        <v>&gt;=80%-&lt;100%</v>
      </c>
      <c r="P443" s="50">
        <f t="shared" si="354"/>
        <v>174013.63636363635</v>
      </c>
      <c r="Q443" s="51">
        <f t="shared" si="355"/>
        <v>1.3385664335664336</v>
      </c>
      <c r="R443" s="52"/>
      <c r="S443" s="53">
        <v>41780</v>
      </c>
      <c r="T443" s="54">
        <f t="shared" si="356"/>
        <v>2</v>
      </c>
      <c r="U443" s="54" t="str">
        <f t="shared" si="357"/>
        <v>120% equal &amp; above</v>
      </c>
      <c r="V443" s="53">
        <f t="shared" si="358"/>
        <v>56972.727272727272</v>
      </c>
      <c r="W443" s="54">
        <f t="shared" si="359"/>
        <v>2</v>
      </c>
    </row>
    <row r="444" spans="1:23" hidden="1">
      <c r="A444" s="8" t="s">
        <v>307</v>
      </c>
      <c r="B444" s="5" t="s">
        <v>308</v>
      </c>
      <c r="C444" s="46" t="s">
        <v>1425</v>
      </c>
      <c r="D444" s="46" t="s">
        <v>1426</v>
      </c>
      <c r="E444" s="46" t="s">
        <v>310</v>
      </c>
      <c r="F444" s="46" t="s">
        <v>311</v>
      </c>
      <c r="G444" s="46" t="s">
        <v>1890</v>
      </c>
      <c r="H444" s="47"/>
      <c r="I444" s="47" t="s">
        <v>1872</v>
      </c>
      <c r="J444" s="48" t="s">
        <v>11</v>
      </c>
      <c r="K444" s="45"/>
      <c r="L444" s="49">
        <v>130000</v>
      </c>
      <c r="M444" s="50">
        <v>159350</v>
      </c>
      <c r="N444" s="51">
        <f t="shared" si="352"/>
        <v>1.2257692307692307</v>
      </c>
      <c r="O444" s="51" t="str">
        <f t="shared" si="353"/>
        <v>120% equal &amp; above</v>
      </c>
      <c r="P444" s="50">
        <f t="shared" si="354"/>
        <v>217295.45454545453</v>
      </c>
      <c r="Q444" s="51">
        <f t="shared" si="355"/>
        <v>1.6715034965034963</v>
      </c>
      <c r="R444" s="52"/>
      <c r="S444" s="53">
        <v>0</v>
      </c>
      <c r="T444" s="54">
        <f t="shared" si="356"/>
        <v>2</v>
      </c>
      <c r="U444" s="54" t="str">
        <f t="shared" si="357"/>
        <v>120% equal &amp; above</v>
      </c>
      <c r="V444" s="53">
        <f t="shared" si="358"/>
        <v>0</v>
      </c>
      <c r="W444" s="54">
        <f t="shared" si="359"/>
        <v>2</v>
      </c>
    </row>
    <row r="445" spans="1:23" hidden="1">
      <c r="A445" s="8" t="s">
        <v>415</v>
      </c>
      <c r="B445" s="5" t="s">
        <v>416</v>
      </c>
      <c r="C445" s="46" t="s">
        <v>1790</v>
      </c>
      <c r="D445" s="46" t="s">
        <v>191</v>
      </c>
      <c r="E445" s="46" t="s">
        <v>310</v>
      </c>
      <c r="F445" s="46" t="s">
        <v>311</v>
      </c>
      <c r="G445" s="46" t="s">
        <v>1903</v>
      </c>
      <c r="H445" s="47"/>
      <c r="I445" s="47" t="s">
        <v>1872</v>
      </c>
      <c r="J445" s="48" t="s">
        <v>11</v>
      </c>
      <c r="K445" s="45"/>
      <c r="L445" s="49">
        <v>130000</v>
      </c>
      <c r="M445" s="50">
        <v>35580</v>
      </c>
      <c r="N445" s="51">
        <f t="shared" si="352"/>
        <v>0.27369230769230768</v>
      </c>
      <c r="O445" s="51" t="str">
        <f t="shared" si="353"/>
        <v>&gt;=20%-&lt;50%</v>
      </c>
      <c r="P445" s="50">
        <f t="shared" si="354"/>
        <v>48518.181818181816</v>
      </c>
      <c r="Q445" s="51">
        <f t="shared" si="355"/>
        <v>0.3732167832167832</v>
      </c>
      <c r="R445" s="52"/>
      <c r="S445" s="53">
        <v>0</v>
      </c>
      <c r="T445" s="54">
        <f t="shared" si="356"/>
        <v>2</v>
      </c>
      <c r="U445" s="54" t="str">
        <f t="shared" si="357"/>
        <v>120% equal &amp; above</v>
      </c>
      <c r="V445" s="53">
        <f t="shared" si="358"/>
        <v>0</v>
      </c>
      <c r="W445" s="54">
        <f t="shared" si="359"/>
        <v>2</v>
      </c>
    </row>
    <row r="446" spans="1:23" hidden="1">
      <c r="A446" s="8" t="s">
        <v>571</v>
      </c>
      <c r="B446" s="5" t="s">
        <v>572</v>
      </c>
      <c r="C446" s="46" t="s">
        <v>1523</v>
      </c>
      <c r="D446" s="46" t="s">
        <v>1524</v>
      </c>
      <c r="E446" s="46" t="s">
        <v>574</v>
      </c>
      <c r="F446" s="46" t="s">
        <v>311</v>
      </c>
      <c r="G446" s="46" t="s">
        <v>1887</v>
      </c>
      <c r="H446" s="47"/>
      <c r="I446" s="47" t="s">
        <v>1872</v>
      </c>
      <c r="J446" s="48" t="s">
        <v>11</v>
      </c>
      <c r="K446" s="45" t="s">
        <v>11</v>
      </c>
      <c r="L446" s="49">
        <v>80000</v>
      </c>
      <c r="M446" s="50">
        <v>80700</v>
      </c>
      <c r="N446" s="51">
        <f t="shared" si="352"/>
        <v>1.00875</v>
      </c>
      <c r="O446" s="51" t="str">
        <f t="shared" si="353"/>
        <v>&gt;=100%- &lt;120%</v>
      </c>
      <c r="P446" s="50">
        <f t="shared" si="354"/>
        <v>110045.45454545454</v>
      </c>
      <c r="Q446" s="51">
        <f t="shared" si="355"/>
        <v>1.3755681818181817</v>
      </c>
      <c r="R446" s="52">
        <v>50000</v>
      </c>
      <c r="S446" s="53">
        <v>19560</v>
      </c>
      <c r="T446" s="54">
        <f t="shared" si="356"/>
        <v>0.39119999999999999</v>
      </c>
      <c r="U446" s="54" t="str">
        <f t="shared" si="357"/>
        <v>&gt;=20%-&lt;50%</v>
      </c>
      <c r="V446" s="53">
        <f t="shared" si="358"/>
        <v>26672.727272727272</v>
      </c>
      <c r="W446" s="54">
        <f t="shared" si="359"/>
        <v>0.5334545454545454</v>
      </c>
    </row>
    <row r="447" spans="1:23">
      <c r="A447" s="8" t="s">
        <v>374</v>
      </c>
      <c r="B447" s="5" t="s">
        <v>375</v>
      </c>
      <c r="C447" s="46" t="s">
        <v>2101</v>
      </c>
      <c r="D447" s="46" t="s">
        <v>2102</v>
      </c>
      <c r="E447" s="46" t="s">
        <v>311</v>
      </c>
      <c r="F447" s="46" t="s">
        <v>311</v>
      </c>
      <c r="G447" s="46" t="s">
        <v>1937</v>
      </c>
      <c r="H447" s="47"/>
      <c r="I447" s="47" t="s">
        <v>1872</v>
      </c>
      <c r="J447" s="48" t="s">
        <v>11</v>
      </c>
      <c r="K447" s="45" t="s">
        <v>11</v>
      </c>
      <c r="L447" s="49">
        <v>80000</v>
      </c>
      <c r="M447" s="50">
        <v>47645</v>
      </c>
      <c r="N447" s="51">
        <f t="shared" si="352"/>
        <v>0.59556249999999999</v>
      </c>
      <c r="O447" s="51" t="str">
        <f t="shared" si="353"/>
        <v>&gt;=50%-&lt;80%</v>
      </c>
      <c r="P447" s="50">
        <f t="shared" si="354"/>
        <v>64970.454545454544</v>
      </c>
      <c r="Q447" s="51">
        <f t="shared" si="355"/>
        <v>0.81213068181818182</v>
      </c>
      <c r="R447" s="52">
        <v>50000</v>
      </c>
      <c r="S447" s="53">
        <v>6570</v>
      </c>
      <c r="T447" s="54">
        <f t="shared" si="356"/>
        <v>0.13139999999999999</v>
      </c>
      <c r="U447" s="54" t="str">
        <f t="shared" si="357"/>
        <v>&lt;20%</v>
      </c>
      <c r="V447" s="53">
        <f t="shared" si="358"/>
        <v>8959.0909090909081</v>
      </c>
      <c r="W447" s="54">
        <f t="shared" si="359"/>
        <v>0.17918181818181816</v>
      </c>
    </row>
    <row r="448" spans="1:23" hidden="1">
      <c r="A448" s="8" t="s">
        <v>571</v>
      </c>
      <c r="B448" s="5" t="s">
        <v>572</v>
      </c>
      <c r="C448" s="46" t="s">
        <v>584</v>
      </c>
      <c r="D448" s="46" t="s">
        <v>52</v>
      </c>
      <c r="E448" s="46" t="s">
        <v>574</v>
      </c>
      <c r="F448" s="46" t="s">
        <v>311</v>
      </c>
      <c r="G448" s="46" t="s">
        <v>1883</v>
      </c>
      <c r="H448" s="47"/>
      <c r="I448" s="47" t="s">
        <v>1872</v>
      </c>
      <c r="J448" s="48" t="s">
        <v>11</v>
      </c>
      <c r="K448" s="45" t="s">
        <v>11</v>
      </c>
      <c r="L448" s="49">
        <v>80000</v>
      </c>
      <c r="M448" s="50">
        <v>44080</v>
      </c>
      <c r="N448" s="51">
        <f t="shared" si="352"/>
        <v>0.55100000000000005</v>
      </c>
      <c r="O448" s="51" t="str">
        <f t="shared" si="353"/>
        <v>&gt;=50%-&lt;80%</v>
      </c>
      <c r="P448" s="50">
        <f t="shared" si="354"/>
        <v>60109.090909090912</v>
      </c>
      <c r="Q448" s="51">
        <f t="shared" si="355"/>
        <v>0.75136363636363634</v>
      </c>
      <c r="R448" s="52">
        <v>50000</v>
      </c>
      <c r="S448" s="53">
        <v>4150</v>
      </c>
      <c r="T448" s="54">
        <f t="shared" si="356"/>
        <v>8.3000000000000004E-2</v>
      </c>
      <c r="U448" s="54" t="str">
        <f t="shared" si="357"/>
        <v>&lt;20%</v>
      </c>
      <c r="V448" s="53">
        <f t="shared" si="358"/>
        <v>5659.090909090909</v>
      </c>
      <c r="W448" s="54">
        <f t="shared" si="359"/>
        <v>0.11318181818181818</v>
      </c>
    </row>
    <row r="449" spans="1:23" hidden="1">
      <c r="A449" s="8" t="s">
        <v>307</v>
      </c>
      <c r="B449" s="5" t="s">
        <v>308</v>
      </c>
      <c r="C449" s="46" t="s">
        <v>314</v>
      </c>
      <c r="D449" s="46" t="s">
        <v>315</v>
      </c>
      <c r="E449" s="46" t="s">
        <v>310</v>
      </c>
      <c r="F449" s="46" t="s">
        <v>311</v>
      </c>
      <c r="G449" s="46" t="s">
        <v>1890</v>
      </c>
      <c r="H449" s="47"/>
      <c r="I449" s="47" t="s">
        <v>1872</v>
      </c>
      <c r="J449" s="48" t="s">
        <v>11</v>
      </c>
      <c r="K449" s="45" t="s">
        <v>11</v>
      </c>
      <c r="L449" s="49">
        <v>65000</v>
      </c>
      <c r="M449" s="50">
        <v>102780</v>
      </c>
      <c r="N449" s="51">
        <f t="shared" si="352"/>
        <v>1.5812307692307692</v>
      </c>
      <c r="O449" s="51" t="str">
        <f t="shared" si="353"/>
        <v>120% equal &amp; above</v>
      </c>
      <c r="P449" s="50">
        <f t="shared" si="354"/>
        <v>140154.54545454547</v>
      </c>
      <c r="Q449" s="51">
        <f t="shared" si="355"/>
        <v>2.1562237762237766</v>
      </c>
      <c r="R449" s="52">
        <v>65000</v>
      </c>
      <c r="S449" s="53">
        <v>23350</v>
      </c>
      <c r="T449" s="54">
        <f t="shared" si="356"/>
        <v>0.35923076923076924</v>
      </c>
      <c r="U449" s="54" t="str">
        <f t="shared" si="357"/>
        <v>&gt;=20%-&lt;50%</v>
      </c>
      <c r="V449" s="53">
        <f t="shared" si="358"/>
        <v>31840.909090909088</v>
      </c>
      <c r="W449" s="54">
        <f t="shared" si="359"/>
        <v>0.48986013986013982</v>
      </c>
    </row>
    <row r="450" spans="1:23">
      <c r="A450" s="8" t="s">
        <v>374</v>
      </c>
      <c r="B450" s="5" t="s">
        <v>375</v>
      </c>
      <c r="C450" s="46" t="s">
        <v>733</v>
      </c>
      <c r="D450" s="46" t="s">
        <v>734</v>
      </c>
      <c r="E450" s="46" t="s">
        <v>311</v>
      </c>
      <c r="F450" s="46" t="s">
        <v>311</v>
      </c>
      <c r="G450" s="46" t="s">
        <v>1937</v>
      </c>
      <c r="H450" s="47"/>
      <c r="I450" s="47" t="s">
        <v>1872</v>
      </c>
      <c r="J450" s="48" t="s">
        <v>11</v>
      </c>
      <c r="K450" s="45" t="s">
        <v>11</v>
      </c>
      <c r="L450" s="49">
        <v>80000</v>
      </c>
      <c r="M450" s="50">
        <v>40920</v>
      </c>
      <c r="N450" s="51">
        <f t="shared" si="352"/>
        <v>0.51149999999999995</v>
      </c>
      <c r="O450" s="51" t="str">
        <f t="shared" si="353"/>
        <v>&gt;=50%-&lt;80%</v>
      </c>
      <c r="P450" s="50">
        <f t="shared" si="354"/>
        <v>55800</v>
      </c>
      <c r="Q450" s="51">
        <f t="shared" si="355"/>
        <v>0.69750000000000001</v>
      </c>
      <c r="R450" s="52">
        <v>50000</v>
      </c>
      <c r="S450" s="53">
        <v>6570</v>
      </c>
      <c r="T450" s="54">
        <f t="shared" si="356"/>
        <v>0.13139999999999999</v>
      </c>
      <c r="U450" s="54" t="str">
        <f t="shared" si="357"/>
        <v>&lt;20%</v>
      </c>
      <c r="V450" s="53">
        <f t="shared" si="358"/>
        <v>8959.0909090909081</v>
      </c>
      <c r="W450" s="54">
        <f t="shared" si="359"/>
        <v>0.17918181818181816</v>
      </c>
    </row>
    <row r="451" spans="1:23" hidden="1">
      <c r="A451" s="8" t="s">
        <v>415</v>
      </c>
      <c r="B451" s="5" t="s">
        <v>416</v>
      </c>
      <c r="C451" s="46" t="s">
        <v>426</v>
      </c>
      <c r="D451" s="46" t="s">
        <v>427</v>
      </c>
      <c r="E451" s="46" t="s">
        <v>310</v>
      </c>
      <c r="F451" s="46" t="s">
        <v>311</v>
      </c>
      <c r="G451" s="46" t="s">
        <v>1903</v>
      </c>
      <c r="H451" s="47"/>
      <c r="I451" s="47" t="s">
        <v>1872</v>
      </c>
      <c r="J451" s="48" t="s">
        <v>11</v>
      </c>
      <c r="K451" s="45" t="s">
        <v>11</v>
      </c>
      <c r="L451" s="49">
        <v>85000</v>
      </c>
      <c r="M451" s="50">
        <v>61750</v>
      </c>
      <c r="N451" s="51">
        <f t="shared" si="352"/>
        <v>0.72647058823529409</v>
      </c>
      <c r="O451" s="51" t="str">
        <f t="shared" si="353"/>
        <v>&gt;=50%-&lt;80%</v>
      </c>
      <c r="P451" s="50">
        <f t="shared" si="354"/>
        <v>84204.545454545456</v>
      </c>
      <c r="Q451" s="51">
        <f t="shared" si="355"/>
        <v>0.99064171122994649</v>
      </c>
      <c r="R451" s="52">
        <v>45000</v>
      </c>
      <c r="S451" s="53">
        <v>0</v>
      </c>
      <c r="T451" s="54">
        <f t="shared" si="356"/>
        <v>0</v>
      </c>
      <c r="U451" s="54" t="str">
        <f t="shared" si="357"/>
        <v>&lt;20%</v>
      </c>
      <c r="V451" s="53">
        <f t="shared" si="358"/>
        <v>0</v>
      </c>
      <c r="W451" s="54">
        <f t="shared" si="359"/>
        <v>0</v>
      </c>
    </row>
    <row r="452" spans="1:23" hidden="1">
      <c r="A452" s="8" t="s">
        <v>770</v>
      </c>
      <c r="B452" s="5" t="s">
        <v>771</v>
      </c>
      <c r="C452" s="46" t="s">
        <v>774</v>
      </c>
      <c r="D452" s="46" t="s">
        <v>775</v>
      </c>
      <c r="E452" s="46" t="s">
        <v>574</v>
      </c>
      <c r="F452" s="46" t="s">
        <v>311</v>
      </c>
      <c r="G452" s="46" t="s">
        <v>1888</v>
      </c>
      <c r="H452" s="47"/>
      <c r="I452" s="47" t="s">
        <v>1872</v>
      </c>
      <c r="J452" s="48" t="s">
        <v>11</v>
      </c>
      <c r="K452" s="45" t="s">
        <v>11</v>
      </c>
      <c r="L452" s="49">
        <v>70000</v>
      </c>
      <c r="M452" s="50">
        <v>61850</v>
      </c>
      <c r="N452" s="51">
        <f t="shared" si="352"/>
        <v>0.88357142857142856</v>
      </c>
      <c r="O452" s="51" t="str">
        <f t="shared" si="353"/>
        <v>&gt;=80%-&lt;100%</v>
      </c>
      <c r="P452" s="50">
        <f t="shared" si="354"/>
        <v>84340.909090909088</v>
      </c>
      <c r="Q452" s="51">
        <f t="shared" si="355"/>
        <v>1.2048701298701299</v>
      </c>
      <c r="R452" s="52">
        <v>60000</v>
      </c>
      <c r="S452" s="53">
        <v>43460</v>
      </c>
      <c r="T452" s="54">
        <f t="shared" si="356"/>
        <v>0.72433333333333338</v>
      </c>
      <c r="U452" s="54" t="str">
        <f t="shared" si="357"/>
        <v>&gt;=50%-&lt;80%</v>
      </c>
      <c r="V452" s="53">
        <f t="shared" si="358"/>
        <v>59263.636363636368</v>
      </c>
      <c r="W452" s="54">
        <f t="shared" si="359"/>
        <v>0.98772727272727279</v>
      </c>
    </row>
    <row r="453" spans="1:23" hidden="1">
      <c r="A453" s="8" t="s">
        <v>571</v>
      </c>
      <c r="B453" s="5" t="s">
        <v>572</v>
      </c>
      <c r="C453" s="46" t="s">
        <v>1612</v>
      </c>
      <c r="D453" s="46" t="s">
        <v>1613</v>
      </c>
      <c r="E453" s="46" t="s">
        <v>574</v>
      </c>
      <c r="F453" s="46" t="s">
        <v>311</v>
      </c>
      <c r="G453" s="46" t="s">
        <v>1917</v>
      </c>
      <c r="H453" s="47"/>
      <c r="I453" s="47" t="s">
        <v>1872</v>
      </c>
      <c r="J453" s="48" t="s">
        <v>11</v>
      </c>
      <c r="K453" s="45" t="s">
        <v>11</v>
      </c>
      <c r="L453" s="49">
        <v>70000</v>
      </c>
      <c r="M453" s="50">
        <v>41220</v>
      </c>
      <c r="N453" s="51">
        <f t="shared" si="352"/>
        <v>0.58885714285714286</v>
      </c>
      <c r="O453" s="51" t="str">
        <f t="shared" si="353"/>
        <v>&gt;=50%-&lt;80%</v>
      </c>
      <c r="P453" s="50">
        <f t="shared" si="354"/>
        <v>56209.090909090912</v>
      </c>
      <c r="Q453" s="51">
        <f t="shared" si="355"/>
        <v>0.80298701298701303</v>
      </c>
      <c r="R453" s="52">
        <v>60000</v>
      </c>
      <c r="S453" s="53">
        <v>62010</v>
      </c>
      <c r="T453" s="54">
        <f t="shared" si="356"/>
        <v>1.0335000000000001</v>
      </c>
      <c r="U453" s="54" t="str">
        <f t="shared" si="357"/>
        <v>&gt;=100%- &lt;120%</v>
      </c>
      <c r="V453" s="53">
        <f t="shared" si="358"/>
        <v>84559.090909090912</v>
      </c>
      <c r="W453" s="54">
        <f t="shared" si="359"/>
        <v>1.4093181818181819</v>
      </c>
    </row>
    <row r="454" spans="1:23" hidden="1">
      <c r="A454" s="8" t="s">
        <v>415</v>
      </c>
      <c r="B454" s="5" t="s">
        <v>416</v>
      </c>
      <c r="C454" s="46" t="s">
        <v>2028</v>
      </c>
      <c r="D454" s="46" t="s">
        <v>2029</v>
      </c>
      <c r="E454" s="46" t="s">
        <v>310</v>
      </c>
      <c r="F454" s="46" t="s">
        <v>311</v>
      </c>
      <c r="G454" s="46" t="s">
        <v>1907</v>
      </c>
      <c r="H454" s="47"/>
      <c r="I454" s="47" t="s">
        <v>1872</v>
      </c>
      <c r="J454" s="48" t="s">
        <v>11</v>
      </c>
      <c r="K454" s="45" t="s">
        <v>11</v>
      </c>
      <c r="L454" s="49">
        <v>65000</v>
      </c>
      <c r="M454" s="50">
        <v>56760</v>
      </c>
      <c r="N454" s="51">
        <f t="shared" si="352"/>
        <v>0.87323076923076925</v>
      </c>
      <c r="O454" s="51" t="str">
        <f t="shared" si="353"/>
        <v>&gt;=80%-&lt;100%</v>
      </c>
      <c r="P454" s="50">
        <f t="shared" si="354"/>
        <v>77400</v>
      </c>
      <c r="Q454" s="51">
        <f t="shared" si="355"/>
        <v>1.1907692307692308</v>
      </c>
      <c r="R454" s="52">
        <v>65000</v>
      </c>
      <c r="S454" s="53">
        <v>4150</v>
      </c>
      <c r="T454" s="54">
        <f t="shared" si="356"/>
        <v>6.3846153846153844E-2</v>
      </c>
      <c r="U454" s="54" t="str">
        <f t="shared" si="357"/>
        <v>&lt;20%</v>
      </c>
      <c r="V454" s="53">
        <f t="shared" si="358"/>
        <v>5659.090909090909</v>
      </c>
      <c r="W454" s="54">
        <f t="shared" si="359"/>
        <v>8.7062937062937065E-2</v>
      </c>
    </row>
    <row r="455" spans="1:23" hidden="1">
      <c r="A455" s="8" t="s">
        <v>785</v>
      </c>
      <c r="B455" s="5" t="s">
        <v>786</v>
      </c>
      <c r="C455" s="46" t="s">
        <v>833</v>
      </c>
      <c r="D455" s="46" t="s">
        <v>834</v>
      </c>
      <c r="E455" s="46" t="s">
        <v>789</v>
      </c>
      <c r="F455" s="46" t="s">
        <v>311</v>
      </c>
      <c r="G455" s="46" t="s">
        <v>1952</v>
      </c>
      <c r="H455" s="47"/>
      <c r="I455" s="47" t="s">
        <v>1872</v>
      </c>
      <c r="J455" s="48" t="s">
        <v>11</v>
      </c>
      <c r="K455" s="45" t="s">
        <v>11</v>
      </c>
      <c r="L455" s="49">
        <v>50000</v>
      </c>
      <c r="M455" s="50">
        <v>56700</v>
      </c>
      <c r="N455" s="51">
        <f t="shared" si="352"/>
        <v>1.1339999999999999</v>
      </c>
      <c r="O455" s="51" t="str">
        <f t="shared" si="353"/>
        <v>&gt;=100%- &lt;120%</v>
      </c>
      <c r="P455" s="50">
        <f t="shared" si="354"/>
        <v>77318.181818181823</v>
      </c>
      <c r="Q455" s="51">
        <f t="shared" si="355"/>
        <v>1.5463636363636364</v>
      </c>
      <c r="R455" s="52">
        <v>80000</v>
      </c>
      <c r="S455" s="53">
        <v>45020</v>
      </c>
      <c r="T455" s="54">
        <f t="shared" si="356"/>
        <v>0.56274999999999997</v>
      </c>
      <c r="U455" s="54" t="str">
        <f t="shared" si="357"/>
        <v>&gt;=50%-&lt;80%</v>
      </c>
      <c r="V455" s="53">
        <f t="shared" si="358"/>
        <v>61390.909090909088</v>
      </c>
      <c r="W455" s="54">
        <f t="shared" si="359"/>
        <v>0.76738636363636359</v>
      </c>
    </row>
    <row r="456" spans="1:23" hidden="1">
      <c r="A456" s="8" t="s">
        <v>770</v>
      </c>
      <c r="B456" s="5" t="s">
        <v>771</v>
      </c>
      <c r="C456" s="46" t="s">
        <v>1605</v>
      </c>
      <c r="D456" s="46" t="s">
        <v>1606</v>
      </c>
      <c r="E456" s="46" t="s">
        <v>574</v>
      </c>
      <c r="F456" s="46" t="s">
        <v>311</v>
      </c>
      <c r="G456" s="46" t="s">
        <v>1960</v>
      </c>
      <c r="H456" s="47"/>
      <c r="I456" s="47" t="s">
        <v>1872</v>
      </c>
      <c r="J456" s="48" t="s">
        <v>11</v>
      </c>
      <c r="K456" s="45" t="s">
        <v>11</v>
      </c>
      <c r="L456" s="49">
        <v>50000</v>
      </c>
      <c r="M456" s="50">
        <v>29390</v>
      </c>
      <c r="N456" s="51">
        <f t="shared" si="352"/>
        <v>0.58779999999999999</v>
      </c>
      <c r="O456" s="51" t="str">
        <f t="shared" si="353"/>
        <v>&gt;=50%-&lt;80%</v>
      </c>
      <c r="P456" s="50">
        <f t="shared" si="354"/>
        <v>40077.272727272728</v>
      </c>
      <c r="Q456" s="51">
        <f t="shared" si="355"/>
        <v>0.80154545454545456</v>
      </c>
      <c r="R456" s="52">
        <v>80000</v>
      </c>
      <c r="S456" s="53">
        <v>45985</v>
      </c>
      <c r="T456" s="54">
        <f t="shared" si="356"/>
        <v>0.57481249999999995</v>
      </c>
      <c r="U456" s="54" t="str">
        <f t="shared" si="357"/>
        <v>&gt;=50%-&lt;80%</v>
      </c>
      <c r="V456" s="53">
        <f t="shared" si="358"/>
        <v>62706.818181818177</v>
      </c>
      <c r="W456" s="54">
        <f t="shared" si="359"/>
        <v>0.78383522727272725</v>
      </c>
    </row>
    <row r="457" spans="1:23" hidden="1">
      <c r="A457" s="8" t="s">
        <v>415</v>
      </c>
      <c r="B457" s="5" t="s">
        <v>416</v>
      </c>
      <c r="C457" s="46" t="s">
        <v>1050</v>
      </c>
      <c r="D457" s="46" t="s">
        <v>1051</v>
      </c>
      <c r="E457" s="46" t="s">
        <v>310</v>
      </c>
      <c r="F457" s="46" t="s">
        <v>311</v>
      </c>
      <c r="G457" s="46" t="s">
        <v>1905</v>
      </c>
      <c r="H457" s="47"/>
      <c r="I457" s="47" t="s">
        <v>1872</v>
      </c>
      <c r="J457" s="48" t="s">
        <v>11</v>
      </c>
      <c r="K457" s="45" t="s">
        <v>11</v>
      </c>
      <c r="L457" s="49">
        <v>45000</v>
      </c>
      <c r="M457" s="50">
        <v>46070</v>
      </c>
      <c r="N457" s="51">
        <f t="shared" ref="N457:N461" si="360">IFERROR(M457/L457,2)</f>
        <v>1.0237777777777777</v>
      </c>
      <c r="O457" s="51" t="str">
        <f t="shared" ref="O457:O461" si="361">IF(N457&gt;=120%, "120% equal &amp; above", IF(N457&gt;=100%,"&gt;=100%- &lt;120%",IF(N457&gt;=80%,"&gt;=80%-&lt;100%",IF(N457&gt;=50%,"&gt;=50%-&lt;80%",IF(N457&gt;=20%,"&gt;=20%-&lt;50%","&lt;20%")))))</f>
        <v>&gt;=100%- &lt;120%</v>
      </c>
      <c r="P457" s="50">
        <f t="shared" ref="P457:P461" si="362">M457/$B$3*$B$2</f>
        <v>62822.727272727272</v>
      </c>
      <c r="Q457" s="51">
        <f t="shared" ref="Q457:Q461" si="363">IFERROR(P457/L457,2)</f>
        <v>1.396060606060606</v>
      </c>
      <c r="R457" s="52">
        <v>85000</v>
      </c>
      <c r="S457" s="53">
        <v>24230</v>
      </c>
      <c r="T457" s="54">
        <f t="shared" ref="T457:T461" si="364">IFERROR(S457/R457,2)</f>
        <v>0.28505882352941175</v>
      </c>
      <c r="U457" s="54" t="str">
        <f t="shared" ref="U457:U461" si="365">IF(T457&gt;=120%, "120% equal &amp; above", IF(T457&gt;=100%,"&gt;=100%- &lt;120%",IF(T457&gt;=80%,"&gt;=80%-&lt;100%",IF(T457&gt;=50%,"&gt;=50%-&lt;80%",IF(T457&gt;=20%,"&gt;=20%-&lt;50%","&lt;20%")))))</f>
        <v>&gt;=20%-&lt;50%</v>
      </c>
      <c r="V457" s="53">
        <f t="shared" ref="V457:V461" si="366">S457/$B$3*$B$2</f>
        <v>33040.909090909088</v>
      </c>
      <c r="W457" s="54">
        <f t="shared" ref="W457:W461" si="367">IFERROR(V457/R457,2)</f>
        <v>0.38871657754010691</v>
      </c>
    </row>
    <row r="458" spans="1:23" hidden="1">
      <c r="A458" s="8" t="s">
        <v>428</v>
      </c>
      <c r="B458" s="5" t="s">
        <v>429</v>
      </c>
      <c r="C458" s="46" t="s">
        <v>2306</v>
      </c>
      <c r="D458" s="46" t="s">
        <v>55</v>
      </c>
      <c r="E458" s="46" t="s">
        <v>310</v>
      </c>
      <c r="F458" s="46" t="s">
        <v>311</v>
      </c>
      <c r="G458" s="46" t="s">
        <v>1908</v>
      </c>
      <c r="H458" s="47"/>
      <c r="I458" s="47" t="s">
        <v>1872</v>
      </c>
      <c r="J458" s="48" t="s">
        <v>11</v>
      </c>
      <c r="K458" s="45" t="s">
        <v>11</v>
      </c>
      <c r="L458" s="49">
        <v>45000</v>
      </c>
      <c r="M458" s="50">
        <v>28420</v>
      </c>
      <c r="N458" s="51">
        <f t="shared" si="360"/>
        <v>0.63155555555555554</v>
      </c>
      <c r="O458" s="51" t="str">
        <f t="shared" si="361"/>
        <v>&gt;=50%-&lt;80%</v>
      </c>
      <c r="P458" s="50">
        <f t="shared" si="362"/>
        <v>38754.545454545456</v>
      </c>
      <c r="Q458" s="51">
        <f t="shared" si="363"/>
        <v>0.86121212121212121</v>
      </c>
      <c r="R458" s="52">
        <v>85000</v>
      </c>
      <c r="S458" s="53">
        <v>0</v>
      </c>
      <c r="T458" s="54">
        <f t="shared" si="364"/>
        <v>0</v>
      </c>
      <c r="U458" s="54" t="str">
        <f t="shared" si="365"/>
        <v>&lt;20%</v>
      </c>
      <c r="V458" s="53">
        <f t="shared" si="366"/>
        <v>0</v>
      </c>
      <c r="W458" s="54">
        <f t="shared" si="367"/>
        <v>0</v>
      </c>
    </row>
    <row r="459" spans="1:23" hidden="1">
      <c r="A459" s="8" t="s">
        <v>680</v>
      </c>
      <c r="B459" s="5" t="s">
        <v>681</v>
      </c>
      <c r="C459" s="46" t="s">
        <v>2190</v>
      </c>
      <c r="D459" s="46" t="s">
        <v>235</v>
      </c>
      <c r="E459" s="46" t="s">
        <v>311</v>
      </c>
      <c r="F459" s="46" t="s">
        <v>311</v>
      </c>
      <c r="G459" s="46" t="s">
        <v>1935</v>
      </c>
      <c r="H459" s="47"/>
      <c r="I459" s="47" t="s">
        <v>1872</v>
      </c>
      <c r="J459" s="48" t="s">
        <v>11</v>
      </c>
      <c r="K459" s="45" t="s">
        <v>11</v>
      </c>
      <c r="L459" s="49">
        <v>50000</v>
      </c>
      <c r="M459" s="50">
        <v>44060</v>
      </c>
      <c r="N459" s="51">
        <f t="shared" si="360"/>
        <v>0.88119999999999998</v>
      </c>
      <c r="O459" s="51" t="str">
        <f t="shared" si="361"/>
        <v>&gt;=80%-&lt;100%</v>
      </c>
      <c r="P459" s="50">
        <f t="shared" si="362"/>
        <v>60081.818181818184</v>
      </c>
      <c r="Q459" s="51">
        <f t="shared" si="363"/>
        <v>1.2016363636363636</v>
      </c>
      <c r="R459" s="52">
        <v>80000</v>
      </c>
      <c r="S459" s="53">
        <v>57780</v>
      </c>
      <c r="T459" s="54">
        <f t="shared" si="364"/>
        <v>0.72224999999999995</v>
      </c>
      <c r="U459" s="54" t="str">
        <f t="shared" si="365"/>
        <v>&gt;=50%-&lt;80%</v>
      </c>
      <c r="V459" s="53">
        <f t="shared" si="366"/>
        <v>78790.909090909088</v>
      </c>
      <c r="W459" s="54">
        <f t="shared" si="367"/>
        <v>0.98488636363636362</v>
      </c>
    </row>
    <row r="460" spans="1:23" hidden="1">
      <c r="A460" s="8" t="s">
        <v>324</v>
      </c>
      <c r="B460" s="5" t="s">
        <v>325</v>
      </c>
      <c r="C460" s="46" t="s">
        <v>370</v>
      </c>
      <c r="D460" s="46" t="s">
        <v>371</v>
      </c>
      <c r="E460" s="46" t="s">
        <v>310</v>
      </c>
      <c r="F460" s="46" t="s">
        <v>311</v>
      </c>
      <c r="G460" s="46" t="s">
        <v>1896</v>
      </c>
      <c r="H460" s="47"/>
      <c r="I460" s="47" t="s">
        <v>1872</v>
      </c>
      <c r="J460" s="48" t="s">
        <v>11</v>
      </c>
      <c r="K460" s="45" t="s">
        <v>11</v>
      </c>
      <c r="L460" s="49">
        <v>85000</v>
      </c>
      <c r="M460" s="50">
        <v>78200</v>
      </c>
      <c r="N460" s="51">
        <f t="shared" si="360"/>
        <v>0.92</v>
      </c>
      <c r="O460" s="51" t="str">
        <f t="shared" si="361"/>
        <v>&gt;=80%-&lt;100%</v>
      </c>
      <c r="P460" s="50">
        <f t="shared" si="362"/>
        <v>106636.36363636363</v>
      </c>
      <c r="Q460" s="51">
        <f t="shared" si="363"/>
        <v>1.2545454545454544</v>
      </c>
      <c r="R460" s="52">
        <v>43655.06</v>
      </c>
      <c r="S460" s="53">
        <v>28140</v>
      </c>
      <c r="T460" s="54">
        <f t="shared" si="364"/>
        <v>0.6445988162655143</v>
      </c>
      <c r="U460" s="54" t="str">
        <f t="shared" si="365"/>
        <v>&gt;=50%-&lt;80%</v>
      </c>
      <c r="V460" s="53">
        <f t="shared" si="366"/>
        <v>38372.727272727272</v>
      </c>
      <c r="W460" s="54">
        <f t="shared" si="367"/>
        <v>0.87899838581661038</v>
      </c>
    </row>
    <row r="461" spans="1:23" hidden="1">
      <c r="A461" s="8" t="s">
        <v>585</v>
      </c>
      <c r="B461" s="5" t="s">
        <v>586</v>
      </c>
      <c r="C461" s="46" t="s">
        <v>1102</v>
      </c>
      <c r="D461" s="46" t="s">
        <v>1103</v>
      </c>
      <c r="E461" s="46" t="s">
        <v>589</v>
      </c>
      <c r="F461" s="46" t="s">
        <v>311</v>
      </c>
      <c r="G461" s="46" t="s">
        <v>1918</v>
      </c>
      <c r="H461" s="47"/>
      <c r="I461" s="47" t="s">
        <v>1872</v>
      </c>
      <c r="J461" s="48" t="s">
        <v>11</v>
      </c>
      <c r="K461" s="45" t="s">
        <v>11</v>
      </c>
      <c r="L461" s="49">
        <v>77673.600000000006</v>
      </c>
      <c r="M461" s="50">
        <v>59140</v>
      </c>
      <c r="N461" s="51">
        <f t="shared" si="360"/>
        <v>0.76139125777612982</v>
      </c>
      <c r="O461" s="51" t="str">
        <f t="shared" si="361"/>
        <v>&gt;=50%-&lt;80%</v>
      </c>
      <c r="P461" s="50">
        <f t="shared" si="362"/>
        <v>80645.454545454544</v>
      </c>
      <c r="Q461" s="51">
        <f t="shared" si="363"/>
        <v>1.0382608060583589</v>
      </c>
      <c r="R461" s="52">
        <v>49019.82</v>
      </c>
      <c r="S461" s="53">
        <v>31860</v>
      </c>
      <c r="T461" s="54">
        <f t="shared" si="364"/>
        <v>0.6499411870545424</v>
      </c>
      <c r="U461" s="54" t="str">
        <f t="shared" si="365"/>
        <v>&gt;=50%-&lt;80%</v>
      </c>
      <c r="V461" s="53">
        <f t="shared" si="366"/>
        <v>43445.454545454544</v>
      </c>
      <c r="W461" s="54">
        <f t="shared" si="367"/>
        <v>0.88628343689255784</v>
      </c>
    </row>
    <row r="462" spans="1:23" hidden="1">
      <c r="A462" s="8" t="s">
        <v>307</v>
      </c>
      <c r="B462" s="5" t="s">
        <v>308</v>
      </c>
      <c r="C462" s="46" t="s">
        <v>880</v>
      </c>
      <c r="D462" s="46" t="s">
        <v>881</v>
      </c>
      <c r="E462" s="46" t="s">
        <v>310</v>
      </c>
      <c r="F462" s="46" t="s">
        <v>311</v>
      </c>
      <c r="G462" s="46" t="s">
        <v>1894</v>
      </c>
      <c r="H462" s="47"/>
      <c r="I462" s="47" t="s">
        <v>1872</v>
      </c>
      <c r="J462" s="48" t="s">
        <v>11</v>
      </c>
      <c r="K462" s="45" t="s">
        <v>11</v>
      </c>
      <c r="L462" s="49">
        <v>70000</v>
      </c>
      <c r="M462" s="50">
        <v>72470</v>
      </c>
      <c r="N462" s="51">
        <f t="shared" ref="N462:N471" si="368">IFERROR(M462/L462,2)</f>
        <v>1.0352857142857144</v>
      </c>
      <c r="O462" s="51" t="str">
        <f t="shared" ref="O462:O471" si="369">IF(N462&gt;=120%, "120% equal &amp; above", IF(N462&gt;=100%,"&gt;=100%- &lt;120%",IF(N462&gt;=80%,"&gt;=80%-&lt;100%",IF(N462&gt;=50%,"&gt;=50%-&lt;80%",IF(N462&gt;=20%,"&gt;=20%-&lt;50%","&lt;20%")))))</f>
        <v>&gt;=100%- &lt;120%</v>
      </c>
      <c r="P462" s="50">
        <f t="shared" ref="P462:P471" si="370">M462/$B$3*$B$2</f>
        <v>98822.727272727265</v>
      </c>
      <c r="Q462" s="51">
        <f t="shared" ref="Q462:Q471" si="371">IFERROR(P462/L462,2)</f>
        <v>1.4117532467532465</v>
      </c>
      <c r="R462" s="52">
        <v>55297.64</v>
      </c>
      <c r="S462" s="53">
        <v>4150</v>
      </c>
      <c r="T462" s="54">
        <f t="shared" ref="T462:T471" si="372">IFERROR(S462/R462,2)</f>
        <v>7.5048410745919725E-2</v>
      </c>
      <c r="U462" s="54" t="str">
        <f t="shared" ref="U462:U471" si="373">IF(T462&gt;=120%, "120% equal &amp; above", IF(T462&gt;=100%,"&gt;=100%- &lt;120%",IF(T462&gt;=80%,"&gt;=80%-&lt;100%",IF(T462&gt;=50%,"&gt;=50%-&lt;80%",IF(T462&gt;=20%,"&gt;=20%-&lt;50%","&lt;20%")))))</f>
        <v>&lt;20%</v>
      </c>
      <c r="V462" s="53">
        <f t="shared" ref="V462:V471" si="374">S462/$B$3*$B$2</f>
        <v>5659.090909090909</v>
      </c>
      <c r="W462" s="54">
        <f t="shared" ref="W462:W471" si="375">IFERROR(V462/R462,2)</f>
        <v>0.10233874192625415</v>
      </c>
    </row>
    <row r="463" spans="1:23" hidden="1">
      <c r="A463" s="8" t="s">
        <v>776</v>
      </c>
      <c r="B463" s="5" t="s">
        <v>777</v>
      </c>
      <c r="C463" s="46" t="s">
        <v>2216</v>
      </c>
      <c r="D463" s="46" t="s">
        <v>731</v>
      </c>
      <c r="E463" s="46" t="s">
        <v>574</v>
      </c>
      <c r="F463" s="46" t="s">
        <v>311</v>
      </c>
      <c r="G463" s="46" t="s">
        <v>1962</v>
      </c>
      <c r="H463" s="47"/>
      <c r="I463" s="47" t="s">
        <v>1872</v>
      </c>
      <c r="J463" s="48" t="s">
        <v>11</v>
      </c>
      <c r="K463" s="45" t="s">
        <v>11</v>
      </c>
      <c r="L463" s="49">
        <v>50000</v>
      </c>
      <c r="M463" s="50">
        <v>43535</v>
      </c>
      <c r="N463" s="51">
        <f t="shared" si="368"/>
        <v>0.87070000000000003</v>
      </c>
      <c r="O463" s="51" t="str">
        <f t="shared" si="369"/>
        <v>&gt;=80%-&lt;100%</v>
      </c>
      <c r="P463" s="50">
        <f t="shared" si="370"/>
        <v>59365.909090909088</v>
      </c>
      <c r="Q463" s="51">
        <f t="shared" si="371"/>
        <v>1.1873181818181817</v>
      </c>
      <c r="R463" s="52">
        <v>75000</v>
      </c>
      <c r="S463" s="53">
        <v>60080</v>
      </c>
      <c r="T463" s="54">
        <f t="shared" si="372"/>
        <v>0.8010666666666667</v>
      </c>
      <c r="U463" s="54" t="str">
        <f t="shared" si="373"/>
        <v>&gt;=80%-&lt;100%</v>
      </c>
      <c r="V463" s="53">
        <f t="shared" si="374"/>
        <v>81927.272727272735</v>
      </c>
      <c r="W463" s="54">
        <f t="shared" si="375"/>
        <v>1.0923636363636364</v>
      </c>
    </row>
    <row r="464" spans="1:23" hidden="1">
      <c r="A464" s="8" t="s">
        <v>785</v>
      </c>
      <c r="B464" s="5" t="s">
        <v>786</v>
      </c>
      <c r="C464" s="46" t="s">
        <v>901</v>
      </c>
      <c r="D464" s="46" t="s">
        <v>902</v>
      </c>
      <c r="E464" s="46" t="s">
        <v>789</v>
      </c>
      <c r="F464" s="46" t="s">
        <v>311</v>
      </c>
      <c r="G464" s="46" t="s">
        <v>1947</v>
      </c>
      <c r="H464" s="47"/>
      <c r="I464" s="47" t="s">
        <v>1872</v>
      </c>
      <c r="J464" s="48" t="s">
        <v>11</v>
      </c>
      <c r="K464" s="45" t="s">
        <v>11</v>
      </c>
      <c r="L464" s="49">
        <v>45000</v>
      </c>
      <c r="M464" s="50">
        <v>61105</v>
      </c>
      <c r="N464" s="51">
        <f t="shared" si="368"/>
        <v>1.3578888888888889</v>
      </c>
      <c r="O464" s="51" t="str">
        <f t="shared" si="369"/>
        <v>120% equal &amp; above</v>
      </c>
      <c r="P464" s="50">
        <f t="shared" si="370"/>
        <v>83325</v>
      </c>
      <c r="Q464" s="51">
        <f t="shared" si="371"/>
        <v>1.8516666666666666</v>
      </c>
      <c r="R464" s="52">
        <v>80000</v>
      </c>
      <c r="S464" s="53">
        <v>62220</v>
      </c>
      <c r="T464" s="54">
        <f t="shared" si="372"/>
        <v>0.77775000000000005</v>
      </c>
      <c r="U464" s="54" t="str">
        <f t="shared" si="373"/>
        <v>&gt;=50%-&lt;80%</v>
      </c>
      <c r="V464" s="53">
        <f t="shared" si="374"/>
        <v>84845.454545454544</v>
      </c>
      <c r="W464" s="54">
        <f t="shared" si="375"/>
        <v>1.0605681818181818</v>
      </c>
    </row>
    <row r="465" spans="1:23" hidden="1">
      <c r="A465" s="8" t="s">
        <v>415</v>
      </c>
      <c r="B465" s="5" t="s">
        <v>416</v>
      </c>
      <c r="C465" s="46" t="s">
        <v>438</v>
      </c>
      <c r="D465" s="46" t="s">
        <v>439</v>
      </c>
      <c r="E465" s="46" t="s">
        <v>310</v>
      </c>
      <c r="F465" s="46" t="s">
        <v>311</v>
      </c>
      <c r="G465" s="46" t="s">
        <v>1905</v>
      </c>
      <c r="H465" s="47"/>
      <c r="I465" s="47" t="s">
        <v>1872</v>
      </c>
      <c r="J465" s="48" t="s">
        <v>11</v>
      </c>
      <c r="K465" s="45" t="s">
        <v>11</v>
      </c>
      <c r="L465" s="49">
        <v>45000</v>
      </c>
      <c r="M465" s="50">
        <v>34130</v>
      </c>
      <c r="N465" s="51">
        <f t="shared" si="368"/>
        <v>0.75844444444444448</v>
      </c>
      <c r="O465" s="51" t="str">
        <f t="shared" si="369"/>
        <v>&gt;=50%-&lt;80%</v>
      </c>
      <c r="P465" s="50">
        <f t="shared" si="370"/>
        <v>46540.909090909088</v>
      </c>
      <c r="Q465" s="51">
        <f t="shared" si="371"/>
        <v>1.0342424242424242</v>
      </c>
      <c r="R465" s="52">
        <v>80000</v>
      </c>
      <c r="S465" s="53">
        <v>26860</v>
      </c>
      <c r="T465" s="54">
        <f t="shared" si="372"/>
        <v>0.33574999999999999</v>
      </c>
      <c r="U465" s="54" t="str">
        <f t="shared" si="373"/>
        <v>&gt;=20%-&lt;50%</v>
      </c>
      <c r="V465" s="53">
        <f t="shared" si="374"/>
        <v>36627.272727272728</v>
      </c>
      <c r="W465" s="54">
        <f t="shared" si="375"/>
        <v>0.45784090909090908</v>
      </c>
    </row>
    <row r="466" spans="1:23" hidden="1">
      <c r="A466" s="8" t="s">
        <v>776</v>
      </c>
      <c r="B466" s="5" t="s">
        <v>777</v>
      </c>
      <c r="C466" s="46" t="s">
        <v>1656</v>
      </c>
      <c r="D466" s="46" t="s">
        <v>1657</v>
      </c>
      <c r="E466" s="46" t="s">
        <v>574</v>
      </c>
      <c r="F466" s="46" t="s">
        <v>311</v>
      </c>
      <c r="G466" s="46" t="s">
        <v>1945</v>
      </c>
      <c r="H466" s="47"/>
      <c r="I466" s="47" t="s">
        <v>1872</v>
      </c>
      <c r="J466" s="48" t="s">
        <v>11</v>
      </c>
      <c r="K466" s="45" t="s">
        <v>11</v>
      </c>
      <c r="L466" s="49">
        <v>45000</v>
      </c>
      <c r="M466" s="50">
        <v>14090</v>
      </c>
      <c r="N466" s="51">
        <f t="shared" si="368"/>
        <v>0.31311111111111112</v>
      </c>
      <c r="O466" s="51"/>
      <c r="P466" s="50">
        <f t="shared" si="370"/>
        <v>19213.636363636364</v>
      </c>
      <c r="Q466" s="51"/>
      <c r="R466" s="52">
        <v>80000</v>
      </c>
      <c r="S466" s="53">
        <v>45830</v>
      </c>
      <c r="T466" s="54">
        <f t="shared" si="372"/>
        <v>0.57287500000000002</v>
      </c>
      <c r="U466" s="54" t="str">
        <f t="shared" si="373"/>
        <v>&gt;=50%-&lt;80%</v>
      </c>
      <c r="V466" s="53">
        <f t="shared" si="374"/>
        <v>62495.454545454544</v>
      </c>
      <c r="W466" s="54">
        <f t="shared" si="375"/>
        <v>0.78119318181818176</v>
      </c>
    </row>
    <row r="467" spans="1:23" hidden="1">
      <c r="A467" s="8" t="s">
        <v>770</v>
      </c>
      <c r="B467" s="5" t="s">
        <v>771</v>
      </c>
      <c r="C467" s="46" t="s">
        <v>1828</v>
      </c>
      <c r="D467" s="46" t="s">
        <v>1829</v>
      </c>
      <c r="E467" s="46" t="s">
        <v>574</v>
      </c>
      <c r="F467" s="46" t="s">
        <v>311</v>
      </c>
      <c r="G467" s="46" t="s">
        <v>1960</v>
      </c>
      <c r="H467" s="47"/>
      <c r="I467" s="47" t="s">
        <v>1872</v>
      </c>
      <c r="J467" s="48" t="s">
        <v>11</v>
      </c>
      <c r="K467" s="45" t="s">
        <v>11</v>
      </c>
      <c r="L467" s="49">
        <v>25000</v>
      </c>
      <c r="M467" s="50">
        <v>10070</v>
      </c>
      <c r="N467" s="51">
        <f t="shared" si="368"/>
        <v>0.40279999999999999</v>
      </c>
      <c r="O467" s="51" t="str">
        <f t="shared" si="369"/>
        <v>&gt;=20%-&lt;50%</v>
      </c>
      <c r="P467" s="50">
        <f t="shared" si="370"/>
        <v>13731.818181818182</v>
      </c>
      <c r="Q467" s="51">
        <f t="shared" si="371"/>
        <v>0.54927272727272725</v>
      </c>
      <c r="R467" s="52">
        <v>100000</v>
      </c>
      <c r="S467" s="53">
        <v>39925</v>
      </c>
      <c r="T467" s="54">
        <f t="shared" si="372"/>
        <v>0.39924999999999999</v>
      </c>
      <c r="U467" s="54" t="str">
        <f t="shared" si="373"/>
        <v>&gt;=20%-&lt;50%</v>
      </c>
      <c r="V467" s="53">
        <f t="shared" si="374"/>
        <v>54443.181818181816</v>
      </c>
      <c r="W467" s="54">
        <f t="shared" si="375"/>
        <v>0.54443181818181818</v>
      </c>
    </row>
    <row r="468" spans="1:23" hidden="1">
      <c r="A468" s="8" t="s">
        <v>585</v>
      </c>
      <c r="B468" s="5" t="s">
        <v>586</v>
      </c>
      <c r="C468" s="46" t="s">
        <v>1056</v>
      </c>
      <c r="D468" s="46" t="s">
        <v>1057</v>
      </c>
      <c r="E468" s="46" t="s">
        <v>589</v>
      </c>
      <c r="F468" s="46" t="s">
        <v>311</v>
      </c>
      <c r="G468" s="46" t="s">
        <v>1919</v>
      </c>
      <c r="H468" s="47"/>
      <c r="I468" s="47" t="s">
        <v>1872</v>
      </c>
      <c r="J468" s="48" t="s">
        <v>11</v>
      </c>
      <c r="K468" s="45" t="s">
        <v>11</v>
      </c>
      <c r="L468" s="49">
        <v>57481.65</v>
      </c>
      <c r="M468" s="50">
        <v>43950</v>
      </c>
      <c r="N468" s="51">
        <f t="shared" si="368"/>
        <v>0.76459183061029035</v>
      </c>
      <c r="O468" s="51" t="str">
        <f t="shared" si="369"/>
        <v>&gt;=50%-&lt;80%</v>
      </c>
      <c r="P468" s="50">
        <f t="shared" si="370"/>
        <v>59931.818181818184</v>
      </c>
      <c r="Q468" s="51">
        <f t="shared" si="371"/>
        <v>1.0426252235594868</v>
      </c>
      <c r="R468" s="52">
        <v>66558.239999999991</v>
      </c>
      <c r="S468" s="53">
        <v>33040</v>
      </c>
      <c r="T468" s="54">
        <f t="shared" si="372"/>
        <v>0.49640735692530336</v>
      </c>
      <c r="U468" s="54" t="str">
        <f t="shared" si="373"/>
        <v>&gt;=20%-&lt;50%</v>
      </c>
      <c r="V468" s="53">
        <f t="shared" si="374"/>
        <v>45054.545454545456</v>
      </c>
      <c r="W468" s="54">
        <f t="shared" si="375"/>
        <v>0.67691912307995916</v>
      </c>
    </row>
    <row r="469" spans="1:23" hidden="1">
      <c r="A469" s="8" t="s">
        <v>585</v>
      </c>
      <c r="B469" s="5" t="s">
        <v>586</v>
      </c>
      <c r="C469" s="46" t="s">
        <v>1195</v>
      </c>
      <c r="D469" s="46" t="s">
        <v>303</v>
      </c>
      <c r="E469" s="46" t="s">
        <v>589</v>
      </c>
      <c r="F469" s="46" t="s">
        <v>311</v>
      </c>
      <c r="G469" s="46" t="s">
        <v>1921</v>
      </c>
      <c r="H469" s="47"/>
      <c r="I469" s="47" t="s">
        <v>1872</v>
      </c>
      <c r="J469" s="48" t="s">
        <v>11</v>
      </c>
      <c r="K469" s="45" t="s">
        <v>11</v>
      </c>
      <c r="L469" s="49">
        <v>69258.375</v>
      </c>
      <c r="M469" s="50">
        <v>12605</v>
      </c>
      <c r="N469" s="51">
        <f t="shared" si="368"/>
        <v>0.18199964986183981</v>
      </c>
      <c r="O469" s="51" t="str">
        <f t="shared" si="369"/>
        <v>&lt;20%</v>
      </c>
      <c r="P469" s="50">
        <f t="shared" si="370"/>
        <v>17188.636363636364</v>
      </c>
      <c r="Q469" s="51">
        <f t="shared" si="371"/>
        <v>0.24818134072069065</v>
      </c>
      <c r="R469" s="52">
        <v>54332.04</v>
      </c>
      <c r="S469" s="53">
        <v>5940</v>
      </c>
      <c r="T469" s="54">
        <f t="shared" si="372"/>
        <v>0.10932775577725408</v>
      </c>
      <c r="U469" s="54" t="str">
        <f t="shared" si="373"/>
        <v>&lt;20%</v>
      </c>
      <c r="V469" s="53">
        <f t="shared" si="374"/>
        <v>8100</v>
      </c>
      <c r="W469" s="54">
        <f t="shared" si="375"/>
        <v>0.14908330333261921</v>
      </c>
    </row>
    <row r="470" spans="1:23" hidden="1">
      <c r="A470" s="8" t="s">
        <v>415</v>
      </c>
      <c r="B470" s="5" t="s">
        <v>416</v>
      </c>
      <c r="C470" s="46" t="s">
        <v>995</v>
      </c>
      <c r="D470" s="46" t="s">
        <v>19</v>
      </c>
      <c r="E470" s="46" t="s">
        <v>310</v>
      </c>
      <c r="F470" s="46" t="s">
        <v>311</v>
      </c>
      <c r="G470" s="46" t="s">
        <v>1906</v>
      </c>
      <c r="H470" s="47"/>
      <c r="I470" s="47" t="s">
        <v>1872</v>
      </c>
      <c r="J470" s="48" t="s">
        <v>11</v>
      </c>
      <c r="K470" s="45" t="s">
        <v>11</v>
      </c>
      <c r="L470" s="49">
        <v>45000</v>
      </c>
      <c r="M470" s="50">
        <v>30340</v>
      </c>
      <c r="N470" s="51">
        <f t="shared" si="368"/>
        <v>0.67422222222222217</v>
      </c>
      <c r="O470" s="51" t="str">
        <f t="shared" si="369"/>
        <v>&gt;=50%-&lt;80%</v>
      </c>
      <c r="P470" s="50">
        <f t="shared" si="370"/>
        <v>41372.727272727272</v>
      </c>
      <c r="Q470" s="51">
        <f t="shared" si="371"/>
        <v>0.91939393939393943</v>
      </c>
      <c r="R470" s="52">
        <v>78590.399999999994</v>
      </c>
      <c r="S470" s="53">
        <v>22440</v>
      </c>
      <c r="T470" s="54">
        <f t="shared" si="372"/>
        <v>0.2855310572283638</v>
      </c>
      <c r="U470" s="54" t="str">
        <f t="shared" si="373"/>
        <v>&gt;=20%-&lt;50%</v>
      </c>
      <c r="V470" s="53">
        <f t="shared" si="374"/>
        <v>30600</v>
      </c>
      <c r="W470" s="54">
        <f t="shared" si="375"/>
        <v>0.38936053258413245</v>
      </c>
    </row>
    <row r="471" spans="1:23" hidden="1">
      <c r="A471" s="8" t="s">
        <v>701</v>
      </c>
      <c r="B471" s="5" t="s">
        <v>300</v>
      </c>
      <c r="C471" s="46" t="s">
        <v>1063</v>
      </c>
      <c r="D471" s="46" t="s">
        <v>92</v>
      </c>
      <c r="E471" s="46" t="s">
        <v>473</v>
      </c>
      <c r="F471" s="46" t="s">
        <v>311</v>
      </c>
      <c r="G471" s="46" t="s">
        <v>1939</v>
      </c>
      <c r="H471" s="47"/>
      <c r="I471" s="47" t="s">
        <v>1872</v>
      </c>
      <c r="J471" s="48" t="s">
        <v>11</v>
      </c>
      <c r="K471" s="45"/>
      <c r="L471" s="49">
        <v>123394.72500000001</v>
      </c>
      <c r="M471" s="50">
        <v>78830</v>
      </c>
      <c r="N471" s="51">
        <f t="shared" si="368"/>
        <v>0.63884416452972359</v>
      </c>
      <c r="O471" s="51" t="str">
        <f t="shared" si="369"/>
        <v>&gt;=50%-&lt;80%</v>
      </c>
      <c r="P471" s="50">
        <f t="shared" si="370"/>
        <v>107495.45454545454</v>
      </c>
      <c r="Q471" s="51">
        <f t="shared" si="371"/>
        <v>0.87115113344962303</v>
      </c>
      <c r="R471" s="52"/>
      <c r="S471" s="53">
        <v>0</v>
      </c>
      <c r="T471" s="54">
        <f t="shared" si="372"/>
        <v>2</v>
      </c>
      <c r="U471" s="54" t="str">
        <f t="shared" si="373"/>
        <v>120% equal &amp; above</v>
      </c>
      <c r="V471" s="53">
        <f t="shared" si="374"/>
        <v>0</v>
      </c>
      <c r="W471" s="54">
        <f t="shared" si="375"/>
        <v>2</v>
      </c>
    </row>
    <row r="472" spans="1:23" hidden="1">
      <c r="A472" s="8" t="s">
        <v>469</v>
      </c>
      <c r="B472" s="5" t="s">
        <v>470</v>
      </c>
      <c r="C472" s="46" t="s">
        <v>509</v>
      </c>
      <c r="D472" s="46" t="s">
        <v>510</v>
      </c>
      <c r="E472" s="46" t="s">
        <v>473</v>
      </c>
      <c r="F472" s="46" t="s">
        <v>311</v>
      </c>
      <c r="G472" s="46" t="s">
        <v>1912</v>
      </c>
      <c r="H472" s="47"/>
      <c r="I472" s="47" t="s">
        <v>1872</v>
      </c>
      <c r="J472" s="48" t="s">
        <v>11</v>
      </c>
      <c r="K472" s="45" t="s">
        <v>11</v>
      </c>
      <c r="L472" s="49">
        <v>41443.65</v>
      </c>
      <c r="M472" s="50">
        <v>49845</v>
      </c>
      <c r="N472" s="51">
        <f t="shared" ref="N472:N480" si="376">IFERROR(M472/L472,2)</f>
        <v>1.2027174247442007</v>
      </c>
      <c r="O472" s="51" t="str">
        <f t="shared" ref="O472:O480" si="377">IF(N472&gt;=120%, "120% equal &amp; above", IF(N472&gt;=100%,"&gt;=100%- &lt;120%",IF(N472&gt;=80%,"&gt;=80%-&lt;100%",IF(N472&gt;=50%,"&gt;=50%-&lt;80%",IF(N472&gt;=20%,"&gt;=20%-&lt;50%","&lt;20%")))))</f>
        <v>120% equal &amp; above</v>
      </c>
      <c r="P472" s="50">
        <f t="shared" ref="P472:P480" si="378">M472/$B$3*$B$2</f>
        <v>67970.454545454544</v>
      </c>
      <c r="Q472" s="51">
        <f t="shared" ref="Q472:Q480" si="379">IFERROR(P472/L472,2)</f>
        <v>1.6400692155602739</v>
      </c>
      <c r="R472" s="52">
        <v>79919</v>
      </c>
      <c r="S472" s="53">
        <v>26000</v>
      </c>
      <c r="T472" s="54">
        <f t="shared" ref="T472:T480" si="380">IFERROR(S472/R472,2)</f>
        <v>0.32532939601346361</v>
      </c>
      <c r="U472" s="54" t="str">
        <f t="shared" ref="U472:U480" si="381">IF(T472&gt;=120%, "120% equal &amp; above", IF(T472&gt;=100%,"&gt;=100%- &lt;120%",IF(T472&gt;=80%,"&gt;=80%-&lt;100%",IF(T472&gt;=50%,"&gt;=50%-&lt;80%",IF(T472&gt;=20%,"&gt;=20%-&lt;50%","&lt;20%")))))</f>
        <v>&gt;=20%-&lt;50%</v>
      </c>
      <c r="V472" s="53">
        <f t="shared" ref="V472:V480" si="382">S472/$B$3*$B$2</f>
        <v>35454.545454545456</v>
      </c>
      <c r="W472" s="54">
        <f t="shared" ref="W472:W480" si="383">IFERROR(V472/R472,2)</f>
        <v>0.44363099456381405</v>
      </c>
    </row>
    <row r="473" spans="1:23" hidden="1">
      <c r="A473" s="8" t="s">
        <v>415</v>
      </c>
      <c r="B473" s="5" t="s">
        <v>416</v>
      </c>
      <c r="C473" s="46" t="s">
        <v>2562</v>
      </c>
      <c r="D473" s="46" t="s">
        <v>2563</v>
      </c>
      <c r="E473" s="46" t="s">
        <v>310</v>
      </c>
      <c r="F473" s="46" t="s">
        <v>311</v>
      </c>
      <c r="G473" s="46" t="s">
        <v>1907</v>
      </c>
      <c r="H473" s="47"/>
      <c r="I473" s="47" t="s">
        <v>1872</v>
      </c>
      <c r="J473" s="48" t="s">
        <v>11</v>
      </c>
      <c r="K473" s="45" t="s">
        <v>11</v>
      </c>
      <c r="L473" s="49">
        <v>50000</v>
      </c>
      <c r="M473" s="50">
        <v>40270</v>
      </c>
      <c r="N473" s="51">
        <f t="shared" si="376"/>
        <v>0.8054</v>
      </c>
      <c r="O473" s="51" t="str">
        <f t="shared" si="377"/>
        <v>&gt;=80%-&lt;100%</v>
      </c>
      <c r="P473" s="50">
        <f t="shared" si="378"/>
        <v>54913.636363636368</v>
      </c>
      <c r="Q473" s="51">
        <f t="shared" si="379"/>
        <v>1.0982727272727273</v>
      </c>
      <c r="R473" s="52">
        <v>71136.799999999988</v>
      </c>
      <c r="S473" s="53">
        <v>3890</v>
      </c>
      <c r="T473" s="54">
        <f t="shared" si="380"/>
        <v>5.468337063235907E-2</v>
      </c>
      <c r="U473" s="54" t="str">
        <f t="shared" si="381"/>
        <v>&lt;20%</v>
      </c>
      <c r="V473" s="53">
        <f t="shared" si="382"/>
        <v>5304.545454545454</v>
      </c>
      <c r="W473" s="54">
        <f t="shared" si="383"/>
        <v>7.4568232680489635E-2</v>
      </c>
    </row>
    <row r="474" spans="1:23" hidden="1">
      <c r="A474" s="8" t="s">
        <v>785</v>
      </c>
      <c r="B474" s="5" t="s">
        <v>786</v>
      </c>
      <c r="C474" s="46" t="s">
        <v>1112</v>
      </c>
      <c r="D474" s="46" t="s">
        <v>1113</v>
      </c>
      <c r="E474" s="46" t="s">
        <v>789</v>
      </c>
      <c r="F474" s="46" t="s">
        <v>311</v>
      </c>
      <c r="G474" s="46" t="s">
        <v>1955</v>
      </c>
      <c r="H474" s="47"/>
      <c r="I474" s="47" t="s">
        <v>1872</v>
      </c>
      <c r="J474" s="48" t="s">
        <v>11</v>
      </c>
      <c r="K474" s="45" t="s">
        <v>11</v>
      </c>
      <c r="L474" s="49">
        <v>40477.725000000006</v>
      </c>
      <c r="M474" s="50">
        <v>21485</v>
      </c>
      <c r="N474" s="51">
        <f t="shared" si="376"/>
        <v>0.53078575932812422</v>
      </c>
      <c r="O474" s="51" t="str">
        <f t="shared" si="377"/>
        <v>&gt;=50%-&lt;80%</v>
      </c>
      <c r="P474" s="50">
        <f t="shared" si="378"/>
        <v>29297.727272727272</v>
      </c>
      <c r="Q474" s="51">
        <f t="shared" si="379"/>
        <v>0.72379876272016941</v>
      </c>
      <c r="R474" s="52">
        <v>80000</v>
      </c>
      <c r="S474" s="53">
        <v>30140</v>
      </c>
      <c r="T474" s="54">
        <f t="shared" si="380"/>
        <v>0.37674999999999997</v>
      </c>
      <c r="U474" s="54" t="str">
        <f t="shared" si="381"/>
        <v>&gt;=20%-&lt;50%</v>
      </c>
      <c r="V474" s="53">
        <f t="shared" si="382"/>
        <v>41100</v>
      </c>
      <c r="W474" s="54">
        <f t="shared" si="383"/>
        <v>0.51375000000000004</v>
      </c>
    </row>
    <row r="475" spans="1:23" hidden="1">
      <c r="A475" s="8" t="s">
        <v>785</v>
      </c>
      <c r="B475" s="5" t="s">
        <v>786</v>
      </c>
      <c r="C475" s="46" t="s">
        <v>787</v>
      </c>
      <c r="D475" s="46" t="s">
        <v>788</v>
      </c>
      <c r="E475" s="46" t="s">
        <v>789</v>
      </c>
      <c r="F475" s="46" t="s">
        <v>311</v>
      </c>
      <c r="G475" s="46" t="s">
        <v>1946</v>
      </c>
      <c r="H475" s="47"/>
      <c r="I475" s="47" t="s">
        <v>1872</v>
      </c>
      <c r="J475" s="48" t="s">
        <v>11</v>
      </c>
      <c r="K475" s="45" t="s">
        <v>11</v>
      </c>
      <c r="L475" s="49">
        <v>50000</v>
      </c>
      <c r="M475" s="50">
        <v>61485</v>
      </c>
      <c r="N475" s="51">
        <f t="shared" si="376"/>
        <v>1.2297</v>
      </c>
      <c r="O475" s="51"/>
      <c r="P475" s="50">
        <f t="shared" si="378"/>
        <v>83843.181818181823</v>
      </c>
      <c r="Q475" s="51"/>
      <c r="R475" s="52">
        <v>70298.51999999999</v>
      </c>
      <c r="S475" s="53">
        <v>31670</v>
      </c>
      <c r="T475" s="54">
        <f t="shared" si="380"/>
        <v>0.45050735065261693</v>
      </c>
      <c r="U475" s="54" t="str">
        <f t="shared" si="381"/>
        <v>&gt;=20%-&lt;50%</v>
      </c>
      <c r="V475" s="53">
        <f t="shared" si="382"/>
        <v>43186.363636363632</v>
      </c>
      <c r="W475" s="54">
        <f t="shared" si="383"/>
        <v>0.61432820543538669</v>
      </c>
    </row>
    <row r="476" spans="1:23" hidden="1">
      <c r="A476" s="8" t="s">
        <v>324</v>
      </c>
      <c r="B476" s="5" t="s">
        <v>325</v>
      </c>
      <c r="C476" s="46" t="s">
        <v>337</v>
      </c>
      <c r="D476" s="46" t="s">
        <v>338</v>
      </c>
      <c r="E476" s="46" t="s">
        <v>310</v>
      </c>
      <c r="F476" s="46" t="s">
        <v>311</v>
      </c>
      <c r="G476" s="46" t="s">
        <v>1896</v>
      </c>
      <c r="H476" s="47"/>
      <c r="I476" s="47" t="s">
        <v>1872</v>
      </c>
      <c r="J476" s="48" t="s">
        <v>11</v>
      </c>
      <c r="K476" s="45" t="s">
        <v>11</v>
      </c>
      <c r="L476" s="49">
        <v>85000</v>
      </c>
      <c r="M476" s="50">
        <v>89150</v>
      </c>
      <c r="N476" s="51">
        <f t="shared" si="376"/>
        <v>1.0488235294117647</v>
      </c>
      <c r="O476" s="51" t="str">
        <f t="shared" si="377"/>
        <v>&gt;=100%- &lt;120%</v>
      </c>
      <c r="P476" s="50">
        <f t="shared" si="378"/>
        <v>121568.18181818182</v>
      </c>
      <c r="Q476" s="51">
        <f t="shared" si="379"/>
        <v>1.4302139037433155</v>
      </c>
      <c r="R476" s="52">
        <v>35000</v>
      </c>
      <c r="S476" s="53">
        <v>18510</v>
      </c>
      <c r="T476" s="54">
        <f t="shared" si="380"/>
        <v>0.5288571428571428</v>
      </c>
      <c r="U476" s="54" t="str">
        <f t="shared" si="381"/>
        <v>&gt;=50%-&lt;80%</v>
      </c>
      <c r="V476" s="53">
        <f t="shared" si="382"/>
        <v>25240.909090909092</v>
      </c>
      <c r="W476" s="54">
        <f t="shared" si="383"/>
        <v>0.72116883116883124</v>
      </c>
    </row>
    <row r="477" spans="1:23" hidden="1">
      <c r="A477" s="8" t="s">
        <v>307</v>
      </c>
      <c r="B477" s="5" t="s">
        <v>308</v>
      </c>
      <c r="C477" s="46" t="s">
        <v>1980</v>
      </c>
      <c r="D477" s="46" t="s">
        <v>1981</v>
      </c>
      <c r="E477" s="46" t="s">
        <v>310</v>
      </c>
      <c r="F477" s="46" t="s">
        <v>311</v>
      </c>
      <c r="G477" s="46" t="s">
        <v>1895</v>
      </c>
      <c r="H477" s="47"/>
      <c r="I477" s="47" t="s">
        <v>1872</v>
      </c>
      <c r="J477" s="48" t="s">
        <v>11</v>
      </c>
      <c r="K477" s="45" t="s">
        <v>11</v>
      </c>
      <c r="L477" s="49">
        <v>75000</v>
      </c>
      <c r="M477" s="50">
        <v>66845</v>
      </c>
      <c r="N477" s="51">
        <f t="shared" si="376"/>
        <v>0.89126666666666665</v>
      </c>
      <c r="O477" s="51" t="str">
        <f t="shared" si="377"/>
        <v>&gt;=80%-&lt;100%</v>
      </c>
      <c r="P477" s="50">
        <f t="shared" si="378"/>
        <v>91152.272727272735</v>
      </c>
      <c r="Q477" s="51">
        <f t="shared" si="379"/>
        <v>1.2153636363636364</v>
      </c>
      <c r="R477" s="52">
        <v>45000</v>
      </c>
      <c r="S477" s="53">
        <v>30580</v>
      </c>
      <c r="T477" s="54">
        <f t="shared" si="380"/>
        <v>0.67955555555555558</v>
      </c>
      <c r="U477" s="54" t="str">
        <f t="shared" si="381"/>
        <v>&gt;=50%-&lt;80%</v>
      </c>
      <c r="V477" s="53">
        <f t="shared" si="382"/>
        <v>41700</v>
      </c>
      <c r="W477" s="54">
        <f t="shared" si="383"/>
        <v>0.92666666666666664</v>
      </c>
    </row>
    <row r="478" spans="1:23">
      <c r="A478" s="8" t="s">
        <v>374</v>
      </c>
      <c r="B478" s="5" t="s">
        <v>375</v>
      </c>
      <c r="C478" s="46" t="s">
        <v>730</v>
      </c>
      <c r="D478" s="46" t="s">
        <v>731</v>
      </c>
      <c r="E478" s="46" t="s">
        <v>311</v>
      </c>
      <c r="F478" s="46" t="s">
        <v>311</v>
      </c>
      <c r="G478" s="46" t="s">
        <v>1937</v>
      </c>
      <c r="H478" s="47"/>
      <c r="I478" s="47" t="s">
        <v>1872</v>
      </c>
      <c r="J478" s="48" t="s">
        <v>11</v>
      </c>
      <c r="K478" s="45" t="s">
        <v>11</v>
      </c>
      <c r="L478" s="49">
        <v>70000</v>
      </c>
      <c r="M478" s="50">
        <v>27380</v>
      </c>
      <c r="N478" s="51">
        <f t="shared" si="376"/>
        <v>0.39114285714285713</v>
      </c>
      <c r="O478" s="51"/>
      <c r="P478" s="50">
        <f t="shared" si="378"/>
        <v>37336.363636363632</v>
      </c>
      <c r="Q478" s="51"/>
      <c r="R478" s="52">
        <v>50000</v>
      </c>
      <c r="S478" s="53">
        <v>30890</v>
      </c>
      <c r="T478" s="54">
        <f t="shared" si="380"/>
        <v>0.61780000000000002</v>
      </c>
      <c r="U478" s="54" t="str">
        <f t="shared" si="381"/>
        <v>&gt;=50%-&lt;80%</v>
      </c>
      <c r="V478" s="53">
        <f t="shared" si="382"/>
        <v>42122.727272727272</v>
      </c>
      <c r="W478" s="54">
        <f t="shared" si="383"/>
        <v>0.84245454545454546</v>
      </c>
    </row>
    <row r="479" spans="1:23" hidden="1">
      <c r="A479" s="8" t="s">
        <v>785</v>
      </c>
      <c r="B479" s="5" t="s">
        <v>786</v>
      </c>
      <c r="C479" s="46" t="s">
        <v>1742</v>
      </c>
      <c r="D479" s="46" t="s">
        <v>152</v>
      </c>
      <c r="E479" s="46" t="s">
        <v>789</v>
      </c>
      <c r="F479" s="46" t="s">
        <v>311</v>
      </c>
      <c r="G479" s="46" t="s">
        <v>1951</v>
      </c>
      <c r="H479" s="47"/>
      <c r="I479" s="47" t="s">
        <v>1872</v>
      </c>
      <c r="J479" s="48" t="s">
        <v>11</v>
      </c>
      <c r="K479" s="45" t="s">
        <v>11</v>
      </c>
      <c r="L479" s="49">
        <v>60000</v>
      </c>
      <c r="M479" s="50">
        <v>65500</v>
      </c>
      <c r="N479" s="51">
        <f t="shared" si="376"/>
        <v>1.0916666666666666</v>
      </c>
      <c r="O479" s="51"/>
      <c r="P479" s="50">
        <f t="shared" si="378"/>
        <v>89318.181818181823</v>
      </c>
      <c r="Q479" s="51"/>
      <c r="R479" s="52">
        <v>60000</v>
      </c>
      <c r="S479" s="53">
        <v>23760</v>
      </c>
      <c r="T479" s="54">
        <f t="shared" si="380"/>
        <v>0.39600000000000002</v>
      </c>
      <c r="U479" s="54" t="str">
        <f t="shared" si="381"/>
        <v>&gt;=20%-&lt;50%</v>
      </c>
      <c r="V479" s="53">
        <f t="shared" si="382"/>
        <v>32400</v>
      </c>
      <c r="W479" s="54">
        <f t="shared" si="383"/>
        <v>0.54</v>
      </c>
    </row>
    <row r="480" spans="1:23">
      <c r="A480" s="8" t="s">
        <v>374</v>
      </c>
      <c r="B480" s="5" t="s">
        <v>375</v>
      </c>
      <c r="C480" s="46" t="s">
        <v>1482</v>
      </c>
      <c r="D480" s="46" t="s">
        <v>1483</v>
      </c>
      <c r="E480" s="46" t="s">
        <v>311</v>
      </c>
      <c r="F480" s="46" t="s">
        <v>311</v>
      </c>
      <c r="G480" s="46" t="s">
        <v>1901</v>
      </c>
      <c r="H480" s="47"/>
      <c r="I480" s="47" t="s">
        <v>1872</v>
      </c>
      <c r="J480" s="48" t="s">
        <v>11</v>
      </c>
      <c r="K480" s="45" t="s">
        <v>11</v>
      </c>
      <c r="L480" s="49">
        <v>40000</v>
      </c>
      <c r="M480" s="50">
        <v>68990</v>
      </c>
      <c r="N480" s="51">
        <f t="shared" si="376"/>
        <v>1.72475</v>
      </c>
      <c r="O480" s="51" t="str">
        <f t="shared" si="377"/>
        <v>120% equal &amp; above</v>
      </c>
      <c r="P480" s="50">
        <f t="shared" si="378"/>
        <v>94077.272727272735</v>
      </c>
      <c r="Q480" s="51">
        <f t="shared" si="379"/>
        <v>2.3519318181818183</v>
      </c>
      <c r="R480" s="52">
        <v>80000</v>
      </c>
      <c r="S480" s="53">
        <v>38970</v>
      </c>
      <c r="T480" s="54">
        <f t="shared" si="380"/>
        <v>0.48712499999999997</v>
      </c>
      <c r="U480" s="54" t="str">
        <f t="shared" si="381"/>
        <v>&gt;=20%-&lt;50%</v>
      </c>
      <c r="V480" s="53">
        <f t="shared" si="382"/>
        <v>53140.909090909088</v>
      </c>
      <c r="W480" s="54">
        <f t="shared" si="383"/>
        <v>0.66426136363636357</v>
      </c>
    </row>
    <row r="481" spans="1:23" hidden="1">
      <c r="A481" s="8" t="s">
        <v>776</v>
      </c>
      <c r="B481" s="5" t="s">
        <v>777</v>
      </c>
      <c r="C481" s="46" t="s">
        <v>1680</v>
      </c>
      <c r="D481" s="46" t="s">
        <v>126</v>
      </c>
      <c r="E481" s="46" t="s">
        <v>574</v>
      </c>
      <c r="F481" s="46" t="s">
        <v>311</v>
      </c>
      <c r="G481" s="46" t="s">
        <v>1942</v>
      </c>
      <c r="H481" s="47"/>
      <c r="I481" s="47" t="s">
        <v>1872</v>
      </c>
      <c r="J481" s="48" t="s">
        <v>11</v>
      </c>
      <c r="K481" s="45" t="s">
        <v>11</v>
      </c>
      <c r="L481" s="49">
        <v>60000</v>
      </c>
      <c r="M481" s="50">
        <v>46310</v>
      </c>
      <c r="N481" s="51">
        <f t="shared" ref="N481:N496" si="384">IFERROR(M481/L481,2)</f>
        <v>0.77183333333333337</v>
      </c>
      <c r="O481" s="51" t="str">
        <f t="shared" ref="O481:O496" si="385">IF(N481&gt;=120%, "120% equal &amp; above", IF(N481&gt;=100%,"&gt;=100%- &lt;120%",IF(N481&gt;=80%,"&gt;=80%-&lt;100%",IF(N481&gt;=50%,"&gt;=50%-&lt;80%",IF(N481&gt;=20%,"&gt;=20%-&lt;50%","&lt;20%")))))</f>
        <v>&gt;=50%-&lt;80%</v>
      </c>
      <c r="P481" s="50">
        <f t="shared" ref="P481:P496" si="386">M481/$B$3*$B$2</f>
        <v>63150</v>
      </c>
      <c r="Q481" s="51">
        <f t="shared" ref="Q481:Q496" si="387">IFERROR(P481/L481,2)</f>
        <v>1.0525</v>
      </c>
      <c r="R481" s="52">
        <v>60000</v>
      </c>
      <c r="S481" s="53">
        <v>44490</v>
      </c>
      <c r="T481" s="54">
        <f t="shared" ref="T481:T496" si="388">IFERROR(S481/R481,2)</f>
        <v>0.74150000000000005</v>
      </c>
      <c r="U481" s="54" t="str">
        <f t="shared" ref="U481:U496" si="389">IF(T481&gt;=120%, "120% equal &amp; above", IF(T481&gt;=100%,"&gt;=100%- &lt;120%",IF(T481&gt;=80%,"&gt;=80%-&lt;100%",IF(T481&gt;=50%,"&gt;=50%-&lt;80%",IF(T481&gt;=20%,"&gt;=20%-&lt;50%","&lt;20%")))))</f>
        <v>&gt;=50%-&lt;80%</v>
      </c>
      <c r="V481" s="53">
        <f t="shared" ref="V481:V496" si="390">S481/$B$3*$B$2</f>
        <v>60668.181818181816</v>
      </c>
      <c r="W481" s="54">
        <f t="shared" ref="W481:W496" si="391">IFERROR(V481/R481,2)</f>
        <v>1.0111363636363635</v>
      </c>
    </row>
    <row r="482" spans="1:23" hidden="1">
      <c r="A482" s="8" t="s">
        <v>785</v>
      </c>
      <c r="B482" s="5" t="s">
        <v>786</v>
      </c>
      <c r="C482" s="46" t="s">
        <v>1142</v>
      </c>
      <c r="D482" s="46" t="s">
        <v>46</v>
      </c>
      <c r="E482" s="46" t="s">
        <v>789</v>
      </c>
      <c r="F482" s="46" t="s">
        <v>311</v>
      </c>
      <c r="G482" s="46" t="s">
        <v>1947</v>
      </c>
      <c r="H482" s="47"/>
      <c r="I482" s="47" t="s">
        <v>1872</v>
      </c>
      <c r="J482" s="48" t="s">
        <v>11</v>
      </c>
      <c r="K482" s="45" t="s">
        <v>11</v>
      </c>
      <c r="L482" s="49">
        <v>40000</v>
      </c>
      <c r="M482" s="50">
        <v>22080</v>
      </c>
      <c r="N482" s="51">
        <f t="shared" si="384"/>
        <v>0.55200000000000005</v>
      </c>
      <c r="O482" s="51" t="str">
        <f t="shared" si="385"/>
        <v>&gt;=50%-&lt;80%</v>
      </c>
      <c r="P482" s="50">
        <f t="shared" si="386"/>
        <v>30109.090909090908</v>
      </c>
      <c r="Q482" s="51">
        <f t="shared" si="387"/>
        <v>0.75272727272727269</v>
      </c>
      <c r="R482" s="52">
        <v>80000</v>
      </c>
      <c r="S482" s="53">
        <v>35010</v>
      </c>
      <c r="T482" s="54">
        <f t="shared" si="388"/>
        <v>0.43762499999999999</v>
      </c>
      <c r="U482" s="54" t="str">
        <f t="shared" si="389"/>
        <v>&gt;=20%-&lt;50%</v>
      </c>
      <c r="V482" s="53">
        <f t="shared" si="390"/>
        <v>47740.909090909088</v>
      </c>
      <c r="W482" s="54">
        <f t="shared" si="391"/>
        <v>0.59676136363636356</v>
      </c>
    </row>
    <row r="483" spans="1:23">
      <c r="A483" s="8" t="s">
        <v>374</v>
      </c>
      <c r="B483" s="5" t="s">
        <v>375</v>
      </c>
      <c r="C483" s="46" t="s">
        <v>2004</v>
      </c>
      <c r="D483" s="46" t="s">
        <v>43</v>
      </c>
      <c r="E483" s="46" t="s">
        <v>311</v>
      </c>
      <c r="F483" s="46" t="s">
        <v>311</v>
      </c>
      <c r="G483" s="46" t="s">
        <v>1899</v>
      </c>
      <c r="H483" s="47"/>
      <c r="I483" s="47" t="s">
        <v>1872</v>
      </c>
      <c r="J483" s="48" t="s">
        <v>11</v>
      </c>
      <c r="K483" s="45" t="s">
        <v>11</v>
      </c>
      <c r="L483" s="49">
        <v>50000</v>
      </c>
      <c r="M483" s="50">
        <v>18920</v>
      </c>
      <c r="N483" s="51">
        <f t="shared" si="384"/>
        <v>0.37840000000000001</v>
      </c>
      <c r="O483" s="51" t="str">
        <f t="shared" si="385"/>
        <v>&gt;=20%-&lt;50%</v>
      </c>
      <c r="P483" s="50">
        <f t="shared" si="386"/>
        <v>25800</v>
      </c>
      <c r="Q483" s="51">
        <f t="shared" si="387"/>
        <v>0.51600000000000001</v>
      </c>
      <c r="R483" s="52">
        <v>70000</v>
      </c>
      <c r="S483" s="53">
        <v>40040</v>
      </c>
      <c r="T483" s="54">
        <f t="shared" si="388"/>
        <v>0.57199999999999995</v>
      </c>
      <c r="U483" s="54" t="str">
        <f t="shared" si="389"/>
        <v>&gt;=50%-&lt;80%</v>
      </c>
      <c r="V483" s="53">
        <f t="shared" si="390"/>
        <v>54600</v>
      </c>
      <c r="W483" s="54">
        <f t="shared" si="391"/>
        <v>0.78</v>
      </c>
    </row>
    <row r="484" spans="1:23" hidden="1">
      <c r="A484" s="8" t="s">
        <v>571</v>
      </c>
      <c r="B484" s="5" t="s">
        <v>572</v>
      </c>
      <c r="C484" s="46" t="s">
        <v>1841</v>
      </c>
      <c r="D484" s="46" t="s">
        <v>1842</v>
      </c>
      <c r="E484" s="46" t="s">
        <v>574</v>
      </c>
      <c r="F484" s="46" t="s">
        <v>311</v>
      </c>
      <c r="G484" s="46" t="s">
        <v>1883</v>
      </c>
      <c r="H484" s="47"/>
      <c r="I484" s="47" t="s">
        <v>1872</v>
      </c>
      <c r="J484" s="48" t="s">
        <v>11</v>
      </c>
      <c r="K484" s="45" t="s">
        <v>11</v>
      </c>
      <c r="L484" s="49">
        <v>50000</v>
      </c>
      <c r="M484" s="50">
        <v>37060</v>
      </c>
      <c r="N484" s="51">
        <f t="shared" si="384"/>
        <v>0.74119999999999997</v>
      </c>
      <c r="O484" s="51" t="str">
        <f t="shared" si="385"/>
        <v>&gt;=50%-&lt;80%</v>
      </c>
      <c r="P484" s="50">
        <f t="shared" si="386"/>
        <v>50536.363636363632</v>
      </c>
      <c r="Q484" s="51">
        <f t="shared" si="387"/>
        <v>1.0107272727272727</v>
      </c>
      <c r="R484" s="52">
        <v>70000</v>
      </c>
      <c r="S484" s="53">
        <v>4180</v>
      </c>
      <c r="T484" s="54">
        <f t="shared" si="388"/>
        <v>5.9714285714285713E-2</v>
      </c>
      <c r="U484" s="54" t="str">
        <f t="shared" si="389"/>
        <v>&lt;20%</v>
      </c>
      <c r="V484" s="53">
        <f t="shared" si="390"/>
        <v>5700</v>
      </c>
      <c r="W484" s="54">
        <f t="shared" si="391"/>
        <v>8.1428571428571433E-2</v>
      </c>
    </row>
    <row r="485" spans="1:23" hidden="1">
      <c r="A485" s="8" t="s">
        <v>776</v>
      </c>
      <c r="B485" s="5" t="s">
        <v>777</v>
      </c>
      <c r="C485" s="46" t="s">
        <v>1629</v>
      </c>
      <c r="D485" s="46" t="s">
        <v>1630</v>
      </c>
      <c r="E485" s="46" t="s">
        <v>574</v>
      </c>
      <c r="F485" s="46" t="s">
        <v>311</v>
      </c>
      <c r="G485" s="46" t="s">
        <v>1942</v>
      </c>
      <c r="H485" s="47"/>
      <c r="I485" s="47" t="s">
        <v>1872</v>
      </c>
      <c r="J485" s="48" t="s">
        <v>11</v>
      </c>
      <c r="K485" s="45" t="s">
        <v>11</v>
      </c>
      <c r="L485" s="49">
        <v>40000</v>
      </c>
      <c r="M485" s="50">
        <v>25025</v>
      </c>
      <c r="N485" s="51">
        <f t="shared" si="384"/>
        <v>0.62562499999999999</v>
      </c>
      <c r="O485" s="51" t="str">
        <f t="shared" si="385"/>
        <v>&gt;=50%-&lt;80%</v>
      </c>
      <c r="P485" s="50">
        <f t="shared" si="386"/>
        <v>34125</v>
      </c>
      <c r="Q485" s="51">
        <f t="shared" si="387"/>
        <v>0.85312500000000002</v>
      </c>
      <c r="R485" s="52">
        <v>80000</v>
      </c>
      <c r="S485" s="53">
        <v>6570</v>
      </c>
      <c r="T485" s="54">
        <f t="shared" si="388"/>
        <v>8.2125000000000004E-2</v>
      </c>
      <c r="U485" s="54" t="str">
        <f t="shared" si="389"/>
        <v>&lt;20%</v>
      </c>
      <c r="V485" s="53">
        <f t="shared" si="390"/>
        <v>8959.0909090909081</v>
      </c>
      <c r="W485" s="54">
        <f t="shared" si="391"/>
        <v>0.11198863636363635</v>
      </c>
    </row>
    <row r="486" spans="1:23" hidden="1">
      <c r="A486" s="8" t="s">
        <v>428</v>
      </c>
      <c r="B486" s="5" t="s">
        <v>429</v>
      </c>
      <c r="C486" s="46" t="s">
        <v>1529</v>
      </c>
      <c r="D486" s="46" t="s">
        <v>1530</v>
      </c>
      <c r="E486" s="46" t="s">
        <v>310</v>
      </c>
      <c r="F486" s="46" t="s">
        <v>311</v>
      </c>
      <c r="G486" s="46" t="s">
        <v>1909</v>
      </c>
      <c r="H486" s="47"/>
      <c r="I486" s="47" t="s">
        <v>1872</v>
      </c>
      <c r="J486" s="48" t="s">
        <v>11</v>
      </c>
      <c r="K486" s="45" t="s">
        <v>11</v>
      </c>
      <c r="L486" s="49">
        <v>50000</v>
      </c>
      <c r="M486" s="50">
        <v>58670</v>
      </c>
      <c r="N486" s="51">
        <f t="shared" si="384"/>
        <v>1.1734</v>
      </c>
      <c r="O486" s="51" t="str">
        <f t="shared" si="385"/>
        <v>&gt;=100%- &lt;120%</v>
      </c>
      <c r="P486" s="50">
        <f t="shared" si="386"/>
        <v>80004.545454545456</v>
      </c>
      <c r="Q486" s="51">
        <f t="shared" si="387"/>
        <v>1.600090909090909</v>
      </c>
      <c r="R486" s="52">
        <v>70000</v>
      </c>
      <c r="S486" s="53">
        <v>57500</v>
      </c>
      <c r="T486" s="54">
        <f t="shared" si="388"/>
        <v>0.8214285714285714</v>
      </c>
      <c r="U486" s="54" t="str">
        <f t="shared" si="389"/>
        <v>&gt;=80%-&lt;100%</v>
      </c>
      <c r="V486" s="53">
        <f t="shared" si="390"/>
        <v>78409.090909090912</v>
      </c>
      <c r="W486" s="54">
        <f t="shared" si="391"/>
        <v>1.1201298701298701</v>
      </c>
    </row>
    <row r="487" spans="1:23" hidden="1">
      <c r="A487" s="8" t="s">
        <v>785</v>
      </c>
      <c r="B487" s="5" t="s">
        <v>786</v>
      </c>
      <c r="C487" s="46" t="s">
        <v>1745</v>
      </c>
      <c r="D487" s="46" t="s">
        <v>124</v>
      </c>
      <c r="E487" s="46" t="s">
        <v>789</v>
      </c>
      <c r="F487" s="46" t="s">
        <v>311</v>
      </c>
      <c r="G487" s="46" t="s">
        <v>1955</v>
      </c>
      <c r="H487" s="47"/>
      <c r="I487" s="47" t="s">
        <v>1872</v>
      </c>
      <c r="J487" s="48" t="s">
        <v>11</v>
      </c>
      <c r="K487" s="45" t="s">
        <v>11</v>
      </c>
      <c r="L487" s="49">
        <v>60000</v>
      </c>
      <c r="M487" s="50">
        <v>22215</v>
      </c>
      <c r="N487" s="51">
        <f t="shared" si="384"/>
        <v>0.37025000000000002</v>
      </c>
      <c r="O487" s="51" t="str">
        <f t="shared" si="385"/>
        <v>&gt;=20%-&lt;50%</v>
      </c>
      <c r="P487" s="50">
        <f t="shared" si="386"/>
        <v>30293.181818181816</v>
      </c>
      <c r="Q487" s="51">
        <f t="shared" si="387"/>
        <v>0.50488636363636363</v>
      </c>
      <c r="R487" s="52">
        <v>60000</v>
      </c>
      <c r="S487" s="53">
        <v>0</v>
      </c>
      <c r="T487" s="54">
        <f t="shared" si="388"/>
        <v>0</v>
      </c>
      <c r="U487" s="54" t="str">
        <f t="shared" si="389"/>
        <v>&lt;20%</v>
      </c>
      <c r="V487" s="53">
        <f t="shared" si="390"/>
        <v>0</v>
      </c>
      <c r="W487" s="54">
        <f t="shared" si="391"/>
        <v>0</v>
      </c>
    </row>
    <row r="488" spans="1:23" hidden="1">
      <c r="A488" s="8" t="s">
        <v>785</v>
      </c>
      <c r="B488" s="5" t="s">
        <v>786</v>
      </c>
      <c r="C488" s="46" t="s">
        <v>2778</v>
      </c>
      <c r="D488" s="46" t="s">
        <v>56</v>
      </c>
      <c r="E488" s="46" t="s">
        <v>789</v>
      </c>
      <c r="F488" s="46" t="s">
        <v>311</v>
      </c>
      <c r="G488" s="46" t="s">
        <v>1955</v>
      </c>
      <c r="H488" s="47"/>
      <c r="I488" s="47" t="s">
        <v>1872</v>
      </c>
      <c r="J488" s="48" t="s">
        <v>11</v>
      </c>
      <c r="K488" s="45" t="s">
        <v>11</v>
      </c>
      <c r="L488" s="49">
        <v>70000</v>
      </c>
      <c r="M488" s="50">
        <v>36200</v>
      </c>
      <c r="N488" s="51">
        <f t="shared" si="384"/>
        <v>0.51714285714285713</v>
      </c>
      <c r="O488" s="51" t="str">
        <f t="shared" si="385"/>
        <v>&gt;=50%-&lt;80%</v>
      </c>
      <c r="P488" s="50">
        <f t="shared" si="386"/>
        <v>49363.636363636368</v>
      </c>
      <c r="Q488" s="51">
        <f t="shared" si="387"/>
        <v>0.70519480519480526</v>
      </c>
      <c r="R488" s="52">
        <v>50000</v>
      </c>
      <c r="S488" s="53">
        <v>15580</v>
      </c>
      <c r="T488" s="54">
        <f t="shared" si="388"/>
        <v>0.31159999999999999</v>
      </c>
      <c r="U488" s="54" t="str">
        <f t="shared" si="389"/>
        <v>&gt;=20%-&lt;50%</v>
      </c>
      <c r="V488" s="53">
        <f t="shared" si="390"/>
        <v>21245.454545454544</v>
      </c>
      <c r="W488" s="54">
        <f t="shared" si="391"/>
        <v>0.4249090909090909</v>
      </c>
    </row>
    <row r="489" spans="1:23" hidden="1">
      <c r="A489" s="8" t="s">
        <v>770</v>
      </c>
      <c r="B489" s="5" t="s">
        <v>771</v>
      </c>
      <c r="C489" s="46" t="s">
        <v>1826</v>
      </c>
      <c r="D489" s="46" t="s">
        <v>1827</v>
      </c>
      <c r="E489" s="46" t="s">
        <v>574</v>
      </c>
      <c r="F489" s="46" t="s">
        <v>311</v>
      </c>
      <c r="G489" s="46" t="s">
        <v>1888</v>
      </c>
      <c r="H489" s="47"/>
      <c r="I489" s="47" t="s">
        <v>1872</v>
      </c>
      <c r="J489" s="48" t="s">
        <v>11</v>
      </c>
      <c r="K489" s="45" t="s">
        <v>11</v>
      </c>
      <c r="L489" s="49">
        <v>53511</v>
      </c>
      <c r="M489" s="50">
        <v>43740</v>
      </c>
      <c r="N489" s="51">
        <f t="shared" si="384"/>
        <v>0.81740202948926388</v>
      </c>
      <c r="O489" s="51" t="str">
        <f t="shared" si="385"/>
        <v>&gt;=80%-&lt;100%</v>
      </c>
      <c r="P489" s="50">
        <f t="shared" si="386"/>
        <v>59645.454545454544</v>
      </c>
      <c r="Q489" s="51">
        <f t="shared" si="387"/>
        <v>1.1146391311217234</v>
      </c>
      <c r="R489" s="52">
        <v>64631</v>
      </c>
      <c r="S489" s="53">
        <v>26180</v>
      </c>
      <c r="T489" s="54">
        <f t="shared" si="388"/>
        <v>0.40506877504603056</v>
      </c>
      <c r="U489" s="54" t="str">
        <f t="shared" si="389"/>
        <v>&gt;=20%-&lt;50%</v>
      </c>
      <c r="V489" s="53">
        <f t="shared" si="390"/>
        <v>35700</v>
      </c>
      <c r="W489" s="54">
        <f t="shared" si="391"/>
        <v>0.55236651142640525</v>
      </c>
    </row>
    <row r="490" spans="1:23">
      <c r="A490" s="8" t="s">
        <v>374</v>
      </c>
      <c r="B490" s="5" t="s">
        <v>375</v>
      </c>
      <c r="C490" s="46" t="s">
        <v>2723</v>
      </c>
      <c r="D490" s="46" t="s">
        <v>270</v>
      </c>
      <c r="E490" s="46" t="s">
        <v>311</v>
      </c>
      <c r="F490" s="46" t="s">
        <v>311</v>
      </c>
      <c r="G490" s="46" t="s">
        <v>1936</v>
      </c>
      <c r="H490" s="47"/>
      <c r="I490" s="47" t="s">
        <v>1872</v>
      </c>
      <c r="J490" s="48" t="s">
        <v>11</v>
      </c>
      <c r="K490" s="45" t="s">
        <v>11</v>
      </c>
      <c r="L490" s="49">
        <v>68012.5</v>
      </c>
      <c r="M490" s="50">
        <v>17535</v>
      </c>
      <c r="N490" s="51">
        <f t="shared" si="384"/>
        <v>0.25782025362984745</v>
      </c>
      <c r="O490" s="51" t="str">
        <f t="shared" si="385"/>
        <v>&gt;=20%-&lt;50%</v>
      </c>
      <c r="P490" s="50">
        <f t="shared" si="386"/>
        <v>23911.363636363636</v>
      </c>
      <c r="Q490" s="51">
        <f t="shared" si="387"/>
        <v>0.35157307313161018</v>
      </c>
      <c r="R490" s="52">
        <v>50000</v>
      </c>
      <c r="S490" s="53">
        <v>0</v>
      </c>
      <c r="T490" s="54">
        <f t="shared" si="388"/>
        <v>0</v>
      </c>
      <c r="U490" s="54" t="str">
        <f t="shared" si="389"/>
        <v>&lt;20%</v>
      </c>
      <c r="V490" s="53">
        <f t="shared" si="390"/>
        <v>0</v>
      </c>
      <c r="W490" s="54">
        <f t="shared" si="391"/>
        <v>0</v>
      </c>
    </row>
    <row r="491" spans="1:23" hidden="1">
      <c r="A491" s="8" t="s">
        <v>469</v>
      </c>
      <c r="B491" s="5" t="s">
        <v>470</v>
      </c>
      <c r="C491" s="46" t="s">
        <v>484</v>
      </c>
      <c r="D491" s="46" t="s">
        <v>485</v>
      </c>
      <c r="E491" s="46" t="s">
        <v>473</v>
      </c>
      <c r="F491" s="46" t="s">
        <v>311</v>
      </c>
      <c r="G491" s="46" t="s">
        <v>1910</v>
      </c>
      <c r="H491" s="47"/>
      <c r="I491" s="47" t="s">
        <v>1872</v>
      </c>
      <c r="J491" s="48" t="s">
        <v>11</v>
      </c>
      <c r="K491" s="45" t="s">
        <v>11</v>
      </c>
      <c r="L491" s="49">
        <v>41814.225000000006</v>
      </c>
      <c r="M491" s="50">
        <v>21550</v>
      </c>
      <c r="N491" s="51">
        <f t="shared" si="384"/>
        <v>0.51537485150089468</v>
      </c>
      <c r="O491" s="51" t="str">
        <f t="shared" si="385"/>
        <v>&gt;=50%-&lt;80%</v>
      </c>
      <c r="P491" s="50">
        <f t="shared" si="386"/>
        <v>29386.363636363636</v>
      </c>
      <c r="Q491" s="51">
        <f t="shared" si="387"/>
        <v>0.70278388841031092</v>
      </c>
      <c r="R491" s="52">
        <v>75923.86</v>
      </c>
      <c r="S491" s="53">
        <v>6570</v>
      </c>
      <c r="T491" s="54">
        <f t="shared" si="388"/>
        <v>8.6534061887791267E-2</v>
      </c>
      <c r="U491" s="54" t="str">
        <f t="shared" si="389"/>
        <v>&lt;20%</v>
      </c>
      <c r="V491" s="53">
        <f t="shared" si="390"/>
        <v>8959.0909090909081</v>
      </c>
      <c r="W491" s="54">
        <f t="shared" si="391"/>
        <v>0.11800099348335172</v>
      </c>
    </row>
    <row r="492" spans="1:23" hidden="1">
      <c r="A492" s="8" t="s">
        <v>785</v>
      </c>
      <c r="B492" s="5" t="s">
        <v>786</v>
      </c>
      <c r="C492" s="46" t="s">
        <v>1780</v>
      </c>
      <c r="D492" s="46" t="s">
        <v>1781</v>
      </c>
      <c r="E492" s="46" t="s">
        <v>789</v>
      </c>
      <c r="F492" s="46" t="s">
        <v>311</v>
      </c>
      <c r="G492" s="46" t="s">
        <v>1949</v>
      </c>
      <c r="H492" s="47"/>
      <c r="I492" s="47" t="s">
        <v>1872</v>
      </c>
      <c r="J492" s="48" t="s">
        <v>11</v>
      </c>
      <c r="K492" s="45" t="s">
        <v>11</v>
      </c>
      <c r="L492" s="49">
        <v>27039.825000000001</v>
      </c>
      <c r="M492" s="50">
        <v>14115</v>
      </c>
      <c r="N492" s="51">
        <f t="shared" si="384"/>
        <v>0.52200781624881076</v>
      </c>
      <c r="O492" s="51" t="str">
        <f t="shared" si="385"/>
        <v>&gt;=50%-&lt;80%</v>
      </c>
      <c r="P492" s="50">
        <f t="shared" si="386"/>
        <v>19247.727272727272</v>
      </c>
      <c r="Q492" s="51">
        <f t="shared" si="387"/>
        <v>0.71182884033928739</v>
      </c>
      <c r="R492" s="52">
        <v>90000</v>
      </c>
      <c r="S492" s="53">
        <v>31270</v>
      </c>
      <c r="T492" s="54">
        <f t="shared" si="388"/>
        <v>0.34744444444444444</v>
      </c>
      <c r="U492" s="54" t="str">
        <f t="shared" si="389"/>
        <v>&gt;=20%-&lt;50%</v>
      </c>
      <c r="V492" s="53">
        <f t="shared" si="390"/>
        <v>42640.909090909088</v>
      </c>
      <c r="W492" s="54">
        <f t="shared" si="391"/>
        <v>0.47378787878787876</v>
      </c>
    </row>
    <row r="493" spans="1:23" hidden="1">
      <c r="A493" s="8" t="s">
        <v>469</v>
      </c>
      <c r="B493" s="5" t="s">
        <v>470</v>
      </c>
      <c r="C493" s="46" t="s">
        <v>481</v>
      </c>
      <c r="D493" s="46" t="s">
        <v>20</v>
      </c>
      <c r="E493" s="46" t="s">
        <v>473</v>
      </c>
      <c r="F493" s="46" t="s">
        <v>311</v>
      </c>
      <c r="G493" s="46" t="s">
        <v>1910</v>
      </c>
      <c r="H493" s="47"/>
      <c r="I493" s="47" t="s">
        <v>1872</v>
      </c>
      <c r="J493" s="48" t="s">
        <v>11</v>
      </c>
      <c r="K493" s="45" t="s">
        <v>11</v>
      </c>
      <c r="L493" s="49">
        <v>58398.3</v>
      </c>
      <c r="M493" s="50">
        <v>63835</v>
      </c>
      <c r="N493" s="51">
        <f t="shared" si="384"/>
        <v>1.0930968880943452</v>
      </c>
      <c r="O493" s="51" t="str">
        <f t="shared" si="385"/>
        <v>&gt;=100%- &lt;120%</v>
      </c>
      <c r="P493" s="50">
        <f t="shared" si="386"/>
        <v>87047.727272727265</v>
      </c>
      <c r="Q493" s="51">
        <f t="shared" si="387"/>
        <v>1.4905866655831979</v>
      </c>
      <c r="R493" s="52">
        <v>58474.18</v>
      </c>
      <c r="S493" s="53">
        <v>39610</v>
      </c>
      <c r="T493" s="54">
        <f t="shared" si="388"/>
        <v>0.67739299636181305</v>
      </c>
      <c r="U493" s="54" t="str">
        <f t="shared" si="389"/>
        <v>&gt;=50%-&lt;80%</v>
      </c>
      <c r="V493" s="53">
        <f t="shared" si="390"/>
        <v>54013.636363636368</v>
      </c>
      <c r="W493" s="54">
        <f t="shared" si="391"/>
        <v>0.92371772231156324</v>
      </c>
    </row>
    <row r="494" spans="1:23" hidden="1">
      <c r="A494" s="8" t="s">
        <v>701</v>
      </c>
      <c r="B494" s="5" t="s">
        <v>300</v>
      </c>
      <c r="C494" s="46" t="s">
        <v>1479</v>
      </c>
      <c r="D494" s="46" t="s">
        <v>2761</v>
      </c>
      <c r="E494" s="46" t="s">
        <v>473</v>
      </c>
      <c r="F494" s="46" t="s">
        <v>311</v>
      </c>
      <c r="G494" s="46" t="s">
        <v>1941</v>
      </c>
      <c r="H494" s="47"/>
      <c r="I494" s="47" t="s">
        <v>1872</v>
      </c>
      <c r="J494" s="48" t="s">
        <v>11</v>
      </c>
      <c r="K494" s="45"/>
      <c r="L494" s="49">
        <v>116449.65000000001</v>
      </c>
      <c r="M494" s="50">
        <v>84645</v>
      </c>
      <c r="N494" s="51">
        <f t="shared" si="384"/>
        <v>0.72688067332104467</v>
      </c>
      <c r="O494" s="51"/>
      <c r="P494" s="50">
        <f t="shared" si="386"/>
        <v>115425</v>
      </c>
      <c r="Q494" s="51"/>
      <c r="R494" s="52"/>
      <c r="S494" s="53">
        <v>12410</v>
      </c>
      <c r="T494" s="54">
        <f t="shared" si="388"/>
        <v>2</v>
      </c>
      <c r="U494" s="54" t="str">
        <f t="shared" si="389"/>
        <v>120% equal &amp; above</v>
      </c>
      <c r="V494" s="53">
        <f t="shared" si="390"/>
        <v>16922.727272727272</v>
      </c>
      <c r="W494" s="54">
        <f t="shared" si="391"/>
        <v>2</v>
      </c>
    </row>
    <row r="495" spans="1:23" hidden="1">
      <c r="A495" s="8" t="s">
        <v>469</v>
      </c>
      <c r="B495" s="5" t="s">
        <v>470</v>
      </c>
      <c r="C495" s="46" t="s">
        <v>1077</v>
      </c>
      <c r="D495" s="46" t="s">
        <v>84</v>
      </c>
      <c r="E495" s="46" t="s">
        <v>473</v>
      </c>
      <c r="F495" s="46" t="s">
        <v>311</v>
      </c>
      <c r="G495" s="46" t="s">
        <v>1914</v>
      </c>
      <c r="H495" s="47"/>
      <c r="I495" s="47" t="s">
        <v>1872</v>
      </c>
      <c r="J495" s="48" t="s">
        <v>11</v>
      </c>
      <c r="K495" s="45"/>
      <c r="L495" s="49">
        <v>116234.32500000001</v>
      </c>
      <c r="M495" s="50">
        <v>114305</v>
      </c>
      <c r="N495" s="51">
        <f t="shared" si="384"/>
        <v>0.98340141778256973</v>
      </c>
      <c r="O495" s="51" t="str">
        <f t="shared" si="385"/>
        <v>&gt;=80%-&lt;100%</v>
      </c>
      <c r="P495" s="50">
        <f t="shared" si="386"/>
        <v>155870.45454545453</v>
      </c>
      <c r="Q495" s="51">
        <f t="shared" si="387"/>
        <v>1.3410019333398677</v>
      </c>
      <c r="R495" s="52"/>
      <c r="S495" s="53">
        <v>13820</v>
      </c>
      <c r="T495" s="54">
        <f t="shared" si="388"/>
        <v>2</v>
      </c>
      <c r="U495" s="54" t="str">
        <f t="shared" si="389"/>
        <v>120% equal &amp; above</v>
      </c>
      <c r="V495" s="53">
        <f t="shared" si="390"/>
        <v>18845.454545454544</v>
      </c>
      <c r="W495" s="54">
        <f t="shared" si="391"/>
        <v>2</v>
      </c>
    </row>
    <row r="496" spans="1:23" hidden="1">
      <c r="A496" s="8" t="s">
        <v>469</v>
      </c>
      <c r="B496" s="5" t="s">
        <v>470</v>
      </c>
      <c r="C496" s="46" t="s">
        <v>1369</v>
      </c>
      <c r="D496" s="46" t="s">
        <v>94</v>
      </c>
      <c r="E496" s="46" t="s">
        <v>473</v>
      </c>
      <c r="F496" s="46" t="s">
        <v>311</v>
      </c>
      <c r="G496" s="46" t="s">
        <v>1914</v>
      </c>
      <c r="H496" s="47"/>
      <c r="I496" s="47" t="s">
        <v>1872</v>
      </c>
      <c r="J496" s="48" t="s">
        <v>11</v>
      </c>
      <c r="K496" s="45"/>
      <c r="L496" s="49">
        <v>116142.52500000001</v>
      </c>
      <c r="M496" s="50">
        <v>63910</v>
      </c>
      <c r="N496" s="51">
        <f t="shared" si="384"/>
        <v>0.55027217636261994</v>
      </c>
      <c r="O496" s="51" t="str">
        <f t="shared" si="385"/>
        <v>&gt;=50%-&lt;80%</v>
      </c>
      <c r="P496" s="50">
        <f t="shared" si="386"/>
        <v>87150</v>
      </c>
      <c r="Q496" s="51">
        <f t="shared" si="387"/>
        <v>0.75037114958539086</v>
      </c>
      <c r="R496" s="52"/>
      <c r="S496" s="53">
        <v>3640</v>
      </c>
      <c r="T496" s="54">
        <f t="shared" si="388"/>
        <v>2</v>
      </c>
      <c r="U496" s="54" t="str">
        <f t="shared" si="389"/>
        <v>120% equal &amp; above</v>
      </c>
      <c r="V496" s="53">
        <f t="shared" si="390"/>
        <v>4963.636363636364</v>
      </c>
      <c r="W496" s="54">
        <f t="shared" si="391"/>
        <v>2</v>
      </c>
    </row>
    <row r="497" spans="1:23" hidden="1">
      <c r="A497" s="8" t="s">
        <v>770</v>
      </c>
      <c r="B497" s="5" t="s">
        <v>771</v>
      </c>
      <c r="C497" s="46" t="s">
        <v>2262</v>
      </c>
      <c r="D497" s="46" t="s">
        <v>284</v>
      </c>
      <c r="E497" s="46" t="s">
        <v>574</v>
      </c>
      <c r="F497" s="46" t="s">
        <v>311</v>
      </c>
      <c r="G497" s="46" t="s">
        <v>1888</v>
      </c>
      <c r="H497" s="47"/>
      <c r="I497" s="47" t="s">
        <v>1872</v>
      </c>
      <c r="J497" s="48" t="s">
        <v>11</v>
      </c>
      <c r="K497" s="45" t="s">
        <v>11</v>
      </c>
      <c r="L497" s="49">
        <v>70000</v>
      </c>
      <c r="M497" s="50">
        <v>26050</v>
      </c>
      <c r="N497" s="51">
        <f t="shared" ref="N497:N504" si="392">IFERROR(M497/L497,2)</f>
        <v>0.37214285714285716</v>
      </c>
      <c r="O497" s="51" t="str">
        <f t="shared" ref="O497:O504" si="393">IF(N497&gt;=120%, "120% equal &amp; above", IF(N497&gt;=100%,"&gt;=100%- &lt;120%",IF(N497&gt;=80%,"&gt;=80%-&lt;100%",IF(N497&gt;=50%,"&gt;=50%-&lt;80%",IF(N497&gt;=20%,"&gt;=20%-&lt;50%","&lt;20%")))))</f>
        <v>&gt;=20%-&lt;50%</v>
      </c>
      <c r="P497" s="50">
        <f t="shared" ref="P497:P504" si="394">M497/$B$3*$B$2</f>
        <v>35522.727272727272</v>
      </c>
      <c r="Q497" s="51">
        <f t="shared" ref="Q497:Q504" si="395">IFERROR(P497/L497,2)</f>
        <v>0.50746753246753251</v>
      </c>
      <c r="R497" s="52">
        <v>45788</v>
      </c>
      <c r="S497" s="53">
        <v>30920</v>
      </c>
      <c r="T497" s="54">
        <f t="shared" ref="T497:T504" si="396">IFERROR(S497/R497,2)</f>
        <v>0.67528610116187648</v>
      </c>
      <c r="U497" s="54" t="str">
        <f t="shared" ref="U497:U504" si="397">IF(T497&gt;=120%, "120% equal &amp; above", IF(T497&gt;=100%,"&gt;=100%- &lt;120%",IF(T497&gt;=80%,"&gt;=80%-&lt;100%",IF(T497&gt;=50%,"&gt;=50%-&lt;80%",IF(T497&gt;=20%,"&gt;=20%-&lt;50%","&lt;20%")))))</f>
        <v>&gt;=50%-&lt;80%</v>
      </c>
      <c r="V497" s="53">
        <f t="shared" ref="V497:V504" si="398">S497/$B$3*$B$2</f>
        <v>42163.636363636368</v>
      </c>
      <c r="W497" s="54">
        <f t="shared" ref="W497:W504" si="399">IFERROR(V497/R497,2)</f>
        <v>0.92084468340255887</v>
      </c>
    </row>
    <row r="498" spans="1:23" hidden="1">
      <c r="A498" s="8" t="s">
        <v>307</v>
      </c>
      <c r="B498" s="5" t="s">
        <v>308</v>
      </c>
      <c r="C498" s="46" t="s">
        <v>1772</v>
      </c>
      <c r="D498" s="46" t="s">
        <v>1773</v>
      </c>
      <c r="E498" s="46" t="s">
        <v>310</v>
      </c>
      <c r="F498" s="46" t="s">
        <v>311</v>
      </c>
      <c r="G498" s="46" t="s">
        <v>1894</v>
      </c>
      <c r="H498" s="47"/>
      <c r="I498" s="47" t="s">
        <v>1872</v>
      </c>
      <c r="J498" s="48" t="s">
        <v>11</v>
      </c>
      <c r="K498" s="45" t="s">
        <v>11</v>
      </c>
      <c r="L498" s="49">
        <v>50000</v>
      </c>
      <c r="M498" s="50">
        <v>63810</v>
      </c>
      <c r="N498" s="51">
        <f t="shared" si="392"/>
        <v>1.2762</v>
      </c>
      <c r="O498" s="51"/>
      <c r="P498" s="50">
        <f t="shared" si="394"/>
        <v>87013.636363636368</v>
      </c>
      <c r="Q498" s="51"/>
      <c r="R498" s="52">
        <v>65000</v>
      </c>
      <c r="S498" s="53">
        <v>3640</v>
      </c>
      <c r="T498" s="54">
        <f t="shared" si="396"/>
        <v>5.6000000000000001E-2</v>
      </c>
      <c r="U498" s="54" t="str">
        <f t="shared" si="397"/>
        <v>&lt;20%</v>
      </c>
      <c r="V498" s="53">
        <f t="shared" si="398"/>
        <v>4963.636363636364</v>
      </c>
      <c r="W498" s="54">
        <f t="shared" si="399"/>
        <v>7.636363636363637E-2</v>
      </c>
    </row>
    <row r="499" spans="1:23" hidden="1">
      <c r="A499" s="8" t="s">
        <v>776</v>
      </c>
      <c r="B499" s="5" t="s">
        <v>777</v>
      </c>
      <c r="C499" s="46" t="s">
        <v>1611</v>
      </c>
      <c r="D499" s="46" t="s">
        <v>143</v>
      </c>
      <c r="E499" s="46" t="s">
        <v>574</v>
      </c>
      <c r="F499" s="46" t="s">
        <v>311</v>
      </c>
      <c r="G499" s="46" t="s">
        <v>1962</v>
      </c>
      <c r="H499" s="47"/>
      <c r="I499" s="47" t="s">
        <v>1872</v>
      </c>
      <c r="J499" s="48" t="s">
        <v>11</v>
      </c>
      <c r="K499" s="45" t="s">
        <v>11</v>
      </c>
      <c r="L499" s="49">
        <v>50000</v>
      </c>
      <c r="M499" s="50">
        <v>33000</v>
      </c>
      <c r="N499" s="51">
        <f t="shared" si="392"/>
        <v>0.66</v>
      </c>
      <c r="O499" s="51"/>
      <c r="P499" s="50">
        <f t="shared" si="394"/>
        <v>45000</v>
      </c>
      <c r="Q499" s="51"/>
      <c r="R499" s="52">
        <v>65000</v>
      </c>
      <c r="S499" s="53">
        <v>50390</v>
      </c>
      <c r="T499" s="54">
        <f t="shared" si="396"/>
        <v>0.77523076923076928</v>
      </c>
      <c r="U499" s="54" t="str">
        <f t="shared" si="397"/>
        <v>&gt;=50%-&lt;80%</v>
      </c>
      <c r="V499" s="53">
        <f t="shared" si="398"/>
        <v>68713.636363636368</v>
      </c>
      <c r="W499" s="54">
        <f t="shared" si="399"/>
        <v>1.0571328671328672</v>
      </c>
    </row>
    <row r="500" spans="1:23" hidden="1">
      <c r="A500" s="8" t="s">
        <v>776</v>
      </c>
      <c r="B500" s="5" t="s">
        <v>777</v>
      </c>
      <c r="C500" s="46" t="s">
        <v>2113</v>
      </c>
      <c r="D500" s="46" t="s">
        <v>2114</v>
      </c>
      <c r="E500" s="46" t="s">
        <v>574</v>
      </c>
      <c r="F500" s="46" t="s">
        <v>311</v>
      </c>
      <c r="G500" s="46" t="s">
        <v>1962</v>
      </c>
      <c r="H500" s="47"/>
      <c r="I500" s="47" t="s">
        <v>1872</v>
      </c>
      <c r="J500" s="48" t="s">
        <v>11</v>
      </c>
      <c r="K500" s="45" t="s">
        <v>11</v>
      </c>
      <c r="L500" s="49">
        <v>40000</v>
      </c>
      <c r="M500" s="50">
        <v>28375</v>
      </c>
      <c r="N500" s="51">
        <f t="shared" si="392"/>
        <v>0.70937499999999998</v>
      </c>
      <c r="O500" s="51" t="str">
        <f t="shared" si="393"/>
        <v>&gt;=50%-&lt;80%</v>
      </c>
      <c r="P500" s="50">
        <f t="shared" si="394"/>
        <v>38693.181818181816</v>
      </c>
      <c r="Q500" s="51">
        <f t="shared" si="395"/>
        <v>0.96732954545454541</v>
      </c>
      <c r="R500" s="52">
        <v>75000</v>
      </c>
      <c r="S500" s="53">
        <v>31730</v>
      </c>
      <c r="T500" s="54">
        <f t="shared" si="396"/>
        <v>0.42306666666666665</v>
      </c>
      <c r="U500" s="54" t="str">
        <f t="shared" si="397"/>
        <v>&gt;=20%-&lt;50%</v>
      </c>
      <c r="V500" s="53">
        <f t="shared" si="398"/>
        <v>43268.181818181816</v>
      </c>
      <c r="W500" s="54">
        <f t="shared" si="399"/>
        <v>0.57690909090909093</v>
      </c>
    </row>
    <row r="501" spans="1:23" hidden="1">
      <c r="A501" s="8" t="s">
        <v>776</v>
      </c>
      <c r="B501" s="5" t="s">
        <v>777</v>
      </c>
      <c r="C501" s="46" t="s">
        <v>1834</v>
      </c>
      <c r="D501" s="46" t="s">
        <v>1835</v>
      </c>
      <c r="E501" s="46" t="s">
        <v>574</v>
      </c>
      <c r="F501" s="46" t="s">
        <v>311</v>
      </c>
      <c r="G501" s="46" t="s">
        <v>1962</v>
      </c>
      <c r="H501" s="47"/>
      <c r="I501" s="47" t="s">
        <v>1872</v>
      </c>
      <c r="J501" s="48" t="s">
        <v>11</v>
      </c>
      <c r="K501" s="45" t="s">
        <v>11</v>
      </c>
      <c r="L501" s="49">
        <v>40000</v>
      </c>
      <c r="M501" s="50">
        <v>46290</v>
      </c>
      <c r="N501" s="51">
        <f t="shared" si="392"/>
        <v>1.1572499999999999</v>
      </c>
      <c r="O501" s="51" t="str">
        <f t="shared" si="393"/>
        <v>&gt;=100%- &lt;120%</v>
      </c>
      <c r="P501" s="50">
        <f t="shared" si="394"/>
        <v>63122.727272727272</v>
      </c>
      <c r="Q501" s="51">
        <f t="shared" si="395"/>
        <v>1.5780681818181819</v>
      </c>
      <c r="R501" s="52">
        <v>75000</v>
      </c>
      <c r="S501" s="53">
        <v>32870</v>
      </c>
      <c r="T501" s="54">
        <f t="shared" si="396"/>
        <v>0.43826666666666669</v>
      </c>
      <c r="U501" s="54" t="str">
        <f t="shared" si="397"/>
        <v>&gt;=20%-&lt;50%</v>
      </c>
      <c r="V501" s="53">
        <f t="shared" si="398"/>
        <v>44822.727272727272</v>
      </c>
      <c r="W501" s="54">
        <f t="shared" si="399"/>
        <v>0.59763636363636363</v>
      </c>
    </row>
    <row r="502" spans="1:23" hidden="1">
      <c r="A502" s="8" t="s">
        <v>776</v>
      </c>
      <c r="B502" s="5" t="s">
        <v>777</v>
      </c>
      <c r="C502" s="46" t="s">
        <v>1609</v>
      </c>
      <c r="D502" s="46" t="s">
        <v>1610</v>
      </c>
      <c r="E502" s="46" t="s">
        <v>574</v>
      </c>
      <c r="F502" s="46" t="s">
        <v>311</v>
      </c>
      <c r="G502" s="46" t="s">
        <v>1962</v>
      </c>
      <c r="H502" s="47"/>
      <c r="I502" s="47" t="s">
        <v>1872</v>
      </c>
      <c r="J502" s="48" t="s">
        <v>11</v>
      </c>
      <c r="K502" s="45" t="s">
        <v>11</v>
      </c>
      <c r="L502" s="49">
        <v>39862.125</v>
      </c>
      <c r="M502" s="50">
        <v>17005</v>
      </c>
      <c r="N502" s="51">
        <f t="shared" si="392"/>
        <v>0.42659542109207677</v>
      </c>
      <c r="O502" s="51" t="str">
        <f t="shared" si="393"/>
        <v>&gt;=20%-&lt;50%</v>
      </c>
      <c r="P502" s="50">
        <f t="shared" si="394"/>
        <v>23188.636363636364</v>
      </c>
      <c r="Q502" s="51">
        <f t="shared" si="395"/>
        <v>0.58172102876192289</v>
      </c>
      <c r="R502" s="52">
        <v>75000</v>
      </c>
      <c r="S502" s="53">
        <v>3640</v>
      </c>
      <c r="T502" s="54">
        <f t="shared" si="396"/>
        <v>4.8533333333333331E-2</v>
      </c>
      <c r="U502" s="54" t="str">
        <f t="shared" si="397"/>
        <v>&lt;20%</v>
      </c>
      <c r="V502" s="53">
        <f t="shared" si="398"/>
        <v>4963.636363636364</v>
      </c>
      <c r="W502" s="54">
        <f t="shared" si="399"/>
        <v>6.6181818181818189E-2</v>
      </c>
    </row>
    <row r="503" spans="1:23" hidden="1">
      <c r="A503" s="8" t="s">
        <v>701</v>
      </c>
      <c r="B503" s="5" t="s">
        <v>300</v>
      </c>
      <c r="C503" s="46" t="s">
        <v>736</v>
      </c>
      <c r="D503" s="46" t="s">
        <v>737</v>
      </c>
      <c r="E503" s="46" t="s">
        <v>473</v>
      </c>
      <c r="F503" s="46" t="s">
        <v>311</v>
      </c>
      <c r="G503" s="46" t="s">
        <v>1939</v>
      </c>
      <c r="H503" s="47"/>
      <c r="I503" s="47" t="s">
        <v>1872</v>
      </c>
      <c r="J503" s="48" t="s">
        <v>11</v>
      </c>
      <c r="K503" s="45"/>
      <c r="L503" s="49">
        <v>114563.70000000001</v>
      </c>
      <c r="M503" s="50">
        <v>80545</v>
      </c>
      <c r="N503" s="51">
        <f t="shared" si="392"/>
        <v>0.70305864772174775</v>
      </c>
      <c r="O503" s="51" t="str">
        <f t="shared" si="393"/>
        <v>&gt;=50%-&lt;80%</v>
      </c>
      <c r="P503" s="50">
        <f t="shared" si="394"/>
        <v>109834.09090909091</v>
      </c>
      <c r="Q503" s="51">
        <f t="shared" si="395"/>
        <v>0.9587163378023833</v>
      </c>
      <c r="R503" s="52"/>
      <c r="S503" s="53">
        <v>7790</v>
      </c>
      <c r="T503" s="54">
        <f t="shared" si="396"/>
        <v>2</v>
      </c>
      <c r="U503" s="54" t="str">
        <f t="shared" si="397"/>
        <v>120% equal &amp; above</v>
      </c>
      <c r="V503" s="53">
        <f t="shared" si="398"/>
        <v>10622.727272727272</v>
      </c>
      <c r="W503" s="54">
        <f t="shared" si="399"/>
        <v>2</v>
      </c>
    </row>
    <row r="504" spans="1:23" hidden="1">
      <c r="A504" s="8" t="s">
        <v>785</v>
      </c>
      <c r="B504" s="5" t="s">
        <v>786</v>
      </c>
      <c r="C504" s="46" t="s">
        <v>1143</v>
      </c>
      <c r="D504" s="46" t="s">
        <v>71</v>
      </c>
      <c r="E504" s="46" t="s">
        <v>789</v>
      </c>
      <c r="F504" s="46" t="s">
        <v>311</v>
      </c>
      <c r="G504" s="46" t="s">
        <v>1946</v>
      </c>
      <c r="H504" s="47"/>
      <c r="I504" s="47" t="s">
        <v>1872</v>
      </c>
      <c r="J504" s="48" t="s">
        <v>11</v>
      </c>
      <c r="K504" s="45" t="s">
        <v>11</v>
      </c>
      <c r="L504" s="49">
        <v>42401.475000000006</v>
      </c>
      <c r="M504" s="50">
        <v>47520</v>
      </c>
      <c r="N504" s="51">
        <f t="shared" si="392"/>
        <v>1.1207157298183612</v>
      </c>
      <c r="O504" s="51" t="str">
        <f t="shared" si="393"/>
        <v>&gt;=100%- &lt;120%</v>
      </c>
      <c r="P504" s="50">
        <f t="shared" si="394"/>
        <v>64800</v>
      </c>
      <c r="Q504" s="51">
        <f t="shared" si="395"/>
        <v>1.5282487224795833</v>
      </c>
      <c r="R504" s="52">
        <v>70567</v>
      </c>
      <c r="S504" s="53">
        <v>76020</v>
      </c>
      <c r="T504" s="54">
        <f t="shared" si="396"/>
        <v>1.0772740799523857</v>
      </c>
      <c r="U504" s="54" t="str">
        <f t="shared" si="397"/>
        <v>&gt;=100%- &lt;120%</v>
      </c>
      <c r="V504" s="53">
        <f t="shared" si="398"/>
        <v>103663.63636363637</v>
      </c>
      <c r="W504" s="54">
        <f t="shared" si="399"/>
        <v>1.4690101090259806</v>
      </c>
    </row>
    <row r="505" spans="1:23" hidden="1">
      <c r="A505" s="8" t="s">
        <v>633</v>
      </c>
      <c r="B505" s="5" t="s">
        <v>128</v>
      </c>
      <c r="C505" s="46" t="s">
        <v>647</v>
      </c>
      <c r="D505" s="46" t="s">
        <v>648</v>
      </c>
      <c r="E505" s="46" t="s">
        <v>589</v>
      </c>
      <c r="F505" s="46" t="s">
        <v>311</v>
      </c>
      <c r="G505" s="46" t="s">
        <v>1885</v>
      </c>
      <c r="H505" s="47"/>
      <c r="I505" s="47" t="s">
        <v>1872</v>
      </c>
      <c r="J505" s="48" t="s">
        <v>11</v>
      </c>
      <c r="K505" s="45"/>
      <c r="L505" s="49">
        <v>110965.95000000001</v>
      </c>
      <c r="M505" s="50">
        <v>56670</v>
      </c>
      <c r="N505" s="51">
        <f t="shared" ref="N505:N517" si="400">IFERROR(M505/L505,2)</f>
        <v>0.51069720035740684</v>
      </c>
      <c r="O505" s="51" t="str">
        <f t="shared" ref="O505:O517" si="401">IF(N505&gt;=120%, "120% equal &amp; above", IF(N505&gt;=100%,"&gt;=100%- &lt;120%",IF(N505&gt;=80%,"&gt;=80%-&lt;100%",IF(N505&gt;=50%,"&gt;=50%-&lt;80%",IF(N505&gt;=20%,"&gt;=20%-&lt;50%","&lt;20%")))))</f>
        <v>&gt;=50%-&lt;80%</v>
      </c>
      <c r="P505" s="50">
        <f t="shared" ref="P505:P517" si="402">M505/$B$3*$B$2</f>
        <v>77277.272727272735</v>
      </c>
      <c r="Q505" s="51">
        <f t="shared" ref="Q505:Q517" si="403">IFERROR(P505/L505,2)</f>
        <v>0.69640527321464585</v>
      </c>
      <c r="R505" s="52"/>
      <c r="S505" s="53">
        <v>22460</v>
      </c>
      <c r="T505" s="54">
        <f t="shared" ref="T505:T517" si="404">IFERROR(S505/R505,2)</f>
        <v>2</v>
      </c>
      <c r="U505" s="54" t="str">
        <f t="shared" ref="U505:U517" si="405">IF(T505&gt;=120%, "120% equal &amp; above", IF(T505&gt;=100%,"&gt;=100%- &lt;120%",IF(T505&gt;=80%,"&gt;=80%-&lt;100%",IF(T505&gt;=50%,"&gt;=50%-&lt;80%",IF(T505&gt;=20%,"&gt;=20%-&lt;50%","&lt;20%")))))</f>
        <v>120% equal &amp; above</v>
      </c>
      <c r="V505" s="53">
        <f t="shared" ref="V505:V517" si="406">S505/$B$3*$B$2</f>
        <v>30627.272727272728</v>
      </c>
      <c r="W505" s="54">
        <f t="shared" ref="W505:W517" si="407">IFERROR(V505/R505,2)</f>
        <v>2</v>
      </c>
    </row>
    <row r="506" spans="1:23" hidden="1">
      <c r="A506" s="8" t="s">
        <v>469</v>
      </c>
      <c r="B506" s="5" t="s">
        <v>470</v>
      </c>
      <c r="C506" s="46" t="s">
        <v>1249</v>
      </c>
      <c r="D506" s="46" t="s">
        <v>1250</v>
      </c>
      <c r="E506" s="46" t="s">
        <v>473</v>
      </c>
      <c r="F506" s="46" t="s">
        <v>311</v>
      </c>
      <c r="G506" s="46" t="s">
        <v>1911</v>
      </c>
      <c r="H506" s="47"/>
      <c r="I506" s="47" t="s">
        <v>1872</v>
      </c>
      <c r="J506" s="48" t="s">
        <v>11</v>
      </c>
      <c r="K506" s="45" t="s">
        <v>11</v>
      </c>
      <c r="L506" s="49">
        <v>47362.725000000006</v>
      </c>
      <c r="M506" s="50">
        <v>25530</v>
      </c>
      <c r="N506" s="51">
        <f t="shared" si="400"/>
        <v>0.53903148520276223</v>
      </c>
      <c r="O506" s="51" t="str">
        <f t="shared" si="401"/>
        <v>&gt;=50%-&lt;80%</v>
      </c>
      <c r="P506" s="50">
        <f t="shared" si="402"/>
        <v>34813.636363636368</v>
      </c>
      <c r="Q506" s="51">
        <f t="shared" si="403"/>
        <v>0.73504293436740309</v>
      </c>
      <c r="R506" s="52">
        <v>63227.64</v>
      </c>
      <c r="S506" s="53">
        <v>15770</v>
      </c>
      <c r="T506" s="54">
        <f t="shared" si="404"/>
        <v>0.24941623631690191</v>
      </c>
      <c r="U506" s="54" t="str">
        <f t="shared" si="405"/>
        <v>&gt;=20%-&lt;50%</v>
      </c>
      <c r="V506" s="53">
        <f t="shared" si="406"/>
        <v>21504.545454545456</v>
      </c>
      <c r="W506" s="54">
        <f t="shared" si="407"/>
        <v>0.34011304952304811</v>
      </c>
    </row>
    <row r="507" spans="1:23" hidden="1">
      <c r="A507" s="8" t="s">
        <v>776</v>
      </c>
      <c r="B507" s="5" t="s">
        <v>777</v>
      </c>
      <c r="C507" s="46" t="s">
        <v>1648</v>
      </c>
      <c r="D507" s="46" t="s">
        <v>1649</v>
      </c>
      <c r="E507" s="46" t="s">
        <v>574</v>
      </c>
      <c r="F507" s="46" t="s">
        <v>311</v>
      </c>
      <c r="G507" s="46" t="s">
        <v>1966</v>
      </c>
      <c r="H507" s="47"/>
      <c r="I507" s="47" t="s">
        <v>1872</v>
      </c>
      <c r="J507" s="48" t="s">
        <v>11</v>
      </c>
      <c r="K507" s="45" t="s">
        <v>11</v>
      </c>
      <c r="L507" s="49">
        <v>40000</v>
      </c>
      <c r="M507" s="50">
        <v>21410</v>
      </c>
      <c r="N507" s="51">
        <f t="shared" si="400"/>
        <v>0.53525</v>
      </c>
      <c r="O507" s="51" t="str">
        <f t="shared" si="401"/>
        <v>&gt;=50%-&lt;80%</v>
      </c>
      <c r="P507" s="50">
        <f t="shared" si="402"/>
        <v>29195.454545454544</v>
      </c>
      <c r="Q507" s="51">
        <f t="shared" si="403"/>
        <v>0.72988636363636361</v>
      </c>
      <c r="R507" s="52">
        <v>70438.2</v>
      </c>
      <c r="S507" s="53">
        <v>6570</v>
      </c>
      <c r="T507" s="54">
        <f t="shared" si="404"/>
        <v>9.3273252297758888E-2</v>
      </c>
      <c r="U507" s="54" t="str">
        <f t="shared" si="405"/>
        <v>&lt;20%</v>
      </c>
      <c r="V507" s="53">
        <f t="shared" si="406"/>
        <v>8959.0909090909081</v>
      </c>
      <c r="W507" s="54">
        <f t="shared" si="407"/>
        <v>0.12719079858785301</v>
      </c>
    </row>
    <row r="508" spans="1:23" hidden="1">
      <c r="A508" s="8" t="s">
        <v>633</v>
      </c>
      <c r="B508" s="5" t="s">
        <v>128</v>
      </c>
      <c r="C508" s="46" t="s">
        <v>1819</v>
      </c>
      <c r="D508" s="46" t="s">
        <v>115</v>
      </c>
      <c r="E508" s="46" t="s">
        <v>589</v>
      </c>
      <c r="F508" s="46" t="s">
        <v>311</v>
      </c>
      <c r="G508" s="46" t="s">
        <v>1924</v>
      </c>
      <c r="H508" s="47"/>
      <c r="I508" s="47" t="s">
        <v>1872</v>
      </c>
      <c r="J508" s="48" t="s">
        <v>11</v>
      </c>
      <c r="K508" s="45" t="s">
        <v>11</v>
      </c>
      <c r="L508" s="49">
        <v>39702.15</v>
      </c>
      <c r="M508" s="50">
        <v>12030</v>
      </c>
      <c r="N508" s="51">
        <f t="shared" si="400"/>
        <v>0.30300626036625217</v>
      </c>
      <c r="O508" s="51" t="str">
        <f t="shared" si="401"/>
        <v>&gt;=20%-&lt;50%</v>
      </c>
      <c r="P508" s="50">
        <f t="shared" si="402"/>
        <v>16404.545454545456</v>
      </c>
      <c r="Q508" s="51">
        <f t="shared" si="403"/>
        <v>0.41319035504488938</v>
      </c>
      <c r="R508" s="52">
        <v>70352.799999999988</v>
      </c>
      <c r="S508" s="53">
        <v>73990</v>
      </c>
      <c r="T508" s="54">
        <f t="shared" si="404"/>
        <v>1.0516994348483644</v>
      </c>
      <c r="U508" s="54" t="str">
        <f t="shared" si="405"/>
        <v>&gt;=100%- &lt;120%</v>
      </c>
      <c r="V508" s="53">
        <f t="shared" si="406"/>
        <v>100895.45454545454</v>
      </c>
      <c r="W508" s="54">
        <f t="shared" si="407"/>
        <v>1.4341355929750423</v>
      </c>
    </row>
    <row r="509" spans="1:23" hidden="1">
      <c r="A509" s="8" t="s">
        <v>836</v>
      </c>
      <c r="B509" s="5" t="s">
        <v>837</v>
      </c>
      <c r="C509" s="46" t="s">
        <v>1409</v>
      </c>
      <c r="D509" s="46" t="s">
        <v>1410</v>
      </c>
      <c r="E509" s="46" t="s">
        <v>789</v>
      </c>
      <c r="F509" s="46" t="s">
        <v>311</v>
      </c>
      <c r="G509" s="46" t="s">
        <v>1957</v>
      </c>
      <c r="H509" s="47"/>
      <c r="I509" s="47" t="s">
        <v>1872</v>
      </c>
      <c r="J509" s="48" t="s">
        <v>11</v>
      </c>
      <c r="K509" s="45"/>
      <c r="L509" s="49">
        <v>110000</v>
      </c>
      <c r="M509" s="50">
        <v>52840</v>
      </c>
      <c r="N509" s="51">
        <f t="shared" si="400"/>
        <v>0.48036363636363638</v>
      </c>
      <c r="O509" s="51" t="str">
        <f t="shared" si="401"/>
        <v>&gt;=20%-&lt;50%</v>
      </c>
      <c r="P509" s="50">
        <f t="shared" si="402"/>
        <v>72054.545454545456</v>
      </c>
      <c r="Q509" s="51">
        <f t="shared" si="403"/>
        <v>0.65504132231404955</v>
      </c>
      <c r="R509" s="52"/>
      <c r="S509" s="53">
        <v>0</v>
      </c>
      <c r="T509" s="54">
        <f t="shared" si="404"/>
        <v>2</v>
      </c>
      <c r="U509" s="54" t="str">
        <f t="shared" si="405"/>
        <v>120% equal &amp; above</v>
      </c>
      <c r="V509" s="53">
        <f t="shared" si="406"/>
        <v>0</v>
      </c>
      <c r="W509" s="54">
        <f t="shared" si="407"/>
        <v>2</v>
      </c>
    </row>
    <row r="510" spans="1:23">
      <c r="A510" s="8" t="s">
        <v>374</v>
      </c>
      <c r="B510" s="5" t="s">
        <v>375</v>
      </c>
      <c r="C510" s="46" t="s">
        <v>1551</v>
      </c>
      <c r="D510" s="46" t="s">
        <v>1552</v>
      </c>
      <c r="E510" s="46" t="s">
        <v>311</v>
      </c>
      <c r="F510" s="46" t="s">
        <v>311</v>
      </c>
      <c r="G510" s="46" t="s">
        <v>1902</v>
      </c>
      <c r="H510" s="47"/>
      <c r="I510" s="47" t="s">
        <v>1872</v>
      </c>
      <c r="J510" s="48" t="s">
        <v>11</v>
      </c>
      <c r="K510" s="45" t="s">
        <v>11</v>
      </c>
      <c r="L510" s="49">
        <v>60000</v>
      </c>
      <c r="M510" s="50">
        <v>30515</v>
      </c>
      <c r="N510" s="51">
        <f t="shared" si="400"/>
        <v>0.50858333333333339</v>
      </c>
      <c r="O510" s="51" t="str">
        <f t="shared" si="401"/>
        <v>&gt;=50%-&lt;80%</v>
      </c>
      <c r="P510" s="50">
        <f t="shared" si="402"/>
        <v>41611.363636363632</v>
      </c>
      <c r="Q510" s="51">
        <f t="shared" si="403"/>
        <v>0.69352272727272724</v>
      </c>
      <c r="R510" s="52">
        <v>50000</v>
      </c>
      <c r="S510" s="53">
        <v>13450</v>
      </c>
      <c r="T510" s="54">
        <f t="shared" si="404"/>
        <v>0.26900000000000002</v>
      </c>
      <c r="U510" s="54" t="str">
        <f t="shared" si="405"/>
        <v>&gt;=20%-&lt;50%</v>
      </c>
      <c r="V510" s="53">
        <f t="shared" si="406"/>
        <v>18340.909090909092</v>
      </c>
      <c r="W510" s="54">
        <f t="shared" si="407"/>
        <v>0.36681818181818182</v>
      </c>
    </row>
    <row r="511" spans="1:23">
      <c r="A511" s="8" t="s">
        <v>374</v>
      </c>
      <c r="B511" s="5" t="s">
        <v>375</v>
      </c>
      <c r="C511" s="46" t="s">
        <v>394</v>
      </c>
      <c r="D511" s="46" t="s">
        <v>395</v>
      </c>
      <c r="E511" s="46" t="s">
        <v>311</v>
      </c>
      <c r="F511" s="46" t="s">
        <v>311</v>
      </c>
      <c r="G511" s="46" t="s">
        <v>1902</v>
      </c>
      <c r="H511" s="47"/>
      <c r="I511" s="47" t="s">
        <v>1872</v>
      </c>
      <c r="J511" s="48" t="s">
        <v>11</v>
      </c>
      <c r="K511" s="45" t="s">
        <v>11</v>
      </c>
      <c r="L511" s="49">
        <v>60000</v>
      </c>
      <c r="M511" s="50">
        <v>61200</v>
      </c>
      <c r="N511" s="51">
        <f t="shared" si="400"/>
        <v>1.02</v>
      </c>
      <c r="O511" s="51" t="str">
        <f t="shared" si="401"/>
        <v>&gt;=100%- &lt;120%</v>
      </c>
      <c r="P511" s="50">
        <f t="shared" si="402"/>
        <v>83454.545454545456</v>
      </c>
      <c r="Q511" s="51">
        <f t="shared" si="403"/>
        <v>1.3909090909090909</v>
      </c>
      <c r="R511" s="52">
        <v>50000</v>
      </c>
      <c r="S511" s="53">
        <v>31800</v>
      </c>
      <c r="T511" s="54">
        <f t="shared" si="404"/>
        <v>0.63600000000000001</v>
      </c>
      <c r="U511" s="54" t="str">
        <f t="shared" si="405"/>
        <v>&gt;=50%-&lt;80%</v>
      </c>
      <c r="V511" s="53">
        <f t="shared" si="406"/>
        <v>43363.636363636368</v>
      </c>
      <c r="W511" s="54">
        <f t="shared" si="407"/>
        <v>0.86727272727272731</v>
      </c>
    </row>
    <row r="512" spans="1:23">
      <c r="A512" s="8" t="s">
        <v>374</v>
      </c>
      <c r="B512" s="5" t="s">
        <v>375</v>
      </c>
      <c r="C512" s="46" t="s">
        <v>724</v>
      </c>
      <c r="D512" s="46" t="s">
        <v>725</v>
      </c>
      <c r="E512" s="46" t="s">
        <v>311</v>
      </c>
      <c r="F512" s="46" t="s">
        <v>311</v>
      </c>
      <c r="G512" s="46" t="s">
        <v>1936</v>
      </c>
      <c r="H512" s="47"/>
      <c r="I512" s="47" t="s">
        <v>1872</v>
      </c>
      <c r="J512" s="48" t="s">
        <v>11</v>
      </c>
      <c r="K512" s="45" t="s">
        <v>11</v>
      </c>
      <c r="L512" s="49">
        <v>60000</v>
      </c>
      <c r="M512" s="50">
        <v>25780</v>
      </c>
      <c r="N512" s="51">
        <f t="shared" si="400"/>
        <v>0.42966666666666664</v>
      </c>
      <c r="O512" s="51" t="str">
        <f t="shared" si="401"/>
        <v>&gt;=20%-&lt;50%</v>
      </c>
      <c r="P512" s="50">
        <f t="shared" si="402"/>
        <v>35154.545454545456</v>
      </c>
      <c r="Q512" s="51">
        <f t="shared" si="403"/>
        <v>0.58590909090909093</v>
      </c>
      <c r="R512" s="52">
        <v>50000</v>
      </c>
      <c r="S512" s="53">
        <v>15870</v>
      </c>
      <c r="T512" s="54">
        <f t="shared" si="404"/>
        <v>0.31740000000000002</v>
      </c>
      <c r="U512" s="54" t="str">
        <f t="shared" si="405"/>
        <v>&gt;=20%-&lt;50%</v>
      </c>
      <c r="V512" s="53">
        <f t="shared" si="406"/>
        <v>21640.909090909092</v>
      </c>
      <c r="W512" s="54">
        <f t="shared" si="407"/>
        <v>0.43281818181818182</v>
      </c>
    </row>
    <row r="513" spans="1:23" hidden="1">
      <c r="A513" s="8" t="s">
        <v>770</v>
      </c>
      <c r="B513" s="5" t="s">
        <v>771</v>
      </c>
      <c r="C513" s="46" t="s">
        <v>1643</v>
      </c>
      <c r="D513" s="46" t="s">
        <v>1644</v>
      </c>
      <c r="E513" s="46" t="s">
        <v>574</v>
      </c>
      <c r="F513" s="46" t="s">
        <v>311</v>
      </c>
      <c r="G513" s="46" t="s">
        <v>1960</v>
      </c>
      <c r="H513" s="47"/>
      <c r="I513" s="47" t="s">
        <v>1872</v>
      </c>
      <c r="J513" s="48" t="s">
        <v>11</v>
      </c>
      <c r="K513" s="45" t="s">
        <v>11</v>
      </c>
      <c r="L513" s="49">
        <v>50000</v>
      </c>
      <c r="M513" s="50">
        <v>52645</v>
      </c>
      <c r="N513" s="51">
        <f t="shared" si="400"/>
        <v>1.0528999999999999</v>
      </c>
      <c r="O513" s="51" t="str">
        <f t="shared" si="401"/>
        <v>&gt;=100%- &lt;120%</v>
      </c>
      <c r="P513" s="50">
        <f t="shared" si="402"/>
        <v>71788.636363636368</v>
      </c>
      <c r="Q513" s="51">
        <f t="shared" si="403"/>
        <v>1.4357727272727274</v>
      </c>
      <c r="R513" s="52">
        <v>60000</v>
      </c>
      <c r="S513" s="53">
        <v>24600</v>
      </c>
      <c r="T513" s="54">
        <f t="shared" si="404"/>
        <v>0.41</v>
      </c>
      <c r="U513" s="54" t="str">
        <f t="shared" si="405"/>
        <v>&gt;=20%-&lt;50%</v>
      </c>
      <c r="V513" s="53">
        <f t="shared" si="406"/>
        <v>33545.454545454544</v>
      </c>
      <c r="W513" s="54">
        <f t="shared" si="407"/>
        <v>0.55909090909090908</v>
      </c>
    </row>
    <row r="514" spans="1:23">
      <c r="A514" s="8" t="s">
        <v>374</v>
      </c>
      <c r="B514" s="5" t="s">
        <v>375</v>
      </c>
      <c r="C514" s="46" t="s">
        <v>404</v>
      </c>
      <c r="D514" s="46" t="s">
        <v>405</v>
      </c>
      <c r="E514" s="46" t="s">
        <v>311</v>
      </c>
      <c r="F514" s="46" t="s">
        <v>311</v>
      </c>
      <c r="G514" s="46" t="s">
        <v>1902</v>
      </c>
      <c r="H514" s="47"/>
      <c r="I514" s="47" t="s">
        <v>1872</v>
      </c>
      <c r="J514" s="48" t="s">
        <v>11</v>
      </c>
      <c r="K514" s="45" t="s">
        <v>11</v>
      </c>
      <c r="L514" s="49">
        <v>60000</v>
      </c>
      <c r="M514" s="50">
        <v>60455</v>
      </c>
      <c r="N514" s="51">
        <f t="shared" si="400"/>
        <v>1.0075833333333333</v>
      </c>
      <c r="O514" s="51"/>
      <c r="P514" s="50">
        <f t="shared" si="402"/>
        <v>82438.636363636368</v>
      </c>
      <c r="Q514" s="51"/>
      <c r="R514" s="52">
        <v>50000</v>
      </c>
      <c r="S514" s="53">
        <v>41400</v>
      </c>
      <c r="T514" s="54">
        <f t="shared" si="404"/>
        <v>0.82799999999999996</v>
      </c>
      <c r="U514" s="54" t="str">
        <f t="shared" si="405"/>
        <v>&gt;=80%-&lt;100%</v>
      </c>
      <c r="V514" s="53">
        <f t="shared" si="406"/>
        <v>56454.545454545456</v>
      </c>
      <c r="W514" s="54">
        <f t="shared" si="407"/>
        <v>1.1290909090909091</v>
      </c>
    </row>
    <row r="515" spans="1:23" hidden="1">
      <c r="A515" s="8" t="s">
        <v>776</v>
      </c>
      <c r="B515" s="5" t="s">
        <v>777</v>
      </c>
      <c r="C515" s="46" t="s">
        <v>2471</v>
      </c>
      <c r="D515" s="46" t="s">
        <v>2472</v>
      </c>
      <c r="E515" s="46" t="s">
        <v>574</v>
      </c>
      <c r="F515" s="46" t="s">
        <v>311</v>
      </c>
      <c r="G515" s="46" t="s">
        <v>1962</v>
      </c>
      <c r="H515" s="47"/>
      <c r="I515" s="47" t="s">
        <v>1872</v>
      </c>
      <c r="J515" s="48" t="s">
        <v>11</v>
      </c>
      <c r="K515" s="45" t="s">
        <v>11</v>
      </c>
      <c r="L515" s="49">
        <v>60000</v>
      </c>
      <c r="M515" s="50">
        <v>62310</v>
      </c>
      <c r="N515" s="51">
        <f t="shared" si="400"/>
        <v>1.0385</v>
      </c>
      <c r="O515" s="51" t="str">
        <f t="shared" si="401"/>
        <v>&gt;=100%- &lt;120%</v>
      </c>
      <c r="P515" s="50">
        <f t="shared" si="402"/>
        <v>84968.181818181823</v>
      </c>
      <c r="Q515" s="51">
        <f t="shared" si="403"/>
        <v>1.4161363636363637</v>
      </c>
      <c r="R515" s="52">
        <v>50000</v>
      </c>
      <c r="S515" s="53">
        <v>28600</v>
      </c>
      <c r="T515" s="54">
        <f t="shared" si="404"/>
        <v>0.57199999999999995</v>
      </c>
      <c r="U515" s="54" t="str">
        <f t="shared" si="405"/>
        <v>&gt;=50%-&lt;80%</v>
      </c>
      <c r="V515" s="53">
        <f t="shared" si="406"/>
        <v>39000</v>
      </c>
      <c r="W515" s="54">
        <f t="shared" si="407"/>
        <v>0.78</v>
      </c>
    </row>
    <row r="516" spans="1:23" hidden="1">
      <c r="A516" s="8" t="s">
        <v>776</v>
      </c>
      <c r="B516" s="5" t="s">
        <v>777</v>
      </c>
      <c r="C516" s="46" t="s">
        <v>2544</v>
      </c>
      <c r="D516" s="46" t="s">
        <v>2545</v>
      </c>
      <c r="E516" s="46" t="s">
        <v>574</v>
      </c>
      <c r="F516" s="46" t="s">
        <v>311</v>
      </c>
      <c r="G516" s="46" t="s">
        <v>1961</v>
      </c>
      <c r="H516" s="47"/>
      <c r="I516" s="47" t="s">
        <v>1872</v>
      </c>
      <c r="J516" s="48" t="s">
        <v>11</v>
      </c>
      <c r="K516" s="45" t="s">
        <v>11</v>
      </c>
      <c r="L516" s="49">
        <v>50000</v>
      </c>
      <c r="M516" s="50">
        <v>21870</v>
      </c>
      <c r="N516" s="51">
        <f t="shared" si="400"/>
        <v>0.43740000000000001</v>
      </c>
      <c r="O516" s="51"/>
      <c r="P516" s="50">
        <f t="shared" si="402"/>
        <v>29822.727272727272</v>
      </c>
      <c r="Q516" s="51"/>
      <c r="R516" s="52">
        <v>60000</v>
      </c>
      <c r="S516" s="53">
        <v>0</v>
      </c>
      <c r="T516" s="54">
        <f t="shared" si="404"/>
        <v>0</v>
      </c>
      <c r="U516" s="54" t="str">
        <f t="shared" si="405"/>
        <v>&lt;20%</v>
      </c>
      <c r="V516" s="53">
        <f t="shared" si="406"/>
        <v>0</v>
      </c>
      <c r="W516" s="54">
        <f t="shared" si="407"/>
        <v>0</v>
      </c>
    </row>
    <row r="517" spans="1:23" hidden="1">
      <c r="A517" s="8" t="s">
        <v>685</v>
      </c>
      <c r="B517" s="5" t="s">
        <v>686</v>
      </c>
      <c r="C517" s="46" t="s">
        <v>2160</v>
      </c>
      <c r="D517" s="46" t="s">
        <v>147</v>
      </c>
      <c r="E517" s="46" t="s">
        <v>311</v>
      </c>
      <c r="F517" s="46" t="s">
        <v>311</v>
      </c>
      <c r="G517" s="46" t="s">
        <v>1932</v>
      </c>
      <c r="H517" s="47"/>
      <c r="I517" s="47" t="s">
        <v>1872</v>
      </c>
      <c r="J517" s="48" t="s">
        <v>11</v>
      </c>
      <c r="K517" s="45" t="s">
        <v>11</v>
      </c>
      <c r="L517" s="49">
        <v>60000</v>
      </c>
      <c r="M517" s="50">
        <v>50465</v>
      </c>
      <c r="N517" s="51">
        <f t="shared" si="400"/>
        <v>0.84108333333333329</v>
      </c>
      <c r="O517" s="51" t="str">
        <f t="shared" si="401"/>
        <v>&gt;=80%-&lt;100%</v>
      </c>
      <c r="P517" s="50">
        <f t="shared" si="402"/>
        <v>68815.909090909088</v>
      </c>
      <c r="Q517" s="51">
        <f t="shared" si="403"/>
        <v>1.1469318181818182</v>
      </c>
      <c r="R517" s="52">
        <v>50000</v>
      </c>
      <c r="S517" s="53">
        <v>37700</v>
      </c>
      <c r="T517" s="54">
        <f t="shared" si="404"/>
        <v>0.754</v>
      </c>
      <c r="U517" s="54" t="str">
        <f t="shared" si="405"/>
        <v>&gt;=50%-&lt;80%</v>
      </c>
      <c r="V517" s="53">
        <f t="shared" si="406"/>
        <v>51409.090909090912</v>
      </c>
      <c r="W517" s="54">
        <f t="shared" si="407"/>
        <v>1.0281818181818183</v>
      </c>
    </row>
    <row r="518" spans="1:23" hidden="1">
      <c r="A518" s="8" t="s">
        <v>469</v>
      </c>
      <c r="B518" s="5" t="s">
        <v>470</v>
      </c>
      <c r="C518" s="46" t="s">
        <v>865</v>
      </c>
      <c r="D518" s="46" t="s">
        <v>866</v>
      </c>
      <c r="E518" s="46" t="s">
        <v>473</v>
      </c>
      <c r="F518" s="46" t="s">
        <v>311</v>
      </c>
      <c r="G518" s="46" t="s">
        <v>1914</v>
      </c>
      <c r="H518" s="47"/>
      <c r="I518" s="47" t="s">
        <v>1872</v>
      </c>
      <c r="J518" s="48" t="s">
        <v>11</v>
      </c>
      <c r="K518" s="45"/>
      <c r="L518" s="49">
        <v>109634.85</v>
      </c>
      <c r="M518" s="50">
        <v>111980</v>
      </c>
      <c r="N518" s="51">
        <f t="shared" ref="N518:N529" si="408">IFERROR(M518/L518,2)</f>
        <v>1.0213905523654203</v>
      </c>
      <c r="O518" s="51" t="str">
        <f t="shared" ref="O518:O528" si="409">IF(N518&gt;=120%, "120% equal &amp; above", IF(N518&gt;=100%,"&gt;=100%- &lt;120%",IF(N518&gt;=80%,"&gt;=80%-&lt;100%",IF(N518&gt;=50%,"&gt;=50%-&lt;80%",IF(N518&gt;=20%,"&gt;=20%-&lt;50%","&lt;20%")))))</f>
        <v>&gt;=100%- &lt;120%</v>
      </c>
      <c r="P518" s="50">
        <f t="shared" ref="P518:P529" si="410">M518/$B$3*$B$2</f>
        <v>152700</v>
      </c>
      <c r="Q518" s="51">
        <f t="shared" ref="Q518:Q528" si="411">IFERROR(P518/L518,2)</f>
        <v>1.3928052986801185</v>
      </c>
      <c r="R518" s="57"/>
      <c r="S518" s="53">
        <v>0</v>
      </c>
      <c r="T518" s="54">
        <f t="shared" ref="T518:T529" si="412">IFERROR(S518/R518,2)</f>
        <v>2</v>
      </c>
      <c r="U518" s="54"/>
      <c r="V518" s="53">
        <f t="shared" ref="V518:V529" si="413">S518/$B$3*$B$2</f>
        <v>0</v>
      </c>
      <c r="W518" s="54"/>
    </row>
    <row r="519" spans="1:23" hidden="1">
      <c r="A519" s="8" t="s">
        <v>415</v>
      </c>
      <c r="B519" s="5" t="s">
        <v>416</v>
      </c>
      <c r="C519" s="46" t="s">
        <v>1791</v>
      </c>
      <c r="D519" s="46" t="s">
        <v>133</v>
      </c>
      <c r="E519" s="46" t="s">
        <v>310</v>
      </c>
      <c r="F519" s="46" t="s">
        <v>311</v>
      </c>
      <c r="G519" s="46" t="s">
        <v>1907</v>
      </c>
      <c r="H519" s="47"/>
      <c r="I519" s="47" t="s">
        <v>1872</v>
      </c>
      <c r="J519" s="48" t="s">
        <v>11</v>
      </c>
      <c r="K519" s="45" t="s">
        <v>11</v>
      </c>
      <c r="L519" s="49">
        <v>82635</v>
      </c>
      <c r="M519" s="50">
        <v>72890</v>
      </c>
      <c r="N519" s="51">
        <f t="shared" si="408"/>
        <v>0.88207176136019849</v>
      </c>
      <c r="O519" s="51" t="str">
        <f t="shared" si="409"/>
        <v>&gt;=80%-&lt;100%</v>
      </c>
      <c r="P519" s="50">
        <f t="shared" si="410"/>
        <v>99395.454545454544</v>
      </c>
      <c r="Q519" s="51">
        <f t="shared" si="411"/>
        <v>1.2028251291275434</v>
      </c>
      <c r="R519" s="57">
        <v>26000</v>
      </c>
      <c r="S519" s="53">
        <v>0</v>
      </c>
      <c r="T519" s="54">
        <f t="shared" si="412"/>
        <v>0</v>
      </c>
      <c r="U519" s="54"/>
      <c r="V519" s="53">
        <f t="shared" si="413"/>
        <v>0</v>
      </c>
      <c r="W519" s="54"/>
    </row>
    <row r="520" spans="1:23" hidden="1">
      <c r="A520" s="8" t="s">
        <v>836</v>
      </c>
      <c r="B520" s="5" t="s">
        <v>837</v>
      </c>
      <c r="C520" s="46" t="s">
        <v>1795</v>
      </c>
      <c r="D520" s="46" t="s">
        <v>1796</v>
      </c>
      <c r="E520" s="46" t="s">
        <v>789</v>
      </c>
      <c r="F520" s="46" t="s">
        <v>311</v>
      </c>
      <c r="G520" s="46" t="s">
        <v>1953</v>
      </c>
      <c r="H520" s="47"/>
      <c r="I520" s="47" t="s">
        <v>1872</v>
      </c>
      <c r="J520" s="48" t="s">
        <v>11</v>
      </c>
      <c r="K520" s="45" t="s">
        <v>11</v>
      </c>
      <c r="L520" s="49">
        <v>43010.325000000004</v>
      </c>
      <c r="M520" s="50">
        <v>46090</v>
      </c>
      <c r="N520" s="51">
        <f t="shared" si="408"/>
        <v>1.0716031557538799</v>
      </c>
      <c r="O520" s="51" t="str">
        <f t="shared" si="409"/>
        <v>&gt;=100%- &lt;120%</v>
      </c>
      <c r="P520" s="50">
        <f t="shared" si="410"/>
        <v>62850</v>
      </c>
      <c r="Q520" s="51">
        <f t="shared" si="411"/>
        <v>1.4612770305734726</v>
      </c>
      <c r="R520" s="57">
        <v>65354.079999999994</v>
      </c>
      <c r="S520" s="53">
        <v>0</v>
      </c>
      <c r="T520" s="54">
        <f t="shared" si="412"/>
        <v>0</v>
      </c>
      <c r="U520" s="54"/>
      <c r="V520" s="53">
        <f t="shared" si="413"/>
        <v>0</v>
      </c>
      <c r="W520" s="54"/>
    </row>
    <row r="521" spans="1:23" hidden="1">
      <c r="A521" s="8" t="s">
        <v>701</v>
      </c>
      <c r="B521" s="5" t="s">
        <v>300</v>
      </c>
      <c r="C521" s="46" t="s">
        <v>753</v>
      </c>
      <c r="D521" s="46" t="s">
        <v>754</v>
      </c>
      <c r="E521" s="46" t="s">
        <v>473</v>
      </c>
      <c r="F521" s="46" t="s">
        <v>311</v>
      </c>
      <c r="G521" s="46" t="s">
        <v>1939</v>
      </c>
      <c r="H521" s="47"/>
      <c r="I521" s="47" t="s">
        <v>1872</v>
      </c>
      <c r="J521" s="48" t="s">
        <v>11</v>
      </c>
      <c r="K521" s="45"/>
      <c r="L521" s="49">
        <v>108223.425</v>
      </c>
      <c r="M521" s="50">
        <v>59000</v>
      </c>
      <c r="N521" s="51">
        <f t="shared" si="408"/>
        <v>0.54516847900535392</v>
      </c>
      <c r="O521" s="51" t="str">
        <f t="shared" si="409"/>
        <v>&gt;=50%-&lt;80%</v>
      </c>
      <c r="P521" s="50">
        <f t="shared" si="410"/>
        <v>80454.545454545456</v>
      </c>
      <c r="Q521" s="51">
        <f t="shared" si="411"/>
        <v>0.74341156228002814</v>
      </c>
      <c r="R521" s="57"/>
      <c r="S521" s="53">
        <v>3640</v>
      </c>
      <c r="T521" s="54">
        <f t="shared" si="412"/>
        <v>2</v>
      </c>
      <c r="U521" s="54"/>
      <c r="V521" s="53">
        <f t="shared" si="413"/>
        <v>4963.636363636364</v>
      </c>
      <c r="W521" s="54"/>
    </row>
    <row r="522" spans="1:23" hidden="1">
      <c r="A522" s="8" t="s">
        <v>469</v>
      </c>
      <c r="B522" s="5" t="s">
        <v>470</v>
      </c>
      <c r="C522" s="46" t="s">
        <v>1823</v>
      </c>
      <c r="D522" s="46" t="s">
        <v>60</v>
      </c>
      <c r="E522" s="46" t="s">
        <v>473</v>
      </c>
      <c r="F522" s="46" t="s">
        <v>311</v>
      </c>
      <c r="G522" s="46" t="s">
        <v>1916</v>
      </c>
      <c r="H522" s="47"/>
      <c r="I522" s="47" t="s">
        <v>1872</v>
      </c>
      <c r="J522" s="48" t="s">
        <v>11</v>
      </c>
      <c r="K522" s="45" t="s">
        <v>11</v>
      </c>
      <c r="L522" s="49">
        <v>35357.850000000006</v>
      </c>
      <c r="M522" s="50">
        <v>17430</v>
      </c>
      <c r="N522" s="51">
        <f t="shared" si="408"/>
        <v>0.49295983777294144</v>
      </c>
      <c r="O522" s="51" t="str">
        <f t="shared" si="409"/>
        <v>&gt;=20%-&lt;50%</v>
      </c>
      <c r="P522" s="50">
        <f t="shared" si="410"/>
        <v>23768.181818181816</v>
      </c>
      <c r="Q522" s="51">
        <f t="shared" si="411"/>
        <v>0.67221796059946548</v>
      </c>
      <c r="R522" s="57">
        <v>72821</v>
      </c>
      <c r="S522" s="53">
        <v>11460</v>
      </c>
      <c r="T522" s="54">
        <f t="shared" si="412"/>
        <v>0.15737218659452631</v>
      </c>
      <c r="U522" s="54"/>
      <c r="V522" s="53">
        <f t="shared" si="413"/>
        <v>15627.272727272726</v>
      </c>
      <c r="W522" s="54"/>
    </row>
    <row r="523" spans="1:23" hidden="1">
      <c r="A523" s="8" t="s">
        <v>785</v>
      </c>
      <c r="B523" s="5" t="s">
        <v>786</v>
      </c>
      <c r="C523" s="46" t="s">
        <v>1208</v>
      </c>
      <c r="D523" s="46" t="s">
        <v>1209</v>
      </c>
      <c r="E523" s="46" t="s">
        <v>789</v>
      </c>
      <c r="F523" s="46" t="s">
        <v>311</v>
      </c>
      <c r="G523" s="46" t="s">
        <v>1951</v>
      </c>
      <c r="H523" s="47"/>
      <c r="I523" s="47" t="s">
        <v>1872</v>
      </c>
      <c r="J523" s="48" t="s">
        <v>11</v>
      </c>
      <c r="K523" s="45" t="s">
        <v>11</v>
      </c>
      <c r="L523" s="49">
        <v>30000</v>
      </c>
      <c r="M523" s="50">
        <v>14665</v>
      </c>
      <c r="N523" s="51">
        <f t="shared" si="408"/>
        <v>0.48883333333333334</v>
      </c>
      <c r="O523" s="51" t="str">
        <f t="shared" si="409"/>
        <v>&gt;=20%-&lt;50%</v>
      </c>
      <c r="P523" s="50">
        <f t="shared" si="410"/>
        <v>19997.727272727272</v>
      </c>
      <c r="Q523" s="51">
        <f t="shared" si="411"/>
        <v>0.66659090909090912</v>
      </c>
      <c r="R523" s="57">
        <v>78111.599999999991</v>
      </c>
      <c r="S523" s="53">
        <v>30030</v>
      </c>
      <c r="T523" s="54">
        <f t="shared" si="412"/>
        <v>0.38444994085385531</v>
      </c>
      <c r="U523" s="54"/>
      <c r="V523" s="53">
        <f t="shared" si="413"/>
        <v>40950</v>
      </c>
      <c r="W523" s="54"/>
    </row>
    <row r="524" spans="1:23">
      <c r="A524" s="8" t="s">
        <v>374</v>
      </c>
      <c r="B524" s="5" t="s">
        <v>375</v>
      </c>
      <c r="C524" s="46" t="s">
        <v>2178</v>
      </c>
      <c r="D524" s="46" t="s">
        <v>2179</v>
      </c>
      <c r="E524" s="46" t="s">
        <v>311</v>
      </c>
      <c r="F524" s="46" t="s">
        <v>311</v>
      </c>
      <c r="G524" s="46" t="s">
        <v>1901</v>
      </c>
      <c r="H524" s="47"/>
      <c r="I524" s="47" t="s">
        <v>1872</v>
      </c>
      <c r="J524" s="48" t="s">
        <v>11</v>
      </c>
      <c r="K524" s="45" t="s">
        <v>11</v>
      </c>
      <c r="L524" s="49">
        <v>30000</v>
      </c>
      <c r="M524" s="50">
        <v>19920</v>
      </c>
      <c r="N524" s="51">
        <f t="shared" si="408"/>
        <v>0.66400000000000003</v>
      </c>
      <c r="O524" s="51" t="str">
        <f t="shared" si="409"/>
        <v>&gt;=50%-&lt;80%</v>
      </c>
      <c r="P524" s="50">
        <f t="shared" si="410"/>
        <v>27163.636363636364</v>
      </c>
      <c r="Q524" s="51">
        <f t="shared" si="411"/>
        <v>0.90545454545454551</v>
      </c>
      <c r="R524" s="57">
        <v>77939.399999999994</v>
      </c>
      <c r="S524" s="53">
        <v>70940</v>
      </c>
      <c r="T524" s="54">
        <f t="shared" si="412"/>
        <v>0.91019433046700393</v>
      </c>
      <c r="U524" s="54"/>
      <c r="V524" s="53">
        <f t="shared" si="413"/>
        <v>96736.363636363632</v>
      </c>
      <c r="W524" s="54"/>
    </row>
    <row r="525" spans="1:23" hidden="1">
      <c r="A525" s="8" t="s">
        <v>469</v>
      </c>
      <c r="B525" s="5" t="s">
        <v>470</v>
      </c>
      <c r="C525" s="46" t="s">
        <v>561</v>
      </c>
      <c r="D525" s="46" t="s">
        <v>562</v>
      </c>
      <c r="E525" s="46" t="s">
        <v>473</v>
      </c>
      <c r="F525" s="46" t="s">
        <v>311</v>
      </c>
      <c r="G525" s="46" t="s">
        <v>1913</v>
      </c>
      <c r="H525" s="47"/>
      <c r="I525" s="47" t="s">
        <v>1872</v>
      </c>
      <c r="J525" s="48" t="s">
        <v>11</v>
      </c>
      <c r="K525" s="45" t="s">
        <v>11</v>
      </c>
      <c r="L525" s="49">
        <v>44191.575000000004</v>
      </c>
      <c r="M525" s="50">
        <v>40645</v>
      </c>
      <c r="N525" s="51">
        <f t="shared" si="408"/>
        <v>0.91974544921741297</v>
      </c>
      <c r="O525" s="51" t="str">
        <f t="shared" si="409"/>
        <v>&gt;=80%-&lt;100%</v>
      </c>
      <c r="P525" s="50">
        <f t="shared" si="410"/>
        <v>55425</v>
      </c>
      <c r="Q525" s="51">
        <f t="shared" si="411"/>
        <v>1.2541983398419267</v>
      </c>
      <c r="R525" s="57">
        <v>63435.659999999996</v>
      </c>
      <c r="S525" s="53">
        <v>14360</v>
      </c>
      <c r="T525" s="54">
        <f t="shared" si="412"/>
        <v>0.22637109789667201</v>
      </c>
      <c r="U525" s="54"/>
      <c r="V525" s="53">
        <f t="shared" si="413"/>
        <v>19581.818181818184</v>
      </c>
      <c r="W525" s="54"/>
    </row>
    <row r="526" spans="1:23" hidden="1">
      <c r="A526" s="8" t="s">
        <v>469</v>
      </c>
      <c r="B526" s="5" t="s">
        <v>470</v>
      </c>
      <c r="C526" s="46" t="s">
        <v>1752</v>
      </c>
      <c r="D526" s="46" t="s">
        <v>1753</v>
      </c>
      <c r="E526" s="46" t="s">
        <v>473</v>
      </c>
      <c r="F526" s="46" t="s">
        <v>311</v>
      </c>
      <c r="G526" s="46" t="s">
        <v>1910</v>
      </c>
      <c r="H526" s="47"/>
      <c r="I526" s="47" t="s">
        <v>1872</v>
      </c>
      <c r="J526" s="48" t="s">
        <v>11</v>
      </c>
      <c r="K526" s="45" t="s">
        <v>11</v>
      </c>
      <c r="L526" s="49">
        <v>39690.675000000003</v>
      </c>
      <c r="M526" s="50">
        <v>34075</v>
      </c>
      <c r="N526" s="51">
        <f t="shared" si="408"/>
        <v>0.85851399604567058</v>
      </c>
      <c r="O526" s="51" t="str">
        <f t="shared" si="409"/>
        <v>&gt;=80%-&lt;100%</v>
      </c>
      <c r="P526" s="50">
        <f t="shared" si="410"/>
        <v>46465.909090909088</v>
      </c>
      <c r="Q526" s="51">
        <f t="shared" si="411"/>
        <v>1.1707009036986418</v>
      </c>
      <c r="R526" s="57">
        <v>67472.72</v>
      </c>
      <c r="S526" s="53">
        <v>18980</v>
      </c>
      <c r="T526" s="54">
        <f t="shared" si="412"/>
        <v>0.28129887160321976</v>
      </c>
      <c r="U526" s="54"/>
      <c r="V526" s="53">
        <f t="shared" si="413"/>
        <v>25881.818181818184</v>
      </c>
      <c r="W526" s="54"/>
    </row>
    <row r="527" spans="1:23" hidden="1">
      <c r="A527" s="8" t="s">
        <v>633</v>
      </c>
      <c r="B527" s="5" t="s">
        <v>128</v>
      </c>
      <c r="C527" s="46" t="s">
        <v>660</v>
      </c>
      <c r="D527" s="46" t="s">
        <v>146</v>
      </c>
      <c r="E527" s="46" t="s">
        <v>589</v>
      </c>
      <c r="F527" s="46" t="s">
        <v>311</v>
      </c>
      <c r="G527" s="46" t="s">
        <v>1926</v>
      </c>
      <c r="H527" s="47"/>
      <c r="I527" s="47" t="s">
        <v>1872</v>
      </c>
      <c r="J527" s="48" t="s">
        <v>11</v>
      </c>
      <c r="K527" s="45"/>
      <c r="L527" s="49">
        <v>106832.5</v>
      </c>
      <c r="M527" s="50">
        <v>108935</v>
      </c>
      <c r="N527" s="51">
        <f t="shared" si="408"/>
        <v>1.0196803407202863</v>
      </c>
      <c r="O527" s="51" t="str">
        <f t="shared" si="409"/>
        <v>&gt;=100%- &lt;120%</v>
      </c>
      <c r="P527" s="50">
        <f t="shared" si="410"/>
        <v>148547.72727272726</v>
      </c>
      <c r="Q527" s="51">
        <f t="shared" si="411"/>
        <v>1.3904731918912996</v>
      </c>
      <c r="R527" s="57"/>
      <c r="S527" s="53">
        <v>26710</v>
      </c>
      <c r="T527" s="54">
        <f t="shared" si="412"/>
        <v>2</v>
      </c>
      <c r="U527" s="54"/>
      <c r="V527" s="53">
        <f t="shared" si="413"/>
        <v>36422.727272727272</v>
      </c>
      <c r="W527" s="54"/>
    </row>
    <row r="528" spans="1:23" hidden="1">
      <c r="A528" s="8" t="s">
        <v>469</v>
      </c>
      <c r="B528" s="5" t="s">
        <v>470</v>
      </c>
      <c r="C528" s="46" t="s">
        <v>543</v>
      </c>
      <c r="D528" s="46" t="s">
        <v>181</v>
      </c>
      <c r="E528" s="46" t="s">
        <v>473</v>
      </c>
      <c r="F528" s="46" t="s">
        <v>311</v>
      </c>
      <c r="G528" s="46" t="s">
        <v>1915</v>
      </c>
      <c r="H528" s="47"/>
      <c r="I528" s="47" t="s">
        <v>1872</v>
      </c>
      <c r="J528" s="48" t="s">
        <v>11</v>
      </c>
      <c r="K528" s="45"/>
      <c r="L528" s="49">
        <v>106330.72500000001</v>
      </c>
      <c r="M528" s="50">
        <v>75750</v>
      </c>
      <c r="N528" s="51">
        <f t="shared" si="408"/>
        <v>0.71239992015478115</v>
      </c>
      <c r="O528" s="51" t="str">
        <f t="shared" si="409"/>
        <v>&gt;=50%-&lt;80%</v>
      </c>
      <c r="P528" s="50">
        <f t="shared" si="410"/>
        <v>103295.45454545454</v>
      </c>
      <c r="Q528" s="51">
        <f t="shared" si="411"/>
        <v>0.97145443657470165</v>
      </c>
      <c r="R528" s="57"/>
      <c r="S528" s="53">
        <v>14260</v>
      </c>
      <c r="T528" s="54">
        <f t="shared" si="412"/>
        <v>2</v>
      </c>
      <c r="U528" s="54"/>
      <c r="V528" s="53">
        <f t="shared" si="413"/>
        <v>19445.454545454544</v>
      </c>
      <c r="W528" s="54"/>
    </row>
    <row r="529" spans="1:23" hidden="1">
      <c r="A529" s="8" t="s">
        <v>701</v>
      </c>
      <c r="B529" s="5" t="s">
        <v>300</v>
      </c>
      <c r="C529" s="46" t="s">
        <v>1572</v>
      </c>
      <c r="D529" s="46" t="s">
        <v>1573</v>
      </c>
      <c r="E529" s="46" t="s">
        <v>473</v>
      </c>
      <c r="F529" s="46" t="s">
        <v>311</v>
      </c>
      <c r="G529" s="46" t="s">
        <v>1939</v>
      </c>
      <c r="H529" s="47"/>
      <c r="I529" s="47" t="s">
        <v>1872</v>
      </c>
      <c r="J529" s="48" t="s">
        <v>11</v>
      </c>
      <c r="K529" s="45" t="s">
        <v>11</v>
      </c>
      <c r="L529" s="49">
        <v>70120.899999999994</v>
      </c>
      <c r="M529" s="50">
        <v>15240</v>
      </c>
      <c r="N529" s="51">
        <f t="shared" si="408"/>
        <v>0.21733891036766501</v>
      </c>
      <c r="O529" s="51" t="str">
        <f t="shared" ref="O529:O533" si="414">IF(N529&gt;=120%, "120% equal &amp; above", IF(N529&gt;=100%,"&gt;=100%- &lt;120%",IF(N529&gt;=80%,"&gt;=80%-&lt;100%",IF(N529&gt;=50%,"&gt;=50%-&lt;80%",IF(N529&gt;=20%,"&gt;=20%-&lt;50%","&lt;20%")))))</f>
        <v>&gt;=20%-&lt;50%</v>
      </c>
      <c r="P529" s="50">
        <f t="shared" si="410"/>
        <v>20781.818181818184</v>
      </c>
      <c r="Q529" s="51">
        <f t="shared" ref="Q529:Q533" si="415">IFERROR(P529/L529,2)</f>
        <v>0.29637124141045229</v>
      </c>
      <c r="R529" s="57">
        <v>36000</v>
      </c>
      <c r="S529" s="53">
        <v>0</v>
      </c>
      <c r="T529" s="54">
        <f t="shared" si="412"/>
        <v>0</v>
      </c>
      <c r="U529" s="54"/>
      <c r="V529" s="53">
        <f t="shared" si="413"/>
        <v>0</v>
      </c>
      <c r="W529" s="54"/>
    </row>
    <row r="530" spans="1:23" hidden="1">
      <c r="A530" s="8" t="s">
        <v>776</v>
      </c>
      <c r="B530" s="5" t="s">
        <v>777</v>
      </c>
      <c r="C530" s="46" t="s">
        <v>1601</v>
      </c>
      <c r="D530" s="46" t="s">
        <v>1602</v>
      </c>
      <c r="E530" s="46" t="s">
        <v>574</v>
      </c>
      <c r="F530" s="46" t="s">
        <v>311</v>
      </c>
      <c r="G530" s="46" t="s">
        <v>1942</v>
      </c>
      <c r="H530" s="47"/>
      <c r="I530" s="47" t="s">
        <v>1872</v>
      </c>
      <c r="J530" s="48" t="s">
        <v>11</v>
      </c>
      <c r="K530" s="45" t="s">
        <v>11</v>
      </c>
      <c r="L530" s="49">
        <v>80000</v>
      </c>
      <c r="M530" s="50">
        <v>61580</v>
      </c>
      <c r="N530" s="51">
        <f t="shared" ref="N530:N533" si="416">IFERROR(M530/L530,2)</f>
        <v>0.76975000000000005</v>
      </c>
      <c r="O530" s="51" t="str">
        <f t="shared" si="414"/>
        <v>&gt;=50%-&lt;80%</v>
      </c>
      <c r="P530" s="50">
        <f t="shared" ref="P530:P533" si="417">M530/$B$3*$B$2</f>
        <v>83972.727272727265</v>
      </c>
      <c r="Q530" s="51">
        <f t="shared" si="415"/>
        <v>1.0496590909090908</v>
      </c>
      <c r="R530" s="57">
        <v>26000</v>
      </c>
      <c r="S530" s="53">
        <v>0</v>
      </c>
      <c r="T530" s="54">
        <f t="shared" ref="T530:T533" si="418">IFERROR(S530/R530,2)</f>
        <v>0</v>
      </c>
      <c r="U530" s="54"/>
      <c r="V530" s="53">
        <f t="shared" ref="V530:V533" si="419">S530/$B$3*$B$2</f>
        <v>0</v>
      </c>
      <c r="W530" s="54"/>
    </row>
    <row r="531" spans="1:23" hidden="1">
      <c r="A531" s="8" t="s">
        <v>776</v>
      </c>
      <c r="B531" s="5" t="s">
        <v>777</v>
      </c>
      <c r="C531" s="46" t="s">
        <v>1350</v>
      </c>
      <c r="D531" s="46" t="s">
        <v>83</v>
      </c>
      <c r="E531" s="46" t="s">
        <v>574</v>
      </c>
      <c r="F531" s="46" t="s">
        <v>311</v>
      </c>
      <c r="G531" s="46" t="s">
        <v>1961</v>
      </c>
      <c r="H531" s="47"/>
      <c r="I531" s="47" t="s">
        <v>1872</v>
      </c>
      <c r="J531" s="48" t="s">
        <v>11</v>
      </c>
      <c r="K531" s="45" t="s">
        <v>11</v>
      </c>
      <c r="L531" s="49">
        <v>65000</v>
      </c>
      <c r="M531" s="50">
        <v>40940</v>
      </c>
      <c r="N531" s="51">
        <f t="shared" si="416"/>
        <v>0.62984615384615383</v>
      </c>
      <c r="O531" s="51" t="str">
        <f t="shared" si="414"/>
        <v>&gt;=50%-&lt;80%</v>
      </c>
      <c r="P531" s="50">
        <f t="shared" si="417"/>
        <v>55827.272727272728</v>
      </c>
      <c r="Q531" s="51">
        <f t="shared" si="415"/>
        <v>0.85888111888111884</v>
      </c>
      <c r="R531" s="57">
        <v>40000</v>
      </c>
      <c r="S531" s="53">
        <v>47590</v>
      </c>
      <c r="T531" s="54">
        <f t="shared" si="418"/>
        <v>1.1897500000000001</v>
      </c>
      <c r="U531" s="54"/>
      <c r="V531" s="53">
        <f t="shared" si="419"/>
        <v>64895.454545454544</v>
      </c>
      <c r="W531" s="54"/>
    </row>
    <row r="532" spans="1:23" hidden="1">
      <c r="A532" s="8" t="s">
        <v>776</v>
      </c>
      <c r="B532" s="5" t="s">
        <v>777</v>
      </c>
      <c r="C532" s="46" t="s">
        <v>2295</v>
      </c>
      <c r="D532" s="46" t="s">
        <v>175</v>
      </c>
      <c r="E532" s="46" t="s">
        <v>574</v>
      </c>
      <c r="F532" s="46" t="s">
        <v>311</v>
      </c>
      <c r="G532" s="46" t="s">
        <v>1942</v>
      </c>
      <c r="H532" s="47"/>
      <c r="I532" s="47" t="s">
        <v>1872</v>
      </c>
      <c r="J532" s="48" t="s">
        <v>11</v>
      </c>
      <c r="K532" s="45" t="s">
        <v>11</v>
      </c>
      <c r="L532" s="49">
        <v>35000</v>
      </c>
      <c r="M532" s="50">
        <v>43670</v>
      </c>
      <c r="N532" s="51">
        <f t="shared" si="416"/>
        <v>1.2477142857142858</v>
      </c>
      <c r="O532" s="51" t="str">
        <f t="shared" si="414"/>
        <v>120% equal &amp; above</v>
      </c>
      <c r="P532" s="50">
        <f t="shared" si="417"/>
        <v>59550</v>
      </c>
      <c r="Q532" s="51">
        <f t="shared" si="415"/>
        <v>1.7014285714285715</v>
      </c>
      <c r="R532" s="57">
        <v>70000</v>
      </c>
      <c r="S532" s="53">
        <v>77820</v>
      </c>
      <c r="T532" s="54">
        <f t="shared" si="418"/>
        <v>1.1117142857142857</v>
      </c>
      <c r="U532" s="54"/>
      <c r="V532" s="53">
        <f t="shared" si="419"/>
        <v>106118.18181818182</v>
      </c>
      <c r="W532" s="54"/>
    </row>
    <row r="533" spans="1:23" hidden="1">
      <c r="A533" s="8" t="s">
        <v>776</v>
      </c>
      <c r="B533" s="5" t="s">
        <v>777</v>
      </c>
      <c r="C533" s="46" t="s">
        <v>2592</v>
      </c>
      <c r="D533" s="46" t="s">
        <v>2593</v>
      </c>
      <c r="E533" s="46" t="s">
        <v>574</v>
      </c>
      <c r="F533" s="46" t="s">
        <v>311</v>
      </c>
      <c r="G533" s="46" t="s">
        <v>1945</v>
      </c>
      <c r="H533" s="47"/>
      <c r="I533" s="47" t="s">
        <v>1872</v>
      </c>
      <c r="J533" s="48" t="s">
        <v>11</v>
      </c>
      <c r="K533" s="45" t="s">
        <v>11</v>
      </c>
      <c r="L533" s="49">
        <v>25000</v>
      </c>
      <c r="M533" s="50">
        <v>33490</v>
      </c>
      <c r="N533" s="51">
        <f t="shared" si="416"/>
        <v>1.3395999999999999</v>
      </c>
      <c r="O533" s="51" t="str">
        <f t="shared" si="414"/>
        <v>120% equal &amp; above</v>
      </c>
      <c r="P533" s="50">
        <f t="shared" si="417"/>
        <v>45668.181818181816</v>
      </c>
      <c r="Q533" s="51">
        <f t="shared" si="415"/>
        <v>1.8267272727272728</v>
      </c>
      <c r="R533" s="57">
        <v>80000</v>
      </c>
      <c r="S533" s="53">
        <v>38240</v>
      </c>
      <c r="T533" s="54">
        <f t="shared" si="418"/>
        <v>0.47799999999999998</v>
      </c>
      <c r="U533" s="54"/>
      <c r="V533" s="53">
        <f t="shared" si="419"/>
        <v>52145.454545454544</v>
      </c>
      <c r="W533" s="54"/>
    </row>
    <row r="534" spans="1:23" hidden="1">
      <c r="A534" s="8" t="s">
        <v>785</v>
      </c>
      <c r="B534" s="5" t="s">
        <v>786</v>
      </c>
      <c r="C534" s="46" t="s">
        <v>2278</v>
      </c>
      <c r="D534" s="46" t="s">
        <v>2279</v>
      </c>
      <c r="E534" s="46" t="s">
        <v>789</v>
      </c>
      <c r="F534" s="46" t="s">
        <v>311</v>
      </c>
      <c r="G534" s="46" t="s">
        <v>1951</v>
      </c>
      <c r="H534" s="47"/>
      <c r="I534" s="47" t="s">
        <v>1872</v>
      </c>
      <c r="J534" s="48" t="s">
        <v>11</v>
      </c>
      <c r="K534" s="45" t="s">
        <v>11</v>
      </c>
      <c r="L534" s="49">
        <v>51753.600000000006</v>
      </c>
      <c r="M534" s="50">
        <v>11585</v>
      </c>
      <c r="N534" s="51">
        <f t="shared" ref="N534:N539" si="420">IFERROR(M534/L534,2)</f>
        <v>0.2238491621838867</v>
      </c>
      <c r="O534" s="51" t="str">
        <f t="shared" ref="O534:O539" si="421">IF(N534&gt;=120%, "120% equal &amp; above", IF(N534&gt;=100%,"&gt;=100%- &lt;120%",IF(N534&gt;=80%,"&gt;=80%-&lt;100%",IF(N534&gt;=50%,"&gt;=50%-&lt;80%",IF(N534&gt;=20%,"&gt;=20%-&lt;50%","&lt;20%")))))</f>
        <v>&gt;=20%-&lt;50%</v>
      </c>
      <c r="P534" s="50">
        <f t="shared" ref="P534:P539" si="422">M534/$B$3*$B$2</f>
        <v>15797.727272727274</v>
      </c>
      <c r="Q534" s="51">
        <f t="shared" ref="Q534:Q539" si="423">IFERROR(P534/L534,2)</f>
        <v>0.30524885752348191</v>
      </c>
      <c r="R534" s="57">
        <v>50000</v>
      </c>
      <c r="S534" s="53">
        <v>25080</v>
      </c>
      <c r="T534" s="54">
        <f t="shared" ref="T534:T539" si="424">IFERROR(S534/R534,2)</f>
        <v>0.50160000000000005</v>
      </c>
      <c r="U534" s="54"/>
      <c r="V534" s="53">
        <f t="shared" ref="V534:V539" si="425">S534/$B$3*$B$2</f>
        <v>34200</v>
      </c>
      <c r="W534" s="54"/>
    </row>
    <row r="535" spans="1:23" hidden="1">
      <c r="A535" s="8" t="s">
        <v>776</v>
      </c>
      <c r="B535" s="5" t="s">
        <v>777</v>
      </c>
      <c r="C535" s="46" t="s">
        <v>1594</v>
      </c>
      <c r="D535" s="46" t="s">
        <v>1595</v>
      </c>
      <c r="E535" s="46" t="s">
        <v>574</v>
      </c>
      <c r="F535" s="46" t="s">
        <v>311</v>
      </c>
      <c r="G535" s="46" t="s">
        <v>1944</v>
      </c>
      <c r="H535" s="47"/>
      <c r="I535" s="47" t="s">
        <v>1872</v>
      </c>
      <c r="J535" s="48" t="s">
        <v>11</v>
      </c>
      <c r="K535" s="45" t="s">
        <v>11</v>
      </c>
      <c r="L535" s="49">
        <v>75000</v>
      </c>
      <c r="M535" s="50">
        <v>44540</v>
      </c>
      <c r="N535" s="51">
        <f t="shared" si="420"/>
        <v>0.59386666666666665</v>
      </c>
      <c r="O535" s="51" t="str">
        <f t="shared" si="421"/>
        <v>&gt;=50%-&lt;80%</v>
      </c>
      <c r="P535" s="50">
        <f t="shared" si="422"/>
        <v>60736.363636363632</v>
      </c>
      <c r="Q535" s="51">
        <f t="shared" si="423"/>
        <v>0.80981818181818177</v>
      </c>
      <c r="R535" s="57">
        <v>26000</v>
      </c>
      <c r="S535" s="53">
        <v>17880</v>
      </c>
      <c r="T535" s="54">
        <f t="shared" si="424"/>
        <v>0.68769230769230771</v>
      </c>
      <c r="U535" s="54"/>
      <c r="V535" s="53">
        <f t="shared" si="425"/>
        <v>24381.818181818184</v>
      </c>
      <c r="W535" s="54"/>
    </row>
    <row r="536" spans="1:23" hidden="1">
      <c r="A536" s="8" t="s">
        <v>770</v>
      </c>
      <c r="B536" s="5" t="s">
        <v>771</v>
      </c>
      <c r="C536" s="46" t="s">
        <v>2651</v>
      </c>
      <c r="D536" s="46" t="s">
        <v>2652</v>
      </c>
      <c r="E536" s="46" t="s">
        <v>574</v>
      </c>
      <c r="F536" s="46" t="s">
        <v>311</v>
      </c>
      <c r="G536" s="46" t="s">
        <v>1960</v>
      </c>
      <c r="H536" s="47"/>
      <c r="I536" s="47" t="s">
        <v>1872</v>
      </c>
      <c r="J536" s="48" t="s">
        <v>11</v>
      </c>
      <c r="K536" s="45" t="s">
        <v>11</v>
      </c>
      <c r="L536" s="49">
        <v>13000</v>
      </c>
      <c r="M536" s="50">
        <v>34200</v>
      </c>
      <c r="N536" s="51">
        <f t="shared" si="420"/>
        <v>2.6307692307692307</v>
      </c>
      <c r="O536" s="51" t="str">
        <f t="shared" si="421"/>
        <v>120% equal &amp; above</v>
      </c>
      <c r="P536" s="50">
        <f t="shared" si="422"/>
        <v>46636.363636363632</v>
      </c>
      <c r="Q536" s="51">
        <f t="shared" si="423"/>
        <v>3.5874125874125871</v>
      </c>
      <c r="R536" s="57">
        <v>87060</v>
      </c>
      <c r="S536" s="53">
        <v>58720</v>
      </c>
      <c r="T536" s="54">
        <f t="shared" si="424"/>
        <v>0.67447737192740642</v>
      </c>
      <c r="U536" s="54"/>
      <c r="V536" s="53">
        <f t="shared" si="425"/>
        <v>80072.727272727265</v>
      </c>
      <c r="W536" s="54"/>
    </row>
    <row r="537" spans="1:23">
      <c r="A537" s="8" t="s">
        <v>374</v>
      </c>
      <c r="B537" s="5" t="s">
        <v>375</v>
      </c>
      <c r="C537" s="46" t="s">
        <v>2684</v>
      </c>
      <c r="D537" s="46" t="s">
        <v>2685</v>
      </c>
      <c r="E537" s="46" t="s">
        <v>311</v>
      </c>
      <c r="F537" s="46" t="s">
        <v>311</v>
      </c>
      <c r="G537" s="46" t="s">
        <v>1902</v>
      </c>
      <c r="H537" s="47"/>
      <c r="I537" s="47" t="s">
        <v>1872</v>
      </c>
      <c r="J537" s="48" t="s">
        <v>11</v>
      </c>
      <c r="K537" s="45"/>
      <c r="L537" s="49">
        <v>100000</v>
      </c>
      <c r="M537" s="50">
        <v>81390</v>
      </c>
      <c r="N537" s="51">
        <f t="shared" si="420"/>
        <v>0.81389999999999996</v>
      </c>
      <c r="O537" s="51" t="str">
        <f t="shared" si="421"/>
        <v>&gt;=80%-&lt;100%</v>
      </c>
      <c r="P537" s="50">
        <f t="shared" si="422"/>
        <v>110986.36363636363</v>
      </c>
      <c r="Q537" s="51">
        <f t="shared" si="423"/>
        <v>1.1098636363636363</v>
      </c>
      <c r="R537" s="57"/>
      <c r="S537" s="53">
        <v>41550</v>
      </c>
      <c r="T537" s="54">
        <f t="shared" si="424"/>
        <v>2</v>
      </c>
      <c r="U537" s="54"/>
      <c r="V537" s="53">
        <f t="shared" si="425"/>
        <v>56659.090909090912</v>
      </c>
      <c r="W537" s="54"/>
    </row>
    <row r="538" spans="1:23" hidden="1">
      <c r="A538" s="8" t="s">
        <v>571</v>
      </c>
      <c r="B538" s="5" t="s">
        <v>572</v>
      </c>
      <c r="C538" s="46" t="s">
        <v>582</v>
      </c>
      <c r="D538" s="46" t="s">
        <v>583</v>
      </c>
      <c r="E538" s="46" t="s">
        <v>574</v>
      </c>
      <c r="F538" s="46" t="s">
        <v>311</v>
      </c>
      <c r="G538" s="46" t="s">
        <v>1883</v>
      </c>
      <c r="H538" s="47"/>
      <c r="I538" s="47" t="s">
        <v>1872</v>
      </c>
      <c r="J538" s="48" t="s">
        <v>11</v>
      </c>
      <c r="K538" s="45"/>
      <c r="L538" s="49">
        <v>100000</v>
      </c>
      <c r="M538" s="50">
        <v>57320</v>
      </c>
      <c r="N538" s="51">
        <f t="shared" si="420"/>
        <v>0.57320000000000004</v>
      </c>
      <c r="O538" s="51" t="str">
        <f t="shared" si="421"/>
        <v>&gt;=50%-&lt;80%</v>
      </c>
      <c r="P538" s="50">
        <f t="shared" si="422"/>
        <v>78163.636363636368</v>
      </c>
      <c r="Q538" s="51">
        <f t="shared" si="423"/>
        <v>0.78163636363636368</v>
      </c>
      <c r="R538" s="57"/>
      <c r="S538" s="53">
        <v>0</v>
      </c>
      <c r="T538" s="54">
        <f t="shared" si="424"/>
        <v>2</v>
      </c>
      <c r="U538" s="54"/>
      <c r="V538" s="53">
        <f t="shared" si="425"/>
        <v>0</v>
      </c>
      <c r="W538" s="54"/>
    </row>
    <row r="539" spans="1:23" hidden="1">
      <c r="A539" s="8" t="s">
        <v>685</v>
      </c>
      <c r="B539" s="5" t="s">
        <v>686</v>
      </c>
      <c r="C539" s="46" t="s">
        <v>1504</v>
      </c>
      <c r="D539" s="46" t="s">
        <v>268</v>
      </c>
      <c r="E539" s="46" t="s">
        <v>311</v>
      </c>
      <c r="F539" s="46" t="s">
        <v>311</v>
      </c>
      <c r="G539" s="46" t="s">
        <v>1958</v>
      </c>
      <c r="H539" s="47"/>
      <c r="I539" s="47" t="s">
        <v>1872</v>
      </c>
      <c r="J539" s="48" t="s">
        <v>11</v>
      </c>
      <c r="K539" s="45"/>
      <c r="L539" s="49">
        <v>100000</v>
      </c>
      <c r="M539" s="50">
        <v>92520</v>
      </c>
      <c r="N539" s="51">
        <f t="shared" si="420"/>
        <v>0.92520000000000002</v>
      </c>
      <c r="O539" s="51" t="str">
        <f t="shared" si="421"/>
        <v>&gt;=80%-&lt;100%</v>
      </c>
      <c r="P539" s="50">
        <f t="shared" si="422"/>
        <v>126163.63636363635</v>
      </c>
      <c r="Q539" s="51">
        <f t="shared" si="423"/>
        <v>1.2616363636363634</v>
      </c>
      <c r="R539" s="57"/>
      <c r="S539" s="53">
        <v>9040</v>
      </c>
      <c r="T539" s="54">
        <f t="shared" si="424"/>
        <v>2</v>
      </c>
      <c r="U539" s="54"/>
      <c r="V539" s="53">
        <f t="shared" si="425"/>
        <v>12327.272727272728</v>
      </c>
      <c r="W539" s="54"/>
    </row>
    <row r="540" spans="1:23" hidden="1">
      <c r="A540" s="8" t="s">
        <v>785</v>
      </c>
      <c r="B540" s="5" t="s">
        <v>786</v>
      </c>
      <c r="C540" s="46" t="s">
        <v>1253</v>
      </c>
      <c r="D540" s="46" t="s">
        <v>1254</v>
      </c>
      <c r="E540" s="46" t="s">
        <v>789</v>
      </c>
      <c r="F540" s="46" t="s">
        <v>311</v>
      </c>
      <c r="G540" s="46" t="s">
        <v>1946</v>
      </c>
      <c r="H540" s="47"/>
      <c r="I540" s="47" t="s">
        <v>1872</v>
      </c>
      <c r="J540" s="48" t="s">
        <v>11</v>
      </c>
      <c r="K540" s="45"/>
      <c r="L540" s="49">
        <v>100000</v>
      </c>
      <c r="M540" s="50">
        <v>101650</v>
      </c>
      <c r="N540" s="51">
        <f t="shared" ref="N540:N550" si="426">IFERROR(M540/L540,2)</f>
        <v>1.0165</v>
      </c>
      <c r="O540" s="51" t="str">
        <f t="shared" ref="O540:O550" si="427">IF(N540&gt;=120%, "120% equal &amp; above", IF(N540&gt;=100%,"&gt;=100%- &lt;120%",IF(N540&gt;=80%,"&gt;=80%-&lt;100%",IF(N540&gt;=50%,"&gt;=50%-&lt;80%",IF(N540&gt;=20%,"&gt;=20%-&lt;50%","&lt;20%")))))</f>
        <v>&gt;=100%- &lt;120%</v>
      </c>
      <c r="P540" s="50">
        <f t="shared" ref="P540:P550" si="428">M540/$B$3*$B$2</f>
        <v>138613.63636363635</v>
      </c>
      <c r="Q540" s="51">
        <f t="shared" ref="Q540:Q550" si="429">IFERROR(P540/L540,2)</f>
        <v>1.3861363636363635</v>
      </c>
      <c r="R540" s="57"/>
      <c r="S540" s="53">
        <v>0</v>
      </c>
      <c r="T540" s="54">
        <f t="shared" ref="T540:T550" si="430">IFERROR(S540/R540,2)</f>
        <v>2</v>
      </c>
      <c r="U540" s="54"/>
      <c r="V540" s="53">
        <f t="shared" ref="V540:V550" si="431">S540/$B$3*$B$2</f>
        <v>0</v>
      </c>
      <c r="W540" s="54"/>
    </row>
    <row r="541" spans="1:23">
      <c r="A541" s="8" t="s">
        <v>374</v>
      </c>
      <c r="B541" s="5" t="s">
        <v>375</v>
      </c>
      <c r="C541" s="46" t="s">
        <v>1466</v>
      </c>
      <c r="D541" s="46" t="s">
        <v>1467</v>
      </c>
      <c r="E541" s="46" t="s">
        <v>311</v>
      </c>
      <c r="F541" s="46" t="s">
        <v>311</v>
      </c>
      <c r="G541" s="46" t="s">
        <v>1901</v>
      </c>
      <c r="H541" s="47"/>
      <c r="I541" s="47" t="s">
        <v>1872</v>
      </c>
      <c r="J541" s="48" t="s">
        <v>11</v>
      </c>
      <c r="K541" s="45"/>
      <c r="L541" s="49">
        <v>100000</v>
      </c>
      <c r="M541" s="50">
        <v>116685</v>
      </c>
      <c r="N541" s="51">
        <f t="shared" si="426"/>
        <v>1.1668499999999999</v>
      </c>
      <c r="O541" s="51" t="str">
        <f t="shared" si="427"/>
        <v>&gt;=100%- &lt;120%</v>
      </c>
      <c r="P541" s="50">
        <f t="shared" si="428"/>
        <v>159115.90909090909</v>
      </c>
      <c r="Q541" s="51">
        <f t="shared" si="429"/>
        <v>1.5911590909090909</v>
      </c>
      <c r="R541" s="57"/>
      <c r="S541" s="53">
        <v>0</v>
      </c>
      <c r="T541" s="54">
        <f t="shared" si="430"/>
        <v>2</v>
      </c>
      <c r="U541" s="54"/>
      <c r="V541" s="53">
        <f t="shared" si="431"/>
        <v>0</v>
      </c>
      <c r="W541" s="54"/>
    </row>
    <row r="542" spans="1:23">
      <c r="A542" s="8" t="s">
        <v>374</v>
      </c>
      <c r="B542" s="5" t="s">
        <v>375</v>
      </c>
      <c r="C542" s="46" t="s">
        <v>1549</v>
      </c>
      <c r="D542" s="46" t="s">
        <v>1550</v>
      </c>
      <c r="E542" s="46" t="s">
        <v>311</v>
      </c>
      <c r="F542" s="46" t="s">
        <v>311</v>
      </c>
      <c r="G542" s="46" t="s">
        <v>1900</v>
      </c>
      <c r="H542" s="47"/>
      <c r="I542" s="47" t="s">
        <v>1872</v>
      </c>
      <c r="J542" s="48" t="s">
        <v>11</v>
      </c>
      <c r="K542" s="45"/>
      <c r="L542" s="49">
        <v>100000</v>
      </c>
      <c r="M542" s="50">
        <v>58685</v>
      </c>
      <c r="N542" s="51">
        <f t="shared" si="426"/>
        <v>0.58684999999999998</v>
      </c>
      <c r="O542" s="51" t="str">
        <f t="shared" si="427"/>
        <v>&gt;=50%-&lt;80%</v>
      </c>
      <c r="P542" s="50">
        <f t="shared" si="428"/>
        <v>80025</v>
      </c>
      <c r="Q542" s="51">
        <f t="shared" si="429"/>
        <v>0.80025000000000002</v>
      </c>
      <c r="R542" s="57"/>
      <c r="S542" s="53">
        <v>21240</v>
      </c>
      <c r="T542" s="54">
        <f t="shared" si="430"/>
        <v>2</v>
      </c>
      <c r="U542" s="54"/>
      <c r="V542" s="53">
        <f t="shared" si="431"/>
        <v>28963.636363636364</v>
      </c>
      <c r="W542" s="54"/>
    </row>
    <row r="543" spans="1:23" hidden="1">
      <c r="A543" s="8" t="s">
        <v>785</v>
      </c>
      <c r="B543" s="5" t="s">
        <v>786</v>
      </c>
      <c r="C543" s="46" t="s">
        <v>1297</v>
      </c>
      <c r="D543" s="46" t="s">
        <v>1298</v>
      </c>
      <c r="E543" s="46" t="s">
        <v>789</v>
      </c>
      <c r="F543" s="46" t="s">
        <v>311</v>
      </c>
      <c r="G543" s="46" t="s">
        <v>1952</v>
      </c>
      <c r="H543" s="47"/>
      <c r="I543" s="47" t="s">
        <v>1872</v>
      </c>
      <c r="J543" s="48" t="s">
        <v>11</v>
      </c>
      <c r="K543" s="45"/>
      <c r="L543" s="49">
        <v>100000</v>
      </c>
      <c r="M543" s="50">
        <v>97335</v>
      </c>
      <c r="N543" s="51">
        <f t="shared" si="426"/>
        <v>0.97335000000000005</v>
      </c>
      <c r="O543" s="51" t="str">
        <f t="shared" si="427"/>
        <v>&gt;=80%-&lt;100%</v>
      </c>
      <c r="P543" s="50">
        <f t="shared" si="428"/>
        <v>132729.54545454547</v>
      </c>
      <c r="Q543" s="51">
        <f t="shared" si="429"/>
        <v>1.3272954545454547</v>
      </c>
      <c r="R543" s="57"/>
      <c r="S543" s="53">
        <v>0</v>
      </c>
      <c r="T543" s="54">
        <f t="shared" si="430"/>
        <v>2</v>
      </c>
      <c r="U543" s="54"/>
      <c r="V543" s="53">
        <f t="shared" si="431"/>
        <v>0</v>
      </c>
      <c r="W543" s="54"/>
    </row>
    <row r="544" spans="1:23" hidden="1">
      <c r="A544" s="8" t="s">
        <v>785</v>
      </c>
      <c r="B544" s="5" t="s">
        <v>786</v>
      </c>
      <c r="C544" s="46" t="s">
        <v>1062</v>
      </c>
      <c r="D544" s="46" t="s">
        <v>217</v>
      </c>
      <c r="E544" s="46" t="s">
        <v>789</v>
      </c>
      <c r="F544" s="46" t="s">
        <v>311</v>
      </c>
      <c r="G544" s="46" t="s">
        <v>1951</v>
      </c>
      <c r="H544" s="47"/>
      <c r="I544" s="47" t="s">
        <v>1872</v>
      </c>
      <c r="J544" s="48" t="s">
        <v>11</v>
      </c>
      <c r="K544" s="45"/>
      <c r="L544" s="49">
        <v>100000</v>
      </c>
      <c r="M544" s="50">
        <v>36570</v>
      </c>
      <c r="N544" s="51">
        <f t="shared" si="426"/>
        <v>0.36570000000000003</v>
      </c>
      <c r="O544" s="51" t="str">
        <f t="shared" si="427"/>
        <v>&gt;=20%-&lt;50%</v>
      </c>
      <c r="P544" s="50">
        <f t="shared" si="428"/>
        <v>49868.181818181816</v>
      </c>
      <c r="Q544" s="51">
        <f t="shared" si="429"/>
        <v>0.49868181818181817</v>
      </c>
      <c r="R544" s="57"/>
      <c r="S544" s="53">
        <v>4050</v>
      </c>
      <c r="T544" s="54">
        <f t="shared" si="430"/>
        <v>2</v>
      </c>
      <c r="U544" s="54"/>
      <c r="V544" s="53">
        <f t="shared" si="431"/>
        <v>5522.727272727273</v>
      </c>
      <c r="W544" s="54"/>
    </row>
    <row r="545" spans="1:23" hidden="1">
      <c r="A545" s="8" t="s">
        <v>415</v>
      </c>
      <c r="B545" s="5" t="s">
        <v>416</v>
      </c>
      <c r="C545" s="46" t="s">
        <v>1810</v>
      </c>
      <c r="D545" s="46" t="s">
        <v>1811</v>
      </c>
      <c r="E545" s="46" t="s">
        <v>310</v>
      </c>
      <c r="F545" s="46" t="s">
        <v>311</v>
      </c>
      <c r="G545" s="46" t="s">
        <v>1905</v>
      </c>
      <c r="H545" s="47"/>
      <c r="I545" s="47" t="s">
        <v>1872</v>
      </c>
      <c r="J545" s="48" t="s">
        <v>11</v>
      </c>
      <c r="K545" s="45"/>
      <c r="L545" s="49">
        <v>100000</v>
      </c>
      <c r="M545" s="50">
        <v>14875</v>
      </c>
      <c r="N545" s="51">
        <f t="shared" si="426"/>
        <v>0.14874999999999999</v>
      </c>
      <c r="O545" s="51" t="str">
        <f t="shared" si="427"/>
        <v>&lt;20%</v>
      </c>
      <c r="P545" s="50">
        <f t="shared" si="428"/>
        <v>20284.090909090908</v>
      </c>
      <c r="Q545" s="51">
        <f t="shared" si="429"/>
        <v>0.20284090909090907</v>
      </c>
      <c r="R545" s="57"/>
      <c r="S545" s="53">
        <v>0</v>
      </c>
      <c r="T545" s="54">
        <f t="shared" si="430"/>
        <v>2</v>
      </c>
      <c r="U545" s="54"/>
      <c r="V545" s="53">
        <f t="shared" si="431"/>
        <v>0</v>
      </c>
      <c r="W545" s="54"/>
    </row>
    <row r="546" spans="1:23" hidden="1">
      <c r="A546" s="8" t="s">
        <v>680</v>
      </c>
      <c r="B546" s="5" t="s">
        <v>681</v>
      </c>
      <c r="C546" s="46" t="s">
        <v>1088</v>
      </c>
      <c r="D546" s="46" t="s">
        <v>90</v>
      </c>
      <c r="E546" s="46" t="s">
        <v>311</v>
      </c>
      <c r="F546" s="46" t="s">
        <v>311</v>
      </c>
      <c r="G546" s="46" t="s">
        <v>1931</v>
      </c>
      <c r="H546" s="47"/>
      <c r="I546" s="47" t="s">
        <v>1872</v>
      </c>
      <c r="J546" s="48" t="s">
        <v>11</v>
      </c>
      <c r="K546" s="45" t="s">
        <v>11</v>
      </c>
      <c r="L546" s="49">
        <v>50000</v>
      </c>
      <c r="M546" s="50">
        <v>55265</v>
      </c>
      <c r="N546" s="51">
        <f t="shared" si="426"/>
        <v>1.1052999999999999</v>
      </c>
      <c r="O546" s="51" t="str">
        <f t="shared" si="427"/>
        <v>&gt;=100%- &lt;120%</v>
      </c>
      <c r="P546" s="50">
        <f t="shared" si="428"/>
        <v>75361.363636363632</v>
      </c>
      <c r="Q546" s="51">
        <f t="shared" si="429"/>
        <v>1.5072272727272726</v>
      </c>
      <c r="R546" s="57">
        <v>50000</v>
      </c>
      <c r="S546" s="53">
        <v>69250</v>
      </c>
      <c r="T546" s="54">
        <f t="shared" si="430"/>
        <v>1.385</v>
      </c>
      <c r="U546" s="54"/>
      <c r="V546" s="53">
        <f t="shared" si="431"/>
        <v>94431.818181818177</v>
      </c>
      <c r="W546" s="54"/>
    </row>
    <row r="547" spans="1:23">
      <c r="A547" s="8" t="s">
        <v>374</v>
      </c>
      <c r="B547" s="5" t="s">
        <v>375</v>
      </c>
      <c r="C547" s="46" t="s">
        <v>2313</v>
      </c>
      <c r="D547" s="46" t="s">
        <v>164</v>
      </c>
      <c r="E547" s="46" t="s">
        <v>311</v>
      </c>
      <c r="F547" s="46" t="s">
        <v>311</v>
      </c>
      <c r="G547" s="46" t="s">
        <v>1936</v>
      </c>
      <c r="H547" s="47"/>
      <c r="I547" s="47" t="s">
        <v>1872</v>
      </c>
      <c r="J547" s="48" t="s">
        <v>11</v>
      </c>
      <c r="K547" s="45" t="s">
        <v>11</v>
      </c>
      <c r="L547" s="49">
        <v>50000</v>
      </c>
      <c r="M547" s="50">
        <v>28410</v>
      </c>
      <c r="N547" s="51">
        <f t="shared" si="426"/>
        <v>0.56820000000000004</v>
      </c>
      <c r="O547" s="51" t="str">
        <f t="shared" si="427"/>
        <v>&gt;=50%-&lt;80%</v>
      </c>
      <c r="P547" s="50">
        <f t="shared" si="428"/>
        <v>38740.909090909088</v>
      </c>
      <c r="Q547" s="51">
        <f t="shared" si="429"/>
        <v>0.77481818181818174</v>
      </c>
      <c r="R547" s="57">
        <v>50000</v>
      </c>
      <c r="S547" s="53">
        <v>24470</v>
      </c>
      <c r="T547" s="54">
        <f t="shared" si="430"/>
        <v>0.4894</v>
      </c>
      <c r="U547" s="54"/>
      <c r="V547" s="53">
        <f t="shared" si="431"/>
        <v>33368.181818181816</v>
      </c>
      <c r="W547" s="54"/>
    </row>
    <row r="548" spans="1:23">
      <c r="A548" s="8" t="s">
        <v>374</v>
      </c>
      <c r="B548" s="5" t="s">
        <v>375</v>
      </c>
      <c r="C548" s="46" t="s">
        <v>1140</v>
      </c>
      <c r="D548" s="46" t="s">
        <v>1141</v>
      </c>
      <c r="E548" s="46" t="s">
        <v>311</v>
      </c>
      <c r="F548" s="46" t="s">
        <v>311</v>
      </c>
      <c r="G548" s="46" t="s">
        <v>1937</v>
      </c>
      <c r="H548" s="47"/>
      <c r="I548" s="47" t="s">
        <v>1872</v>
      </c>
      <c r="J548" s="48" t="s">
        <v>11</v>
      </c>
      <c r="K548" s="45" t="s">
        <v>11</v>
      </c>
      <c r="L548" s="49">
        <v>50000</v>
      </c>
      <c r="M548" s="50">
        <v>53790</v>
      </c>
      <c r="N548" s="51">
        <f t="shared" si="426"/>
        <v>1.0758000000000001</v>
      </c>
      <c r="O548" s="51" t="str">
        <f t="shared" si="427"/>
        <v>&gt;=100%- &lt;120%</v>
      </c>
      <c r="P548" s="50">
        <f t="shared" si="428"/>
        <v>73350</v>
      </c>
      <c r="Q548" s="51">
        <f t="shared" si="429"/>
        <v>1.4670000000000001</v>
      </c>
      <c r="R548" s="57">
        <v>50000</v>
      </c>
      <c r="S548" s="53">
        <v>22440</v>
      </c>
      <c r="T548" s="54">
        <f t="shared" si="430"/>
        <v>0.44879999999999998</v>
      </c>
      <c r="U548" s="54"/>
      <c r="V548" s="53">
        <f t="shared" si="431"/>
        <v>30600</v>
      </c>
      <c r="W548" s="54"/>
    </row>
    <row r="549" spans="1:23" hidden="1">
      <c r="A549" s="8" t="s">
        <v>770</v>
      </c>
      <c r="B549" s="5" t="s">
        <v>771</v>
      </c>
      <c r="C549" s="46" t="s">
        <v>1345</v>
      </c>
      <c r="D549" s="46" t="s">
        <v>46</v>
      </c>
      <c r="E549" s="46" t="s">
        <v>574</v>
      </c>
      <c r="F549" s="46" t="s">
        <v>311</v>
      </c>
      <c r="G549" s="46" t="s">
        <v>1964</v>
      </c>
      <c r="H549" s="47"/>
      <c r="I549" s="47" t="s">
        <v>1872</v>
      </c>
      <c r="J549" s="48" t="s">
        <v>11</v>
      </c>
      <c r="K549" s="45" t="s">
        <v>11</v>
      </c>
      <c r="L549" s="49">
        <v>50000</v>
      </c>
      <c r="M549" s="50">
        <v>36590</v>
      </c>
      <c r="N549" s="51">
        <f t="shared" si="426"/>
        <v>0.73180000000000001</v>
      </c>
      <c r="O549" s="51" t="str">
        <f t="shared" si="427"/>
        <v>&gt;=50%-&lt;80%</v>
      </c>
      <c r="P549" s="50">
        <f t="shared" si="428"/>
        <v>49895.454545454544</v>
      </c>
      <c r="Q549" s="51">
        <f t="shared" si="429"/>
        <v>0.99790909090909086</v>
      </c>
      <c r="R549" s="57">
        <v>50000</v>
      </c>
      <c r="S549" s="53">
        <v>6570</v>
      </c>
      <c r="T549" s="54">
        <f t="shared" si="430"/>
        <v>0.13139999999999999</v>
      </c>
      <c r="U549" s="54"/>
      <c r="V549" s="53">
        <f t="shared" si="431"/>
        <v>8959.0909090909081</v>
      </c>
      <c r="W549" s="54"/>
    </row>
    <row r="550" spans="1:23" hidden="1">
      <c r="A550" s="8" t="s">
        <v>770</v>
      </c>
      <c r="B550" s="5" t="s">
        <v>771</v>
      </c>
      <c r="C550" s="46" t="s">
        <v>772</v>
      </c>
      <c r="D550" s="46" t="s">
        <v>773</v>
      </c>
      <c r="E550" s="46" t="s">
        <v>574</v>
      </c>
      <c r="F550" s="46" t="s">
        <v>311</v>
      </c>
      <c r="G550" s="46" t="s">
        <v>1888</v>
      </c>
      <c r="H550" s="47"/>
      <c r="I550" s="47" t="s">
        <v>1872</v>
      </c>
      <c r="J550" s="48" t="s">
        <v>11</v>
      </c>
      <c r="K550" s="45" t="s">
        <v>11</v>
      </c>
      <c r="L550" s="49">
        <v>50000</v>
      </c>
      <c r="M550" s="50">
        <v>37405</v>
      </c>
      <c r="N550" s="51">
        <f t="shared" si="426"/>
        <v>0.74809999999999999</v>
      </c>
      <c r="O550" s="51" t="str">
        <f t="shared" si="427"/>
        <v>&gt;=50%-&lt;80%</v>
      </c>
      <c r="P550" s="50">
        <f t="shared" si="428"/>
        <v>51006.818181818184</v>
      </c>
      <c r="Q550" s="51">
        <f t="shared" si="429"/>
        <v>1.0201363636363636</v>
      </c>
      <c r="R550" s="57">
        <v>50000</v>
      </c>
      <c r="S550" s="53">
        <v>6570</v>
      </c>
      <c r="T550" s="54">
        <f t="shared" si="430"/>
        <v>0.13139999999999999</v>
      </c>
      <c r="U550" s="54"/>
      <c r="V550" s="53">
        <f t="shared" si="431"/>
        <v>8959.0909090909081</v>
      </c>
      <c r="W550" s="54"/>
    </row>
    <row r="551" spans="1:23" hidden="1">
      <c r="A551" s="8" t="s">
        <v>680</v>
      </c>
      <c r="B551" s="5" t="s">
        <v>681</v>
      </c>
      <c r="C551" s="46" t="s">
        <v>693</v>
      </c>
      <c r="D551" s="46" t="s">
        <v>694</v>
      </c>
      <c r="E551" s="46" t="s">
        <v>311</v>
      </c>
      <c r="F551" s="46" t="s">
        <v>311</v>
      </c>
      <c r="G551" s="46" t="s">
        <v>1931</v>
      </c>
      <c r="H551" s="47"/>
      <c r="I551" s="47" t="s">
        <v>1872</v>
      </c>
      <c r="J551" s="48" t="s">
        <v>11</v>
      </c>
      <c r="K551" s="45" t="s">
        <v>11</v>
      </c>
      <c r="L551" s="49">
        <v>50000</v>
      </c>
      <c r="M551" s="50">
        <v>16180</v>
      </c>
      <c r="N551" s="51">
        <f t="shared" ref="N551:N560" si="432">IFERROR(M551/L551,2)</f>
        <v>0.3236</v>
      </c>
      <c r="O551" s="51" t="str">
        <f t="shared" ref="O551:O560" si="433">IF(N551&gt;=120%, "120% equal &amp; above", IF(N551&gt;=100%,"&gt;=100%- &lt;120%",IF(N551&gt;=80%,"&gt;=80%-&lt;100%",IF(N551&gt;=50%,"&gt;=50%-&lt;80%",IF(N551&gt;=20%,"&gt;=20%-&lt;50%","&lt;20%")))))</f>
        <v>&gt;=20%-&lt;50%</v>
      </c>
      <c r="P551" s="50">
        <f t="shared" ref="P551:P560" si="434">M551/$B$3*$B$2</f>
        <v>22063.636363636364</v>
      </c>
      <c r="Q551" s="51">
        <f t="shared" ref="Q551:Q560" si="435">IFERROR(P551/L551,2)</f>
        <v>0.44127272727272726</v>
      </c>
      <c r="R551" s="57">
        <v>50000</v>
      </c>
      <c r="S551" s="53">
        <v>6570</v>
      </c>
      <c r="T551" s="54">
        <f t="shared" ref="T551:T560" si="436">IFERROR(S551/R551,2)</f>
        <v>0.13139999999999999</v>
      </c>
      <c r="U551" s="54"/>
      <c r="V551" s="53">
        <f t="shared" ref="V551:V560" si="437">S551/$B$3*$B$2</f>
        <v>8959.0909090909081</v>
      </c>
      <c r="W551" s="54"/>
    </row>
    <row r="552" spans="1:23" hidden="1">
      <c r="A552" s="8" t="s">
        <v>571</v>
      </c>
      <c r="B552" s="5" t="s">
        <v>572</v>
      </c>
      <c r="C552" s="46" t="s">
        <v>1411</v>
      </c>
      <c r="D552" s="46" t="s">
        <v>269</v>
      </c>
      <c r="E552" s="46" t="s">
        <v>574</v>
      </c>
      <c r="F552" s="46" t="s">
        <v>311</v>
      </c>
      <c r="G552" s="46" t="s">
        <v>1887</v>
      </c>
      <c r="H552" s="47"/>
      <c r="I552" s="47" t="s">
        <v>1872</v>
      </c>
      <c r="J552" s="48" t="s">
        <v>11</v>
      </c>
      <c r="K552" s="45" t="s">
        <v>11</v>
      </c>
      <c r="L552" s="49">
        <v>50000</v>
      </c>
      <c r="M552" s="50">
        <v>29850</v>
      </c>
      <c r="N552" s="51">
        <f t="shared" si="432"/>
        <v>0.59699999999999998</v>
      </c>
      <c r="O552" s="51" t="str">
        <f t="shared" si="433"/>
        <v>&gt;=50%-&lt;80%</v>
      </c>
      <c r="P552" s="50">
        <f t="shared" si="434"/>
        <v>40704.545454545456</v>
      </c>
      <c r="Q552" s="51">
        <f t="shared" si="435"/>
        <v>0.81409090909090909</v>
      </c>
      <c r="R552" s="57">
        <v>50000</v>
      </c>
      <c r="S552" s="53">
        <v>7820</v>
      </c>
      <c r="T552" s="54">
        <f t="shared" si="436"/>
        <v>0.15640000000000001</v>
      </c>
      <c r="U552" s="54"/>
      <c r="V552" s="53">
        <f t="shared" si="437"/>
        <v>10663.636363636364</v>
      </c>
      <c r="W552" s="54"/>
    </row>
    <row r="553" spans="1:23" hidden="1">
      <c r="A553" s="8" t="s">
        <v>785</v>
      </c>
      <c r="B553" s="5" t="s">
        <v>786</v>
      </c>
      <c r="C553" s="46" t="s">
        <v>886</v>
      </c>
      <c r="D553" s="46" t="s">
        <v>887</v>
      </c>
      <c r="E553" s="46" t="s">
        <v>789</v>
      </c>
      <c r="F553" s="46" t="s">
        <v>311</v>
      </c>
      <c r="G553" s="46" t="s">
        <v>1948</v>
      </c>
      <c r="H553" s="47"/>
      <c r="I553" s="47" t="s">
        <v>1872</v>
      </c>
      <c r="J553" s="48" t="s">
        <v>11</v>
      </c>
      <c r="K553" s="45" t="s">
        <v>11</v>
      </c>
      <c r="L553" s="49">
        <v>40000</v>
      </c>
      <c r="M553" s="50">
        <v>26250</v>
      </c>
      <c r="N553" s="51">
        <f t="shared" si="432"/>
        <v>0.65625</v>
      </c>
      <c r="O553" s="51" t="str">
        <f t="shared" si="433"/>
        <v>&gt;=50%-&lt;80%</v>
      </c>
      <c r="P553" s="50">
        <f t="shared" si="434"/>
        <v>35795.454545454544</v>
      </c>
      <c r="Q553" s="51">
        <f t="shared" si="435"/>
        <v>0.89488636363636365</v>
      </c>
      <c r="R553" s="57">
        <v>60000</v>
      </c>
      <c r="S553" s="53">
        <v>8200</v>
      </c>
      <c r="T553" s="54">
        <f t="shared" si="436"/>
        <v>0.13666666666666666</v>
      </c>
      <c r="U553" s="54"/>
      <c r="V553" s="53">
        <f t="shared" si="437"/>
        <v>11181.818181818182</v>
      </c>
      <c r="W553" s="54"/>
    </row>
    <row r="554" spans="1:23" hidden="1">
      <c r="A554" s="8" t="s">
        <v>680</v>
      </c>
      <c r="B554" s="5" t="s">
        <v>681</v>
      </c>
      <c r="C554" s="46" t="s">
        <v>931</v>
      </c>
      <c r="D554" s="46" t="s">
        <v>177</v>
      </c>
      <c r="E554" s="46" t="s">
        <v>311</v>
      </c>
      <c r="F554" s="46" t="s">
        <v>311</v>
      </c>
      <c r="G554" s="46" t="s">
        <v>1931</v>
      </c>
      <c r="H554" s="47"/>
      <c r="I554" s="47" t="s">
        <v>1872</v>
      </c>
      <c r="J554" s="48" t="s">
        <v>11</v>
      </c>
      <c r="K554" s="45" t="s">
        <v>11</v>
      </c>
      <c r="L554" s="49">
        <v>50000</v>
      </c>
      <c r="M554" s="50">
        <v>23840</v>
      </c>
      <c r="N554" s="51">
        <f t="shared" si="432"/>
        <v>0.4768</v>
      </c>
      <c r="O554" s="51" t="str">
        <f t="shared" si="433"/>
        <v>&gt;=20%-&lt;50%</v>
      </c>
      <c r="P554" s="50">
        <f t="shared" si="434"/>
        <v>32509.090909090912</v>
      </c>
      <c r="Q554" s="51">
        <f t="shared" si="435"/>
        <v>0.65018181818181819</v>
      </c>
      <c r="R554" s="57">
        <v>50000</v>
      </c>
      <c r="S554" s="53">
        <v>6570</v>
      </c>
      <c r="T554" s="54">
        <f t="shared" si="436"/>
        <v>0.13139999999999999</v>
      </c>
      <c r="U554" s="54"/>
      <c r="V554" s="53">
        <f t="shared" si="437"/>
        <v>8959.0909090909081</v>
      </c>
      <c r="W554" s="54"/>
    </row>
    <row r="555" spans="1:23" hidden="1">
      <c r="A555" s="8" t="s">
        <v>680</v>
      </c>
      <c r="B555" s="5" t="s">
        <v>681</v>
      </c>
      <c r="C555" s="46" t="s">
        <v>1852</v>
      </c>
      <c r="D555" s="46" t="s">
        <v>1853</v>
      </c>
      <c r="E555" s="46" t="s">
        <v>311</v>
      </c>
      <c r="F555" s="46" t="s">
        <v>311</v>
      </c>
      <c r="G555" s="46" t="s">
        <v>1931</v>
      </c>
      <c r="H555" s="47"/>
      <c r="I555" s="47" t="s">
        <v>1872</v>
      </c>
      <c r="J555" s="48" t="s">
        <v>11</v>
      </c>
      <c r="K555" s="45" t="s">
        <v>11</v>
      </c>
      <c r="L555" s="49">
        <v>50000</v>
      </c>
      <c r="M555" s="50">
        <v>53140</v>
      </c>
      <c r="N555" s="51">
        <f t="shared" si="432"/>
        <v>1.0628</v>
      </c>
      <c r="O555" s="51" t="str">
        <f t="shared" si="433"/>
        <v>&gt;=100%- &lt;120%</v>
      </c>
      <c r="P555" s="50">
        <f t="shared" si="434"/>
        <v>72463.636363636368</v>
      </c>
      <c r="Q555" s="51">
        <f t="shared" si="435"/>
        <v>1.4492727272727273</v>
      </c>
      <c r="R555" s="57">
        <v>50000</v>
      </c>
      <c r="S555" s="53">
        <v>0</v>
      </c>
      <c r="T555" s="54">
        <f t="shared" si="436"/>
        <v>0</v>
      </c>
      <c r="U555" s="54"/>
      <c r="V555" s="53">
        <f t="shared" si="437"/>
        <v>0</v>
      </c>
      <c r="W555" s="54"/>
    </row>
    <row r="556" spans="1:23" hidden="1">
      <c r="A556" s="8" t="s">
        <v>785</v>
      </c>
      <c r="B556" s="5" t="s">
        <v>786</v>
      </c>
      <c r="C556" s="46" t="s">
        <v>852</v>
      </c>
      <c r="D556" s="46" t="s">
        <v>17</v>
      </c>
      <c r="E556" s="46" t="s">
        <v>789</v>
      </c>
      <c r="F556" s="46" t="s">
        <v>311</v>
      </c>
      <c r="G556" s="46" t="s">
        <v>1955</v>
      </c>
      <c r="H556" s="47"/>
      <c r="I556" s="47" t="s">
        <v>1872</v>
      </c>
      <c r="J556" s="48" t="s">
        <v>11</v>
      </c>
      <c r="K556" s="45" t="s">
        <v>11</v>
      </c>
      <c r="L556" s="49">
        <v>30000</v>
      </c>
      <c r="M556" s="50">
        <v>25820</v>
      </c>
      <c r="N556" s="51">
        <f t="shared" si="432"/>
        <v>0.86066666666666669</v>
      </c>
      <c r="O556" s="51" t="str">
        <f t="shared" si="433"/>
        <v>&gt;=80%-&lt;100%</v>
      </c>
      <c r="P556" s="50">
        <f t="shared" si="434"/>
        <v>35209.090909090912</v>
      </c>
      <c r="Q556" s="51">
        <f t="shared" si="435"/>
        <v>1.1736363636363638</v>
      </c>
      <c r="R556" s="57">
        <v>70000</v>
      </c>
      <c r="S556" s="53">
        <v>0</v>
      </c>
      <c r="T556" s="54">
        <f t="shared" si="436"/>
        <v>0</v>
      </c>
      <c r="U556" s="54"/>
      <c r="V556" s="53">
        <f t="shared" si="437"/>
        <v>0</v>
      </c>
      <c r="W556" s="54"/>
    </row>
    <row r="557" spans="1:23" hidden="1">
      <c r="A557" s="8" t="s">
        <v>680</v>
      </c>
      <c r="B557" s="5" t="s">
        <v>681</v>
      </c>
      <c r="C557" s="46" t="s">
        <v>691</v>
      </c>
      <c r="D557" s="46" t="s">
        <v>692</v>
      </c>
      <c r="E557" s="46" t="s">
        <v>311</v>
      </c>
      <c r="F557" s="46" t="s">
        <v>311</v>
      </c>
      <c r="G557" s="46" t="s">
        <v>1931</v>
      </c>
      <c r="H557" s="47"/>
      <c r="I557" s="47" t="s">
        <v>1872</v>
      </c>
      <c r="J557" s="48" t="s">
        <v>11</v>
      </c>
      <c r="K557" s="45" t="s">
        <v>11</v>
      </c>
      <c r="L557" s="49">
        <v>50000</v>
      </c>
      <c r="M557" s="50">
        <v>45000</v>
      </c>
      <c r="N557" s="51">
        <f t="shared" si="432"/>
        <v>0.9</v>
      </c>
      <c r="O557" s="51" t="str">
        <f t="shared" si="433"/>
        <v>&gt;=80%-&lt;100%</v>
      </c>
      <c r="P557" s="50">
        <f t="shared" si="434"/>
        <v>61363.636363636368</v>
      </c>
      <c r="Q557" s="51">
        <f t="shared" si="435"/>
        <v>1.2272727272727273</v>
      </c>
      <c r="R557" s="57">
        <v>50000</v>
      </c>
      <c r="S557" s="53">
        <v>17050</v>
      </c>
      <c r="T557" s="54">
        <f t="shared" si="436"/>
        <v>0.34100000000000003</v>
      </c>
      <c r="U557" s="54"/>
      <c r="V557" s="53">
        <f t="shared" si="437"/>
        <v>23250</v>
      </c>
      <c r="W557" s="54"/>
    </row>
    <row r="558" spans="1:23" hidden="1">
      <c r="A558" s="8" t="s">
        <v>776</v>
      </c>
      <c r="B558" s="5" t="s">
        <v>777</v>
      </c>
      <c r="C558" s="46" t="s">
        <v>1623</v>
      </c>
      <c r="D558" s="46" t="s">
        <v>1624</v>
      </c>
      <c r="E558" s="46" t="s">
        <v>574</v>
      </c>
      <c r="F558" s="46" t="s">
        <v>311</v>
      </c>
      <c r="G558" s="46" t="s">
        <v>1966</v>
      </c>
      <c r="H558" s="47"/>
      <c r="I558" s="47" t="s">
        <v>1872</v>
      </c>
      <c r="J558" s="48" t="s">
        <v>11</v>
      </c>
      <c r="K558" s="45" t="s">
        <v>11</v>
      </c>
      <c r="L558" s="49">
        <v>20000</v>
      </c>
      <c r="M558" s="50">
        <v>30070</v>
      </c>
      <c r="N558" s="51">
        <f t="shared" si="432"/>
        <v>1.5035000000000001</v>
      </c>
      <c r="O558" s="51" t="str">
        <f t="shared" si="433"/>
        <v>120% equal &amp; above</v>
      </c>
      <c r="P558" s="50">
        <f t="shared" si="434"/>
        <v>41004.545454545456</v>
      </c>
      <c r="Q558" s="51">
        <f t="shared" si="435"/>
        <v>2.0502272727272728</v>
      </c>
      <c r="R558" s="57">
        <v>80000</v>
      </c>
      <c r="S558" s="53">
        <v>36510</v>
      </c>
      <c r="T558" s="54">
        <f t="shared" si="436"/>
        <v>0.45637499999999998</v>
      </c>
      <c r="U558" s="54"/>
      <c r="V558" s="53">
        <f t="shared" si="437"/>
        <v>49786.363636363632</v>
      </c>
      <c r="W558" s="54"/>
    </row>
    <row r="559" spans="1:23" hidden="1">
      <c r="A559" s="8" t="s">
        <v>785</v>
      </c>
      <c r="B559" s="5" t="s">
        <v>786</v>
      </c>
      <c r="C559" s="46" t="s">
        <v>2779</v>
      </c>
      <c r="D559" s="46" t="s">
        <v>2780</v>
      </c>
      <c r="E559" s="46" t="s">
        <v>789</v>
      </c>
      <c r="F559" s="46" t="s">
        <v>311</v>
      </c>
      <c r="G559" s="46" t="s">
        <v>1950</v>
      </c>
      <c r="H559" s="47"/>
      <c r="I559" s="47" t="s">
        <v>1872</v>
      </c>
      <c r="J559" s="48" t="s">
        <v>11</v>
      </c>
      <c r="K559" s="45" t="s">
        <v>11</v>
      </c>
      <c r="L559" s="49">
        <v>50000</v>
      </c>
      <c r="M559" s="50">
        <v>18225</v>
      </c>
      <c r="N559" s="51">
        <f t="shared" si="432"/>
        <v>0.36449999999999999</v>
      </c>
      <c r="O559" s="51" t="str">
        <f t="shared" si="433"/>
        <v>&gt;=20%-&lt;50%</v>
      </c>
      <c r="P559" s="50">
        <f t="shared" si="434"/>
        <v>24852.272727272728</v>
      </c>
      <c r="Q559" s="51">
        <f t="shared" si="435"/>
        <v>0.49704545454545457</v>
      </c>
      <c r="R559" s="57">
        <v>50000</v>
      </c>
      <c r="S559" s="53">
        <v>6470</v>
      </c>
      <c r="T559" s="54">
        <f t="shared" si="436"/>
        <v>0.12939999999999999</v>
      </c>
      <c r="U559" s="54"/>
      <c r="V559" s="53">
        <f t="shared" si="437"/>
        <v>8822.7272727272721</v>
      </c>
      <c r="W559" s="54"/>
    </row>
    <row r="560" spans="1:23" hidden="1">
      <c r="A560" s="8" t="s">
        <v>585</v>
      </c>
      <c r="B560" s="5" t="s">
        <v>586</v>
      </c>
      <c r="C560" s="46" t="s">
        <v>1349</v>
      </c>
      <c r="D560" s="46" t="s">
        <v>122</v>
      </c>
      <c r="E560" s="46" t="s">
        <v>589</v>
      </c>
      <c r="F560" s="46" t="s">
        <v>311</v>
      </c>
      <c r="G560" s="46" t="s">
        <v>1921</v>
      </c>
      <c r="H560" s="47"/>
      <c r="I560" s="47" t="s">
        <v>1872</v>
      </c>
      <c r="J560" s="48" t="s">
        <v>11</v>
      </c>
      <c r="K560" s="45"/>
      <c r="L560" s="49">
        <v>99968.85</v>
      </c>
      <c r="M560" s="50">
        <v>138610</v>
      </c>
      <c r="N560" s="51">
        <f t="shared" si="432"/>
        <v>1.3865319046883102</v>
      </c>
      <c r="O560" s="51" t="str">
        <f t="shared" si="433"/>
        <v>120% equal &amp; above</v>
      </c>
      <c r="P560" s="50">
        <f t="shared" si="434"/>
        <v>189013.63636363635</v>
      </c>
      <c r="Q560" s="51">
        <f t="shared" si="435"/>
        <v>1.8907253245749684</v>
      </c>
      <c r="R560" s="57"/>
      <c r="S560" s="53">
        <v>0</v>
      </c>
      <c r="T560" s="54">
        <f t="shared" si="436"/>
        <v>2</v>
      </c>
      <c r="U560" s="54"/>
      <c r="V560" s="53">
        <f t="shared" si="437"/>
        <v>0</v>
      </c>
      <c r="W560" s="54"/>
    </row>
    <row r="561" spans="1:23" hidden="1">
      <c r="A561" s="8" t="s">
        <v>785</v>
      </c>
      <c r="B561" s="5" t="s">
        <v>786</v>
      </c>
      <c r="C561" s="46" t="s">
        <v>1393</v>
      </c>
      <c r="D561" s="46" t="s">
        <v>1394</v>
      </c>
      <c r="E561" s="46" t="s">
        <v>789</v>
      </c>
      <c r="F561" s="46" t="s">
        <v>311</v>
      </c>
      <c r="G561" s="46" t="s">
        <v>1947</v>
      </c>
      <c r="H561" s="47"/>
      <c r="I561" s="47" t="s">
        <v>1872</v>
      </c>
      <c r="J561" s="48" t="s">
        <v>11</v>
      </c>
      <c r="K561" s="45" t="s">
        <v>11</v>
      </c>
      <c r="L561" s="49">
        <v>49690</v>
      </c>
      <c r="M561" s="50">
        <v>25150</v>
      </c>
      <c r="N561" s="51">
        <f t="shared" ref="N561:N569" si="438">IFERROR(M561/L561,2)</f>
        <v>0.50613805594687056</v>
      </c>
      <c r="O561" s="51" t="str">
        <f t="shared" ref="O561:O569" si="439">IF(N561&gt;=120%, "120% equal &amp; above", IF(N561&gt;=100%,"&gt;=100%- &lt;120%",IF(N561&gt;=80%,"&gt;=80%-&lt;100%",IF(N561&gt;=50%,"&gt;=50%-&lt;80%",IF(N561&gt;=20%,"&gt;=20%-&lt;50%","&lt;20%")))))</f>
        <v>&gt;=50%-&lt;80%</v>
      </c>
      <c r="P561" s="50">
        <f t="shared" ref="P561:P569" si="440">M561/$B$3*$B$2</f>
        <v>34295.454545454544</v>
      </c>
      <c r="Q561" s="51">
        <f t="shared" ref="Q561:Q569" si="441">IFERROR(P561/L561,2)</f>
        <v>0.69018825810936901</v>
      </c>
      <c r="R561" s="57">
        <v>50000</v>
      </c>
      <c r="S561" s="53">
        <v>0</v>
      </c>
      <c r="T561" s="54">
        <f t="shared" ref="T561:T569" si="442">IFERROR(S561/R561,2)</f>
        <v>0</v>
      </c>
      <c r="U561" s="54"/>
      <c r="V561" s="53">
        <f t="shared" ref="V561:V569" si="443">S561/$B$3*$B$2</f>
        <v>0</v>
      </c>
      <c r="W561" s="54"/>
    </row>
    <row r="562" spans="1:23" hidden="1">
      <c r="A562" s="8" t="s">
        <v>415</v>
      </c>
      <c r="B562" s="5" t="s">
        <v>416</v>
      </c>
      <c r="C562" s="46" t="s">
        <v>2018</v>
      </c>
      <c r="D562" s="46" t="s">
        <v>2019</v>
      </c>
      <c r="E562" s="46" t="s">
        <v>310</v>
      </c>
      <c r="F562" s="46" t="s">
        <v>311</v>
      </c>
      <c r="G562" s="46" t="s">
        <v>1903</v>
      </c>
      <c r="H562" s="47"/>
      <c r="I562" s="47" t="s">
        <v>1872</v>
      </c>
      <c r="J562" s="48" t="s">
        <v>11</v>
      </c>
      <c r="K562" s="45" t="s">
        <v>11</v>
      </c>
      <c r="L562" s="49">
        <v>49275</v>
      </c>
      <c r="M562" s="50">
        <v>38410</v>
      </c>
      <c r="N562" s="51">
        <f t="shared" si="438"/>
        <v>0.77950279046169457</v>
      </c>
      <c r="O562" s="51" t="str">
        <f t="shared" si="439"/>
        <v>&gt;=50%-&lt;80%</v>
      </c>
      <c r="P562" s="50">
        <f t="shared" si="440"/>
        <v>52377.272727272728</v>
      </c>
      <c r="Q562" s="51">
        <f t="shared" si="441"/>
        <v>1.0629583506295834</v>
      </c>
      <c r="R562" s="57">
        <v>50000</v>
      </c>
      <c r="S562" s="53">
        <v>11240</v>
      </c>
      <c r="T562" s="54">
        <f t="shared" si="442"/>
        <v>0.2248</v>
      </c>
      <c r="U562" s="54"/>
      <c r="V562" s="53">
        <f t="shared" si="443"/>
        <v>15327.272727272728</v>
      </c>
      <c r="W562" s="54"/>
    </row>
    <row r="563" spans="1:23" hidden="1">
      <c r="A563" s="8" t="s">
        <v>469</v>
      </c>
      <c r="B563" s="5" t="s">
        <v>470</v>
      </c>
      <c r="C563" s="46" t="s">
        <v>1794</v>
      </c>
      <c r="D563" s="46" t="s">
        <v>2754</v>
      </c>
      <c r="E563" s="46" t="s">
        <v>473</v>
      </c>
      <c r="F563" s="46" t="s">
        <v>311</v>
      </c>
      <c r="G563" s="46" t="s">
        <v>1912</v>
      </c>
      <c r="H563" s="47"/>
      <c r="I563" s="47" t="s">
        <v>1872</v>
      </c>
      <c r="J563" s="48" t="s">
        <v>11</v>
      </c>
      <c r="K563" s="45" t="s">
        <v>11</v>
      </c>
      <c r="L563" s="49">
        <v>13000</v>
      </c>
      <c r="M563" s="50">
        <v>8155</v>
      </c>
      <c r="N563" s="51">
        <f t="shared" si="438"/>
        <v>0.62730769230769234</v>
      </c>
      <c r="O563" s="51" t="str">
        <f t="shared" si="439"/>
        <v>&gt;=50%-&lt;80%</v>
      </c>
      <c r="P563" s="50">
        <f t="shared" si="440"/>
        <v>11120.454545454546</v>
      </c>
      <c r="Q563" s="51">
        <f t="shared" si="441"/>
        <v>0.85541958041958044</v>
      </c>
      <c r="R563" s="57">
        <v>85477</v>
      </c>
      <c r="S563" s="53">
        <v>54050</v>
      </c>
      <c r="T563" s="54">
        <f t="shared" si="442"/>
        <v>0.63233384419200489</v>
      </c>
      <c r="U563" s="54"/>
      <c r="V563" s="53">
        <f t="shared" si="443"/>
        <v>73704.545454545456</v>
      </c>
      <c r="W563" s="54"/>
    </row>
    <row r="564" spans="1:23" hidden="1">
      <c r="A564" s="8" t="s">
        <v>701</v>
      </c>
      <c r="B564" s="5" t="s">
        <v>300</v>
      </c>
      <c r="C564" s="46" t="s">
        <v>702</v>
      </c>
      <c r="D564" s="46" t="s">
        <v>26</v>
      </c>
      <c r="E564" s="46" t="s">
        <v>473</v>
      </c>
      <c r="F564" s="46" t="s">
        <v>311</v>
      </c>
      <c r="G564" s="46" t="s">
        <v>2766</v>
      </c>
      <c r="H564" s="47"/>
      <c r="I564" s="47" t="s">
        <v>1872</v>
      </c>
      <c r="J564" s="48" t="s">
        <v>11</v>
      </c>
      <c r="K564" s="45" t="s">
        <v>11</v>
      </c>
      <c r="L564" s="49">
        <v>61599.7</v>
      </c>
      <c r="M564" s="50">
        <v>34990</v>
      </c>
      <c r="N564" s="51">
        <f t="shared" si="438"/>
        <v>0.56802224686159186</v>
      </c>
      <c r="O564" s="51" t="str">
        <f t="shared" si="439"/>
        <v>&gt;=50%-&lt;80%</v>
      </c>
      <c r="P564" s="50">
        <f t="shared" si="440"/>
        <v>47713.636363636368</v>
      </c>
      <c r="Q564" s="51">
        <f t="shared" si="441"/>
        <v>0.77457579117489805</v>
      </c>
      <c r="R564" s="57">
        <v>36000</v>
      </c>
      <c r="S564" s="53">
        <v>4990</v>
      </c>
      <c r="T564" s="54">
        <f t="shared" si="442"/>
        <v>0.1386111111111111</v>
      </c>
      <c r="U564" s="54"/>
      <c r="V564" s="53">
        <f t="shared" si="443"/>
        <v>6804.545454545454</v>
      </c>
      <c r="W564" s="54"/>
    </row>
    <row r="565" spans="1:23" hidden="1">
      <c r="A565" s="8" t="s">
        <v>785</v>
      </c>
      <c r="B565" s="5" t="s">
        <v>786</v>
      </c>
      <c r="C565" s="46" t="s">
        <v>807</v>
      </c>
      <c r="D565" s="46" t="s">
        <v>808</v>
      </c>
      <c r="E565" s="46" t="s">
        <v>789</v>
      </c>
      <c r="F565" s="46" t="s">
        <v>311</v>
      </c>
      <c r="G565" s="46" t="s">
        <v>1949</v>
      </c>
      <c r="H565" s="47"/>
      <c r="I565" s="47" t="s">
        <v>1872</v>
      </c>
      <c r="J565" s="48" t="s">
        <v>11</v>
      </c>
      <c r="K565" s="45" t="s">
        <v>11</v>
      </c>
      <c r="L565" s="49">
        <v>38855</v>
      </c>
      <c r="M565" s="50">
        <v>34490</v>
      </c>
      <c r="N565" s="51">
        <f t="shared" si="438"/>
        <v>0.88765924591429679</v>
      </c>
      <c r="O565" s="51" t="str">
        <f t="shared" si="439"/>
        <v>&gt;=80%-&lt;100%</v>
      </c>
      <c r="P565" s="50">
        <f t="shared" si="440"/>
        <v>47031.818181818184</v>
      </c>
      <c r="Q565" s="51">
        <f t="shared" si="441"/>
        <v>1.2104444262467684</v>
      </c>
      <c r="R565" s="57">
        <v>58124.86</v>
      </c>
      <c r="S565" s="53">
        <v>6470</v>
      </c>
      <c r="T565" s="54">
        <f t="shared" si="442"/>
        <v>0.11131209606354321</v>
      </c>
      <c r="U565" s="54"/>
      <c r="V565" s="53">
        <f t="shared" si="443"/>
        <v>8822.7272727272721</v>
      </c>
      <c r="W565" s="54"/>
    </row>
    <row r="566" spans="1:23" hidden="1">
      <c r="A566" s="8" t="s">
        <v>776</v>
      </c>
      <c r="B566" s="5" t="s">
        <v>777</v>
      </c>
      <c r="C566" s="46" t="s">
        <v>1396</v>
      </c>
      <c r="D566" s="46" t="s">
        <v>1397</v>
      </c>
      <c r="E566" s="46" t="s">
        <v>574</v>
      </c>
      <c r="F566" s="46" t="s">
        <v>311</v>
      </c>
      <c r="G566" s="46" t="s">
        <v>1944</v>
      </c>
      <c r="H566" s="47"/>
      <c r="I566" s="47" t="s">
        <v>1872</v>
      </c>
      <c r="J566" s="48" t="s">
        <v>11</v>
      </c>
      <c r="K566" s="45" t="s">
        <v>11</v>
      </c>
      <c r="L566" s="49">
        <v>70000</v>
      </c>
      <c r="M566" s="50">
        <v>60180</v>
      </c>
      <c r="N566" s="51">
        <f t="shared" si="438"/>
        <v>0.85971428571428576</v>
      </c>
      <c r="O566" s="51" t="str">
        <f t="shared" si="439"/>
        <v>&gt;=80%-&lt;100%</v>
      </c>
      <c r="P566" s="50">
        <f t="shared" si="440"/>
        <v>82063.636363636368</v>
      </c>
      <c r="Q566" s="51">
        <f t="shared" si="441"/>
        <v>1.1723376623376625</v>
      </c>
      <c r="R566" s="57">
        <v>26000</v>
      </c>
      <c r="S566" s="53">
        <v>5940</v>
      </c>
      <c r="T566" s="54">
        <f t="shared" si="442"/>
        <v>0.22846153846153847</v>
      </c>
      <c r="U566" s="54"/>
      <c r="V566" s="53">
        <f t="shared" si="443"/>
        <v>8100</v>
      </c>
      <c r="W566" s="54"/>
    </row>
    <row r="567" spans="1:23" hidden="1">
      <c r="A567" s="8" t="s">
        <v>571</v>
      </c>
      <c r="B567" s="5" t="s">
        <v>572</v>
      </c>
      <c r="C567" s="46" t="s">
        <v>1472</v>
      </c>
      <c r="D567" s="46" t="s">
        <v>1473</v>
      </c>
      <c r="E567" s="46" t="s">
        <v>574</v>
      </c>
      <c r="F567" s="46" t="s">
        <v>311</v>
      </c>
      <c r="G567" s="46" t="s">
        <v>1917</v>
      </c>
      <c r="H567" s="47"/>
      <c r="I567" s="47" t="s">
        <v>1872</v>
      </c>
      <c r="J567" s="48" t="s">
        <v>11</v>
      </c>
      <c r="K567" s="45" t="s">
        <v>11</v>
      </c>
      <c r="L567" s="49">
        <v>70000</v>
      </c>
      <c r="M567" s="50">
        <v>44670</v>
      </c>
      <c r="N567" s="51">
        <f t="shared" si="438"/>
        <v>0.63814285714285712</v>
      </c>
      <c r="O567" s="51" t="str">
        <f t="shared" si="439"/>
        <v>&gt;=50%-&lt;80%</v>
      </c>
      <c r="P567" s="50">
        <f t="shared" si="440"/>
        <v>60913.636363636368</v>
      </c>
      <c r="Q567" s="51">
        <f t="shared" si="441"/>
        <v>0.8701948051948053</v>
      </c>
      <c r="R567" s="57">
        <v>26000</v>
      </c>
      <c r="S567" s="53">
        <v>0</v>
      </c>
      <c r="T567" s="54">
        <f t="shared" si="442"/>
        <v>0</v>
      </c>
      <c r="U567" s="54"/>
      <c r="V567" s="53">
        <f t="shared" si="443"/>
        <v>0</v>
      </c>
      <c r="W567" s="54"/>
    </row>
    <row r="568" spans="1:23" hidden="1">
      <c r="A568" s="8" t="s">
        <v>428</v>
      </c>
      <c r="B568" s="5" t="s">
        <v>429</v>
      </c>
      <c r="C568" s="46" t="s">
        <v>2740</v>
      </c>
      <c r="D568" s="46" t="s">
        <v>2611</v>
      </c>
      <c r="E568" s="46" t="s">
        <v>310</v>
      </c>
      <c r="F568" s="46" t="s">
        <v>311</v>
      </c>
      <c r="G568" s="46" t="s">
        <v>1909</v>
      </c>
      <c r="H568" s="47"/>
      <c r="I568" s="47" t="s">
        <v>1872</v>
      </c>
      <c r="J568" s="48" t="s">
        <v>11</v>
      </c>
      <c r="K568" s="45" t="s">
        <v>11</v>
      </c>
      <c r="L568" s="49">
        <v>35940</v>
      </c>
      <c r="M568" s="50">
        <v>46980</v>
      </c>
      <c r="N568" s="51">
        <f t="shared" si="438"/>
        <v>1.307178631051753</v>
      </c>
      <c r="O568" s="51" t="str">
        <f t="shared" si="439"/>
        <v>120% equal &amp; above</v>
      </c>
      <c r="P568" s="50">
        <f t="shared" si="440"/>
        <v>64063.636363636368</v>
      </c>
      <c r="Q568" s="51">
        <f t="shared" si="441"/>
        <v>1.7825163150705723</v>
      </c>
      <c r="R568" s="57">
        <v>60000</v>
      </c>
      <c r="S568" s="53">
        <v>50680</v>
      </c>
      <c r="T568" s="54">
        <f t="shared" si="442"/>
        <v>0.84466666666666668</v>
      </c>
      <c r="U568" s="54"/>
      <c r="V568" s="53">
        <f t="shared" si="443"/>
        <v>69109.090909090912</v>
      </c>
      <c r="W568" s="54"/>
    </row>
    <row r="569" spans="1:23" hidden="1">
      <c r="A569" s="8" t="s">
        <v>701</v>
      </c>
      <c r="B569" s="5" t="s">
        <v>300</v>
      </c>
      <c r="C569" s="46" t="s">
        <v>1257</v>
      </c>
      <c r="D569" s="46" t="s">
        <v>1258</v>
      </c>
      <c r="E569" s="46" t="s">
        <v>473</v>
      </c>
      <c r="F569" s="46" t="s">
        <v>311</v>
      </c>
      <c r="G569" s="46" t="s">
        <v>1941</v>
      </c>
      <c r="H569" s="47"/>
      <c r="I569" s="47" t="s">
        <v>1872</v>
      </c>
      <c r="J569" s="48" t="s">
        <v>11</v>
      </c>
      <c r="K569" s="45"/>
      <c r="L569" s="49">
        <v>95769.675000000003</v>
      </c>
      <c r="M569" s="50">
        <v>61560</v>
      </c>
      <c r="N569" s="51">
        <f t="shared" si="438"/>
        <v>0.64279219909642582</v>
      </c>
      <c r="O569" s="51" t="str">
        <f t="shared" si="439"/>
        <v>&gt;=50%-&lt;80%</v>
      </c>
      <c r="P569" s="50">
        <f t="shared" si="440"/>
        <v>83945.454545454544</v>
      </c>
      <c r="Q569" s="51">
        <f t="shared" si="441"/>
        <v>0.87653481694967161</v>
      </c>
      <c r="R569" s="57"/>
      <c r="S569" s="53">
        <v>12020</v>
      </c>
      <c r="T569" s="54">
        <f t="shared" si="442"/>
        <v>2</v>
      </c>
      <c r="U569" s="54"/>
      <c r="V569" s="53">
        <f t="shared" si="443"/>
        <v>16390.909090909092</v>
      </c>
      <c r="W569" s="54"/>
    </row>
    <row r="570" spans="1:23" hidden="1">
      <c r="A570" s="8" t="s">
        <v>307</v>
      </c>
      <c r="B570" s="5" t="s">
        <v>308</v>
      </c>
      <c r="C570" s="46" t="s">
        <v>2463</v>
      </c>
      <c r="D570" s="46" t="s">
        <v>65</v>
      </c>
      <c r="E570" s="46" t="s">
        <v>310</v>
      </c>
      <c r="F570" s="46" t="s">
        <v>311</v>
      </c>
      <c r="G570" s="46" t="s">
        <v>1892</v>
      </c>
      <c r="H570" s="47"/>
      <c r="I570" s="47" t="s">
        <v>1872</v>
      </c>
      <c r="J570" s="48" t="s">
        <v>11</v>
      </c>
      <c r="K570" s="45" t="s">
        <v>11</v>
      </c>
      <c r="L570" s="49">
        <v>50000</v>
      </c>
      <c r="M570" s="50">
        <v>38540</v>
      </c>
      <c r="N570" s="51">
        <f t="shared" ref="N570:N585" si="444">IFERROR(M570/L570,2)</f>
        <v>0.77080000000000004</v>
      </c>
      <c r="O570" s="51" t="str">
        <f t="shared" ref="O570:O584" si="445">IF(N570&gt;=120%, "120% equal &amp; above", IF(N570&gt;=100%,"&gt;=100%- &lt;120%",IF(N570&gt;=80%,"&gt;=80%-&lt;100%",IF(N570&gt;=50%,"&gt;=50%-&lt;80%",IF(N570&gt;=20%,"&gt;=20%-&lt;50%","&lt;20%")))))</f>
        <v>&gt;=50%-&lt;80%</v>
      </c>
      <c r="P570" s="50">
        <f t="shared" ref="P570:P585" si="446">M570/$B$3*$B$2</f>
        <v>52554.545454545456</v>
      </c>
      <c r="Q570" s="51">
        <f t="shared" ref="Q570:Q584" si="447">IFERROR(P570/L570,2)</f>
        <v>1.0510909090909091</v>
      </c>
      <c r="R570" s="57">
        <v>45000</v>
      </c>
      <c r="S570" s="53">
        <v>11840</v>
      </c>
      <c r="T570" s="54">
        <f t="shared" ref="T570:T585" si="448">IFERROR(S570/R570,2)</f>
        <v>0.26311111111111113</v>
      </c>
      <c r="U570" s="54"/>
      <c r="V570" s="53">
        <f t="shared" ref="V570:V585" si="449">S570/$B$3*$B$2</f>
        <v>16145.454545454544</v>
      </c>
      <c r="W570" s="54"/>
    </row>
    <row r="571" spans="1:23" hidden="1">
      <c r="A571" s="8" t="s">
        <v>415</v>
      </c>
      <c r="B571" s="5" t="s">
        <v>416</v>
      </c>
      <c r="C571" s="46" t="s">
        <v>994</v>
      </c>
      <c r="D571" s="46" t="s">
        <v>214</v>
      </c>
      <c r="E571" s="46" t="s">
        <v>310</v>
      </c>
      <c r="F571" s="46" t="s">
        <v>311</v>
      </c>
      <c r="G571" s="46" t="s">
        <v>1907</v>
      </c>
      <c r="H571" s="47"/>
      <c r="I571" s="47" t="s">
        <v>1872</v>
      </c>
      <c r="J571" s="48" t="s">
        <v>11</v>
      </c>
      <c r="K571" s="45" t="s">
        <v>11</v>
      </c>
      <c r="L571" s="49">
        <v>65000</v>
      </c>
      <c r="M571" s="50">
        <v>50070</v>
      </c>
      <c r="N571" s="51">
        <f t="shared" si="444"/>
        <v>0.77030769230769236</v>
      </c>
      <c r="O571" s="51" t="str">
        <f t="shared" si="445"/>
        <v>&gt;=50%-&lt;80%</v>
      </c>
      <c r="P571" s="50">
        <f t="shared" si="446"/>
        <v>68277.272727272735</v>
      </c>
      <c r="Q571" s="51">
        <f t="shared" si="447"/>
        <v>1.0504195804195806</v>
      </c>
      <c r="R571" s="57">
        <v>30000</v>
      </c>
      <c r="S571" s="53">
        <v>3640</v>
      </c>
      <c r="T571" s="54">
        <f t="shared" si="448"/>
        <v>0.12133333333333333</v>
      </c>
      <c r="U571" s="54"/>
      <c r="V571" s="53">
        <f t="shared" si="449"/>
        <v>4963.636363636364</v>
      </c>
      <c r="W571" s="54"/>
    </row>
    <row r="572" spans="1:23" hidden="1">
      <c r="A572" s="8" t="s">
        <v>415</v>
      </c>
      <c r="B572" s="5" t="s">
        <v>416</v>
      </c>
      <c r="C572" s="46" t="s">
        <v>2016</v>
      </c>
      <c r="D572" s="46" t="s">
        <v>2017</v>
      </c>
      <c r="E572" s="46" t="s">
        <v>310</v>
      </c>
      <c r="F572" s="46" t="s">
        <v>311</v>
      </c>
      <c r="G572" s="46" t="s">
        <v>1906</v>
      </c>
      <c r="H572" s="47"/>
      <c r="I572" s="47" t="s">
        <v>1872</v>
      </c>
      <c r="J572" s="48" t="s">
        <v>11</v>
      </c>
      <c r="K572" s="45" t="s">
        <v>11</v>
      </c>
      <c r="L572" s="49">
        <v>65000</v>
      </c>
      <c r="M572" s="50">
        <v>13350</v>
      </c>
      <c r="N572" s="51">
        <f t="shared" si="444"/>
        <v>0.20538461538461539</v>
      </c>
      <c r="O572" s="51" t="str">
        <f t="shared" si="445"/>
        <v>&gt;=20%-&lt;50%</v>
      </c>
      <c r="P572" s="50">
        <f t="shared" si="446"/>
        <v>18204.545454545456</v>
      </c>
      <c r="Q572" s="51">
        <f t="shared" si="447"/>
        <v>0.28006993006993008</v>
      </c>
      <c r="R572" s="57">
        <v>30000</v>
      </c>
      <c r="S572" s="53">
        <v>21010</v>
      </c>
      <c r="T572" s="54">
        <f t="shared" si="448"/>
        <v>0.70033333333333336</v>
      </c>
      <c r="U572" s="54"/>
      <c r="V572" s="53">
        <f t="shared" si="449"/>
        <v>28650</v>
      </c>
      <c r="W572" s="54"/>
    </row>
    <row r="573" spans="1:23" hidden="1">
      <c r="A573" s="8" t="s">
        <v>770</v>
      </c>
      <c r="B573" s="5" t="s">
        <v>771</v>
      </c>
      <c r="C573" s="46" t="s">
        <v>1672</v>
      </c>
      <c r="D573" s="46" t="s">
        <v>42</v>
      </c>
      <c r="E573" s="46" t="s">
        <v>574</v>
      </c>
      <c r="F573" s="46" t="s">
        <v>311</v>
      </c>
      <c r="G573" s="46" t="s">
        <v>1965</v>
      </c>
      <c r="H573" s="47"/>
      <c r="I573" s="47" t="s">
        <v>1872</v>
      </c>
      <c r="J573" s="48" t="s">
        <v>11</v>
      </c>
      <c r="K573" s="45" t="s">
        <v>11</v>
      </c>
      <c r="L573" s="49">
        <v>65000</v>
      </c>
      <c r="M573" s="50">
        <v>41370</v>
      </c>
      <c r="N573" s="51">
        <f t="shared" si="444"/>
        <v>0.63646153846153841</v>
      </c>
      <c r="O573" s="51" t="str">
        <f t="shared" si="445"/>
        <v>&gt;=50%-&lt;80%</v>
      </c>
      <c r="P573" s="50">
        <f t="shared" si="446"/>
        <v>56413.636363636368</v>
      </c>
      <c r="Q573" s="51">
        <f t="shared" si="447"/>
        <v>0.86790209790209794</v>
      </c>
      <c r="R573" s="57">
        <v>30000</v>
      </c>
      <c r="S573" s="53">
        <v>0</v>
      </c>
      <c r="T573" s="54">
        <f t="shared" si="448"/>
        <v>0</v>
      </c>
      <c r="U573" s="54"/>
      <c r="V573" s="53">
        <f t="shared" si="449"/>
        <v>0</v>
      </c>
      <c r="W573" s="54"/>
    </row>
    <row r="574" spans="1:23" hidden="1">
      <c r="A574" s="8" t="s">
        <v>770</v>
      </c>
      <c r="B574" s="5" t="s">
        <v>771</v>
      </c>
      <c r="C574" s="46" t="s">
        <v>2291</v>
      </c>
      <c r="D574" s="46" t="s">
        <v>1978</v>
      </c>
      <c r="E574" s="46" t="s">
        <v>574</v>
      </c>
      <c r="F574" s="46" t="s">
        <v>311</v>
      </c>
      <c r="G574" s="46" t="s">
        <v>1965</v>
      </c>
      <c r="H574" s="47"/>
      <c r="I574" s="47" t="s">
        <v>1872</v>
      </c>
      <c r="J574" s="48" t="s">
        <v>11</v>
      </c>
      <c r="K574" s="45" t="s">
        <v>11</v>
      </c>
      <c r="L574" s="49">
        <v>60000</v>
      </c>
      <c r="M574" s="50">
        <v>19480</v>
      </c>
      <c r="N574" s="51">
        <f t="shared" si="444"/>
        <v>0.32466666666666666</v>
      </c>
      <c r="O574" s="51" t="str">
        <f t="shared" si="445"/>
        <v>&gt;=20%-&lt;50%</v>
      </c>
      <c r="P574" s="50">
        <f t="shared" si="446"/>
        <v>26563.636363636364</v>
      </c>
      <c r="Q574" s="51">
        <f t="shared" si="447"/>
        <v>0.44272727272727275</v>
      </c>
      <c r="R574" s="57">
        <v>35000</v>
      </c>
      <c r="S574" s="53">
        <v>6470</v>
      </c>
      <c r="T574" s="54">
        <f t="shared" si="448"/>
        <v>0.18485714285714286</v>
      </c>
      <c r="U574" s="54"/>
      <c r="V574" s="53">
        <f t="shared" si="449"/>
        <v>8822.7272727272721</v>
      </c>
      <c r="W574" s="54"/>
    </row>
    <row r="575" spans="1:23" hidden="1">
      <c r="A575" s="8" t="s">
        <v>776</v>
      </c>
      <c r="B575" s="5" t="s">
        <v>777</v>
      </c>
      <c r="C575" s="46" t="s">
        <v>1044</v>
      </c>
      <c r="D575" s="46" t="s">
        <v>1045</v>
      </c>
      <c r="E575" s="46" t="s">
        <v>574</v>
      </c>
      <c r="F575" s="46" t="s">
        <v>311</v>
      </c>
      <c r="G575" s="46" t="s">
        <v>1961</v>
      </c>
      <c r="H575" s="47"/>
      <c r="I575" s="47" t="s">
        <v>1872</v>
      </c>
      <c r="J575" s="48" t="s">
        <v>11</v>
      </c>
      <c r="K575" s="45" t="s">
        <v>11</v>
      </c>
      <c r="L575" s="49">
        <v>50000</v>
      </c>
      <c r="M575" s="50">
        <v>13895</v>
      </c>
      <c r="N575" s="51">
        <f t="shared" si="444"/>
        <v>0.27789999999999998</v>
      </c>
      <c r="O575" s="51" t="str">
        <f t="shared" si="445"/>
        <v>&gt;=20%-&lt;50%</v>
      </c>
      <c r="P575" s="50">
        <f t="shared" si="446"/>
        <v>18947.727272727272</v>
      </c>
      <c r="Q575" s="51">
        <f t="shared" si="447"/>
        <v>0.37895454545454543</v>
      </c>
      <c r="R575" s="57">
        <v>45000</v>
      </c>
      <c r="S575" s="53">
        <v>6570</v>
      </c>
      <c r="T575" s="54">
        <f t="shared" si="448"/>
        <v>0.14599999999999999</v>
      </c>
      <c r="U575" s="54"/>
      <c r="V575" s="53">
        <f t="shared" si="449"/>
        <v>8959.0909090909081</v>
      </c>
      <c r="W575" s="54"/>
    </row>
    <row r="576" spans="1:23" hidden="1">
      <c r="A576" s="8" t="s">
        <v>785</v>
      </c>
      <c r="B576" s="5" t="s">
        <v>786</v>
      </c>
      <c r="C576" s="46" t="s">
        <v>1788</v>
      </c>
      <c r="D576" s="46" t="s">
        <v>1789</v>
      </c>
      <c r="E576" s="46" t="s">
        <v>789</v>
      </c>
      <c r="F576" s="46" t="s">
        <v>311</v>
      </c>
      <c r="G576" s="46" t="s">
        <v>1955</v>
      </c>
      <c r="H576" s="47"/>
      <c r="I576" s="47" t="s">
        <v>1872</v>
      </c>
      <c r="J576" s="48" t="s">
        <v>11</v>
      </c>
      <c r="K576" s="45" t="s">
        <v>11</v>
      </c>
      <c r="L576" s="49">
        <v>35000</v>
      </c>
      <c r="M576" s="50">
        <v>31495</v>
      </c>
      <c r="N576" s="51">
        <f t="shared" si="444"/>
        <v>0.89985714285714291</v>
      </c>
      <c r="O576" s="51" t="str">
        <f t="shared" si="445"/>
        <v>&gt;=80%-&lt;100%</v>
      </c>
      <c r="P576" s="50">
        <f t="shared" si="446"/>
        <v>42947.727272727272</v>
      </c>
      <c r="Q576" s="51">
        <f t="shared" si="447"/>
        <v>1.227077922077922</v>
      </c>
      <c r="R576" s="57">
        <v>60000</v>
      </c>
      <c r="S576" s="53">
        <v>35800</v>
      </c>
      <c r="T576" s="54">
        <f t="shared" si="448"/>
        <v>0.59666666666666668</v>
      </c>
      <c r="U576" s="54"/>
      <c r="V576" s="53">
        <f t="shared" si="449"/>
        <v>48818.181818181816</v>
      </c>
      <c r="W576" s="54"/>
    </row>
    <row r="577" spans="1:23" hidden="1">
      <c r="A577" s="8" t="s">
        <v>785</v>
      </c>
      <c r="B577" s="5" t="s">
        <v>786</v>
      </c>
      <c r="C577" s="46" t="s">
        <v>2141</v>
      </c>
      <c r="D577" s="46" t="s">
        <v>145</v>
      </c>
      <c r="E577" s="46" t="s">
        <v>789</v>
      </c>
      <c r="F577" s="46" t="s">
        <v>311</v>
      </c>
      <c r="G577" s="46" t="s">
        <v>1946</v>
      </c>
      <c r="H577" s="47"/>
      <c r="I577" s="47" t="s">
        <v>1872</v>
      </c>
      <c r="J577" s="48" t="s">
        <v>11</v>
      </c>
      <c r="K577" s="45" t="s">
        <v>11</v>
      </c>
      <c r="L577" s="49">
        <v>35000</v>
      </c>
      <c r="M577" s="50">
        <v>40945</v>
      </c>
      <c r="N577" s="51">
        <f t="shared" si="444"/>
        <v>1.1698571428571429</v>
      </c>
      <c r="O577" s="51" t="str">
        <f t="shared" si="445"/>
        <v>&gt;=100%- &lt;120%</v>
      </c>
      <c r="P577" s="50">
        <f t="shared" si="446"/>
        <v>55834.090909090912</v>
      </c>
      <c r="Q577" s="51">
        <f t="shared" si="447"/>
        <v>1.5952597402597404</v>
      </c>
      <c r="R577" s="57">
        <v>60000</v>
      </c>
      <c r="S577" s="53">
        <v>10620</v>
      </c>
      <c r="T577" s="54">
        <f t="shared" si="448"/>
        <v>0.17699999999999999</v>
      </c>
      <c r="U577" s="54"/>
      <c r="V577" s="53">
        <f t="shared" si="449"/>
        <v>14481.818181818182</v>
      </c>
      <c r="W577" s="54"/>
    </row>
    <row r="578" spans="1:23" hidden="1">
      <c r="A578" s="8" t="s">
        <v>785</v>
      </c>
      <c r="B578" s="5" t="s">
        <v>786</v>
      </c>
      <c r="C578" s="46" t="s">
        <v>790</v>
      </c>
      <c r="D578" s="46" t="s">
        <v>245</v>
      </c>
      <c r="E578" s="46" t="s">
        <v>789</v>
      </c>
      <c r="F578" s="46" t="s">
        <v>311</v>
      </c>
      <c r="G578" s="46" t="s">
        <v>1947</v>
      </c>
      <c r="H578" s="47"/>
      <c r="I578" s="47" t="s">
        <v>1872</v>
      </c>
      <c r="J578" s="48" t="s">
        <v>11</v>
      </c>
      <c r="K578" s="45" t="s">
        <v>11</v>
      </c>
      <c r="L578" s="49">
        <v>35000</v>
      </c>
      <c r="M578" s="50">
        <v>5180</v>
      </c>
      <c r="N578" s="51">
        <f t="shared" si="444"/>
        <v>0.14799999999999999</v>
      </c>
      <c r="O578" s="51" t="str">
        <f t="shared" si="445"/>
        <v>&lt;20%</v>
      </c>
      <c r="P578" s="50">
        <f t="shared" si="446"/>
        <v>7063.636363636364</v>
      </c>
      <c r="Q578" s="51">
        <f t="shared" si="447"/>
        <v>0.20181818181818184</v>
      </c>
      <c r="R578" s="57">
        <v>60000</v>
      </c>
      <c r="S578" s="53">
        <v>19510</v>
      </c>
      <c r="T578" s="54">
        <f t="shared" si="448"/>
        <v>0.32516666666666666</v>
      </c>
      <c r="U578" s="54"/>
      <c r="V578" s="53">
        <f t="shared" si="449"/>
        <v>26604.545454545456</v>
      </c>
      <c r="W578" s="54"/>
    </row>
    <row r="579" spans="1:23" hidden="1">
      <c r="A579" s="8" t="s">
        <v>428</v>
      </c>
      <c r="B579" s="5" t="s">
        <v>429</v>
      </c>
      <c r="C579" s="46" t="s">
        <v>462</v>
      </c>
      <c r="D579" s="46" t="s">
        <v>173</v>
      </c>
      <c r="E579" s="46" t="s">
        <v>310</v>
      </c>
      <c r="F579" s="46" t="s">
        <v>311</v>
      </c>
      <c r="G579" s="46" t="s">
        <v>1909</v>
      </c>
      <c r="H579" s="47"/>
      <c r="I579" s="47" t="s">
        <v>1872</v>
      </c>
      <c r="J579" s="48" t="s">
        <v>11</v>
      </c>
      <c r="K579" s="45" t="s">
        <v>11</v>
      </c>
      <c r="L579" s="49">
        <v>50000</v>
      </c>
      <c r="M579" s="50">
        <v>95090</v>
      </c>
      <c r="N579" s="51">
        <f t="shared" si="444"/>
        <v>1.9017999999999999</v>
      </c>
      <c r="O579" s="51" t="str">
        <f t="shared" si="445"/>
        <v>120% equal &amp; above</v>
      </c>
      <c r="P579" s="50">
        <f t="shared" si="446"/>
        <v>129668.18181818181</v>
      </c>
      <c r="Q579" s="51">
        <f t="shared" si="447"/>
        <v>2.5933636363636361</v>
      </c>
      <c r="R579" s="57">
        <v>45000</v>
      </c>
      <c r="S579" s="53">
        <v>0</v>
      </c>
      <c r="T579" s="54">
        <f t="shared" si="448"/>
        <v>0</v>
      </c>
      <c r="U579" s="54"/>
      <c r="V579" s="53">
        <f t="shared" si="449"/>
        <v>0</v>
      </c>
      <c r="W579" s="54"/>
    </row>
    <row r="580" spans="1:23" hidden="1">
      <c r="A580" s="8" t="s">
        <v>785</v>
      </c>
      <c r="B580" s="5" t="s">
        <v>786</v>
      </c>
      <c r="C580" s="46" t="s">
        <v>2678</v>
      </c>
      <c r="D580" s="46" t="s">
        <v>2679</v>
      </c>
      <c r="E580" s="46" t="s">
        <v>789</v>
      </c>
      <c r="F580" s="46" t="s">
        <v>311</v>
      </c>
      <c r="G580" s="46" t="s">
        <v>1956</v>
      </c>
      <c r="H580" s="47"/>
      <c r="I580" s="47" t="s">
        <v>1872</v>
      </c>
      <c r="J580" s="48" t="s">
        <v>11</v>
      </c>
      <c r="K580" s="45" t="s">
        <v>11</v>
      </c>
      <c r="L580" s="49">
        <v>40000</v>
      </c>
      <c r="M580" s="50">
        <v>7210</v>
      </c>
      <c r="N580" s="51">
        <f t="shared" si="444"/>
        <v>0.18024999999999999</v>
      </c>
      <c r="O580" s="51" t="str">
        <f t="shared" si="445"/>
        <v>&lt;20%</v>
      </c>
      <c r="P580" s="50">
        <f t="shared" si="446"/>
        <v>9831.818181818182</v>
      </c>
      <c r="Q580" s="51">
        <f t="shared" si="447"/>
        <v>0.24579545454545454</v>
      </c>
      <c r="R580" s="57">
        <v>55000</v>
      </c>
      <c r="S580" s="53">
        <v>0</v>
      </c>
      <c r="T580" s="54">
        <f t="shared" si="448"/>
        <v>0</v>
      </c>
      <c r="U580" s="54"/>
      <c r="V580" s="53">
        <f t="shared" si="449"/>
        <v>0</v>
      </c>
      <c r="W580" s="54"/>
    </row>
    <row r="581" spans="1:23" hidden="1">
      <c r="A581" s="8" t="s">
        <v>785</v>
      </c>
      <c r="B581" s="5" t="s">
        <v>786</v>
      </c>
      <c r="C581" s="46" t="s">
        <v>1316</v>
      </c>
      <c r="D581" s="46" t="s">
        <v>1317</v>
      </c>
      <c r="E581" s="46" t="s">
        <v>789</v>
      </c>
      <c r="F581" s="46" t="s">
        <v>311</v>
      </c>
      <c r="G581" s="46" t="s">
        <v>1956</v>
      </c>
      <c r="H581" s="47"/>
      <c r="I581" s="47" t="s">
        <v>1872</v>
      </c>
      <c r="J581" s="48" t="s">
        <v>11</v>
      </c>
      <c r="K581" s="45" t="s">
        <v>11</v>
      </c>
      <c r="L581" s="49">
        <v>30000</v>
      </c>
      <c r="M581" s="50">
        <v>6940</v>
      </c>
      <c r="N581" s="51">
        <f t="shared" si="444"/>
        <v>0.23133333333333334</v>
      </c>
      <c r="O581" s="51" t="str">
        <f t="shared" si="445"/>
        <v>&gt;=20%-&lt;50%</v>
      </c>
      <c r="P581" s="50">
        <f t="shared" si="446"/>
        <v>9463.636363636364</v>
      </c>
      <c r="Q581" s="51">
        <f t="shared" si="447"/>
        <v>0.31545454545454549</v>
      </c>
      <c r="R581" s="57">
        <v>64283.399999999994</v>
      </c>
      <c r="S581" s="53">
        <v>20020</v>
      </c>
      <c r="T581" s="54">
        <f t="shared" si="448"/>
        <v>0.31143343382583999</v>
      </c>
      <c r="U581" s="54"/>
      <c r="V581" s="53">
        <f t="shared" si="449"/>
        <v>27300</v>
      </c>
      <c r="W581" s="54"/>
    </row>
    <row r="582" spans="1:23" hidden="1">
      <c r="A582" s="8" t="s">
        <v>701</v>
      </c>
      <c r="B582" s="5" t="s">
        <v>300</v>
      </c>
      <c r="C582" s="46" t="s">
        <v>1121</v>
      </c>
      <c r="D582" s="46" t="s">
        <v>1122</v>
      </c>
      <c r="E582" s="46" t="s">
        <v>473</v>
      </c>
      <c r="F582" s="46" t="s">
        <v>311</v>
      </c>
      <c r="G582" s="46" t="s">
        <v>2766</v>
      </c>
      <c r="H582" s="47"/>
      <c r="I582" s="47" t="s">
        <v>1872</v>
      </c>
      <c r="J582" s="48" t="s">
        <v>11</v>
      </c>
      <c r="K582" s="45"/>
      <c r="L582" s="49">
        <v>93858.75</v>
      </c>
      <c r="M582" s="50">
        <v>38685</v>
      </c>
      <c r="N582" s="51">
        <f t="shared" si="444"/>
        <v>0.41216189220504212</v>
      </c>
      <c r="O582" s="51" t="str">
        <f t="shared" si="445"/>
        <v>&gt;=20%-&lt;50%</v>
      </c>
      <c r="P582" s="50">
        <f t="shared" si="446"/>
        <v>52752.272727272728</v>
      </c>
      <c r="Q582" s="51">
        <f t="shared" si="447"/>
        <v>0.56203894391596654</v>
      </c>
      <c r="R582" s="57"/>
      <c r="S582" s="53">
        <v>0</v>
      </c>
      <c r="T582" s="54">
        <f t="shared" si="448"/>
        <v>2</v>
      </c>
      <c r="U582" s="54"/>
      <c r="V582" s="53">
        <f t="shared" si="449"/>
        <v>0</v>
      </c>
      <c r="W582" s="54"/>
    </row>
    <row r="583" spans="1:23" hidden="1">
      <c r="A583" s="8" t="s">
        <v>585</v>
      </c>
      <c r="B583" s="5" t="s">
        <v>586</v>
      </c>
      <c r="C583" s="46" t="s">
        <v>1817</v>
      </c>
      <c r="D583" s="46" t="s">
        <v>1818</v>
      </c>
      <c r="E583" s="46" t="s">
        <v>589</v>
      </c>
      <c r="F583" s="46" t="s">
        <v>311</v>
      </c>
      <c r="G583" s="46" t="s">
        <v>1921</v>
      </c>
      <c r="H583" s="47"/>
      <c r="I583" s="47" t="s">
        <v>1872</v>
      </c>
      <c r="J583" s="48" t="s">
        <v>11</v>
      </c>
      <c r="K583" s="45" t="s">
        <v>11</v>
      </c>
      <c r="L583" s="49">
        <v>66915.450000000012</v>
      </c>
      <c r="M583" s="50">
        <v>55980</v>
      </c>
      <c r="N583" s="51">
        <f t="shared" si="444"/>
        <v>0.83657809967653196</v>
      </c>
      <c r="O583" s="51" t="str">
        <f t="shared" si="445"/>
        <v>&gt;=80%-&lt;100%</v>
      </c>
      <c r="P583" s="50">
        <f t="shared" si="446"/>
        <v>76336.363636363632</v>
      </c>
      <c r="Q583" s="51">
        <f t="shared" si="447"/>
        <v>1.1407883177407254</v>
      </c>
      <c r="R583" s="57">
        <v>26000</v>
      </c>
      <c r="S583" s="53">
        <v>19760</v>
      </c>
      <c r="T583" s="54">
        <f t="shared" si="448"/>
        <v>0.76</v>
      </c>
      <c r="U583" s="54"/>
      <c r="V583" s="53">
        <f t="shared" si="449"/>
        <v>26945.454545454544</v>
      </c>
      <c r="W583" s="54"/>
    </row>
    <row r="584" spans="1:23" hidden="1">
      <c r="A584" s="8" t="s">
        <v>469</v>
      </c>
      <c r="B584" s="5" t="s">
        <v>470</v>
      </c>
      <c r="C584" s="46" t="s">
        <v>487</v>
      </c>
      <c r="D584" s="46" t="s">
        <v>488</v>
      </c>
      <c r="E584" s="46" t="s">
        <v>473</v>
      </c>
      <c r="F584" s="46" t="s">
        <v>311</v>
      </c>
      <c r="G584" s="46" t="s">
        <v>1910</v>
      </c>
      <c r="H584" s="47"/>
      <c r="I584" s="47" t="s">
        <v>1872</v>
      </c>
      <c r="J584" s="48" t="s">
        <v>11</v>
      </c>
      <c r="K584" s="45"/>
      <c r="L584" s="49">
        <v>92738.25</v>
      </c>
      <c r="M584" s="50">
        <v>12960</v>
      </c>
      <c r="N584" s="51">
        <f t="shared" si="444"/>
        <v>0.13974816216609651</v>
      </c>
      <c r="O584" s="51" t="str">
        <f t="shared" si="445"/>
        <v>&lt;20%</v>
      </c>
      <c r="P584" s="50">
        <f t="shared" si="446"/>
        <v>17672.727272727272</v>
      </c>
      <c r="Q584" s="51">
        <f t="shared" si="447"/>
        <v>0.19056567568104069</v>
      </c>
      <c r="R584" s="57"/>
      <c r="S584" s="53">
        <v>0</v>
      </c>
      <c r="T584" s="54">
        <f t="shared" si="448"/>
        <v>2</v>
      </c>
      <c r="U584" s="54"/>
      <c r="V584" s="53">
        <f t="shared" si="449"/>
        <v>0</v>
      </c>
      <c r="W584" s="54"/>
    </row>
    <row r="585" spans="1:23" hidden="1">
      <c r="A585" s="8" t="s">
        <v>701</v>
      </c>
      <c r="B585" s="5" t="s">
        <v>300</v>
      </c>
      <c r="C585" s="46" t="s">
        <v>751</v>
      </c>
      <c r="D585" s="46" t="s">
        <v>201</v>
      </c>
      <c r="E585" s="46" t="s">
        <v>473</v>
      </c>
      <c r="F585" s="46" t="s">
        <v>311</v>
      </c>
      <c r="G585" s="46" t="s">
        <v>1941</v>
      </c>
      <c r="H585" s="47"/>
      <c r="I585" s="47" t="s">
        <v>1872</v>
      </c>
      <c r="J585" s="48" t="s">
        <v>11</v>
      </c>
      <c r="K585" s="45"/>
      <c r="L585" s="49">
        <v>92703.150000000009</v>
      </c>
      <c r="M585" s="50">
        <v>85340</v>
      </c>
      <c r="N585" s="51">
        <f t="shared" si="444"/>
        <v>0.92057281764427634</v>
      </c>
      <c r="O585" s="51" t="str">
        <f t="shared" ref="O585:O593" si="450">IF(N585&gt;=120%, "120% equal &amp; above", IF(N585&gt;=100%,"&gt;=100%- &lt;120%",IF(N585&gt;=80%,"&gt;=80%-&lt;100%",IF(N585&gt;=50%,"&gt;=50%-&lt;80%",IF(N585&gt;=20%,"&gt;=20%-&lt;50%","&lt;20%")))))</f>
        <v>&gt;=80%-&lt;100%</v>
      </c>
      <c r="P585" s="50">
        <f t="shared" si="446"/>
        <v>116372.72727272726</v>
      </c>
      <c r="Q585" s="51">
        <f t="shared" ref="Q585:Q593" si="451">IFERROR(P585/L585,2)</f>
        <v>1.2553265695149221</v>
      </c>
      <c r="R585" s="57"/>
      <c r="S585" s="53">
        <v>19940</v>
      </c>
      <c r="T585" s="54">
        <f t="shared" si="448"/>
        <v>2</v>
      </c>
      <c r="U585" s="54"/>
      <c r="V585" s="53">
        <f t="shared" si="449"/>
        <v>27190.909090909092</v>
      </c>
      <c r="W585" s="54"/>
    </row>
    <row r="586" spans="1:23" hidden="1">
      <c r="A586" s="8" t="s">
        <v>701</v>
      </c>
      <c r="B586" s="5" t="s">
        <v>300</v>
      </c>
      <c r="C586" s="46" t="s">
        <v>1237</v>
      </c>
      <c r="D586" s="46" t="s">
        <v>1238</v>
      </c>
      <c r="E586" s="46" t="s">
        <v>473</v>
      </c>
      <c r="F586" s="46" t="s">
        <v>311</v>
      </c>
      <c r="G586" s="46" t="s">
        <v>2767</v>
      </c>
      <c r="H586" s="47"/>
      <c r="I586" s="47" t="s">
        <v>1872</v>
      </c>
      <c r="J586" s="48" t="s">
        <v>11</v>
      </c>
      <c r="K586" s="45"/>
      <c r="L586" s="49">
        <v>92450.700000000012</v>
      </c>
      <c r="M586" s="50">
        <v>64675</v>
      </c>
      <c r="N586" s="51">
        <f t="shared" ref="N586:N593" si="452">IFERROR(M586/L586,2)</f>
        <v>0.69956203684774687</v>
      </c>
      <c r="O586" s="51" t="str">
        <f t="shared" si="450"/>
        <v>&gt;=50%-&lt;80%</v>
      </c>
      <c r="P586" s="50">
        <f t="shared" ref="P586:P593" si="453">M586/$B$3*$B$2</f>
        <v>88193.181818181823</v>
      </c>
      <c r="Q586" s="51">
        <f t="shared" si="451"/>
        <v>0.95394823206510948</v>
      </c>
      <c r="R586" s="57"/>
      <c r="S586" s="53">
        <v>7690</v>
      </c>
      <c r="T586" s="54">
        <f t="shared" ref="T586:T593" si="454">IFERROR(S586/R586,2)</f>
        <v>2</v>
      </c>
      <c r="U586" s="54"/>
      <c r="V586" s="53">
        <f t="shared" ref="V586:V593" si="455">S586/$B$3*$B$2</f>
        <v>10486.363636363636</v>
      </c>
      <c r="W586" s="54"/>
    </row>
    <row r="587" spans="1:23" hidden="1">
      <c r="A587" s="8" t="s">
        <v>585</v>
      </c>
      <c r="B587" s="5" t="s">
        <v>586</v>
      </c>
      <c r="C587" s="46" t="s">
        <v>1305</v>
      </c>
      <c r="D587" s="46" t="s">
        <v>1306</v>
      </c>
      <c r="E587" s="46" t="s">
        <v>589</v>
      </c>
      <c r="F587" s="46" t="s">
        <v>311</v>
      </c>
      <c r="G587" s="46" t="s">
        <v>1918</v>
      </c>
      <c r="H587" s="47"/>
      <c r="I587" s="47" t="s">
        <v>1872</v>
      </c>
      <c r="J587" s="48" t="s">
        <v>11</v>
      </c>
      <c r="K587" s="45"/>
      <c r="L587" s="49">
        <v>92371.56</v>
      </c>
      <c r="M587" s="50">
        <v>127725</v>
      </c>
      <c r="N587" s="51">
        <f t="shared" si="452"/>
        <v>1.3827307885673903</v>
      </c>
      <c r="O587" s="51" t="str">
        <f t="shared" si="450"/>
        <v>120% equal &amp; above</v>
      </c>
      <c r="P587" s="50">
        <f t="shared" si="453"/>
        <v>174170.45454545453</v>
      </c>
      <c r="Q587" s="51">
        <f t="shared" si="451"/>
        <v>1.8855419844100774</v>
      </c>
      <c r="R587" s="57"/>
      <c r="S587" s="53">
        <v>44990</v>
      </c>
      <c r="T587" s="54">
        <f t="shared" si="454"/>
        <v>2</v>
      </c>
      <c r="U587" s="54"/>
      <c r="V587" s="53">
        <f t="shared" si="455"/>
        <v>61350</v>
      </c>
      <c r="W587" s="54"/>
    </row>
    <row r="588" spans="1:23" hidden="1">
      <c r="A588" s="8" t="s">
        <v>785</v>
      </c>
      <c r="B588" s="5" t="s">
        <v>786</v>
      </c>
      <c r="C588" s="46" t="s">
        <v>2424</v>
      </c>
      <c r="D588" s="46" t="s">
        <v>2425</v>
      </c>
      <c r="E588" s="46" t="s">
        <v>789</v>
      </c>
      <c r="F588" s="46" t="s">
        <v>311</v>
      </c>
      <c r="G588" s="46" t="s">
        <v>1955</v>
      </c>
      <c r="H588" s="47"/>
      <c r="I588" s="47" t="s">
        <v>1872</v>
      </c>
      <c r="J588" s="48" t="s">
        <v>11</v>
      </c>
      <c r="K588" s="45" t="s">
        <v>11</v>
      </c>
      <c r="L588" s="49">
        <v>41830</v>
      </c>
      <c r="M588" s="50">
        <v>29115</v>
      </c>
      <c r="N588" s="51">
        <f t="shared" si="452"/>
        <v>0.69603155629930669</v>
      </c>
      <c r="O588" s="51" t="str">
        <f t="shared" si="450"/>
        <v>&gt;=50%-&lt;80%</v>
      </c>
      <c r="P588" s="50">
        <f t="shared" si="453"/>
        <v>39702.272727272728</v>
      </c>
      <c r="Q588" s="51">
        <f t="shared" si="451"/>
        <v>0.94913394040814558</v>
      </c>
      <c r="R588" s="57">
        <v>50000</v>
      </c>
      <c r="S588" s="53">
        <v>17190</v>
      </c>
      <c r="T588" s="54">
        <f t="shared" si="454"/>
        <v>0.34379999999999999</v>
      </c>
      <c r="U588" s="54"/>
      <c r="V588" s="53">
        <f t="shared" si="455"/>
        <v>23440.909090909092</v>
      </c>
      <c r="W588" s="54"/>
    </row>
    <row r="589" spans="1:23" hidden="1">
      <c r="A589" s="8" t="s">
        <v>770</v>
      </c>
      <c r="B589" s="5" t="s">
        <v>771</v>
      </c>
      <c r="C589" s="46" t="s">
        <v>2287</v>
      </c>
      <c r="D589" s="46" t="s">
        <v>2288</v>
      </c>
      <c r="E589" s="46" t="s">
        <v>574</v>
      </c>
      <c r="F589" s="46" t="s">
        <v>311</v>
      </c>
      <c r="G589" s="46" t="s">
        <v>1965</v>
      </c>
      <c r="H589" s="47"/>
      <c r="I589" s="47" t="s">
        <v>1872</v>
      </c>
      <c r="J589" s="48" t="s">
        <v>11</v>
      </c>
      <c r="K589" s="45" t="s">
        <v>11</v>
      </c>
      <c r="L589" s="49">
        <v>56000</v>
      </c>
      <c r="M589" s="50">
        <v>0</v>
      </c>
      <c r="N589" s="51">
        <f t="shared" si="452"/>
        <v>0</v>
      </c>
      <c r="O589" s="51" t="str">
        <f t="shared" si="450"/>
        <v>&lt;20%</v>
      </c>
      <c r="P589" s="50">
        <f t="shared" si="453"/>
        <v>0</v>
      </c>
      <c r="Q589" s="51">
        <f t="shared" si="451"/>
        <v>0</v>
      </c>
      <c r="R589" s="57">
        <v>35000</v>
      </c>
      <c r="S589" s="53">
        <v>9980</v>
      </c>
      <c r="T589" s="54">
        <f t="shared" si="454"/>
        <v>0.28514285714285714</v>
      </c>
      <c r="U589" s="54"/>
      <c r="V589" s="53">
        <f t="shared" si="455"/>
        <v>13609.090909090908</v>
      </c>
      <c r="W589" s="54"/>
    </row>
    <row r="590" spans="1:23" hidden="1">
      <c r="A590" s="8" t="s">
        <v>701</v>
      </c>
      <c r="B590" s="5" t="s">
        <v>300</v>
      </c>
      <c r="C590" s="46" t="s">
        <v>1489</v>
      </c>
      <c r="D590" s="46" t="s">
        <v>1490</v>
      </c>
      <c r="E590" s="46" t="s">
        <v>473</v>
      </c>
      <c r="F590" s="46" t="s">
        <v>311</v>
      </c>
      <c r="G590" s="46" t="s">
        <v>2766</v>
      </c>
      <c r="H590" s="47"/>
      <c r="I590" s="47" t="s">
        <v>1872</v>
      </c>
      <c r="J590" s="48" t="s">
        <v>11</v>
      </c>
      <c r="K590" s="45"/>
      <c r="L590" s="49">
        <v>90302.85</v>
      </c>
      <c r="M590" s="50">
        <v>59165</v>
      </c>
      <c r="N590" s="51">
        <f t="shared" si="452"/>
        <v>0.65518419407582373</v>
      </c>
      <c r="O590" s="51" t="str">
        <f t="shared" si="450"/>
        <v>&gt;=50%-&lt;80%</v>
      </c>
      <c r="P590" s="50">
        <f t="shared" si="453"/>
        <v>80679.545454545456</v>
      </c>
      <c r="Q590" s="51">
        <f t="shared" si="451"/>
        <v>0.89343299192157777</v>
      </c>
      <c r="R590" s="57"/>
      <c r="S590" s="53">
        <v>16300</v>
      </c>
      <c r="T590" s="54">
        <f t="shared" si="454"/>
        <v>2</v>
      </c>
      <c r="U590" s="54"/>
      <c r="V590" s="53">
        <f t="shared" si="455"/>
        <v>22227.272727272728</v>
      </c>
      <c r="W590" s="54"/>
    </row>
    <row r="591" spans="1:23" hidden="1">
      <c r="A591" s="8" t="s">
        <v>283</v>
      </c>
      <c r="B591" s="5" t="s">
        <v>586</v>
      </c>
      <c r="C591" s="46" t="s">
        <v>2368</v>
      </c>
      <c r="D591" s="46" t="s">
        <v>2103</v>
      </c>
      <c r="E591" s="46" t="s">
        <v>589</v>
      </c>
      <c r="F591" s="46" t="s">
        <v>311</v>
      </c>
      <c r="G591" s="46" t="s">
        <v>1921</v>
      </c>
      <c r="H591" s="47"/>
      <c r="I591" s="47" t="s">
        <v>1872</v>
      </c>
      <c r="J591" s="48" t="s">
        <v>11</v>
      </c>
      <c r="K591" s="45" t="s">
        <v>11</v>
      </c>
      <c r="L591" s="49">
        <v>41522.625</v>
      </c>
      <c r="M591" s="50">
        <v>7670</v>
      </c>
      <c r="N591" s="51">
        <f t="shared" si="452"/>
        <v>0.18471857210376272</v>
      </c>
      <c r="O591" s="51" t="str">
        <f t="shared" si="450"/>
        <v>&lt;20%</v>
      </c>
      <c r="P591" s="50">
        <f t="shared" si="453"/>
        <v>10459.090909090908</v>
      </c>
      <c r="Q591" s="51">
        <f t="shared" si="451"/>
        <v>0.25188896195967642</v>
      </c>
      <c r="R591" s="57">
        <v>48595.24</v>
      </c>
      <c r="S591" s="53">
        <v>12120</v>
      </c>
      <c r="T591" s="54">
        <f t="shared" si="454"/>
        <v>0.24940714358031776</v>
      </c>
      <c r="U591" s="54"/>
      <c r="V591" s="53">
        <f t="shared" si="455"/>
        <v>16527.272727272728</v>
      </c>
      <c r="W591" s="54"/>
    </row>
    <row r="592" spans="1:23" hidden="1">
      <c r="A592" s="8" t="s">
        <v>469</v>
      </c>
      <c r="B592" s="5" t="s">
        <v>470</v>
      </c>
      <c r="C592" s="46" t="s">
        <v>1351</v>
      </c>
      <c r="D592" s="46" t="s">
        <v>79</v>
      </c>
      <c r="E592" s="46" t="s">
        <v>473</v>
      </c>
      <c r="F592" s="46" t="s">
        <v>311</v>
      </c>
      <c r="G592" s="46" t="s">
        <v>1914</v>
      </c>
      <c r="H592" s="47"/>
      <c r="I592" s="47" t="s">
        <v>1872</v>
      </c>
      <c r="J592" s="48" t="s">
        <v>11</v>
      </c>
      <c r="K592" s="45" t="s">
        <v>11</v>
      </c>
      <c r="L592" s="49">
        <v>64046.025000000001</v>
      </c>
      <c r="M592" s="50">
        <v>97430</v>
      </c>
      <c r="N592" s="51">
        <f t="shared" si="452"/>
        <v>1.5212497574986112</v>
      </c>
      <c r="O592" s="51" t="str">
        <f t="shared" si="450"/>
        <v>120% equal &amp; above</v>
      </c>
      <c r="P592" s="50">
        <f t="shared" si="453"/>
        <v>132859.09090909091</v>
      </c>
      <c r="Q592" s="51">
        <f t="shared" si="451"/>
        <v>2.0744314874981065</v>
      </c>
      <c r="R592" s="57">
        <v>26000</v>
      </c>
      <c r="S592" s="53">
        <v>0</v>
      </c>
      <c r="T592" s="54">
        <f t="shared" si="454"/>
        <v>0</v>
      </c>
      <c r="U592" s="54"/>
      <c r="V592" s="53">
        <f t="shared" si="455"/>
        <v>0</v>
      </c>
      <c r="W592" s="54"/>
    </row>
    <row r="593" spans="1:23" hidden="1">
      <c r="A593" s="8" t="s">
        <v>415</v>
      </c>
      <c r="B593" s="5" t="s">
        <v>416</v>
      </c>
      <c r="C593" s="46" t="s">
        <v>1046</v>
      </c>
      <c r="D593" s="46" t="s">
        <v>1047</v>
      </c>
      <c r="E593" s="46" t="s">
        <v>310</v>
      </c>
      <c r="F593" s="46" t="s">
        <v>311</v>
      </c>
      <c r="G593" s="46" t="s">
        <v>1903</v>
      </c>
      <c r="H593" s="47"/>
      <c r="I593" s="47" t="s">
        <v>1872</v>
      </c>
      <c r="J593" s="48" t="s">
        <v>11</v>
      </c>
      <c r="K593" s="45"/>
      <c r="L593" s="49">
        <v>90000</v>
      </c>
      <c r="M593" s="50">
        <v>78310</v>
      </c>
      <c r="N593" s="51">
        <f t="shared" si="452"/>
        <v>0.87011111111111106</v>
      </c>
      <c r="O593" s="51" t="str">
        <f t="shared" si="450"/>
        <v>&gt;=80%-&lt;100%</v>
      </c>
      <c r="P593" s="50">
        <f t="shared" si="453"/>
        <v>106786.36363636363</v>
      </c>
      <c r="Q593" s="51">
        <f t="shared" si="451"/>
        <v>1.1865151515151515</v>
      </c>
      <c r="R593" s="57"/>
      <c r="S593" s="53">
        <v>7890</v>
      </c>
      <c r="T593" s="54">
        <f t="shared" si="454"/>
        <v>2</v>
      </c>
      <c r="U593" s="54"/>
      <c r="V593" s="53">
        <f t="shared" si="455"/>
        <v>10759.090909090908</v>
      </c>
      <c r="W593" s="54"/>
    </row>
    <row r="594" spans="1:23" hidden="1">
      <c r="A594" s="8" t="s">
        <v>307</v>
      </c>
      <c r="B594" s="5" t="s">
        <v>308</v>
      </c>
      <c r="C594" s="46" t="s">
        <v>312</v>
      </c>
      <c r="D594" s="46" t="s">
        <v>130</v>
      </c>
      <c r="E594" s="46" t="s">
        <v>310</v>
      </c>
      <c r="F594" s="46" t="s">
        <v>311</v>
      </c>
      <c r="G594" s="46" t="s">
        <v>1890</v>
      </c>
      <c r="H594" s="47"/>
      <c r="I594" s="47" t="s">
        <v>1872</v>
      </c>
      <c r="J594" s="48" t="s">
        <v>11</v>
      </c>
      <c r="K594" s="45" t="s">
        <v>11</v>
      </c>
      <c r="L594" s="49">
        <v>50000</v>
      </c>
      <c r="M594" s="50">
        <v>70610</v>
      </c>
      <c r="N594" s="51">
        <f t="shared" ref="N594:N606" si="456">IFERROR(M594/L594,2)</f>
        <v>1.4121999999999999</v>
      </c>
      <c r="O594" s="51" t="str">
        <f t="shared" ref="O594:O606" si="457">IF(N594&gt;=120%, "120% equal &amp; above", IF(N594&gt;=100%,"&gt;=100%- &lt;120%",IF(N594&gt;=80%,"&gt;=80%-&lt;100%",IF(N594&gt;=50%,"&gt;=50%-&lt;80%",IF(N594&gt;=20%,"&gt;=20%-&lt;50%","&lt;20%")))))</f>
        <v>120% equal &amp; above</v>
      </c>
      <c r="P594" s="50">
        <f t="shared" ref="P594:P606" si="458">M594/$B$3*$B$2</f>
        <v>96286.363636363632</v>
      </c>
      <c r="Q594" s="51">
        <f t="shared" ref="Q594:Q606" si="459">IFERROR(P594/L594,2)</f>
        <v>1.9257272727272727</v>
      </c>
      <c r="R594" s="57">
        <v>40000</v>
      </c>
      <c r="S594" s="53">
        <v>13140</v>
      </c>
      <c r="T594" s="54">
        <f t="shared" ref="T594:T606" si="460">IFERROR(S594/R594,2)</f>
        <v>0.32850000000000001</v>
      </c>
      <c r="U594" s="54"/>
      <c r="V594" s="53">
        <f t="shared" ref="V594:V606" si="461">S594/$B$3*$B$2</f>
        <v>17918.181818181816</v>
      </c>
      <c r="W594" s="54"/>
    </row>
    <row r="595" spans="1:23" hidden="1">
      <c r="A595" s="8" t="s">
        <v>415</v>
      </c>
      <c r="B595" s="5" t="s">
        <v>416</v>
      </c>
      <c r="C595" s="46" t="s">
        <v>929</v>
      </c>
      <c r="D595" s="46" t="s">
        <v>125</v>
      </c>
      <c r="E595" s="46" t="s">
        <v>310</v>
      </c>
      <c r="F595" s="46" t="s">
        <v>311</v>
      </c>
      <c r="G595" s="46" t="s">
        <v>1905</v>
      </c>
      <c r="H595" s="47"/>
      <c r="I595" s="47" t="s">
        <v>1872</v>
      </c>
      <c r="J595" s="48" t="s">
        <v>11</v>
      </c>
      <c r="K595" s="45" t="s">
        <v>11</v>
      </c>
      <c r="L595" s="49">
        <v>45000</v>
      </c>
      <c r="M595" s="50">
        <v>28490</v>
      </c>
      <c r="N595" s="51">
        <f t="shared" si="456"/>
        <v>0.63311111111111107</v>
      </c>
      <c r="O595" s="51" t="str">
        <f t="shared" si="457"/>
        <v>&gt;=50%-&lt;80%</v>
      </c>
      <c r="P595" s="50">
        <f t="shared" si="458"/>
        <v>38850</v>
      </c>
      <c r="Q595" s="51">
        <f t="shared" si="459"/>
        <v>0.86333333333333329</v>
      </c>
      <c r="R595" s="57">
        <v>45000</v>
      </c>
      <c r="S595" s="53">
        <v>16720</v>
      </c>
      <c r="T595" s="54">
        <f t="shared" si="460"/>
        <v>0.37155555555555553</v>
      </c>
      <c r="U595" s="54"/>
      <c r="V595" s="53">
        <f t="shared" si="461"/>
        <v>22800</v>
      </c>
      <c r="W595" s="54"/>
    </row>
    <row r="596" spans="1:23" hidden="1">
      <c r="A596" s="8" t="s">
        <v>324</v>
      </c>
      <c r="B596" s="5" t="s">
        <v>325</v>
      </c>
      <c r="C596" s="46" t="s">
        <v>339</v>
      </c>
      <c r="D596" s="46" t="s">
        <v>91</v>
      </c>
      <c r="E596" s="46" t="s">
        <v>310</v>
      </c>
      <c r="F596" s="46" t="s">
        <v>311</v>
      </c>
      <c r="G596" s="46" t="s">
        <v>1897</v>
      </c>
      <c r="H596" s="47"/>
      <c r="I596" s="47" t="s">
        <v>1872</v>
      </c>
      <c r="J596" s="48" t="s">
        <v>11</v>
      </c>
      <c r="K596" s="45" t="s">
        <v>11</v>
      </c>
      <c r="L596" s="49">
        <v>60000</v>
      </c>
      <c r="M596" s="50">
        <v>48930</v>
      </c>
      <c r="N596" s="51">
        <f t="shared" si="456"/>
        <v>0.8155</v>
      </c>
      <c r="O596" s="51" t="str">
        <f t="shared" si="457"/>
        <v>&gt;=80%-&lt;100%</v>
      </c>
      <c r="P596" s="50">
        <f t="shared" si="458"/>
        <v>66722.727272727265</v>
      </c>
      <c r="Q596" s="51">
        <f t="shared" si="459"/>
        <v>1.1120454545454543</v>
      </c>
      <c r="R596" s="57">
        <v>30000</v>
      </c>
      <c r="S596" s="53">
        <v>14360</v>
      </c>
      <c r="T596" s="54">
        <f t="shared" si="460"/>
        <v>0.47866666666666668</v>
      </c>
      <c r="U596" s="54"/>
      <c r="V596" s="53">
        <f t="shared" si="461"/>
        <v>19581.818181818184</v>
      </c>
      <c r="W596" s="54"/>
    </row>
    <row r="597" spans="1:23" hidden="1">
      <c r="A597" s="8" t="s">
        <v>776</v>
      </c>
      <c r="B597" s="5" t="s">
        <v>777</v>
      </c>
      <c r="C597" s="46" t="s">
        <v>2237</v>
      </c>
      <c r="D597" s="46" t="s">
        <v>2238</v>
      </c>
      <c r="E597" s="46" t="s">
        <v>574</v>
      </c>
      <c r="F597" s="46" t="s">
        <v>311</v>
      </c>
      <c r="G597" s="46" t="s">
        <v>1944</v>
      </c>
      <c r="H597" s="47"/>
      <c r="I597" s="47" t="s">
        <v>1872</v>
      </c>
      <c r="J597" s="48" t="s">
        <v>11</v>
      </c>
      <c r="K597" s="45" t="s">
        <v>11</v>
      </c>
      <c r="L597" s="49">
        <v>45000</v>
      </c>
      <c r="M597" s="50">
        <v>58380</v>
      </c>
      <c r="N597" s="51">
        <f t="shared" si="456"/>
        <v>1.2973333333333332</v>
      </c>
      <c r="O597" s="51" t="str">
        <f t="shared" si="457"/>
        <v>120% equal &amp; above</v>
      </c>
      <c r="P597" s="50">
        <f t="shared" si="458"/>
        <v>79609.090909090912</v>
      </c>
      <c r="Q597" s="51">
        <f t="shared" si="459"/>
        <v>1.769090909090909</v>
      </c>
      <c r="R597" s="57">
        <v>45000</v>
      </c>
      <c r="S597" s="53">
        <v>23530</v>
      </c>
      <c r="T597" s="54">
        <f t="shared" si="460"/>
        <v>0.52288888888888885</v>
      </c>
      <c r="U597" s="54"/>
      <c r="V597" s="53">
        <f t="shared" si="461"/>
        <v>32086.363636363636</v>
      </c>
      <c r="W597" s="54"/>
    </row>
    <row r="598" spans="1:23">
      <c r="A598" s="8" t="s">
        <v>374</v>
      </c>
      <c r="B598" s="5" t="s">
        <v>375</v>
      </c>
      <c r="C598" s="46" t="s">
        <v>2509</v>
      </c>
      <c r="D598" s="46" t="s">
        <v>277</v>
      </c>
      <c r="E598" s="46" t="s">
        <v>311</v>
      </c>
      <c r="F598" s="46" t="s">
        <v>311</v>
      </c>
      <c r="G598" s="46" t="s">
        <v>1902</v>
      </c>
      <c r="H598" s="47"/>
      <c r="I598" s="47" t="s">
        <v>1872</v>
      </c>
      <c r="J598" s="48" t="s">
        <v>11</v>
      </c>
      <c r="K598" s="45" t="s">
        <v>11</v>
      </c>
      <c r="L598" s="49">
        <v>40000</v>
      </c>
      <c r="M598" s="50">
        <v>20310</v>
      </c>
      <c r="N598" s="51">
        <f t="shared" si="456"/>
        <v>0.50775000000000003</v>
      </c>
      <c r="O598" s="51" t="str">
        <f t="shared" si="457"/>
        <v>&gt;=50%-&lt;80%</v>
      </c>
      <c r="P598" s="50">
        <f t="shared" si="458"/>
        <v>27695.454545454544</v>
      </c>
      <c r="Q598" s="51">
        <f t="shared" si="459"/>
        <v>0.69238636363636363</v>
      </c>
      <c r="R598" s="57">
        <v>50000</v>
      </c>
      <c r="S598" s="53">
        <v>52710</v>
      </c>
      <c r="T598" s="54">
        <f t="shared" si="460"/>
        <v>1.0542</v>
      </c>
      <c r="U598" s="54"/>
      <c r="V598" s="53">
        <f t="shared" si="461"/>
        <v>71877.272727272735</v>
      </c>
      <c r="W598" s="54"/>
    </row>
    <row r="599" spans="1:23" hidden="1">
      <c r="A599" s="8" t="s">
        <v>307</v>
      </c>
      <c r="B599" s="5" t="s">
        <v>308</v>
      </c>
      <c r="C599" s="46" t="s">
        <v>322</v>
      </c>
      <c r="D599" s="46" t="s">
        <v>323</v>
      </c>
      <c r="E599" s="46" t="s">
        <v>310</v>
      </c>
      <c r="F599" s="46" t="s">
        <v>311</v>
      </c>
      <c r="G599" s="46" t="s">
        <v>1892</v>
      </c>
      <c r="H599" s="47"/>
      <c r="I599" s="47" t="s">
        <v>1872</v>
      </c>
      <c r="J599" s="48" t="s">
        <v>11</v>
      </c>
      <c r="K599" s="45" t="s">
        <v>11</v>
      </c>
      <c r="L599" s="49">
        <v>45000</v>
      </c>
      <c r="M599" s="50">
        <v>57895</v>
      </c>
      <c r="N599" s="51">
        <f t="shared" si="456"/>
        <v>1.2865555555555555</v>
      </c>
      <c r="O599" s="51" t="str">
        <f t="shared" si="457"/>
        <v>120% equal &amp; above</v>
      </c>
      <c r="P599" s="50">
        <f t="shared" si="458"/>
        <v>78947.727272727265</v>
      </c>
      <c r="Q599" s="51">
        <f t="shared" si="459"/>
        <v>1.7543939393939392</v>
      </c>
      <c r="R599" s="57">
        <v>45000</v>
      </c>
      <c r="S599" s="53">
        <v>6570</v>
      </c>
      <c r="T599" s="54">
        <f t="shared" si="460"/>
        <v>0.14599999999999999</v>
      </c>
      <c r="U599" s="54"/>
      <c r="V599" s="53">
        <f t="shared" si="461"/>
        <v>8959.0909090909081</v>
      </c>
      <c r="W599" s="54"/>
    </row>
    <row r="600" spans="1:23" hidden="1">
      <c r="A600" s="8" t="s">
        <v>415</v>
      </c>
      <c r="B600" s="5" t="s">
        <v>416</v>
      </c>
      <c r="C600" s="46" t="s">
        <v>2026</v>
      </c>
      <c r="D600" s="46" t="s">
        <v>2027</v>
      </c>
      <c r="E600" s="46" t="s">
        <v>310</v>
      </c>
      <c r="F600" s="46" t="s">
        <v>311</v>
      </c>
      <c r="G600" s="46" t="s">
        <v>1905</v>
      </c>
      <c r="H600" s="47"/>
      <c r="I600" s="47" t="s">
        <v>1872</v>
      </c>
      <c r="J600" s="48" t="s">
        <v>11</v>
      </c>
      <c r="K600" s="45" t="s">
        <v>11</v>
      </c>
      <c r="L600" s="49">
        <v>40000</v>
      </c>
      <c r="M600" s="50">
        <v>32960</v>
      </c>
      <c r="N600" s="51">
        <f t="shared" si="456"/>
        <v>0.82399999999999995</v>
      </c>
      <c r="O600" s="51" t="str">
        <f t="shared" si="457"/>
        <v>&gt;=80%-&lt;100%</v>
      </c>
      <c r="P600" s="50">
        <f t="shared" si="458"/>
        <v>44945.454545454544</v>
      </c>
      <c r="Q600" s="51">
        <f t="shared" si="459"/>
        <v>1.1236363636363635</v>
      </c>
      <c r="R600" s="57">
        <v>50000</v>
      </c>
      <c r="S600" s="53">
        <v>17090</v>
      </c>
      <c r="T600" s="54">
        <f t="shared" si="460"/>
        <v>0.34179999999999999</v>
      </c>
      <c r="U600" s="54"/>
      <c r="V600" s="53">
        <f t="shared" si="461"/>
        <v>23304.545454545456</v>
      </c>
      <c r="W600" s="54"/>
    </row>
    <row r="601" spans="1:23" hidden="1">
      <c r="A601" s="8" t="s">
        <v>571</v>
      </c>
      <c r="B601" s="5" t="s">
        <v>572</v>
      </c>
      <c r="C601" s="46" t="s">
        <v>2048</v>
      </c>
      <c r="D601" s="46" t="s">
        <v>2049</v>
      </c>
      <c r="E601" s="46" t="s">
        <v>574</v>
      </c>
      <c r="F601" s="46" t="s">
        <v>311</v>
      </c>
      <c r="G601" s="46" t="s">
        <v>1917</v>
      </c>
      <c r="H601" s="47"/>
      <c r="I601" s="47" t="s">
        <v>1872</v>
      </c>
      <c r="J601" s="48" t="s">
        <v>11</v>
      </c>
      <c r="K601" s="45" t="s">
        <v>11</v>
      </c>
      <c r="L601" s="49">
        <v>40000</v>
      </c>
      <c r="M601" s="50">
        <v>16460</v>
      </c>
      <c r="N601" s="51">
        <f t="shared" si="456"/>
        <v>0.41149999999999998</v>
      </c>
      <c r="O601" s="51" t="str">
        <f t="shared" si="457"/>
        <v>&gt;=20%-&lt;50%</v>
      </c>
      <c r="P601" s="50">
        <f t="shared" si="458"/>
        <v>22445.454545454544</v>
      </c>
      <c r="Q601" s="51">
        <f t="shared" si="459"/>
        <v>0.56113636363636366</v>
      </c>
      <c r="R601" s="57">
        <v>50000</v>
      </c>
      <c r="S601" s="53">
        <v>0</v>
      </c>
      <c r="T601" s="54">
        <f t="shared" si="460"/>
        <v>0</v>
      </c>
      <c r="U601" s="54"/>
      <c r="V601" s="53">
        <f t="shared" si="461"/>
        <v>0</v>
      </c>
      <c r="W601" s="54"/>
    </row>
    <row r="602" spans="1:23" hidden="1">
      <c r="A602" s="8" t="s">
        <v>324</v>
      </c>
      <c r="B602" s="5" t="s">
        <v>325</v>
      </c>
      <c r="C602" s="46" t="s">
        <v>2576</v>
      </c>
      <c r="D602" s="46" t="s">
        <v>2577</v>
      </c>
      <c r="E602" s="46" t="s">
        <v>310</v>
      </c>
      <c r="F602" s="46" t="s">
        <v>311</v>
      </c>
      <c r="G602" s="46" t="s">
        <v>1896</v>
      </c>
      <c r="H602" s="47"/>
      <c r="I602" s="47" t="s">
        <v>1872</v>
      </c>
      <c r="J602" s="48" t="s">
        <v>11</v>
      </c>
      <c r="K602" s="45" t="s">
        <v>11</v>
      </c>
      <c r="L602" s="49">
        <v>45000</v>
      </c>
      <c r="M602" s="50">
        <v>38150</v>
      </c>
      <c r="N602" s="51">
        <f t="shared" si="456"/>
        <v>0.84777777777777774</v>
      </c>
      <c r="O602" s="51" t="str">
        <f t="shared" si="457"/>
        <v>&gt;=80%-&lt;100%</v>
      </c>
      <c r="P602" s="50">
        <f t="shared" si="458"/>
        <v>52022.727272727272</v>
      </c>
      <c r="Q602" s="51">
        <f t="shared" si="459"/>
        <v>1.156060606060606</v>
      </c>
      <c r="R602" s="57">
        <v>45000</v>
      </c>
      <c r="S602" s="53">
        <v>4990</v>
      </c>
      <c r="T602" s="54">
        <f t="shared" si="460"/>
        <v>0.11088888888888888</v>
      </c>
      <c r="U602" s="54"/>
      <c r="V602" s="53">
        <f t="shared" si="461"/>
        <v>6804.545454545454</v>
      </c>
      <c r="W602" s="54"/>
    </row>
    <row r="603" spans="1:23" hidden="1">
      <c r="A603" s="8" t="s">
        <v>776</v>
      </c>
      <c r="B603" s="5" t="s">
        <v>777</v>
      </c>
      <c r="C603" s="46" t="s">
        <v>1687</v>
      </c>
      <c r="D603" s="46" t="s">
        <v>1688</v>
      </c>
      <c r="E603" s="46" t="s">
        <v>574</v>
      </c>
      <c r="F603" s="46" t="s">
        <v>311</v>
      </c>
      <c r="G603" s="46" t="s">
        <v>1961</v>
      </c>
      <c r="H603" s="47"/>
      <c r="I603" s="47" t="s">
        <v>1872</v>
      </c>
      <c r="J603" s="48" t="s">
        <v>11</v>
      </c>
      <c r="K603" s="45" t="s">
        <v>11</v>
      </c>
      <c r="L603" s="49">
        <v>30000</v>
      </c>
      <c r="M603" s="50">
        <v>4180</v>
      </c>
      <c r="N603" s="51">
        <f t="shared" si="456"/>
        <v>0.13933333333333334</v>
      </c>
      <c r="O603" s="51" t="str">
        <f t="shared" si="457"/>
        <v>&lt;20%</v>
      </c>
      <c r="P603" s="50">
        <f t="shared" si="458"/>
        <v>5700</v>
      </c>
      <c r="Q603" s="51">
        <f t="shared" si="459"/>
        <v>0.19</v>
      </c>
      <c r="R603" s="57">
        <v>60000</v>
      </c>
      <c r="S603" s="53">
        <v>14360</v>
      </c>
      <c r="T603" s="54">
        <f t="shared" si="460"/>
        <v>0.23933333333333334</v>
      </c>
      <c r="U603" s="54"/>
      <c r="V603" s="53">
        <f t="shared" si="461"/>
        <v>19581.818181818184</v>
      </c>
      <c r="W603" s="54"/>
    </row>
    <row r="604" spans="1:23" hidden="1">
      <c r="A604" s="8" t="s">
        <v>776</v>
      </c>
      <c r="B604" s="5" t="s">
        <v>777</v>
      </c>
      <c r="C604" s="46" t="s">
        <v>1225</v>
      </c>
      <c r="D604" s="46" t="s">
        <v>226</v>
      </c>
      <c r="E604" s="46" t="s">
        <v>574</v>
      </c>
      <c r="F604" s="46" t="s">
        <v>311</v>
      </c>
      <c r="G604" s="46" t="s">
        <v>1962</v>
      </c>
      <c r="H604" s="47"/>
      <c r="I604" s="47" t="s">
        <v>1872</v>
      </c>
      <c r="J604" s="48" t="s">
        <v>11</v>
      </c>
      <c r="K604" s="45" t="s">
        <v>11</v>
      </c>
      <c r="L604" s="49">
        <v>30000</v>
      </c>
      <c r="M604" s="50">
        <v>17860</v>
      </c>
      <c r="N604" s="51">
        <f t="shared" si="456"/>
        <v>0.59533333333333338</v>
      </c>
      <c r="O604" s="51" t="str">
        <f t="shared" si="457"/>
        <v>&gt;=50%-&lt;80%</v>
      </c>
      <c r="P604" s="50">
        <f t="shared" si="458"/>
        <v>24354.545454545456</v>
      </c>
      <c r="Q604" s="51">
        <f t="shared" si="459"/>
        <v>0.81181818181818188</v>
      </c>
      <c r="R604" s="57">
        <v>60000</v>
      </c>
      <c r="S604" s="53">
        <v>34690</v>
      </c>
      <c r="T604" s="54">
        <f t="shared" si="460"/>
        <v>0.57816666666666672</v>
      </c>
      <c r="U604" s="54"/>
      <c r="V604" s="53">
        <f t="shared" si="461"/>
        <v>47304.545454545456</v>
      </c>
      <c r="W604" s="54"/>
    </row>
    <row r="605" spans="1:23" hidden="1">
      <c r="A605" s="8" t="s">
        <v>785</v>
      </c>
      <c r="B605" s="5" t="s">
        <v>786</v>
      </c>
      <c r="C605" s="46" t="s">
        <v>1114</v>
      </c>
      <c r="D605" s="46" t="s">
        <v>1115</v>
      </c>
      <c r="E605" s="46" t="s">
        <v>789</v>
      </c>
      <c r="F605" s="46" t="s">
        <v>311</v>
      </c>
      <c r="G605" s="46" t="s">
        <v>1955</v>
      </c>
      <c r="H605" s="47"/>
      <c r="I605" s="47" t="s">
        <v>1872</v>
      </c>
      <c r="J605" s="48" t="s">
        <v>11</v>
      </c>
      <c r="K605" s="45" t="s">
        <v>11</v>
      </c>
      <c r="L605" s="49">
        <v>30000</v>
      </c>
      <c r="M605" s="50">
        <v>14695</v>
      </c>
      <c r="N605" s="51">
        <f t="shared" si="456"/>
        <v>0.48983333333333334</v>
      </c>
      <c r="O605" s="51" t="str">
        <f t="shared" si="457"/>
        <v>&gt;=20%-&lt;50%</v>
      </c>
      <c r="P605" s="50">
        <f t="shared" si="458"/>
        <v>20038.636363636364</v>
      </c>
      <c r="Q605" s="51">
        <f t="shared" si="459"/>
        <v>0.66795454545454547</v>
      </c>
      <c r="R605" s="57">
        <v>60000</v>
      </c>
      <c r="S605" s="53">
        <v>22770</v>
      </c>
      <c r="T605" s="54">
        <f t="shared" si="460"/>
        <v>0.3795</v>
      </c>
      <c r="U605" s="54"/>
      <c r="V605" s="53">
        <f t="shared" si="461"/>
        <v>31050</v>
      </c>
      <c r="W605" s="54"/>
    </row>
    <row r="606" spans="1:23" hidden="1">
      <c r="A606" s="8" t="s">
        <v>571</v>
      </c>
      <c r="B606" s="5" t="s">
        <v>572</v>
      </c>
      <c r="C606" s="46" t="s">
        <v>2724</v>
      </c>
      <c r="D606" s="46" t="s">
        <v>2725</v>
      </c>
      <c r="E606" s="46" t="s">
        <v>574</v>
      </c>
      <c r="F606" s="46" t="s">
        <v>311</v>
      </c>
      <c r="G606" s="46" t="s">
        <v>1887</v>
      </c>
      <c r="H606" s="47"/>
      <c r="I606" s="47" t="s">
        <v>1872</v>
      </c>
      <c r="J606" s="48" t="s">
        <v>11</v>
      </c>
      <c r="K606" s="45" t="s">
        <v>11</v>
      </c>
      <c r="L606" s="49">
        <v>30000</v>
      </c>
      <c r="M606" s="50">
        <v>0</v>
      </c>
      <c r="N606" s="51">
        <f t="shared" si="456"/>
        <v>0</v>
      </c>
      <c r="O606" s="51" t="str">
        <f t="shared" si="457"/>
        <v>&lt;20%</v>
      </c>
      <c r="P606" s="50">
        <f t="shared" si="458"/>
        <v>0</v>
      </c>
      <c r="Q606" s="51">
        <f t="shared" si="459"/>
        <v>0</v>
      </c>
      <c r="R606" s="57">
        <v>60000</v>
      </c>
      <c r="S606" s="53">
        <v>0</v>
      </c>
      <c r="T606" s="54">
        <f t="shared" si="460"/>
        <v>0</v>
      </c>
      <c r="U606" s="54"/>
      <c r="V606" s="53">
        <f t="shared" si="461"/>
        <v>0</v>
      </c>
      <c r="W606" s="54"/>
    </row>
    <row r="607" spans="1:23" hidden="1">
      <c r="A607" s="8" t="s">
        <v>585</v>
      </c>
      <c r="B607" s="5" t="s">
        <v>586</v>
      </c>
      <c r="C607" s="46" t="s">
        <v>624</v>
      </c>
      <c r="D607" s="46" t="s">
        <v>625</v>
      </c>
      <c r="E607" s="46" t="s">
        <v>589</v>
      </c>
      <c r="F607" s="46" t="s">
        <v>311</v>
      </c>
      <c r="G607" s="46" t="s">
        <v>1919</v>
      </c>
      <c r="H607" s="47"/>
      <c r="I607" s="47" t="s">
        <v>1872</v>
      </c>
      <c r="J607" s="48" t="s">
        <v>11</v>
      </c>
      <c r="K607" s="45" t="s">
        <v>11</v>
      </c>
      <c r="L607" s="49">
        <v>63231.3</v>
      </c>
      <c r="M607" s="50">
        <v>76420</v>
      </c>
      <c r="N607" s="51">
        <f t="shared" ref="N607:N619" si="462">IFERROR(M607/L607,2)</f>
        <v>1.2085786627825144</v>
      </c>
      <c r="O607" s="51" t="str">
        <f t="shared" ref="O607:O619" si="463">IF(N607&gt;=120%, "120% equal &amp; above", IF(N607&gt;=100%,"&gt;=100%- &lt;120%",IF(N607&gt;=80%,"&gt;=80%-&lt;100%",IF(N607&gt;=50%,"&gt;=50%-&lt;80%",IF(N607&gt;=20%,"&gt;=20%-&lt;50%","&lt;20%")))))</f>
        <v>120% equal &amp; above</v>
      </c>
      <c r="P607" s="50">
        <f t="shared" ref="P607:P619" si="464">M607/$B$3*$B$2</f>
        <v>104209.09090909091</v>
      </c>
      <c r="Q607" s="51">
        <f t="shared" ref="Q607:Q619" si="465">IFERROR(P607/L607,2)</f>
        <v>1.6480618128852469</v>
      </c>
      <c r="R607" s="57">
        <v>26000</v>
      </c>
      <c r="S607" s="53">
        <v>30640</v>
      </c>
      <c r="T607" s="54">
        <f t="shared" ref="T607:T619" si="466">IFERROR(S607/R607,2)</f>
        <v>1.1784615384615384</v>
      </c>
      <c r="U607" s="54"/>
      <c r="V607" s="53">
        <f t="shared" ref="V607:V619" si="467">S607/$B$3*$B$2</f>
        <v>41781.818181818184</v>
      </c>
      <c r="W607" s="54"/>
    </row>
    <row r="608" spans="1:23" hidden="1">
      <c r="A608" s="8" t="s">
        <v>701</v>
      </c>
      <c r="B608" s="5" t="s">
        <v>300</v>
      </c>
      <c r="C608" s="46" t="s">
        <v>761</v>
      </c>
      <c r="D608" s="46" t="s">
        <v>762</v>
      </c>
      <c r="E608" s="46" t="s">
        <v>473</v>
      </c>
      <c r="F608" s="46" t="s">
        <v>311</v>
      </c>
      <c r="G608" s="46" t="s">
        <v>1941</v>
      </c>
      <c r="H608" s="47"/>
      <c r="I608" s="47" t="s">
        <v>1872</v>
      </c>
      <c r="J608" s="48" t="s">
        <v>11</v>
      </c>
      <c r="K608" s="45"/>
      <c r="L608" s="49">
        <v>88767.900000000009</v>
      </c>
      <c r="M608" s="50">
        <v>108895</v>
      </c>
      <c r="N608" s="51">
        <f t="shared" si="462"/>
        <v>1.2267384944332353</v>
      </c>
      <c r="O608" s="51" t="str">
        <f t="shared" si="463"/>
        <v>120% equal &amp; above</v>
      </c>
      <c r="P608" s="50">
        <f t="shared" si="464"/>
        <v>148493.18181818182</v>
      </c>
      <c r="Q608" s="51">
        <f t="shared" si="465"/>
        <v>1.6728252196816846</v>
      </c>
      <c r="R608" s="57"/>
      <c r="S608" s="53">
        <v>0</v>
      </c>
      <c r="T608" s="54">
        <f t="shared" si="466"/>
        <v>2</v>
      </c>
      <c r="U608" s="54"/>
      <c r="V608" s="53">
        <f t="shared" si="467"/>
        <v>0</v>
      </c>
      <c r="W608" s="54"/>
    </row>
    <row r="609" spans="1:23" hidden="1">
      <c r="A609" s="8" t="s">
        <v>428</v>
      </c>
      <c r="B609" s="5" t="s">
        <v>429</v>
      </c>
      <c r="C609" s="46" t="s">
        <v>1184</v>
      </c>
      <c r="D609" s="46" t="s">
        <v>1185</v>
      </c>
      <c r="E609" s="46" t="s">
        <v>310</v>
      </c>
      <c r="F609" s="46" t="s">
        <v>311</v>
      </c>
      <c r="G609" s="46" t="s">
        <v>1904</v>
      </c>
      <c r="H609" s="47"/>
      <c r="I609" s="47" t="s">
        <v>1872</v>
      </c>
      <c r="J609" s="48" t="s">
        <v>11</v>
      </c>
      <c r="K609" s="45"/>
      <c r="L609" s="49">
        <v>88568.333333333328</v>
      </c>
      <c r="M609" s="50">
        <v>78695</v>
      </c>
      <c r="N609" s="51">
        <f t="shared" si="462"/>
        <v>0.88852298601832869</v>
      </c>
      <c r="O609" s="51" t="str">
        <f t="shared" si="463"/>
        <v>&gt;=80%-&lt;100%</v>
      </c>
      <c r="P609" s="50">
        <f t="shared" si="464"/>
        <v>107311.36363636363</v>
      </c>
      <c r="Q609" s="51">
        <f t="shared" si="465"/>
        <v>1.2116222536613572</v>
      </c>
      <c r="R609" s="57"/>
      <c r="S609" s="53">
        <v>7790</v>
      </c>
      <c r="T609" s="54">
        <f t="shared" si="466"/>
        <v>2</v>
      </c>
      <c r="U609" s="54"/>
      <c r="V609" s="53">
        <f t="shared" si="467"/>
        <v>10622.727272727272</v>
      </c>
      <c r="W609" s="54"/>
    </row>
    <row r="610" spans="1:23" hidden="1">
      <c r="A610" s="8" t="s">
        <v>770</v>
      </c>
      <c r="B610" s="5" t="s">
        <v>771</v>
      </c>
      <c r="C610" s="46" t="s">
        <v>1019</v>
      </c>
      <c r="D610" s="46" t="s">
        <v>1020</v>
      </c>
      <c r="E610" s="46" t="s">
        <v>574</v>
      </c>
      <c r="F610" s="46" t="s">
        <v>311</v>
      </c>
      <c r="G610" s="46" t="s">
        <v>1960</v>
      </c>
      <c r="H610" s="47"/>
      <c r="I610" s="47" t="s">
        <v>1872</v>
      </c>
      <c r="J610" s="48" t="s">
        <v>11</v>
      </c>
      <c r="K610" s="45" t="s">
        <v>11</v>
      </c>
      <c r="L610" s="49">
        <v>40000</v>
      </c>
      <c r="M610" s="50">
        <v>24320</v>
      </c>
      <c r="N610" s="51">
        <f t="shared" si="462"/>
        <v>0.60799999999999998</v>
      </c>
      <c r="O610" s="51" t="str">
        <f t="shared" si="463"/>
        <v>&gt;=50%-&lt;80%</v>
      </c>
      <c r="P610" s="50">
        <f t="shared" si="464"/>
        <v>33163.636363636368</v>
      </c>
      <c r="Q610" s="51">
        <f t="shared" si="465"/>
        <v>0.82909090909090921</v>
      </c>
      <c r="R610" s="57">
        <v>48456</v>
      </c>
      <c r="S610" s="53">
        <v>52020</v>
      </c>
      <c r="T610" s="54">
        <f t="shared" si="466"/>
        <v>1.0735512630014858</v>
      </c>
      <c r="U610" s="54"/>
      <c r="V610" s="53">
        <f t="shared" si="467"/>
        <v>70936.363636363632</v>
      </c>
      <c r="W610" s="54"/>
    </row>
    <row r="611" spans="1:23" hidden="1">
      <c r="A611" s="8" t="s">
        <v>469</v>
      </c>
      <c r="B611" s="5" t="s">
        <v>470</v>
      </c>
      <c r="C611" s="46" t="s">
        <v>540</v>
      </c>
      <c r="D611" s="46" t="s">
        <v>541</v>
      </c>
      <c r="E611" s="46" t="s">
        <v>473</v>
      </c>
      <c r="F611" s="46" t="s">
        <v>311</v>
      </c>
      <c r="G611" s="46" t="s">
        <v>1915</v>
      </c>
      <c r="H611" s="47"/>
      <c r="I611" s="47" t="s">
        <v>1872</v>
      </c>
      <c r="J611" s="48" t="s">
        <v>11</v>
      </c>
      <c r="K611" s="45"/>
      <c r="L611" s="49">
        <v>87969.375</v>
      </c>
      <c r="M611" s="50">
        <v>64885</v>
      </c>
      <c r="N611" s="51">
        <f t="shared" si="462"/>
        <v>0.73758623384558542</v>
      </c>
      <c r="O611" s="51" t="str">
        <f t="shared" si="463"/>
        <v>&gt;=50%-&lt;80%</v>
      </c>
      <c r="P611" s="50">
        <f t="shared" si="464"/>
        <v>88479.545454545456</v>
      </c>
      <c r="Q611" s="51">
        <f t="shared" si="465"/>
        <v>1.0057994097894347</v>
      </c>
      <c r="R611" s="57"/>
      <c r="S611" s="53">
        <v>6570</v>
      </c>
      <c r="T611" s="54">
        <f t="shared" si="466"/>
        <v>2</v>
      </c>
      <c r="U611" s="54"/>
      <c r="V611" s="53">
        <f t="shared" si="467"/>
        <v>8959.0909090909081</v>
      </c>
      <c r="W611" s="54"/>
    </row>
    <row r="612" spans="1:23" hidden="1">
      <c r="A612" s="8" t="s">
        <v>785</v>
      </c>
      <c r="B612" s="5" t="s">
        <v>786</v>
      </c>
      <c r="C612" s="46" t="s">
        <v>1779</v>
      </c>
      <c r="D612" s="46" t="s">
        <v>111</v>
      </c>
      <c r="E612" s="46" t="s">
        <v>789</v>
      </c>
      <c r="F612" s="46" t="s">
        <v>311</v>
      </c>
      <c r="G612" s="46" t="s">
        <v>1951</v>
      </c>
      <c r="H612" s="47"/>
      <c r="I612" s="47" t="s">
        <v>1872</v>
      </c>
      <c r="J612" s="48" t="s">
        <v>11</v>
      </c>
      <c r="K612" s="45" t="s">
        <v>11</v>
      </c>
      <c r="L612" s="49">
        <v>18568.59</v>
      </c>
      <c r="M612" s="50">
        <v>10150</v>
      </c>
      <c r="N612" s="51">
        <f t="shared" si="462"/>
        <v>0.54662201061039095</v>
      </c>
      <c r="O612" s="51" t="str">
        <f t="shared" si="463"/>
        <v>&gt;=50%-&lt;80%</v>
      </c>
      <c r="P612" s="50">
        <f t="shared" si="464"/>
        <v>13840.909090909092</v>
      </c>
      <c r="Q612" s="51">
        <f t="shared" si="465"/>
        <v>0.74539365083235143</v>
      </c>
      <c r="R612" s="57">
        <v>68909.759999999995</v>
      </c>
      <c r="S612" s="53">
        <v>7790</v>
      </c>
      <c r="T612" s="54">
        <f t="shared" si="466"/>
        <v>0.113046395750036</v>
      </c>
      <c r="U612" s="54"/>
      <c r="V612" s="53">
        <f t="shared" si="467"/>
        <v>10622.727272727272</v>
      </c>
      <c r="W612" s="54"/>
    </row>
    <row r="613" spans="1:23" hidden="1">
      <c r="A613" s="8" t="s">
        <v>685</v>
      </c>
      <c r="B613" s="5" t="s">
        <v>686</v>
      </c>
      <c r="C613" s="46" t="s">
        <v>2366</v>
      </c>
      <c r="D613" s="46" t="s">
        <v>2367</v>
      </c>
      <c r="E613" s="46" t="s">
        <v>311</v>
      </c>
      <c r="F613" s="46" t="s">
        <v>311</v>
      </c>
      <c r="G613" s="46" t="s">
        <v>1932</v>
      </c>
      <c r="H613" s="47"/>
      <c r="I613" s="47" t="s">
        <v>1872</v>
      </c>
      <c r="J613" s="48" t="s">
        <v>11</v>
      </c>
      <c r="K613" s="45"/>
      <c r="L613" s="49">
        <v>86583.333333333328</v>
      </c>
      <c r="M613" s="50">
        <v>30940</v>
      </c>
      <c r="N613" s="51">
        <f t="shared" si="462"/>
        <v>0.35734359961501444</v>
      </c>
      <c r="O613" s="51" t="str">
        <f t="shared" si="463"/>
        <v>&gt;=20%-&lt;50%</v>
      </c>
      <c r="P613" s="50">
        <f t="shared" si="464"/>
        <v>42190.909090909088</v>
      </c>
      <c r="Q613" s="51">
        <f t="shared" si="465"/>
        <v>0.48728672674774698</v>
      </c>
      <c r="R613" s="57"/>
      <c r="S613" s="53">
        <v>3710</v>
      </c>
      <c r="T613" s="54">
        <f t="shared" si="466"/>
        <v>2</v>
      </c>
      <c r="U613" s="54"/>
      <c r="V613" s="53">
        <f t="shared" si="467"/>
        <v>5059.090909090909</v>
      </c>
      <c r="W613" s="54"/>
    </row>
    <row r="614" spans="1:23" hidden="1">
      <c r="A614" s="8" t="s">
        <v>785</v>
      </c>
      <c r="B614" s="5" t="s">
        <v>786</v>
      </c>
      <c r="C614" s="46" t="s">
        <v>1206</v>
      </c>
      <c r="D614" s="46" t="s">
        <v>1207</v>
      </c>
      <c r="E614" s="46" t="s">
        <v>789</v>
      </c>
      <c r="F614" s="46" t="s">
        <v>311</v>
      </c>
      <c r="G614" s="46" t="s">
        <v>1950</v>
      </c>
      <c r="H614" s="47"/>
      <c r="I614" s="47" t="s">
        <v>1872</v>
      </c>
      <c r="J614" s="48" t="s">
        <v>11</v>
      </c>
      <c r="K614" s="45" t="s">
        <v>11</v>
      </c>
      <c r="L614" s="49">
        <v>13000</v>
      </c>
      <c r="M614" s="50">
        <v>0</v>
      </c>
      <c r="N614" s="51">
        <f t="shared" si="462"/>
        <v>0</v>
      </c>
      <c r="O614" s="51" t="str">
        <f t="shared" si="463"/>
        <v>&lt;20%</v>
      </c>
      <c r="P614" s="50">
        <f t="shared" si="464"/>
        <v>0</v>
      </c>
      <c r="Q614" s="51">
        <f t="shared" si="465"/>
        <v>0</v>
      </c>
      <c r="R614" s="57">
        <v>73512</v>
      </c>
      <c r="S614" s="53">
        <v>97190</v>
      </c>
      <c r="T614" s="54">
        <f t="shared" si="466"/>
        <v>1.3220970725867887</v>
      </c>
      <c r="U614" s="54"/>
      <c r="V614" s="53">
        <f t="shared" si="467"/>
        <v>132531.81818181818</v>
      </c>
      <c r="W614" s="54"/>
    </row>
    <row r="615" spans="1:23" hidden="1">
      <c r="A615" s="8" t="s">
        <v>415</v>
      </c>
      <c r="B615" s="5" t="s">
        <v>416</v>
      </c>
      <c r="C615" s="46" t="s">
        <v>447</v>
      </c>
      <c r="D615" s="46" t="s">
        <v>448</v>
      </c>
      <c r="E615" s="46" t="s">
        <v>310</v>
      </c>
      <c r="F615" s="46" t="s">
        <v>311</v>
      </c>
      <c r="G615" s="46" t="s">
        <v>1907</v>
      </c>
      <c r="H615" s="47"/>
      <c r="I615" s="47" t="s">
        <v>1872</v>
      </c>
      <c r="J615" s="48" t="s">
        <v>11</v>
      </c>
      <c r="K615" s="45" t="s">
        <v>11</v>
      </c>
      <c r="L615" s="49">
        <v>60000</v>
      </c>
      <c r="M615" s="50">
        <v>45660</v>
      </c>
      <c r="N615" s="51">
        <f t="shared" si="462"/>
        <v>0.76100000000000001</v>
      </c>
      <c r="O615" s="51" t="str">
        <f t="shared" si="463"/>
        <v>&gt;=50%-&lt;80%</v>
      </c>
      <c r="P615" s="50">
        <f t="shared" si="464"/>
        <v>62263.636363636368</v>
      </c>
      <c r="Q615" s="51">
        <f t="shared" si="465"/>
        <v>1.0377272727272728</v>
      </c>
      <c r="R615" s="57">
        <v>26000</v>
      </c>
      <c r="S615" s="53">
        <v>21810</v>
      </c>
      <c r="T615" s="54">
        <f t="shared" si="466"/>
        <v>0.8388461538461538</v>
      </c>
      <c r="U615" s="54"/>
      <c r="V615" s="53">
        <f t="shared" si="467"/>
        <v>29740.909090909092</v>
      </c>
      <c r="W615" s="54"/>
    </row>
    <row r="616" spans="1:23" hidden="1">
      <c r="A616" s="8" t="s">
        <v>776</v>
      </c>
      <c r="B616" s="5" t="s">
        <v>777</v>
      </c>
      <c r="C616" s="46" t="s">
        <v>1577</v>
      </c>
      <c r="D616" s="46" t="s">
        <v>1578</v>
      </c>
      <c r="E616" s="46" t="s">
        <v>574</v>
      </c>
      <c r="F616" s="46" t="s">
        <v>311</v>
      </c>
      <c r="G616" s="46" t="s">
        <v>1962</v>
      </c>
      <c r="H616" s="47"/>
      <c r="I616" s="47" t="s">
        <v>1872</v>
      </c>
      <c r="J616" s="48" t="s">
        <v>11</v>
      </c>
      <c r="K616" s="45" t="s">
        <v>11</v>
      </c>
      <c r="L616" s="49">
        <v>60000</v>
      </c>
      <c r="M616" s="50">
        <v>66030</v>
      </c>
      <c r="N616" s="51">
        <f t="shared" si="462"/>
        <v>1.1005</v>
      </c>
      <c r="O616" s="51" t="str">
        <f t="shared" si="463"/>
        <v>&gt;=100%- &lt;120%</v>
      </c>
      <c r="P616" s="50">
        <f t="shared" si="464"/>
        <v>90040.909090909088</v>
      </c>
      <c r="Q616" s="51">
        <f t="shared" si="465"/>
        <v>1.5006818181818182</v>
      </c>
      <c r="R616" s="57">
        <v>26000</v>
      </c>
      <c r="S616" s="53">
        <v>7690</v>
      </c>
      <c r="T616" s="54">
        <f t="shared" si="466"/>
        <v>0.29576923076923078</v>
      </c>
      <c r="U616" s="54"/>
      <c r="V616" s="53">
        <f t="shared" si="467"/>
        <v>10486.363636363636</v>
      </c>
      <c r="W616" s="54"/>
    </row>
    <row r="617" spans="1:23" hidden="1">
      <c r="A617" s="8" t="s">
        <v>415</v>
      </c>
      <c r="B617" s="5" t="s">
        <v>416</v>
      </c>
      <c r="C617" s="46" t="s">
        <v>942</v>
      </c>
      <c r="D617" s="46" t="s">
        <v>943</v>
      </c>
      <c r="E617" s="46" t="s">
        <v>310</v>
      </c>
      <c r="F617" s="46" t="s">
        <v>311</v>
      </c>
      <c r="G617" s="46" t="s">
        <v>1906</v>
      </c>
      <c r="H617" s="47"/>
      <c r="I617" s="47" t="s">
        <v>1872</v>
      </c>
      <c r="J617" s="48" t="s">
        <v>11</v>
      </c>
      <c r="K617" s="45" t="s">
        <v>11</v>
      </c>
      <c r="L617" s="49">
        <v>60000</v>
      </c>
      <c r="M617" s="50">
        <v>18765</v>
      </c>
      <c r="N617" s="51">
        <f t="shared" si="462"/>
        <v>0.31274999999999997</v>
      </c>
      <c r="O617" s="51" t="str">
        <f t="shared" si="463"/>
        <v>&gt;=20%-&lt;50%</v>
      </c>
      <c r="P617" s="50">
        <f t="shared" si="464"/>
        <v>25588.636363636364</v>
      </c>
      <c r="Q617" s="51">
        <f t="shared" si="465"/>
        <v>0.42647727272727276</v>
      </c>
      <c r="R617" s="57">
        <v>26000</v>
      </c>
      <c r="S617" s="53">
        <v>0</v>
      </c>
      <c r="T617" s="54">
        <f t="shared" si="466"/>
        <v>0</v>
      </c>
      <c r="U617" s="54"/>
      <c r="V617" s="53">
        <f t="shared" si="467"/>
        <v>0</v>
      </c>
      <c r="W617" s="54"/>
    </row>
    <row r="618" spans="1:23" hidden="1">
      <c r="A618" s="8" t="s">
        <v>571</v>
      </c>
      <c r="B618" s="5" t="s">
        <v>572</v>
      </c>
      <c r="C618" s="46" t="s">
        <v>1579</v>
      </c>
      <c r="D618" s="46" t="s">
        <v>1580</v>
      </c>
      <c r="E618" s="46" t="s">
        <v>574</v>
      </c>
      <c r="F618" s="46" t="s">
        <v>311</v>
      </c>
      <c r="G618" s="46" t="s">
        <v>1889</v>
      </c>
      <c r="H618" s="47"/>
      <c r="I618" s="47" t="s">
        <v>1872</v>
      </c>
      <c r="J618" s="48" t="s">
        <v>11</v>
      </c>
      <c r="K618" s="45" t="s">
        <v>11</v>
      </c>
      <c r="L618" s="49">
        <v>60000</v>
      </c>
      <c r="M618" s="50">
        <v>38300</v>
      </c>
      <c r="N618" s="51">
        <f t="shared" si="462"/>
        <v>0.63833333333333331</v>
      </c>
      <c r="O618" s="51" t="str">
        <f t="shared" si="463"/>
        <v>&gt;=50%-&lt;80%</v>
      </c>
      <c r="P618" s="50">
        <f t="shared" si="464"/>
        <v>52227.272727272728</v>
      </c>
      <c r="Q618" s="51">
        <f t="shared" si="465"/>
        <v>0.87045454545454548</v>
      </c>
      <c r="R618" s="57">
        <v>26000</v>
      </c>
      <c r="S618" s="53">
        <v>11500</v>
      </c>
      <c r="T618" s="54">
        <f t="shared" si="466"/>
        <v>0.44230769230769229</v>
      </c>
      <c r="U618" s="54"/>
      <c r="V618" s="53">
        <f t="shared" si="467"/>
        <v>15681.818181818182</v>
      </c>
      <c r="W618" s="54"/>
    </row>
    <row r="619" spans="1:23" hidden="1">
      <c r="A619" s="8" t="s">
        <v>469</v>
      </c>
      <c r="B619" s="5" t="s">
        <v>470</v>
      </c>
      <c r="C619" s="46" t="s">
        <v>505</v>
      </c>
      <c r="D619" s="46" t="s">
        <v>506</v>
      </c>
      <c r="E619" s="46" t="s">
        <v>473</v>
      </c>
      <c r="F619" s="46" t="s">
        <v>311</v>
      </c>
      <c r="G619" s="46" t="s">
        <v>1911</v>
      </c>
      <c r="H619" s="47"/>
      <c r="I619" s="47" t="s">
        <v>1872</v>
      </c>
      <c r="J619" s="48" t="s">
        <v>11</v>
      </c>
      <c r="K619" s="45"/>
      <c r="L619" s="49">
        <v>85598.775000000009</v>
      </c>
      <c r="M619" s="50">
        <v>92190</v>
      </c>
      <c r="N619" s="51">
        <f t="shared" si="462"/>
        <v>1.0770013940035941</v>
      </c>
      <c r="O619" s="51" t="str">
        <f t="shared" si="463"/>
        <v>&gt;=100%- &lt;120%</v>
      </c>
      <c r="P619" s="50">
        <f t="shared" si="464"/>
        <v>125713.63636363635</v>
      </c>
      <c r="Q619" s="51">
        <f t="shared" si="465"/>
        <v>1.4686382645503553</v>
      </c>
      <c r="R619" s="57"/>
      <c r="S619" s="53">
        <v>21270</v>
      </c>
      <c r="T619" s="54">
        <f t="shared" si="466"/>
        <v>2</v>
      </c>
      <c r="U619" s="54"/>
      <c r="V619" s="53">
        <f t="shared" si="467"/>
        <v>29004.545454545456</v>
      </c>
      <c r="W619" s="54"/>
    </row>
    <row r="620" spans="1:23" hidden="1">
      <c r="A620" s="8" t="s">
        <v>324</v>
      </c>
      <c r="B620" s="5" t="s">
        <v>325</v>
      </c>
      <c r="C620" s="46" t="s">
        <v>354</v>
      </c>
      <c r="D620" s="46" t="s">
        <v>355</v>
      </c>
      <c r="E620" s="46" t="s">
        <v>310</v>
      </c>
      <c r="F620" s="46" t="s">
        <v>311</v>
      </c>
      <c r="G620" s="46" t="s">
        <v>1893</v>
      </c>
      <c r="H620" s="47"/>
      <c r="I620" s="47" t="s">
        <v>1872</v>
      </c>
      <c r="J620" s="48" t="s">
        <v>11</v>
      </c>
      <c r="K620" s="45" t="s">
        <v>11</v>
      </c>
      <c r="L620" s="49">
        <v>36370</v>
      </c>
      <c r="M620" s="50">
        <v>50460</v>
      </c>
      <c r="N620" s="51">
        <f t="shared" ref="N620:N633" si="468">IFERROR(M620/L620,2)</f>
        <v>1.3874072037393457</v>
      </c>
      <c r="O620" s="51" t="str">
        <f t="shared" ref="O620:O633" si="469">IF(N620&gt;=120%, "120% equal &amp; above", IF(N620&gt;=100%,"&gt;=100%- &lt;120%",IF(N620&gt;=80%,"&gt;=80%-&lt;100%",IF(N620&gt;=50%,"&gt;=50%-&lt;80%",IF(N620&gt;=20%,"&gt;=20%-&lt;50%","&lt;20%")))))</f>
        <v>120% equal &amp; above</v>
      </c>
      <c r="P620" s="50">
        <f t="shared" ref="P620:P633" si="470">M620/$B$3*$B$2</f>
        <v>68809.090909090912</v>
      </c>
      <c r="Q620" s="51">
        <f t="shared" ref="Q620:Q633" si="471">IFERROR(P620/L620,2)</f>
        <v>1.8919189141900168</v>
      </c>
      <c r="R620" s="57">
        <v>48703.159999999996</v>
      </c>
      <c r="S620" s="53">
        <v>0</v>
      </c>
      <c r="T620" s="54">
        <f t="shared" ref="T620:T633" si="472">IFERROR(S620/R620,2)</f>
        <v>0</v>
      </c>
      <c r="U620" s="54"/>
      <c r="V620" s="53">
        <f t="shared" ref="V620:V633" si="473">S620/$B$3*$B$2</f>
        <v>0</v>
      </c>
      <c r="W620" s="54"/>
    </row>
    <row r="621" spans="1:23" hidden="1">
      <c r="A621" s="8" t="s">
        <v>770</v>
      </c>
      <c r="B621" s="5" t="s">
        <v>771</v>
      </c>
      <c r="C621" s="46" t="s">
        <v>1607</v>
      </c>
      <c r="D621" s="46" t="s">
        <v>1608</v>
      </c>
      <c r="E621" s="46" t="s">
        <v>574</v>
      </c>
      <c r="F621" s="46" t="s">
        <v>311</v>
      </c>
      <c r="G621" s="46" t="s">
        <v>1960</v>
      </c>
      <c r="H621" s="47"/>
      <c r="I621" s="47" t="s">
        <v>1872</v>
      </c>
      <c r="J621" s="48" t="s">
        <v>11</v>
      </c>
      <c r="K621" s="45" t="s">
        <v>11</v>
      </c>
      <c r="L621" s="49">
        <v>25000</v>
      </c>
      <c r="M621" s="50">
        <v>14385</v>
      </c>
      <c r="N621" s="51">
        <f t="shared" si="468"/>
        <v>0.57540000000000002</v>
      </c>
      <c r="O621" s="51" t="str">
        <f t="shared" si="469"/>
        <v>&gt;=50%-&lt;80%</v>
      </c>
      <c r="P621" s="50">
        <f t="shared" si="470"/>
        <v>19615.909090909092</v>
      </c>
      <c r="Q621" s="51">
        <f t="shared" si="471"/>
        <v>0.78463636363636369</v>
      </c>
      <c r="R621" s="57">
        <v>60012.039999999994</v>
      </c>
      <c r="S621" s="53">
        <v>4150</v>
      </c>
      <c r="T621" s="54">
        <f t="shared" si="472"/>
        <v>6.9152790006805312E-2</v>
      </c>
      <c r="U621" s="54"/>
      <c r="V621" s="53">
        <f t="shared" si="473"/>
        <v>5659.090909090909</v>
      </c>
      <c r="W621" s="54"/>
    </row>
    <row r="622" spans="1:23" hidden="1">
      <c r="A622" s="8" t="s">
        <v>415</v>
      </c>
      <c r="B622" s="5" t="s">
        <v>416</v>
      </c>
      <c r="C622" s="46" t="s">
        <v>1334</v>
      </c>
      <c r="D622" s="46" t="s">
        <v>1335</v>
      </c>
      <c r="E622" s="46" t="s">
        <v>310</v>
      </c>
      <c r="F622" s="46" t="s">
        <v>311</v>
      </c>
      <c r="G622" s="46" t="s">
        <v>1903</v>
      </c>
      <c r="H622" s="47"/>
      <c r="I622" s="47" t="s">
        <v>1872</v>
      </c>
      <c r="J622" s="48" t="s">
        <v>11</v>
      </c>
      <c r="K622" s="45"/>
      <c r="L622" s="49">
        <v>85000</v>
      </c>
      <c r="M622" s="50">
        <v>100510</v>
      </c>
      <c r="N622" s="51">
        <f t="shared" si="468"/>
        <v>1.1824705882352942</v>
      </c>
      <c r="O622" s="51" t="str">
        <f t="shared" si="469"/>
        <v>&gt;=100%- &lt;120%</v>
      </c>
      <c r="P622" s="50">
        <f t="shared" si="470"/>
        <v>137059.09090909091</v>
      </c>
      <c r="Q622" s="51">
        <f t="shared" si="471"/>
        <v>1.6124598930481284</v>
      </c>
      <c r="R622" s="57"/>
      <c r="S622" s="53">
        <v>0</v>
      </c>
      <c r="T622" s="54">
        <f t="shared" si="472"/>
        <v>2</v>
      </c>
      <c r="U622" s="54"/>
      <c r="V622" s="53">
        <f t="shared" si="473"/>
        <v>0</v>
      </c>
      <c r="W622" s="54"/>
    </row>
    <row r="623" spans="1:23" hidden="1">
      <c r="A623" s="8" t="s">
        <v>307</v>
      </c>
      <c r="B623" s="5" t="s">
        <v>308</v>
      </c>
      <c r="C623" s="46" t="s">
        <v>1746</v>
      </c>
      <c r="D623" s="46" t="s">
        <v>1747</v>
      </c>
      <c r="E623" s="46" t="s">
        <v>310</v>
      </c>
      <c r="F623" s="46" t="s">
        <v>311</v>
      </c>
      <c r="G623" s="46" t="s">
        <v>1890</v>
      </c>
      <c r="H623" s="47"/>
      <c r="I623" s="47" t="s">
        <v>1872</v>
      </c>
      <c r="J623" s="48" t="s">
        <v>11</v>
      </c>
      <c r="K623" s="45"/>
      <c r="L623" s="49">
        <v>85000</v>
      </c>
      <c r="M623" s="50">
        <v>107245</v>
      </c>
      <c r="N623" s="51">
        <f t="shared" si="468"/>
        <v>1.2617058823529412</v>
      </c>
      <c r="O623" s="51" t="str">
        <f t="shared" si="469"/>
        <v>120% equal &amp; above</v>
      </c>
      <c r="P623" s="50">
        <f t="shared" si="470"/>
        <v>146243.18181818182</v>
      </c>
      <c r="Q623" s="51">
        <f t="shared" si="471"/>
        <v>1.7205080213903743</v>
      </c>
      <c r="R623" s="57"/>
      <c r="S623" s="53">
        <v>0</v>
      </c>
      <c r="T623" s="54">
        <f t="shared" si="472"/>
        <v>2</v>
      </c>
      <c r="U623" s="54"/>
      <c r="V623" s="53">
        <f t="shared" si="473"/>
        <v>0</v>
      </c>
      <c r="W623" s="54"/>
    </row>
    <row r="624" spans="1:23" hidden="1">
      <c r="A624" s="8" t="s">
        <v>307</v>
      </c>
      <c r="B624" s="5" t="s">
        <v>308</v>
      </c>
      <c r="C624" s="46" t="s">
        <v>1984</v>
      </c>
      <c r="D624" s="46" t="s">
        <v>1985</v>
      </c>
      <c r="E624" s="46" t="s">
        <v>310</v>
      </c>
      <c r="F624" s="46" t="s">
        <v>311</v>
      </c>
      <c r="G624" s="46" t="s">
        <v>1892</v>
      </c>
      <c r="H624" s="47"/>
      <c r="I624" s="47" t="s">
        <v>1872</v>
      </c>
      <c r="J624" s="48" t="s">
        <v>11</v>
      </c>
      <c r="K624" s="45"/>
      <c r="L624" s="49">
        <v>85000</v>
      </c>
      <c r="M624" s="50">
        <v>55980</v>
      </c>
      <c r="N624" s="51">
        <f t="shared" si="468"/>
        <v>0.6585882352941177</v>
      </c>
      <c r="O624" s="51" t="str">
        <f t="shared" si="469"/>
        <v>&gt;=50%-&lt;80%</v>
      </c>
      <c r="P624" s="50">
        <f t="shared" si="470"/>
        <v>76336.363636363632</v>
      </c>
      <c r="Q624" s="51">
        <f t="shared" si="471"/>
        <v>0.89807486631016042</v>
      </c>
      <c r="R624" s="57"/>
      <c r="S624" s="53">
        <v>7790</v>
      </c>
      <c r="T624" s="54">
        <f t="shared" si="472"/>
        <v>2</v>
      </c>
      <c r="U624" s="54"/>
      <c r="V624" s="53">
        <f t="shared" si="473"/>
        <v>10622.727272727272</v>
      </c>
      <c r="W624" s="54"/>
    </row>
    <row r="625" spans="1:23" hidden="1">
      <c r="A625" s="8" t="s">
        <v>428</v>
      </c>
      <c r="B625" s="5" t="s">
        <v>429</v>
      </c>
      <c r="C625" s="46" t="s">
        <v>2530</v>
      </c>
      <c r="D625" s="46" t="s">
        <v>2531</v>
      </c>
      <c r="E625" s="46" t="s">
        <v>310</v>
      </c>
      <c r="F625" s="46" t="s">
        <v>311</v>
      </c>
      <c r="G625" s="46" t="s">
        <v>1909</v>
      </c>
      <c r="H625" s="47"/>
      <c r="I625" s="47" t="s">
        <v>1872</v>
      </c>
      <c r="J625" s="48" t="s">
        <v>11</v>
      </c>
      <c r="K625" s="45"/>
      <c r="L625" s="49">
        <v>85000</v>
      </c>
      <c r="M625" s="50">
        <v>48460</v>
      </c>
      <c r="N625" s="51">
        <f t="shared" si="468"/>
        <v>0.57011764705882351</v>
      </c>
      <c r="O625" s="51" t="str">
        <f t="shared" si="469"/>
        <v>&gt;=50%-&lt;80%</v>
      </c>
      <c r="P625" s="50">
        <f t="shared" si="470"/>
        <v>66081.818181818177</v>
      </c>
      <c r="Q625" s="51">
        <f t="shared" si="471"/>
        <v>0.77743315508021382</v>
      </c>
      <c r="R625" s="57"/>
      <c r="S625" s="53">
        <v>4150</v>
      </c>
      <c r="T625" s="54">
        <f t="shared" si="472"/>
        <v>2</v>
      </c>
      <c r="U625" s="54"/>
      <c r="V625" s="53">
        <f t="shared" si="473"/>
        <v>5659.090909090909</v>
      </c>
      <c r="W625" s="54"/>
    </row>
    <row r="626" spans="1:23" hidden="1">
      <c r="A626" s="8" t="s">
        <v>428</v>
      </c>
      <c r="B626" s="5" t="s">
        <v>429</v>
      </c>
      <c r="C626" s="46" t="s">
        <v>1464</v>
      </c>
      <c r="D626" s="46" t="s">
        <v>1465</v>
      </c>
      <c r="E626" s="46" t="s">
        <v>310</v>
      </c>
      <c r="F626" s="46" t="s">
        <v>311</v>
      </c>
      <c r="G626" s="46" t="s">
        <v>1959</v>
      </c>
      <c r="H626" s="47"/>
      <c r="I626" s="47" t="s">
        <v>1872</v>
      </c>
      <c r="J626" s="48" t="s">
        <v>11</v>
      </c>
      <c r="K626" s="45"/>
      <c r="L626" s="49">
        <v>85000</v>
      </c>
      <c r="M626" s="50">
        <v>153050</v>
      </c>
      <c r="N626" s="51">
        <f t="shared" si="468"/>
        <v>1.8005882352941176</v>
      </c>
      <c r="O626" s="51" t="str">
        <f t="shared" si="469"/>
        <v>120% equal &amp; above</v>
      </c>
      <c r="P626" s="50">
        <f t="shared" si="470"/>
        <v>208704.54545454547</v>
      </c>
      <c r="Q626" s="51">
        <f t="shared" si="471"/>
        <v>2.4553475935828879</v>
      </c>
      <c r="R626" s="57"/>
      <c r="S626" s="53">
        <v>4150</v>
      </c>
      <c r="T626" s="54">
        <f t="shared" si="472"/>
        <v>2</v>
      </c>
      <c r="U626" s="54"/>
      <c r="V626" s="53">
        <f t="shared" si="473"/>
        <v>5659.090909090909</v>
      </c>
      <c r="W626" s="54"/>
    </row>
    <row r="627" spans="1:23" hidden="1">
      <c r="A627" s="8" t="s">
        <v>415</v>
      </c>
      <c r="B627" s="5" t="s">
        <v>416</v>
      </c>
      <c r="C627" s="46" t="s">
        <v>1341</v>
      </c>
      <c r="D627" s="46" t="s">
        <v>1342</v>
      </c>
      <c r="E627" s="46" t="s">
        <v>310</v>
      </c>
      <c r="F627" s="46" t="s">
        <v>311</v>
      </c>
      <c r="G627" s="46" t="s">
        <v>1906</v>
      </c>
      <c r="H627" s="47"/>
      <c r="I627" s="47" t="s">
        <v>1872</v>
      </c>
      <c r="J627" s="48" t="s">
        <v>11</v>
      </c>
      <c r="K627" s="45"/>
      <c r="L627" s="49">
        <v>85000</v>
      </c>
      <c r="M627" s="50">
        <v>55005</v>
      </c>
      <c r="N627" s="51">
        <f t="shared" si="468"/>
        <v>0.64711764705882358</v>
      </c>
      <c r="O627" s="51" t="str">
        <f t="shared" si="469"/>
        <v>&gt;=50%-&lt;80%</v>
      </c>
      <c r="P627" s="50">
        <f t="shared" si="470"/>
        <v>75006.818181818177</v>
      </c>
      <c r="Q627" s="51">
        <f t="shared" si="471"/>
        <v>0.8824331550802138</v>
      </c>
      <c r="R627" s="57"/>
      <c r="S627" s="53">
        <v>0</v>
      </c>
      <c r="T627" s="54">
        <f t="shared" si="472"/>
        <v>2</v>
      </c>
      <c r="U627" s="54"/>
      <c r="V627" s="53">
        <f t="shared" si="473"/>
        <v>0</v>
      </c>
      <c r="W627" s="54"/>
    </row>
    <row r="628" spans="1:23" hidden="1">
      <c r="A628" s="8" t="s">
        <v>324</v>
      </c>
      <c r="B628" s="5" t="s">
        <v>325</v>
      </c>
      <c r="C628" s="46" t="s">
        <v>987</v>
      </c>
      <c r="D628" s="46" t="s">
        <v>988</v>
      </c>
      <c r="E628" s="46" t="s">
        <v>310</v>
      </c>
      <c r="F628" s="46" t="s">
        <v>311</v>
      </c>
      <c r="G628" s="46" t="s">
        <v>1898</v>
      </c>
      <c r="H628" s="47"/>
      <c r="I628" s="47" t="s">
        <v>1872</v>
      </c>
      <c r="J628" s="48" t="s">
        <v>11</v>
      </c>
      <c r="K628" s="45"/>
      <c r="L628" s="49">
        <v>85000</v>
      </c>
      <c r="M628" s="50">
        <v>59390</v>
      </c>
      <c r="N628" s="51">
        <f t="shared" si="468"/>
        <v>0.69870588235294118</v>
      </c>
      <c r="O628" s="51" t="str">
        <f t="shared" si="469"/>
        <v>&gt;=50%-&lt;80%</v>
      </c>
      <c r="P628" s="50">
        <f t="shared" si="470"/>
        <v>80986.363636363632</v>
      </c>
      <c r="Q628" s="51">
        <f t="shared" si="471"/>
        <v>0.95278074866310158</v>
      </c>
      <c r="R628" s="57"/>
      <c r="S628" s="53">
        <v>37690</v>
      </c>
      <c r="T628" s="54">
        <f t="shared" si="472"/>
        <v>2</v>
      </c>
      <c r="U628" s="54"/>
      <c r="V628" s="53">
        <f t="shared" si="473"/>
        <v>51395.454545454544</v>
      </c>
      <c r="W628" s="54"/>
    </row>
    <row r="629" spans="1:23" hidden="1">
      <c r="A629" s="8" t="s">
        <v>415</v>
      </c>
      <c r="B629" s="5" t="s">
        <v>416</v>
      </c>
      <c r="C629" s="46" t="s">
        <v>440</v>
      </c>
      <c r="D629" s="46" t="s">
        <v>441</v>
      </c>
      <c r="E629" s="46" t="s">
        <v>310</v>
      </c>
      <c r="F629" s="46" t="s">
        <v>311</v>
      </c>
      <c r="G629" s="46" t="s">
        <v>1905</v>
      </c>
      <c r="H629" s="47"/>
      <c r="I629" s="47" t="s">
        <v>1872</v>
      </c>
      <c r="J629" s="48" t="s">
        <v>11</v>
      </c>
      <c r="K629" s="45" t="s">
        <v>11</v>
      </c>
      <c r="L629" s="49">
        <v>45000</v>
      </c>
      <c r="M629" s="50">
        <v>36230</v>
      </c>
      <c r="N629" s="51">
        <f t="shared" si="468"/>
        <v>0.80511111111111111</v>
      </c>
      <c r="O629" s="51" t="str">
        <f t="shared" si="469"/>
        <v>&gt;=80%-&lt;100%</v>
      </c>
      <c r="P629" s="50">
        <f t="shared" si="470"/>
        <v>49404.545454545456</v>
      </c>
      <c r="Q629" s="51">
        <f t="shared" si="471"/>
        <v>1.0978787878787879</v>
      </c>
      <c r="R629" s="57">
        <v>40000</v>
      </c>
      <c r="S629" s="53">
        <v>20760</v>
      </c>
      <c r="T629" s="54">
        <f t="shared" si="472"/>
        <v>0.51900000000000002</v>
      </c>
      <c r="U629" s="54"/>
      <c r="V629" s="53">
        <f t="shared" si="473"/>
        <v>28309.090909090908</v>
      </c>
      <c r="W629" s="54"/>
    </row>
    <row r="630" spans="1:23" hidden="1">
      <c r="A630" s="8" t="s">
        <v>776</v>
      </c>
      <c r="B630" s="5" t="s">
        <v>777</v>
      </c>
      <c r="C630" s="46" t="s">
        <v>1650</v>
      </c>
      <c r="D630" s="46" t="s">
        <v>1651</v>
      </c>
      <c r="E630" s="46" t="s">
        <v>574</v>
      </c>
      <c r="F630" s="46" t="s">
        <v>311</v>
      </c>
      <c r="G630" s="46" t="s">
        <v>1944</v>
      </c>
      <c r="H630" s="47"/>
      <c r="I630" s="47" t="s">
        <v>1872</v>
      </c>
      <c r="J630" s="48" t="s">
        <v>11</v>
      </c>
      <c r="K630" s="45" t="s">
        <v>11</v>
      </c>
      <c r="L630" s="49">
        <v>40000</v>
      </c>
      <c r="M630" s="50">
        <v>54610</v>
      </c>
      <c r="N630" s="51">
        <f t="shared" si="468"/>
        <v>1.3652500000000001</v>
      </c>
      <c r="O630" s="51" t="str">
        <f t="shared" si="469"/>
        <v>120% equal &amp; above</v>
      </c>
      <c r="P630" s="50">
        <f t="shared" si="470"/>
        <v>74468.181818181823</v>
      </c>
      <c r="Q630" s="51">
        <f t="shared" si="471"/>
        <v>1.8617045454545456</v>
      </c>
      <c r="R630" s="57">
        <v>45000</v>
      </c>
      <c r="S630" s="53">
        <v>50740</v>
      </c>
      <c r="T630" s="54">
        <f t="shared" si="472"/>
        <v>1.1275555555555556</v>
      </c>
      <c r="U630" s="54"/>
      <c r="V630" s="53">
        <f t="shared" si="473"/>
        <v>69190.909090909088</v>
      </c>
      <c r="W630" s="54"/>
    </row>
    <row r="631" spans="1:23" hidden="1">
      <c r="A631" s="8" t="s">
        <v>776</v>
      </c>
      <c r="B631" s="5" t="s">
        <v>777</v>
      </c>
      <c r="C631" s="46" t="s">
        <v>2587</v>
      </c>
      <c r="D631" s="46" t="s">
        <v>2588</v>
      </c>
      <c r="E631" s="46" t="s">
        <v>574</v>
      </c>
      <c r="F631" s="46" t="s">
        <v>311</v>
      </c>
      <c r="G631" s="46" t="s">
        <v>1961</v>
      </c>
      <c r="H631" s="47"/>
      <c r="I631" s="47" t="s">
        <v>1872</v>
      </c>
      <c r="J631" s="48" t="s">
        <v>11</v>
      </c>
      <c r="K631" s="45" t="s">
        <v>11</v>
      </c>
      <c r="L631" s="49">
        <v>40000</v>
      </c>
      <c r="M631" s="50">
        <v>10150</v>
      </c>
      <c r="N631" s="51">
        <f t="shared" si="468"/>
        <v>0.25374999999999998</v>
      </c>
      <c r="O631" s="51" t="str">
        <f t="shared" si="469"/>
        <v>&gt;=20%-&lt;50%</v>
      </c>
      <c r="P631" s="50">
        <f t="shared" si="470"/>
        <v>13840.909090909092</v>
      </c>
      <c r="Q631" s="51">
        <f t="shared" si="471"/>
        <v>0.34602272727272732</v>
      </c>
      <c r="R631" s="57">
        <v>45000</v>
      </c>
      <c r="S631" s="53">
        <v>39250</v>
      </c>
      <c r="T631" s="54">
        <f t="shared" si="472"/>
        <v>0.87222222222222223</v>
      </c>
      <c r="U631" s="54"/>
      <c r="V631" s="53">
        <f t="shared" si="473"/>
        <v>53522.727272727272</v>
      </c>
      <c r="W631" s="54"/>
    </row>
    <row r="632" spans="1:23" hidden="1">
      <c r="A632" s="8" t="s">
        <v>415</v>
      </c>
      <c r="B632" s="5" t="s">
        <v>416</v>
      </c>
      <c r="C632" s="46" t="s">
        <v>2030</v>
      </c>
      <c r="D632" s="46" t="s">
        <v>47</v>
      </c>
      <c r="E632" s="46" t="s">
        <v>310</v>
      </c>
      <c r="F632" s="46" t="s">
        <v>311</v>
      </c>
      <c r="G632" s="46" t="s">
        <v>1906</v>
      </c>
      <c r="H632" s="47"/>
      <c r="I632" s="47" t="s">
        <v>1872</v>
      </c>
      <c r="J632" s="48" t="s">
        <v>11</v>
      </c>
      <c r="K632" s="45" t="s">
        <v>11</v>
      </c>
      <c r="L632" s="49">
        <v>35000</v>
      </c>
      <c r="M632" s="50">
        <v>24460</v>
      </c>
      <c r="N632" s="51">
        <f t="shared" si="468"/>
        <v>0.69885714285714284</v>
      </c>
      <c r="O632" s="51" t="str">
        <f t="shared" si="469"/>
        <v>&gt;=50%-&lt;80%</v>
      </c>
      <c r="P632" s="50">
        <f t="shared" si="470"/>
        <v>33354.545454545456</v>
      </c>
      <c r="Q632" s="51">
        <f t="shared" si="471"/>
        <v>0.95298701298701305</v>
      </c>
      <c r="R632" s="57">
        <v>50000</v>
      </c>
      <c r="S632" s="53">
        <v>27740</v>
      </c>
      <c r="T632" s="54">
        <f t="shared" si="472"/>
        <v>0.55479999999999996</v>
      </c>
      <c r="U632" s="54"/>
      <c r="V632" s="53">
        <f t="shared" si="473"/>
        <v>37827.272727272728</v>
      </c>
      <c r="W632" s="54"/>
    </row>
    <row r="633" spans="1:23" hidden="1">
      <c r="A633" s="8" t="s">
        <v>776</v>
      </c>
      <c r="B633" s="5" t="s">
        <v>777</v>
      </c>
      <c r="C633" s="46" t="s">
        <v>2551</v>
      </c>
      <c r="D633" s="46" t="s">
        <v>221</v>
      </c>
      <c r="E633" s="46" t="s">
        <v>574</v>
      </c>
      <c r="F633" s="46" t="s">
        <v>311</v>
      </c>
      <c r="G633" s="46" t="s">
        <v>1966</v>
      </c>
      <c r="H633" s="47"/>
      <c r="I633" s="47" t="s">
        <v>1872</v>
      </c>
      <c r="J633" s="48" t="s">
        <v>11</v>
      </c>
      <c r="K633" s="45" t="s">
        <v>11</v>
      </c>
      <c r="L633" s="49">
        <v>25000</v>
      </c>
      <c r="M633" s="50">
        <v>60240</v>
      </c>
      <c r="N633" s="51">
        <f t="shared" si="468"/>
        <v>2.4096000000000002</v>
      </c>
      <c r="O633" s="51" t="str">
        <f t="shared" si="469"/>
        <v>120% equal &amp; above</v>
      </c>
      <c r="P633" s="50">
        <f t="shared" si="470"/>
        <v>82145.454545454544</v>
      </c>
      <c r="Q633" s="51">
        <f t="shared" si="471"/>
        <v>3.2858181818181817</v>
      </c>
      <c r="R633" s="57">
        <v>60000</v>
      </c>
      <c r="S633" s="53">
        <v>61170</v>
      </c>
      <c r="T633" s="54">
        <f t="shared" si="472"/>
        <v>1.0195000000000001</v>
      </c>
      <c r="U633" s="54"/>
      <c r="V633" s="53">
        <f t="shared" si="473"/>
        <v>83413.636363636368</v>
      </c>
      <c r="W633" s="54"/>
    </row>
    <row r="634" spans="1:23" hidden="1">
      <c r="A634" s="8" t="s">
        <v>776</v>
      </c>
      <c r="B634" s="5" t="s">
        <v>777</v>
      </c>
      <c r="C634" s="46" t="s">
        <v>2691</v>
      </c>
      <c r="D634" s="46" t="s">
        <v>16</v>
      </c>
      <c r="E634" s="46" t="s">
        <v>574</v>
      </c>
      <c r="F634" s="46" t="s">
        <v>311</v>
      </c>
      <c r="G634" s="46" t="s">
        <v>1943</v>
      </c>
      <c r="H634" s="47"/>
      <c r="I634" s="47" t="s">
        <v>1872</v>
      </c>
      <c r="J634" s="48" t="s">
        <v>11</v>
      </c>
      <c r="K634" s="45" t="s">
        <v>11</v>
      </c>
      <c r="L634" s="49">
        <v>15000</v>
      </c>
      <c r="M634" s="50">
        <v>24170</v>
      </c>
      <c r="N634" s="51">
        <f t="shared" ref="N634:N637" si="474">IFERROR(M634/L634,2)</f>
        <v>1.6113333333333333</v>
      </c>
      <c r="O634" s="51" t="str">
        <f t="shared" ref="O634:O636" si="475">IF(N634&gt;=120%, "120% equal &amp; above", IF(N634&gt;=100%,"&gt;=100%- &lt;120%",IF(N634&gt;=80%,"&gt;=80%-&lt;100%",IF(N634&gt;=50%,"&gt;=50%-&lt;80%",IF(N634&gt;=20%,"&gt;=20%-&lt;50%","&lt;20%")))))</f>
        <v>120% equal &amp; above</v>
      </c>
      <c r="P634" s="50">
        <f t="shared" ref="P634:P637" si="476">M634/$B$3*$B$2</f>
        <v>32959.090909090912</v>
      </c>
      <c r="Q634" s="51">
        <f t="shared" ref="Q634:Q636" si="477">IFERROR(P634/L634,2)</f>
        <v>2.1972727272727273</v>
      </c>
      <c r="R634" s="57">
        <v>70000</v>
      </c>
      <c r="S634" s="53">
        <v>46740</v>
      </c>
      <c r="T634" s="54">
        <f t="shared" ref="T634:T637" si="478">IFERROR(S634/R634,2)</f>
        <v>0.6677142857142857</v>
      </c>
      <c r="U634" s="54"/>
      <c r="V634" s="53">
        <f t="shared" ref="V634:V637" si="479">S634/$B$3*$B$2</f>
        <v>63736.363636363632</v>
      </c>
      <c r="W634" s="54"/>
    </row>
    <row r="635" spans="1:23" hidden="1">
      <c r="A635" s="8" t="s">
        <v>776</v>
      </c>
      <c r="B635" s="5" t="s">
        <v>777</v>
      </c>
      <c r="C635" s="46" t="s">
        <v>2689</v>
      </c>
      <c r="D635" s="46" t="s">
        <v>131</v>
      </c>
      <c r="E635" s="46" t="s">
        <v>574</v>
      </c>
      <c r="F635" s="46" t="s">
        <v>311</v>
      </c>
      <c r="G635" s="46" t="s">
        <v>1966</v>
      </c>
      <c r="H635" s="47"/>
      <c r="I635" s="47" t="s">
        <v>1872</v>
      </c>
      <c r="J635" s="48" t="s">
        <v>11</v>
      </c>
      <c r="K635" s="45" t="s">
        <v>11</v>
      </c>
      <c r="L635" s="49">
        <v>36366.300000000003</v>
      </c>
      <c r="M635" s="50">
        <v>36590</v>
      </c>
      <c r="N635" s="51">
        <f t="shared" si="474"/>
        <v>1.0061512994173176</v>
      </c>
      <c r="O635" s="51" t="str">
        <f t="shared" si="475"/>
        <v>&gt;=100%- &lt;120%</v>
      </c>
      <c r="P635" s="50">
        <f t="shared" si="476"/>
        <v>49895.454545454544</v>
      </c>
      <c r="Q635" s="51">
        <f t="shared" si="477"/>
        <v>1.3720244992054331</v>
      </c>
      <c r="R635" s="57">
        <v>48474</v>
      </c>
      <c r="S635" s="53">
        <v>54420</v>
      </c>
      <c r="T635" s="54">
        <f t="shared" si="478"/>
        <v>1.1226636960019805</v>
      </c>
      <c r="U635" s="54"/>
      <c r="V635" s="53">
        <f t="shared" si="479"/>
        <v>74209.090909090912</v>
      </c>
      <c r="W635" s="54"/>
    </row>
    <row r="636" spans="1:23" hidden="1">
      <c r="A636" s="8" t="s">
        <v>585</v>
      </c>
      <c r="B636" s="5" t="s">
        <v>586</v>
      </c>
      <c r="C636" s="46" t="s">
        <v>2066</v>
      </c>
      <c r="D636" s="46" t="s">
        <v>648</v>
      </c>
      <c r="E636" s="46" t="s">
        <v>589</v>
      </c>
      <c r="F636" s="46" t="s">
        <v>311</v>
      </c>
      <c r="G636" s="46" t="s">
        <v>1919</v>
      </c>
      <c r="H636" s="47"/>
      <c r="I636" s="47" t="s">
        <v>1872</v>
      </c>
      <c r="J636" s="48" t="s">
        <v>11</v>
      </c>
      <c r="K636" s="45"/>
      <c r="L636" s="49">
        <v>84323.700000000012</v>
      </c>
      <c r="M636" s="50">
        <v>84570</v>
      </c>
      <c r="N636" s="51">
        <f t="shared" si="474"/>
        <v>1.0029208870104134</v>
      </c>
      <c r="O636" s="51" t="str">
        <f t="shared" si="475"/>
        <v>&gt;=100%- &lt;120%</v>
      </c>
      <c r="P636" s="50">
        <f t="shared" si="476"/>
        <v>115322.72727272726</v>
      </c>
      <c r="Q636" s="51">
        <f t="shared" si="477"/>
        <v>1.3676193913778363</v>
      </c>
      <c r="R636" s="57"/>
      <c r="S636" s="53">
        <v>20285</v>
      </c>
      <c r="T636" s="54">
        <f t="shared" si="478"/>
        <v>2</v>
      </c>
      <c r="U636" s="54"/>
      <c r="V636" s="53">
        <f t="shared" si="479"/>
        <v>27661.363636363636</v>
      </c>
      <c r="W636" s="54"/>
    </row>
    <row r="637" spans="1:23" hidden="1">
      <c r="A637" s="8" t="s">
        <v>585</v>
      </c>
      <c r="B637" s="5" t="s">
        <v>586</v>
      </c>
      <c r="C637" s="46" t="s">
        <v>626</v>
      </c>
      <c r="D637" s="46" t="s">
        <v>627</v>
      </c>
      <c r="E637" s="46" t="s">
        <v>589</v>
      </c>
      <c r="F637" s="46" t="s">
        <v>311</v>
      </c>
      <c r="G637" s="46" t="s">
        <v>1921</v>
      </c>
      <c r="H637" s="47"/>
      <c r="I637" s="47" t="s">
        <v>1872</v>
      </c>
      <c r="J637" s="48" t="s">
        <v>11</v>
      </c>
      <c r="K637" s="45"/>
      <c r="L637" s="49">
        <v>82779.975000000006</v>
      </c>
      <c r="M637" s="50">
        <v>76655</v>
      </c>
      <c r="N637" s="51">
        <f t="shared" si="474"/>
        <v>0.9260089774127136</v>
      </c>
      <c r="O637" s="51" t="str">
        <f t="shared" ref="O637:O645" si="480">IF(N637&gt;=120%, "120% equal &amp; above", IF(N637&gt;=100%,"&gt;=100%- &lt;120%",IF(N637&gt;=80%,"&gt;=80%-&lt;100%",IF(N637&gt;=50%,"&gt;=50%-&lt;80%",IF(N637&gt;=20%,"&gt;=20%-&lt;50%","&lt;20%")))))</f>
        <v>&gt;=80%-&lt;100%</v>
      </c>
      <c r="P637" s="50">
        <f t="shared" si="476"/>
        <v>104529.54545454546</v>
      </c>
      <c r="Q637" s="51">
        <f t="shared" ref="Q637:Q645" si="481">IFERROR(P637/L637,2)</f>
        <v>1.2627395146537004</v>
      </c>
      <c r="R637" s="57"/>
      <c r="S637" s="53">
        <v>6570</v>
      </c>
      <c r="T637" s="54">
        <f t="shared" si="478"/>
        <v>2</v>
      </c>
      <c r="U637" s="54"/>
      <c r="V637" s="53">
        <f t="shared" si="479"/>
        <v>8959.0909090909081</v>
      </c>
      <c r="W637" s="54"/>
    </row>
    <row r="638" spans="1:23" hidden="1">
      <c r="A638" s="8" t="s">
        <v>469</v>
      </c>
      <c r="B638" s="5" t="s">
        <v>470</v>
      </c>
      <c r="C638" s="46" t="s">
        <v>992</v>
      </c>
      <c r="D638" s="46" t="s">
        <v>993</v>
      </c>
      <c r="E638" s="46" t="s">
        <v>473</v>
      </c>
      <c r="F638" s="46" t="s">
        <v>311</v>
      </c>
      <c r="G638" s="46" t="s">
        <v>1913</v>
      </c>
      <c r="H638" s="47"/>
      <c r="I638" s="47" t="s">
        <v>1872</v>
      </c>
      <c r="J638" s="48" t="s">
        <v>11</v>
      </c>
      <c r="K638" s="45"/>
      <c r="L638" s="49">
        <v>82466.775000000009</v>
      </c>
      <c r="M638" s="50">
        <v>58645</v>
      </c>
      <c r="N638" s="51">
        <f t="shared" ref="N638:N646" si="482">IFERROR(M638/L638,2)</f>
        <v>0.71113487825854704</v>
      </c>
      <c r="O638" s="51" t="str">
        <f t="shared" si="480"/>
        <v>&gt;=50%-&lt;80%</v>
      </c>
      <c r="P638" s="50">
        <f t="shared" ref="P638:P646" si="483">M638/$B$3*$B$2</f>
        <v>79970.454545454544</v>
      </c>
      <c r="Q638" s="51">
        <f t="shared" si="481"/>
        <v>0.96972937944347326</v>
      </c>
      <c r="R638" s="57"/>
      <c r="S638" s="53">
        <v>0</v>
      </c>
      <c r="T638" s="54">
        <f t="shared" ref="T638:T646" si="484">IFERROR(S638/R638,2)</f>
        <v>2</v>
      </c>
      <c r="U638" s="54"/>
      <c r="V638" s="53">
        <f t="shared" ref="V638:V646" si="485">S638/$B$3*$B$2</f>
        <v>0</v>
      </c>
      <c r="W638" s="54"/>
    </row>
    <row r="639" spans="1:23" hidden="1">
      <c r="A639" s="8" t="s">
        <v>785</v>
      </c>
      <c r="B639" s="5" t="s">
        <v>786</v>
      </c>
      <c r="C639" s="46" t="s">
        <v>1763</v>
      </c>
      <c r="D639" s="46" t="s">
        <v>1764</v>
      </c>
      <c r="E639" s="46" t="s">
        <v>789</v>
      </c>
      <c r="F639" s="46" t="s">
        <v>311</v>
      </c>
      <c r="G639" s="46" t="s">
        <v>1946</v>
      </c>
      <c r="H639" s="47"/>
      <c r="I639" s="47" t="s">
        <v>1872</v>
      </c>
      <c r="J639" s="48"/>
      <c r="K639" s="45" t="s">
        <v>11</v>
      </c>
      <c r="L639" s="49"/>
      <c r="M639" s="50">
        <v>18535</v>
      </c>
      <c r="N639" s="51">
        <f t="shared" si="482"/>
        <v>2</v>
      </c>
      <c r="O639" s="51" t="str">
        <f t="shared" si="480"/>
        <v>120% equal &amp; above</v>
      </c>
      <c r="P639" s="50">
        <f t="shared" si="483"/>
        <v>25275</v>
      </c>
      <c r="Q639" s="51">
        <f t="shared" si="481"/>
        <v>2</v>
      </c>
      <c r="R639" s="57">
        <v>81757.2</v>
      </c>
      <c r="S639" s="53">
        <v>41050</v>
      </c>
      <c r="T639" s="54">
        <f t="shared" si="484"/>
        <v>0.50209645144403181</v>
      </c>
      <c r="U639" s="54"/>
      <c r="V639" s="53">
        <f t="shared" si="485"/>
        <v>55977.272727272728</v>
      </c>
      <c r="W639" s="54"/>
    </row>
    <row r="640" spans="1:23" hidden="1">
      <c r="A640" s="8" t="s">
        <v>469</v>
      </c>
      <c r="B640" s="5" t="s">
        <v>470</v>
      </c>
      <c r="C640" s="46" t="s">
        <v>532</v>
      </c>
      <c r="D640" s="46" t="s">
        <v>26</v>
      </c>
      <c r="E640" s="46" t="s">
        <v>473</v>
      </c>
      <c r="F640" s="46" t="s">
        <v>311</v>
      </c>
      <c r="G640" s="46" t="s">
        <v>1914</v>
      </c>
      <c r="H640" s="47"/>
      <c r="I640" s="47" t="s">
        <v>1872</v>
      </c>
      <c r="J640" s="48" t="s">
        <v>11</v>
      </c>
      <c r="K640" s="45"/>
      <c r="L640" s="49">
        <v>81506.925000000003</v>
      </c>
      <c r="M640" s="50">
        <v>59890</v>
      </c>
      <c r="N640" s="51">
        <f t="shared" si="482"/>
        <v>0.73478419164997333</v>
      </c>
      <c r="O640" s="51" t="str">
        <f t="shared" si="480"/>
        <v>&gt;=50%-&lt;80%</v>
      </c>
      <c r="P640" s="50">
        <f t="shared" si="483"/>
        <v>81668.181818181823</v>
      </c>
      <c r="Q640" s="51">
        <f t="shared" si="481"/>
        <v>1.0019784431590546</v>
      </c>
      <c r="R640" s="57"/>
      <c r="S640" s="53">
        <v>0</v>
      </c>
      <c r="T640" s="54">
        <f t="shared" si="484"/>
        <v>2</v>
      </c>
      <c r="U640" s="54"/>
      <c r="V640" s="53">
        <f t="shared" si="485"/>
        <v>0</v>
      </c>
      <c r="W640" s="54"/>
    </row>
    <row r="641" spans="1:23" hidden="1">
      <c r="A641" s="8" t="s">
        <v>585</v>
      </c>
      <c r="B641" s="5" t="s">
        <v>586</v>
      </c>
      <c r="C641" s="46" t="s">
        <v>1015</v>
      </c>
      <c r="D641" s="46" t="s">
        <v>1016</v>
      </c>
      <c r="E641" s="46" t="s">
        <v>589</v>
      </c>
      <c r="F641" s="46" t="s">
        <v>311</v>
      </c>
      <c r="G641" s="46" t="s">
        <v>1918</v>
      </c>
      <c r="H641" s="47"/>
      <c r="I641" s="47" t="s">
        <v>1872</v>
      </c>
      <c r="J641" s="48" t="s">
        <v>11</v>
      </c>
      <c r="K641" s="45"/>
      <c r="L641" s="49">
        <v>81312.525000000009</v>
      </c>
      <c r="M641" s="50">
        <v>64215</v>
      </c>
      <c r="N641" s="51">
        <f t="shared" si="482"/>
        <v>0.7897307333648782</v>
      </c>
      <c r="O641" s="51" t="str">
        <f t="shared" si="480"/>
        <v>&gt;=50%-&lt;80%</v>
      </c>
      <c r="P641" s="50">
        <f t="shared" si="483"/>
        <v>87565.909090909088</v>
      </c>
      <c r="Q641" s="51">
        <f t="shared" si="481"/>
        <v>1.0769055454975611</v>
      </c>
      <c r="R641" s="57"/>
      <c r="S641" s="53">
        <v>19080</v>
      </c>
      <c r="T641" s="54">
        <f t="shared" si="484"/>
        <v>2</v>
      </c>
      <c r="U641" s="54"/>
      <c r="V641" s="53">
        <f t="shared" si="485"/>
        <v>26018.181818181816</v>
      </c>
      <c r="W641" s="54"/>
    </row>
    <row r="642" spans="1:23" hidden="1">
      <c r="A642" s="8" t="s">
        <v>785</v>
      </c>
      <c r="B642" s="5" t="s">
        <v>786</v>
      </c>
      <c r="C642" s="46" t="s">
        <v>1812</v>
      </c>
      <c r="D642" s="46" t="s">
        <v>69</v>
      </c>
      <c r="E642" s="46" t="s">
        <v>789</v>
      </c>
      <c r="F642" s="46" t="s">
        <v>311</v>
      </c>
      <c r="G642" s="46" t="s">
        <v>1963</v>
      </c>
      <c r="H642" s="47"/>
      <c r="I642" s="47" t="s">
        <v>1872</v>
      </c>
      <c r="J642" s="48" t="s">
        <v>11</v>
      </c>
      <c r="K642" s="45" t="s">
        <v>11</v>
      </c>
      <c r="L642" s="49">
        <v>54604.125</v>
      </c>
      <c r="M642" s="50">
        <v>22350</v>
      </c>
      <c r="N642" s="51">
        <f t="shared" si="482"/>
        <v>0.40930973621498373</v>
      </c>
      <c r="O642" s="51" t="str">
        <f t="shared" si="480"/>
        <v>&gt;=20%-&lt;50%</v>
      </c>
      <c r="P642" s="50">
        <f t="shared" si="483"/>
        <v>30477.272727272728</v>
      </c>
      <c r="Q642" s="51">
        <f t="shared" si="481"/>
        <v>0.55814964029315972</v>
      </c>
      <c r="R642" s="57">
        <v>26000</v>
      </c>
      <c r="S642" s="53">
        <v>0</v>
      </c>
      <c r="T642" s="54">
        <f t="shared" si="484"/>
        <v>0</v>
      </c>
      <c r="U642" s="54"/>
      <c r="V642" s="53">
        <f t="shared" si="485"/>
        <v>0</v>
      </c>
      <c r="W642" s="54"/>
    </row>
    <row r="643" spans="1:23" hidden="1">
      <c r="A643" s="8" t="s">
        <v>633</v>
      </c>
      <c r="B643" s="5" t="s">
        <v>128</v>
      </c>
      <c r="C643" s="46" t="s">
        <v>1446</v>
      </c>
      <c r="D643" s="46" t="s">
        <v>1447</v>
      </c>
      <c r="E643" s="46" t="s">
        <v>589</v>
      </c>
      <c r="F643" s="46" t="s">
        <v>311</v>
      </c>
      <c r="G643" s="46" t="s">
        <v>1926</v>
      </c>
      <c r="H643" s="47"/>
      <c r="I643" s="47" t="s">
        <v>1872</v>
      </c>
      <c r="J643" s="48" t="s">
        <v>11</v>
      </c>
      <c r="K643" s="45"/>
      <c r="L643" s="49">
        <v>80576.100000000006</v>
      </c>
      <c r="M643" s="50">
        <v>5540</v>
      </c>
      <c r="N643" s="51">
        <f t="shared" si="482"/>
        <v>6.8754878928118879E-2</v>
      </c>
      <c r="O643" s="51" t="str">
        <f t="shared" si="480"/>
        <v>&lt;20%</v>
      </c>
      <c r="P643" s="50">
        <f t="shared" si="483"/>
        <v>7554.545454545454</v>
      </c>
      <c r="Q643" s="51">
        <f t="shared" si="481"/>
        <v>9.3756653083798464E-2</v>
      </c>
      <c r="R643" s="57"/>
      <c r="S643" s="53">
        <v>0</v>
      </c>
      <c r="T643" s="54">
        <f t="shared" si="484"/>
        <v>2</v>
      </c>
      <c r="U643" s="54"/>
      <c r="V643" s="53">
        <f t="shared" si="485"/>
        <v>0</v>
      </c>
      <c r="W643" s="54"/>
    </row>
    <row r="644" spans="1:23" hidden="1">
      <c r="A644" s="8" t="s">
        <v>585</v>
      </c>
      <c r="B644" s="5" t="s">
        <v>586</v>
      </c>
      <c r="C644" s="46" t="s">
        <v>2630</v>
      </c>
      <c r="D644" s="46" t="s">
        <v>54</v>
      </c>
      <c r="E644" s="46" t="s">
        <v>589</v>
      </c>
      <c r="F644" s="46" t="s">
        <v>311</v>
      </c>
      <c r="G644" s="46" t="s">
        <v>1918</v>
      </c>
      <c r="H644" s="47"/>
      <c r="I644" s="47" t="s">
        <v>1872</v>
      </c>
      <c r="J644" s="48"/>
      <c r="K644" s="45" t="s">
        <v>11</v>
      </c>
      <c r="L644" s="49"/>
      <c r="M644" s="50">
        <v>19850</v>
      </c>
      <c r="N644" s="51">
        <f t="shared" si="482"/>
        <v>2</v>
      </c>
      <c r="O644" s="51" t="str">
        <f t="shared" si="480"/>
        <v>120% equal &amp; above</v>
      </c>
      <c r="P644" s="50">
        <f t="shared" si="483"/>
        <v>27068.181818181816</v>
      </c>
      <c r="Q644" s="51">
        <f t="shared" si="481"/>
        <v>2</v>
      </c>
      <c r="R644" s="57">
        <v>80544.799999999988</v>
      </c>
      <c r="S644" s="53">
        <v>82180</v>
      </c>
      <c r="T644" s="54">
        <f t="shared" si="484"/>
        <v>1.0203017451157619</v>
      </c>
      <c r="U644" s="54"/>
      <c r="V644" s="53">
        <f t="shared" si="485"/>
        <v>112063.63636363637</v>
      </c>
      <c r="W644" s="54"/>
    </row>
    <row r="645" spans="1:23" hidden="1">
      <c r="A645" s="8" t="s">
        <v>307</v>
      </c>
      <c r="B645" s="5" t="s">
        <v>308</v>
      </c>
      <c r="C645" s="46" t="s">
        <v>1064</v>
      </c>
      <c r="D645" s="46" t="s">
        <v>1065</v>
      </c>
      <c r="E645" s="46" t="s">
        <v>310</v>
      </c>
      <c r="F645" s="46" t="s">
        <v>311</v>
      </c>
      <c r="G645" s="46" t="s">
        <v>1895</v>
      </c>
      <c r="H645" s="47"/>
      <c r="I645" s="47" t="s">
        <v>1872</v>
      </c>
      <c r="J645" s="48" t="s">
        <v>11</v>
      </c>
      <c r="K645" s="45"/>
      <c r="L645" s="49">
        <v>80475</v>
      </c>
      <c r="M645" s="50">
        <v>93480</v>
      </c>
      <c r="N645" s="51">
        <f t="shared" si="482"/>
        <v>1.1616029822926375</v>
      </c>
      <c r="O645" s="51" t="str">
        <f t="shared" si="480"/>
        <v>&gt;=100%- &lt;120%</v>
      </c>
      <c r="P645" s="50">
        <f t="shared" si="483"/>
        <v>127472.72727272726</v>
      </c>
      <c r="Q645" s="51">
        <f t="shared" si="481"/>
        <v>1.5840040667626873</v>
      </c>
      <c r="R645" s="57"/>
      <c r="S645" s="53">
        <v>80600</v>
      </c>
      <c r="T645" s="54">
        <f t="shared" si="484"/>
        <v>2</v>
      </c>
      <c r="U645" s="54"/>
      <c r="V645" s="53">
        <f t="shared" si="485"/>
        <v>109909.09090909091</v>
      </c>
      <c r="W645" s="54"/>
    </row>
    <row r="646" spans="1:23" hidden="1">
      <c r="A646" s="8" t="s">
        <v>770</v>
      </c>
      <c r="B646" s="5" t="s">
        <v>771</v>
      </c>
      <c r="C646" s="46" t="s">
        <v>2227</v>
      </c>
      <c r="D646" s="46" t="s">
        <v>2228</v>
      </c>
      <c r="E646" s="46" t="s">
        <v>574</v>
      </c>
      <c r="F646" s="46" t="s">
        <v>311</v>
      </c>
      <c r="G646" s="46" t="s">
        <v>1888</v>
      </c>
      <c r="H646" s="47"/>
      <c r="I646" s="47" t="s">
        <v>1872</v>
      </c>
      <c r="J646" s="48" t="s">
        <v>11</v>
      </c>
      <c r="K646" s="45"/>
      <c r="L646" s="49">
        <v>80000</v>
      </c>
      <c r="M646" s="50">
        <v>114835</v>
      </c>
      <c r="N646" s="51">
        <f t="shared" si="482"/>
        <v>1.4354374999999999</v>
      </c>
      <c r="O646" s="51" t="str">
        <f t="shared" ref="O646:O653" si="486">IF(N646&gt;=120%, "120% equal &amp; above", IF(N646&gt;=100%,"&gt;=100%- &lt;120%",IF(N646&gt;=80%,"&gt;=80%-&lt;100%",IF(N646&gt;=50%,"&gt;=50%-&lt;80%",IF(N646&gt;=20%,"&gt;=20%-&lt;50%","&lt;20%")))))</f>
        <v>120% equal &amp; above</v>
      </c>
      <c r="P646" s="50">
        <f t="shared" si="483"/>
        <v>156593.18181818182</v>
      </c>
      <c r="Q646" s="51">
        <f t="shared" ref="Q646:Q653" si="487">IFERROR(P646/L646,2)</f>
        <v>1.9574147727272728</v>
      </c>
      <c r="R646" s="57"/>
      <c r="S646" s="53">
        <v>11840</v>
      </c>
      <c r="T646" s="54">
        <f t="shared" si="484"/>
        <v>2</v>
      </c>
      <c r="U646" s="54"/>
      <c r="V646" s="53">
        <f t="shared" si="485"/>
        <v>16145.454545454544</v>
      </c>
      <c r="W646" s="54"/>
    </row>
    <row r="647" spans="1:23" hidden="1">
      <c r="A647" s="8" t="s">
        <v>836</v>
      </c>
      <c r="B647" s="5" t="s">
        <v>837</v>
      </c>
      <c r="C647" s="46" t="s">
        <v>905</v>
      </c>
      <c r="D647" s="46" t="s">
        <v>217</v>
      </c>
      <c r="E647" s="46" t="s">
        <v>789</v>
      </c>
      <c r="F647" s="46" t="s">
        <v>311</v>
      </c>
      <c r="G647" s="46" t="s">
        <v>1953</v>
      </c>
      <c r="H647" s="47"/>
      <c r="I647" s="47" t="s">
        <v>1872</v>
      </c>
      <c r="J647" s="48" t="s">
        <v>11</v>
      </c>
      <c r="K647" s="45"/>
      <c r="L647" s="49">
        <v>80000</v>
      </c>
      <c r="M647" s="50">
        <v>85410</v>
      </c>
      <c r="N647" s="51">
        <f t="shared" ref="N647:N653" si="488">IFERROR(M647/L647,2)</f>
        <v>1.067625</v>
      </c>
      <c r="O647" s="51" t="str">
        <f t="shared" si="486"/>
        <v>&gt;=100%- &lt;120%</v>
      </c>
      <c r="P647" s="50">
        <f t="shared" ref="P647:P653" si="489">M647/$B$3*$B$2</f>
        <v>116468.18181818182</v>
      </c>
      <c r="Q647" s="51">
        <f t="shared" si="487"/>
        <v>1.4558522727272727</v>
      </c>
      <c r="R647" s="57"/>
      <c r="S647" s="53">
        <v>23250</v>
      </c>
      <c r="T647" s="54">
        <f t="shared" ref="T647:T653" si="490">IFERROR(S647/R647,2)</f>
        <v>2</v>
      </c>
      <c r="U647" s="54"/>
      <c r="V647" s="53">
        <f t="shared" ref="V647:V653" si="491">S647/$B$3*$B$2</f>
        <v>31704.545454545452</v>
      </c>
      <c r="W647" s="54"/>
    </row>
    <row r="648" spans="1:23" hidden="1">
      <c r="A648" s="8" t="s">
        <v>571</v>
      </c>
      <c r="B648" s="5" t="s">
        <v>572</v>
      </c>
      <c r="C648" s="46" t="s">
        <v>1470</v>
      </c>
      <c r="D648" s="46" t="s">
        <v>1471</v>
      </c>
      <c r="E648" s="46" t="s">
        <v>574</v>
      </c>
      <c r="F648" s="46" t="s">
        <v>311</v>
      </c>
      <c r="G648" s="46" t="s">
        <v>1883</v>
      </c>
      <c r="H648" s="47"/>
      <c r="I648" s="47" t="s">
        <v>1872</v>
      </c>
      <c r="J648" s="48" t="s">
        <v>11</v>
      </c>
      <c r="K648" s="45"/>
      <c r="L648" s="49">
        <v>80000</v>
      </c>
      <c r="M648" s="50">
        <v>53850</v>
      </c>
      <c r="N648" s="51">
        <f t="shared" si="488"/>
        <v>0.67312499999999997</v>
      </c>
      <c r="O648" s="51" t="str">
        <f t="shared" si="486"/>
        <v>&gt;=50%-&lt;80%</v>
      </c>
      <c r="P648" s="50">
        <f t="shared" si="489"/>
        <v>73431.818181818177</v>
      </c>
      <c r="Q648" s="51">
        <f t="shared" si="487"/>
        <v>0.91789772727272723</v>
      </c>
      <c r="R648" s="57"/>
      <c r="S648" s="53">
        <v>0</v>
      </c>
      <c r="T648" s="54">
        <f t="shared" si="490"/>
        <v>2</v>
      </c>
      <c r="U648" s="54"/>
      <c r="V648" s="53">
        <f t="shared" si="491"/>
        <v>0</v>
      </c>
      <c r="W648" s="54"/>
    </row>
    <row r="649" spans="1:23">
      <c r="A649" s="8" t="s">
        <v>374</v>
      </c>
      <c r="B649" s="5" t="s">
        <v>375</v>
      </c>
      <c r="C649" s="46" t="s">
        <v>965</v>
      </c>
      <c r="D649" s="46" t="s">
        <v>966</v>
      </c>
      <c r="E649" s="46" t="s">
        <v>311</v>
      </c>
      <c r="F649" s="46" t="s">
        <v>311</v>
      </c>
      <c r="G649" s="46" t="s">
        <v>1938</v>
      </c>
      <c r="H649" s="47"/>
      <c r="I649" s="47" t="s">
        <v>1872</v>
      </c>
      <c r="J649" s="48" t="s">
        <v>11</v>
      </c>
      <c r="K649" s="45"/>
      <c r="L649" s="49">
        <v>80000</v>
      </c>
      <c r="M649" s="50">
        <v>23110</v>
      </c>
      <c r="N649" s="51">
        <f t="shared" si="488"/>
        <v>0.28887499999999999</v>
      </c>
      <c r="O649" s="51" t="str">
        <f t="shared" si="486"/>
        <v>&gt;=20%-&lt;50%</v>
      </c>
      <c r="P649" s="50">
        <f t="shared" si="489"/>
        <v>31513.636363636364</v>
      </c>
      <c r="Q649" s="51">
        <f t="shared" si="487"/>
        <v>0.39392045454545455</v>
      </c>
      <c r="R649" s="57"/>
      <c r="S649" s="53">
        <v>0</v>
      </c>
      <c r="T649" s="54">
        <f t="shared" si="490"/>
        <v>2</v>
      </c>
      <c r="U649" s="54"/>
      <c r="V649" s="53">
        <f t="shared" si="491"/>
        <v>0</v>
      </c>
      <c r="W649" s="54"/>
    </row>
    <row r="650" spans="1:23" hidden="1">
      <c r="A650" s="8" t="s">
        <v>785</v>
      </c>
      <c r="B650" s="5" t="s">
        <v>786</v>
      </c>
      <c r="C650" s="46" t="s">
        <v>818</v>
      </c>
      <c r="D650" s="46" t="s">
        <v>819</v>
      </c>
      <c r="E650" s="46" t="s">
        <v>789</v>
      </c>
      <c r="F650" s="46" t="s">
        <v>311</v>
      </c>
      <c r="G650" s="46" t="s">
        <v>1950</v>
      </c>
      <c r="H650" s="47"/>
      <c r="I650" s="47" t="s">
        <v>1872</v>
      </c>
      <c r="J650" s="48" t="s">
        <v>11</v>
      </c>
      <c r="K650" s="45"/>
      <c r="L650" s="49">
        <v>80000</v>
      </c>
      <c r="M650" s="50">
        <v>85755</v>
      </c>
      <c r="N650" s="51">
        <f t="shared" si="488"/>
        <v>1.0719375</v>
      </c>
      <c r="O650" s="51" t="str">
        <f t="shared" si="486"/>
        <v>&gt;=100%- &lt;120%</v>
      </c>
      <c r="P650" s="50">
        <f t="shared" si="489"/>
        <v>116938.63636363637</v>
      </c>
      <c r="Q650" s="51">
        <f t="shared" si="487"/>
        <v>1.4617329545454545</v>
      </c>
      <c r="R650" s="57"/>
      <c r="S650" s="53">
        <v>38620</v>
      </c>
      <c r="T650" s="54">
        <f t="shared" si="490"/>
        <v>2</v>
      </c>
      <c r="U650" s="54"/>
      <c r="V650" s="53">
        <f t="shared" si="491"/>
        <v>52663.636363636368</v>
      </c>
      <c r="W650" s="54"/>
    </row>
    <row r="651" spans="1:23" hidden="1">
      <c r="A651" s="8" t="s">
        <v>680</v>
      </c>
      <c r="B651" s="5" t="s">
        <v>681</v>
      </c>
      <c r="C651" s="46" t="s">
        <v>1116</v>
      </c>
      <c r="D651" s="46" t="s">
        <v>47</v>
      </c>
      <c r="E651" s="46" t="s">
        <v>311</v>
      </c>
      <c r="F651" s="46" t="s">
        <v>311</v>
      </c>
      <c r="G651" s="46" t="s">
        <v>1935</v>
      </c>
      <c r="H651" s="47"/>
      <c r="I651" s="47" t="s">
        <v>1872</v>
      </c>
      <c r="J651" s="48" t="s">
        <v>11</v>
      </c>
      <c r="K651" s="45"/>
      <c r="L651" s="49">
        <v>80000</v>
      </c>
      <c r="M651" s="50">
        <v>75415</v>
      </c>
      <c r="N651" s="51">
        <f t="shared" si="488"/>
        <v>0.94268750000000001</v>
      </c>
      <c r="O651" s="51" t="str">
        <f t="shared" si="486"/>
        <v>&gt;=80%-&lt;100%</v>
      </c>
      <c r="P651" s="50">
        <f t="shared" si="489"/>
        <v>102838.63636363637</v>
      </c>
      <c r="Q651" s="51">
        <f t="shared" si="487"/>
        <v>1.2854829545454547</v>
      </c>
      <c r="R651" s="57"/>
      <c r="S651" s="53">
        <v>0</v>
      </c>
      <c r="T651" s="54">
        <f t="shared" si="490"/>
        <v>2</v>
      </c>
      <c r="U651" s="54"/>
      <c r="V651" s="53">
        <f t="shared" si="491"/>
        <v>0</v>
      </c>
      <c r="W651" s="54"/>
    </row>
    <row r="652" spans="1:23" hidden="1">
      <c r="A652" s="8" t="s">
        <v>836</v>
      </c>
      <c r="B652" s="5" t="s">
        <v>837</v>
      </c>
      <c r="C652" s="46" t="s">
        <v>856</v>
      </c>
      <c r="D652" s="46" t="s">
        <v>80</v>
      </c>
      <c r="E652" s="46" t="s">
        <v>789</v>
      </c>
      <c r="F652" s="46" t="s">
        <v>311</v>
      </c>
      <c r="G652" s="46" t="s">
        <v>1957</v>
      </c>
      <c r="H652" s="47"/>
      <c r="I652" s="47" t="s">
        <v>1872</v>
      </c>
      <c r="J652" s="48" t="s">
        <v>11</v>
      </c>
      <c r="K652" s="45"/>
      <c r="L652" s="49">
        <v>80000</v>
      </c>
      <c r="M652" s="50">
        <v>128680</v>
      </c>
      <c r="N652" s="51">
        <f t="shared" si="488"/>
        <v>1.6085</v>
      </c>
      <c r="O652" s="51" t="str">
        <f t="shared" si="486"/>
        <v>120% equal &amp; above</v>
      </c>
      <c r="P652" s="50">
        <f t="shared" si="489"/>
        <v>175472.72727272726</v>
      </c>
      <c r="Q652" s="51">
        <f t="shared" si="487"/>
        <v>2.1934090909090909</v>
      </c>
      <c r="R652" s="57"/>
      <c r="S652" s="53">
        <v>30380</v>
      </c>
      <c r="T652" s="54">
        <f t="shared" si="490"/>
        <v>2</v>
      </c>
      <c r="U652" s="54"/>
      <c r="V652" s="53">
        <f t="shared" si="491"/>
        <v>41427.272727272728</v>
      </c>
      <c r="W652" s="54"/>
    </row>
    <row r="653" spans="1:23" hidden="1">
      <c r="A653" s="8" t="s">
        <v>571</v>
      </c>
      <c r="B653" s="5" t="s">
        <v>572</v>
      </c>
      <c r="C653" s="46" t="s">
        <v>2044</v>
      </c>
      <c r="D653" s="46" t="s">
        <v>2045</v>
      </c>
      <c r="E653" s="46" t="s">
        <v>574</v>
      </c>
      <c r="F653" s="46" t="s">
        <v>311</v>
      </c>
      <c r="G653" s="46" t="s">
        <v>1887</v>
      </c>
      <c r="H653" s="47"/>
      <c r="I653" s="47" t="s">
        <v>1872</v>
      </c>
      <c r="J653" s="48" t="s">
        <v>11</v>
      </c>
      <c r="K653" s="45" t="s">
        <v>11</v>
      </c>
      <c r="L653" s="49">
        <v>30000</v>
      </c>
      <c r="M653" s="50">
        <v>25230</v>
      </c>
      <c r="N653" s="51">
        <f t="shared" si="488"/>
        <v>0.84099999999999997</v>
      </c>
      <c r="O653" s="51" t="str">
        <f t="shared" si="486"/>
        <v>&gt;=80%-&lt;100%</v>
      </c>
      <c r="P653" s="50">
        <f t="shared" si="489"/>
        <v>34404.545454545456</v>
      </c>
      <c r="Q653" s="51">
        <f t="shared" si="487"/>
        <v>1.146818181818182</v>
      </c>
      <c r="R653" s="57">
        <v>50000</v>
      </c>
      <c r="S653" s="53">
        <v>24350</v>
      </c>
      <c r="T653" s="54">
        <f t="shared" si="490"/>
        <v>0.48699999999999999</v>
      </c>
      <c r="U653" s="54"/>
      <c r="V653" s="53">
        <f t="shared" si="491"/>
        <v>33204.545454545456</v>
      </c>
      <c r="W653" s="54"/>
    </row>
    <row r="654" spans="1:23" hidden="1">
      <c r="A654" s="8" t="s">
        <v>776</v>
      </c>
      <c r="B654" s="5" t="s">
        <v>777</v>
      </c>
      <c r="C654" s="46" t="s">
        <v>778</v>
      </c>
      <c r="D654" s="46" t="s">
        <v>80</v>
      </c>
      <c r="E654" s="46" t="s">
        <v>574</v>
      </c>
      <c r="F654" s="46" t="s">
        <v>311</v>
      </c>
      <c r="G654" s="46" t="s">
        <v>1942</v>
      </c>
      <c r="H654" s="47"/>
      <c r="I654" s="47" t="s">
        <v>1872</v>
      </c>
      <c r="J654" s="48" t="s">
        <v>11</v>
      </c>
      <c r="K654" s="45" t="s">
        <v>11</v>
      </c>
      <c r="L654" s="49">
        <v>35000</v>
      </c>
      <c r="M654" s="50">
        <v>19875</v>
      </c>
      <c r="N654" s="51">
        <f t="shared" ref="N654:N673" si="492">IFERROR(M654/L654,2)</f>
        <v>0.56785714285714284</v>
      </c>
      <c r="O654" s="51" t="str">
        <f t="shared" ref="O654:O673" si="493">IF(N654&gt;=120%, "120% equal &amp; above", IF(N654&gt;=100%,"&gt;=100%- &lt;120%",IF(N654&gt;=80%,"&gt;=80%-&lt;100%",IF(N654&gt;=50%,"&gt;=50%-&lt;80%",IF(N654&gt;=20%,"&gt;=20%-&lt;50%","&lt;20%")))))</f>
        <v>&gt;=50%-&lt;80%</v>
      </c>
      <c r="P654" s="50">
        <f t="shared" ref="P654:P673" si="494">M654/$B$3*$B$2</f>
        <v>27102.272727272728</v>
      </c>
      <c r="Q654" s="51">
        <f t="shared" ref="Q654:Q673" si="495">IFERROR(P654/L654,2)</f>
        <v>0.77435064935064934</v>
      </c>
      <c r="R654" s="57">
        <v>45000</v>
      </c>
      <c r="S654" s="53">
        <v>0</v>
      </c>
      <c r="T654" s="54">
        <f t="shared" ref="T654:T673" si="496">IFERROR(S654/R654,2)</f>
        <v>0</v>
      </c>
      <c r="U654" s="54"/>
      <c r="V654" s="53">
        <f t="shared" ref="V654:V673" si="497">S654/$B$3*$B$2</f>
        <v>0</v>
      </c>
      <c r="W654" s="54"/>
    </row>
    <row r="655" spans="1:23" hidden="1">
      <c r="A655" s="8" t="s">
        <v>776</v>
      </c>
      <c r="B655" s="5" t="s">
        <v>777</v>
      </c>
      <c r="C655" s="46" t="s">
        <v>2121</v>
      </c>
      <c r="D655" s="46" t="s">
        <v>240</v>
      </c>
      <c r="E655" s="46" t="s">
        <v>574</v>
      </c>
      <c r="F655" s="46" t="s">
        <v>311</v>
      </c>
      <c r="G655" s="46" t="s">
        <v>1943</v>
      </c>
      <c r="H655" s="47"/>
      <c r="I655" s="47" t="s">
        <v>1872</v>
      </c>
      <c r="J655" s="48" t="s">
        <v>11</v>
      </c>
      <c r="K655" s="45" t="s">
        <v>11</v>
      </c>
      <c r="L655" s="49">
        <v>35000</v>
      </c>
      <c r="M655" s="50">
        <v>14430</v>
      </c>
      <c r="N655" s="51">
        <f t="shared" si="492"/>
        <v>0.41228571428571431</v>
      </c>
      <c r="O655" s="51" t="str">
        <f t="shared" si="493"/>
        <v>&gt;=20%-&lt;50%</v>
      </c>
      <c r="P655" s="50">
        <f t="shared" si="494"/>
        <v>19677.272727272728</v>
      </c>
      <c r="Q655" s="51">
        <f t="shared" si="495"/>
        <v>0.56220779220779227</v>
      </c>
      <c r="R655" s="57">
        <v>45000</v>
      </c>
      <c r="S655" s="53">
        <v>0</v>
      </c>
      <c r="T655" s="54">
        <f t="shared" si="496"/>
        <v>0</v>
      </c>
      <c r="U655" s="54"/>
      <c r="V655" s="53">
        <f t="shared" si="497"/>
        <v>0</v>
      </c>
      <c r="W655" s="54"/>
    </row>
    <row r="656" spans="1:23" hidden="1">
      <c r="A656" s="8" t="s">
        <v>776</v>
      </c>
      <c r="B656" s="5" t="s">
        <v>777</v>
      </c>
      <c r="C656" s="46" t="s">
        <v>2247</v>
      </c>
      <c r="D656" s="46" t="s">
        <v>2248</v>
      </c>
      <c r="E656" s="46" t="s">
        <v>574</v>
      </c>
      <c r="F656" s="46" t="s">
        <v>311</v>
      </c>
      <c r="G656" s="46" t="s">
        <v>1961</v>
      </c>
      <c r="H656" s="47"/>
      <c r="I656" s="47" t="s">
        <v>1872</v>
      </c>
      <c r="J656" s="48" t="s">
        <v>11</v>
      </c>
      <c r="K656" s="45" t="s">
        <v>11</v>
      </c>
      <c r="L656" s="49">
        <v>35000</v>
      </c>
      <c r="M656" s="50">
        <v>16975</v>
      </c>
      <c r="N656" s="51">
        <f t="shared" si="492"/>
        <v>0.48499999999999999</v>
      </c>
      <c r="O656" s="51" t="str">
        <f t="shared" si="493"/>
        <v>&gt;=20%-&lt;50%</v>
      </c>
      <c r="P656" s="50">
        <f t="shared" si="494"/>
        <v>23147.727272727272</v>
      </c>
      <c r="Q656" s="51">
        <f t="shared" si="495"/>
        <v>0.66136363636363638</v>
      </c>
      <c r="R656" s="57">
        <v>45000</v>
      </c>
      <c r="S656" s="53">
        <v>6570</v>
      </c>
      <c r="T656" s="54">
        <f t="shared" si="496"/>
        <v>0.14599999999999999</v>
      </c>
      <c r="U656" s="54"/>
      <c r="V656" s="53">
        <f t="shared" si="497"/>
        <v>8959.0909090909081</v>
      </c>
      <c r="W656" s="54"/>
    </row>
    <row r="657" spans="1:23" hidden="1">
      <c r="A657" s="8" t="s">
        <v>836</v>
      </c>
      <c r="B657" s="5" t="s">
        <v>837</v>
      </c>
      <c r="C657" s="46" t="s">
        <v>1204</v>
      </c>
      <c r="D657" s="46" t="s">
        <v>1205</v>
      </c>
      <c r="E657" s="46" t="s">
        <v>789</v>
      </c>
      <c r="F657" s="46" t="s">
        <v>311</v>
      </c>
      <c r="G657" s="46" t="s">
        <v>1957</v>
      </c>
      <c r="H657" s="47"/>
      <c r="I657" s="47" t="s">
        <v>1872</v>
      </c>
      <c r="J657" s="48" t="s">
        <v>11</v>
      </c>
      <c r="K657" s="45" t="s">
        <v>11</v>
      </c>
      <c r="L657" s="49">
        <v>40000</v>
      </c>
      <c r="M657" s="50">
        <v>17935</v>
      </c>
      <c r="N657" s="51">
        <f t="shared" si="492"/>
        <v>0.44837500000000002</v>
      </c>
      <c r="O657" s="51" t="str">
        <f t="shared" si="493"/>
        <v>&gt;=20%-&lt;50%</v>
      </c>
      <c r="P657" s="50">
        <f t="shared" si="494"/>
        <v>24456.818181818184</v>
      </c>
      <c r="Q657" s="51">
        <f t="shared" si="495"/>
        <v>0.61142045454545457</v>
      </c>
      <c r="R657" s="57">
        <v>40000</v>
      </c>
      <c r="S657" s="53">
        <v>4050</v>
      </c>
      <c r="T657" s="54">
        <f t="shared" si="496"/>
        <v>0.10125000000000001</v>
      </c>
      <c r="U657" s="54"/>
      <c r="V657" s="53">
        <f t="shared" si="497"/>
        <v>5522.727272727273</v>
      </c>
      <c r="W657" s="54"/>
    </row>
    <row r="658" spans="1:23">
      <c r="A658" s="8" t="s">
        <v>374</v>
      </c>
      <c r="B658" s="5" t="s">
        <v>375</v>
      </c>
      <c r="C658" s="46" t="s">
        <v>971</v>
      </c>
      <c r="D658" s="46" t="s">
        <v>972</v>
      </c>
      <c r="E658" s="46" t="s">
        <v>311</v>
      </c>
      <c r="F658" s="46" t="s">
        <v>311</v>
      </c>
      <c r="G658" s="46" t="s">
        <v>1938</v>
      </c>
      <c r="H658" s="47"/>
      <c r="I658" s="47" t="s">
        <v>1872</v>
      </c>
      <c r="J658" s="48" t="s">
        <v>11</v>
      </c>
      <c r="K658" s="45" t="s">
        <v>11</v>
      </c>
      <c r="L658" s="49">
        <v>30000</v>
      </c>
      <c r="M658" s="50">
        <v>37745</v>
      </c>
      <c r="N658" s="51">
        <f t="shared" si="492"/>
        <v>1.2581666666666667</v>
      </c>
      <c r="O658" s="51" t="str">
        <f t="shared" si="493"/>
        <v>120% equal &amp; above</v>
      </c>
      <c r="P658" s="50">
        <f t="shared" si="494"/>
        <v>51470.454545454544</v>
      </c>
      <c r="Q658" s="51">
        <f t="shared" si="495"/>
        <v>1.7156818181818181</v>
      </c>
      <c r="R658" s="57">
        <v>50000</v>
      </c>
      <c r="S658" s="53">
        <v>53490</v>
      </c>
      <c r="T658" s="54">
        <f t="shared" si="496"/>
        <v>1.0698000000000001</v>
      </c>
      <c r="U658" s="54"/>
      <c r="V658" s="53">
        <f t="shared" si="497"/>
        <v>72940.909090909088</v>
      </c>
      <c r="W658" s="54"/>
    </row>
    <row r="659" spans="1:23" hidden="1">
      <c r="A659" s="8" t="s">
        <v>571</v>
      </c>
      <c r="B659" s="5" t="s">
        <v>572</v>
      </c>
      <c r="C659" s="46" t="s">
        <v>2058</v>
      </c>
      <c r="D659" s="46" t="s">
        <v>2059</v>
      </c>
      <c r="E659" s="46" t="s">
        <v>574</v>
      </c>
      <c r="F659" s="46" t="s">
        <v>311</v>
      </c>
      <c r="G659" s="46" t="s">
        <v>1883</v>
      </c>
      <c r="H659" s="47"/>
      <c r="I659" s="47" t="s">
        <v>1872</v>
      </c>
      <c r="J659" s="48" t="s">
        <v>11</v>
      </c>
      <c r="K659" s="45" t="s">
        <v>11</v>
      </c>
      <c r="L659" s="49">
        <v>30000</v>
      </c>
      <c r="M659" s="50">
        <v>15050</v>
      </c>
      <c r="N659" s="51">
        <f t="shared" si="492"/>
        <v>0.50166666666666671</v>
      </c>
      <c r="O659" s="51" t="str">
        <f t="shared" si="493"/>
        <v>&gt;=50%-&lt;80%</v>
      </c>
      <c r="P659" s="50">
        <f t="shared" si="494"/>
        <v>20522.727272727272</v>
      </c>
      <c r="Q659" s="51">
        <f t="shared" si="495"/>
        <v>0.68409090909090908</v>
      </c>
      <c r="R659" s="57">
        <v>50000</v>
      </c>
      <c r="S659" s="53">
        <v>11940</v>
      </c>
      <c r="T659" s="54">
        <f t="shared" si="496"/>
        <v>0.23880000000000001</v>
      </c>
      <c r="U659" s="54"/>
      <c r="V659" s="53">
        <f t="shared" si="497"/>
        <v>16281.818181818182</v>
      </c>
      <c r="W659" s="54"/>
    </row>
    <row r="660" spans="1:23" hidden="1">
      <c r="A660" s="8" t="s">
        <v>776</v>
      </c>
      <c r="B660" s="5" t="s">
        <v>777</v>
      </c>
      <c r="C660" s="46" t="s">
        <v>1588</v>
      </c>
      <c r="D660" s="46" t="s">
        <v>1589</v>
      </c>
      <c r="E660" s="46" t="s">
        <v>574</v>
      </c>
      <c r="F660" s="46" t="s">
        <v>311</v>
      </c>
      <c r="G660" s="46" t="s">
        <v>1962</v>
      </c>
      <c r="H660" s="47"/>
      <c r="I660" s="47" t="s">
        <v>1872</v>
      </c>
      <c r="J660" s="48" t="s">
        <v>11</v>
      </c>
      <c r="K660" s="45" t="s">
        <v>11</v>
      </c>
      <c r="L660" s="49">
        <v>30000</v>
      </c>
      <c r="M660" s="50">
        <v>9820</v>
      </c>
      <c r="N660" s="51">
        <f t="shared" si="492"/>
        <v>0.32733333333333331</v>
      </c>
      <c r="O660" s="51" t="str">
        <f t="shared" si="493"/>
        <v>&gt;=20%-&lt;50%</v>
      </c>
      <c r="P660" s="50">
        <f t="shared" si="494"/>
        <v>13390.909090909092</v>
      </c>
      <c r="Q660" s="51">
        <f t="shared" si="495"/>
        <v>0.44636363636363641</v>
      </c>
      <c r="R660" s="57">
        <v>50000</v>
      </c>
      <c r="S660" s="53">
        <v>35250</v>
      </c>
      <c r="T660" s="54">
        <f t="shared" si="496"/>
        <v>0.70499999999999996</v>
      </c>
      <c r="U660" s="54"/>
      <c r="V660" s="53">
        <f t="shared" si="497"/>
        <v>48068.181818181816</v>
      </c>
      <c r="W660" s="54"/>
    </row>
    <row r="661" spans="1:23" hidden="1">
      <c r="A661" s="8" t="s">
        <v>571</v>
      </c>
      <c r="B661" s="5" t="s">
        <v>572</v>
      </c>
      <c r="C661" s="46" t="s">
        <v>2580</v>
      </c>
      <c r="D661" s="46" t="s">
        <v>1976</v>
      </c>
      <c r="E661" s="46" t="s">
        <v>574</v>
      </c>
      <c r="F661" s="46" t="s">
        <v>311</v>
      </c>
      <c r="G661" s="46" t="s">
        <v>1917</v>
      </c>
      <c r="H661" s="47"/>
      <c r="I661" s="47" t="s">
        <v>1872</v>
      </c>
      <c r="J661" s="48" t="s">
        <v>11</v>
      </c>
      <c r="K661" s="45" t="s">
        <v>11</v>
      </c>
      <c r="L661" s="49">
        <v>30000</v>
      </c>
      <c r="M661" s="50">
        <v>7600</v>
      </c>
      <c r="N661" s="51">
        <f t="shared" si="492"/>
        <v>0.25333333333333335</v>
      </c>
      <c r="O661" s="51" t="str">
        <f t="shared" si="493"/>
        <v>&gt;=20%-&lt;50%</v>
      </c>
      <c r="P661" s="50">
        <f t="shared" si="494"/>
        <v>10363.636363636364</v>
      </c>
      <c r="Q661" s="51">
        <f t="shared" si="495"/>
        <v>0.34545454545454546</v>
      </c>
      <c r="R661" s="57">
        <v>50000</v>
      </c>
      <c r="S661" s="53">
        <v>6470</v>
      </c>
      <c r="T661" s="54">
        <f t="shared" si="496"/>
        <v>0.12939999999999999</v>
      </c>
      <c r="U661" s="54"/>
      <c r="V661" s="53">
        <f t="shared" si="497"/>
        <v>8822.7272727272721</v>
      </c>
      <c r="W661" s="54"/>
    </row>
    <row r="662" spans="1:23" hidden="1">
      <c r="A662" s="8" t="s">
        <v>415</v>
      </c>
      <c r="B662" s="5" t="s">
        <v>416</v>
      </c>
      <c r="C662" s="46" t="s">
        <v>2031</v>
      </c>
      <c r="D662" s="46" t="s">
        <v>2032</v>
      </c>
      <c r="E662" s="46" t="s">
        <v>310</v>
      </c>
      <c r="F662" s="46" t="s">
        <v>311</v>
      </c>
      <c r="G662" s="46" t="s">
        <v>1906</v>
      </c>
      <c r="H662" s="47"/>
      <c r="I662" s="47" t="s">
        <v>1872</v>
      </c>
      <c r="J662" s="48" t="s">
        <v>11</v>
      </c>
      <c r="K662" s="45" t="s">
        <v>11</v>
      </c>
      <c r="L662" s="49">
        <v>35000</v>
      </c>
      <c r="M662" s="50">
        <v>28440</v>
      </c>
      <c r="N662" s="51">
        <f t="shared" si="492"/>
        <v>0.81257142857142861</v>
      </c>
      <c r="O662" s="51" t="str">
        <f t="shared" si="493"/>
        <v>&gt;=80%-&lt;100%</v>
      </c>
      <c r="P662" s="50">
        <f t="shared" si="494"/>
        <v>38781.818181818184</v>
      </c>
      <c r="Q662" s="51">
        <f t="shared" si="495"/>
        <v>1.1080519480519482</v>
      </c>
      <c r="R662" s="57">
        <v>45000</v>
      </c>
      <c r="S662" s="53">
        <v>6570</v>
      </c>
      <c r="T662" s="54">
        <f t="shared" si="496"/>
        <v>0.14599999999999999</v>
      </c>
      <c r="U662" s="54"/>
      <c r="V662" s="53">
        <f t="shared" si="497"/>
        <v>8959.0909090909081</v>
      </c>
      <c r="W662" s="54"/>
    </row>
    <row r="663" spans="1:23">
      <c r="A663" s="8" t="s">
        <v>374</v>
      </c>
      <c r="B663" s="5" t="s">
        <v>375</v>
      </c>
      <c r="C663" s="46" t="s">
        <v>2240</v>
      </c>
      <c r="D663" s="46" t="s">
        <v>239</v>
      </c>
      <c r="E663" s="46" t="s">
        <v>311</v>
      </c>
      <c r="F663" s="46" t="s">
        <v>311</v>
      </c>
      <c r="G663" s="46" t="s">
        <v>1937</v>
      </c>
      <c r="H663" s="47"/>
      <c r="I663" s="47" t="s">
        <v>1872</v>
      </c>
      <c r="J663" s="48" t="s">
        <v>11</v>
      </c>
      <c r="K663" s="45" t="s">
        <v>11</v>
      </c>
      <c r="L663" s="49">
        <v>30000</v>
      </c>
      <c r="M663" s="50">
        <v>26435</v>
      </c>
      <c r="N663" s="51">
        <f t="shared" si="492"/>
        <v>0.88116666666666665</v>
      </c>
      <c r="O663" s="51" t="str">
        <f t="shared" si="493"/>
        <v>&gt;=80%-&lt;100%</v>
      </c>
      <c r="P663" s="50">
        <f t="shared" si="494"/>
        <v>36047.727272727272</v>
      </c>
      <c r="Q663" s="51">
        <f t="shared" si="495"/>
        <v>1.2015909090909092</v>
      </c>
      <c r="R663" s="57">
        <v>50000</v>
      </c>
      <c r="S663" s="53">
        <v>21700</v>
      </c>
      <c r="T663" s="54">
        <f t="shared" si="496"/>
        <v>0.434</v>
      </c>
      <c r="U663" s="54"/>
      <c r="V663" s="53">
        <f t="shared" si="497"/>
        <v>29590.909090909092</v>
      </c>
      <c r="W663" s="54"/>
    </row>
    <row r="664" spans="1:23" hidden="1">
      <c r="A664" s="8" t="s">
        <v>428</v>
      </c>
      <c r="B664" s="5" t="s">
        <v>429</v>
      </c>
      <c r="C664" s="46" t="s">
        <v>2036</v>
      </c>
      <c r="D664" s="46" t="s">
        <v>82</v>
      </c>
      <c r="E664" s="46" t="s">
        <v>310</v>
      </c>
      <c r="F664" s="46" t="s">
        <v>311</v>
      </c>
      <c r="G664" s="46" t="s">
        <v>1908</v>
      </c>
      <c r="H664" s="47"/>
      <c r="I664" s="47" t="s">
        <v>1872</v>
      </c>
      <c r="J664" s="48" t="s">
        <v>11</v>
      </c>
      <c r="K664" s="45" t="s">
        <v>11</v>
      </c>
      <c r="L664" s="49">
        <v>30000</v>
      </c>
      <c r="M664" s="50">
        <v>19920</v>
      </c>
      <c r="N664" s="51">
        <f t="shared" si="492"/>
        <v>0.66400000000000003</v>
      </c>
      <c r="O664" s="51" t="str">
        <f t="shared" si="493"/>
        <v>&gt;=50%-&lt;80%</v>
      </c>
      <c r="P664" s="50">
        <f t="shared" si="494"/>
        <v>27163.636363636364</v>
      </c>
      <c r="Q664" s="51">
        <f t="shared" si="495"/>
        <v>0.90545454545454551</v>
      </c>
      <c r="R664" s="57">
        <v>50000</v>
      </c>
      <c r="S664" s="53">
        <v>9600</v>
      </c>
      <c r="T664" s="54">
        <f t="shared" si="496"/>
        <v>0.192</v>
      </c>
      <c r="U664" s="54"/>
      <c r="V664" s="53">
        <f t="shared" si="497"/>
        <v>13090.909090909092</v>
      </c>
      <c r="W664" s="54"/>
    </row>
    <row r="665" spans="1:23">
      <c r="A665" s="8" t="s">
        <v>374</v>
      </c>
      <c r="B665" s="5" t="s">
        <v>375</v>
      </c>
      <c r="C665" s="46" t="s">
        <v>2744</v>
      </c>
      <c r="D665" s="46" t="s">
        <v>2745</v>
      </c>
      <c r="E665" s="46" t="s">
        <v>311</v>
      </c>
      <c r="F665" s="46" t="s">
        <v>311</v>
      </c>
      <c r="G665" s="46" t="s">
        <v>1937</v>
      </c>
      <c r="H665" s="47"/>
      <c r="I665" s="47" t="s">
        <v>1872</v>
      </c>
      <c r="J665" s="48" t="s">
        <v>11</v>
      </c>
      <c r="K665" s="45" t="s">
        <v>11</v>
      </c>
      <c r="L665" s="49">
        <v>30000</v>
      </c>
      <c r="M665" s="50">
        <v>16780</v>
      </c>
      <c r="N665" s="51">
        <f t="shared" si="492"/>
        <v>0.55933333333333335</v>
      </c>
      <c r="O665" s="51" t="str">
        <f t="shared" si="493"/>
        <v>&gt;=50%-&lt;80%</v>
      </c>
      <c r="P665" s="50">
        <f t="shared" si="494"/>
        <v>22881.818181818184</v>
      </c>
      <c r="Q665" s="51">
        <f t="shared" si="495"/>
        <v>0.76272727272727281</v>
      </c>
      <c r="R665" s="57">
        <v>50000</v>
      </c>
      <c r="S665" s="53">
        <v>14360</v>
      </c>
      <c r="T665" s="54">
        <f t="shared" si="496"/>
        <v>0.28720000000000001</v>
      </c>
      <c r="U665" s="54"/>
      <c r="V665" s="53">
        <f t="shared" si="497"/>
        <v>19581.818181818184</v>
      </c>
      <c r="W665" s="54"/>
    </row>
    <row r="666" spans="1:23" hidden="1">
      <c r="A666" s="8" t="s">
        <v>680</v>
      </c>
      <c r="B666" s="5" t="s">
        <v>681</v>
      </c>
      <c r="C666" s="46" t="s">
        <v>709</v>
      </c>
      <c r="D666" s="46" t="s">
        <v>180</v>
      </c>
      <c r="E666" s="46" t="s">
        <v>311</v>
      </c>
      <c r="F666" s="46" t="s">
        <v>311</v>
      </c>
      <c r="G666" s="46" t="s">
        <v>1933</v>
      </c>
      <c r="H666" s="47"/>
      <c r="I666" s="47" t="s">
        <v>1872</v>
      </c>
      <c r="J666" s="48" t="s">
        <v>11</v>
      </c>
      <c r="K666" s="45"/>
      <c r="L666" s="49">
        <v>80000</v>
      </c>
      <c r="M666" s="50">
        <v>21600</v>
      </c>
      <c r="N666" s="51">
        <f t="shared" si="492"/>
        <v>0.27</v>
      </c>
      <c r="O666" s="51" t="str">
        <f t="shared" si="493"/>
        <v>&gt;=20%-&lt;50%</v>
      </c>
      <c r="P666" s="50">
        <f t="shared" si="494"/>
        <v>29454.545454545456</v>
      </c>
      <c r="Q666" s="51">
        <f t="shared" si="495"/>
        <v>0.36818181818181822</v>
      </c>
      <c r="R666" s="57"/>
      <c r="S666" s="53">
        <v>0</v>
      </c>
      <c r="T666" s="54">
        <f t="shared" si="496"/>
        <v>2</v>
      </c>
      <c r="U666" s="54"/>
      <c r="V666" s="53">
        <f t="shared" si="497"/>
        <v>0</v>
      </c>
      <c r="W666" s="54"/>
    </row>
    <row r="667" spans="1:23">
      <c r="A667" s="8" t="s">
        <v>374</v>
      </c>
      <c r="B667" s="5" t="s">
        <v>375</v>
      </c>
      <c r="C667" s="46" t="s">
        <v>2632</v>
      </c>
      <c r="D667" s="46" t="s">
        <v>2633</v>
      </c>
      <c r="E667" s="46" t="s">
        <v>311</v>
      </c>
      <c r="F667" s="46" t="s">
        <v>311</v>
      </c>
      <c r="G667" s="46" t="s">
        <v>1902</v>
      </c>
      <c r="H667" s="47"/>
      <c r="I667" s="47" t="s">
        <v>1872</v>
      </c>
      <c r="J667" s="48" t="s">
        <v>11</v>
      </c>
      <c r="K667" s="45" t="s">
        <v>11</v>
      </c>
      <c r="L667" s="49">
        <v>30000</v>
      </c>
      <c r="M667" s="50">
        <v>8440</v>
      </c>
      <c r="N667" s="51">
        <f t="shared" si="492"/>
        <v>0.28133333333333332</v>
      </c>
      <c r="O667" s="51" t="str">
        <f t="shared" si="493"/>
        <v>&gt;=20%-&lt;50%</v>
      </c>
      <c r="P667" s="50">
        <f t="shared" si="494"/>
        <v>11509.090909090908</v>
      </c>
      <c r="Q667" s="51">
        <f t="shared" si="495"/>
        <v>0.38363636363636361</v>
      </c>
      <c r="R667" s="57">
        <v>50000</v>
      </c>
      <c r="S667" s="53">
        <v>3640</v>
      </c>
      <c r="T667" s="54">
        <f t="shared" si="496"/>
        <v>7.2800000000000004E-2</v>
      </c>
      <c r="U667" s="54"/>
      <c r="V667" s="53">
        <f t="shared" si="497"/>
        <v>4963.636363636364</v>
      </c>
      <c r="W667" s="54"/>
    </row>
    <row r="668" spans="1:23" hidden="1">
      <c r="A668" s="8" t="s">
        <v>785</v>
      </c>
      <c r="B668" s="5" t="s">
        <v>786</v>
      </c>
      <c r="C668" s="46" t="s">
        <v>2781</v>
      </c>
      <c r="D668" s="46" t="s">
        <v>2782</v>
      </c>
      <c r="E668" s="46" t="s">
        <v>789</v>
      </c>
      <c r="F668" s="46" t="s">
        <v>311</v>
      </c>
      <c r="G668" s="46" t="s">
        <v>1950</v>
      </c>
      <c r="H668" s="47"/>
      <c r="I668" s="47" t="s">
        <v>1872</v>
      </c>
      <c r="J668" s="48" t="s">
        <v>11</v>
      </c>
      <c r="K668" s="45" t="s">
        <v>11</v>
      </c>
      <c r="L668" s="49">
        <v>40000</v>
      </c>
      <c r="M668" s="50">
        <v>13650</v>
      </c>
      <c r="N668" s="51">
        <f t="shared" si="492"/>
        <v>0.34125</v>
      </c>
      <c r="O668" s="51" t="str">
        <f t="shared" si="493"/>
        <v>&gt;=20%-&lt;50%</v>
      </c>
      <c r="P668" s="50">
        <f t="shared" si="494"/>
        <v>18613.636363636364</v>
      </c>
      <c r="Q668" s="51">
        <f t="shared" si="495"/>
        <v>0.46534090909090908</v>
      </c>
      <c r="R668" s="57">
        <v>40000</v>
      </c>
      <c r="S668" s="53">
        <v>0</v>
      </c>
      <c r="T668" s="54">
        <f t="shared" si="496"/>
        <v>0</v>
      </c>
      <c r="U668" s="54"/>
      <c r="V668" s="53">
        <f t="shared" si="497"/>
        <v>0</v>
      </c>
      <c r="W668" s="54"/>
    </row>
    <row r="669" spans="1:23" hidden="1">
      <c r="A669" s="8" t="s">
        <v>785</v>
      </c>
      <c r="B669" s="5" t="s">
        <v>786</v>
      </c>
      <c r="C669" s="46" t="s">
        <v>2235</v>
      </c>
      <c r="D669" s="46" t="s">
        <v>2236</v>
      </c>
      <c r="E669" s="46" t="s">
        <v>789</v>
      </c>
      <c r="F669" s="46" t="s">
        <v>311</v>
      </c>
      <c r="G669" s="46" t="s">
        <v>1947</v>
      </c>
      <c r="H669" s="47"/>
      <c r="I669" s="47" t="s">
        <v>1872</v>
      </c>
      <c r="J669" s="48"/>
      <c r="K669" s="45" t="s">
        <v>11</v>
      </c>
      <c r="L669" s="49"/>
      <c r="M669" s="50">
        <v>30340</v>
      </c>
      <c r="N669" s="51">
        <f t="shared" si="492"/>
        <v>2</v>
      </c>
      <c r="O669" s="51" t="str">
        <f t="shared" si="493"/>
        <v>120% equal &amp; above</v>
      </c>
      <c r="P669" s="50">
        <f t="shared" si="494"/>
        <v>41372.727272727272</v>
      </c>
      <c r="Q669" s="51">
        <f t="shared" si="495"/>
        <v>2</v>
      </c>
      <c r="R669" s="57">
        <v>80000</v>
      </c>
      <c r="S669" s="53">
        <v>110620</v>
      </c>
      <c r="T669" s="54">
        <f t="shared" si="496"/>
        <v>1.3827499999999999</v>
      </c>
      <c r="U669" s="54"/>
      <c r="V669" s="53">
        <f t="shared" si="497"/>
        <v>150845.45454545453</v>
      </c>
      <c r="W669" s="54"/>
    </row>
    <row r="670" spans="1:23" hidden="1">
      <c r="A670" s="8" t="s">
        <v>776</v>
      </c>
      <c r="B670" s="5" t="s">
        <v>777</v>
      </c>
      <c r="C670" s="46" t="s">
        <v>1836</v>
      </c>
      <c r="D670" s="46" t="s">
        <v>182</v>
      </c>
      <c r="E670" s="46" t="s">
        <v>574</v>
      </c>
      <c r="F670" s="46" t="s">
        <v>311</v>
      </c>
      <c r="G670" s="46" t="s">
        <v>1943</v>
      </c>
      <c r="H670" s="47"/>
      <c r="I670" s="47" t="s">
        <v>1872</v>
      </c>
      <c r="J670" s="48"/>
      <c r="K670" s="45" t="s">
        <v>11</v>
      </c>
      <c r="L670" s="49"/>
      <c r="M670" s="50">
        <v>9725</v>
      </c>
      <c r="N670" s="51">
        <f t="shared" si="492"/>
        <v>2</v>
      </c>
      <c r="O670" s="51" t="str">
        <f t="shared" si="493"/>
        <v>120% equal &amp; above</v>
      </c>
      <c r="P670" s="50">
        <f t="shared" si="494"/>
        <v>13261.363636363636</v>
      </c>
      <c r="Q670" s="51">
        <f t="shared" si="495"/>
        <v>2</v>
      </c>
      <c r="R670" s="57">
        <v>80000</v>
      </c>
      <c r="S670" s="53">
        <v>40850</v>
      </c>
      <c r="T670" s="54">
        <f t="shared" si="496"/>
        <v>0.510625</v>
      </c>
      <c r="U670" s="54"/>
      <c r="V670" s="53">
        <f t="shared" si="497"/>
        <v>55704.545454545456</v>
      </c>
      <c r="W670" s="54"/>
    </row>
    <row r="671" spans="1:23" hidden="1">
      <c r="A671" s="8" t="s">
        <v>785</v>
      </c>
      <c r="B671" s="5" t="s">
        <v>786</v>
      </c>
      <c r="C671" s="46" t="s">
        <v>854</v>
      </c>
      <c r="D671" s="46" t="s">
        <v>855</v>
      </c>
      <c r="E671" s="46" t="s">
        <v>789</v>
      </c>
      <c r="F671" s="46" t="s">
        <v>311</v>
      </c>
      <c r="G671" s="46" t="s">
        <v>1956</v>
      </c>
      <c r="H671" s="47"/>
      <c r="I671" s="47" t="s">
        <v>1872</v>
      </c>
      <c r="J671" s="48" t="s">
        <v>11</v>
      </c>
      <c r="K671" s="45" t="s">
        <v>11</v>
      </c>
      <c r="L671" s="49">
        <v>39449.025000000001</v>
      </c>
      <c r="M671" s="50">
        <v>25965</v>
      </c>
      <c r="N671" s="51">
        <f t="shared" si="492"/>
        <v>0.65819117202516408</v>
      </c>
      <c r="O671" s="51" t="str">
        <f t="shared" si="493"/>
        <v>&gt;=50%-&lt;80%</v>
      </c>
      <c r="P671" s="50">
        <f t="shared" si="494"/>
        <v>35406.818181818184</v>
      </c>
      <c r="Q671" s="51">
        <f t="shared" si="495"/>
        <v>0.89753341639795114</v>
      </c>
      <c r="R671" s="57">
        <v>40000</v>
      </c>
      <c r="S671" s="53">
        <v>6570</v>
      </c>
      <c r="T671" s="54">
        <f t="shared" si="496"/>
        <v>0.16425000000000001</v>
      </c>
      <c r="U671" s="54"/>
      <c r="V671" s="53">
        <f t="shared" si="497"/>
        <v>8959.0909090909081</v>
      </c>
      <c r="W671" s="54"/>
    </row>
    <row r="672" spans="1:23" hidden="1">
      <c r="A672" s="8" t="s">
        <v>701</v>
      </c>
      <c r="B672" s="5" t="s">
        <v>300</v>
      </c>
      <c r="C672" s="46" t="s">
        <v>1239</v>
      </c>
      <c r="D672" s="46" t="s">
        <v>1240</v>
      </c>
      <c r="E672" s="46" t="s">
        <v>473</v>
      </c>
      <c r="F672" s="46" t="s">
        <v>311</v>
      </c>
      <c r="G672" s="46" t="s">
        <v>2766</v>
      </c>
      <c r="H672" s="47"/>
      <c r="I672" s="47" t="s">
        <v>1872</v>
      </c>
      <c r="J672" s="48" t="s">
        <v>11</v>
      </c>
      <c r="K672" s="45"/>
      <c r="L672" s="49">
        <v>79101.900000000009</v>
      </c>
      <c r="M672" s="50">
        <v>43750</v>
      </c>
      <c r="N672" s="51">
        <f t="shared" si="492"/>
        <v>0.55308405992776399</v>
      </c>
      <c r="O672" s="51" t="str">
        <f t="shared" si="493"/>
        <v>&gt;=50%-&lt;80%</v>
      </c>
      <c r="P672" s="50">
        <f t="shared" si="494"/>
        <v>59659.090909090912</v>
      </c>
      <c r="Q672" s="51">
        <f t="shared" si="495"/>
        <v>0.75420553626513276</v>
      </c>
      <c r="R672" s="57"/>
      <c r="S672" s="53">
        <v>25900</v>
      </c>
      <c r="T672" s="54">
        <f t="shared" si="496"/>
        <v>2</v>
      </c>
      <c r="U672" s="54"/>
      <c r="V672" s="53">
        <f t="shared" si="497"/>
        <v>35318.181818181816</v>
      </c>
      <c r="W672" s="54"/>
    </row>
    <row r="673" spans="1:23" hidden="1">
      <c r="A673" s="8" t="s">
        <v>469</v>
      </c>
      <c r="B673" s="5" t="s">
        <v>470</v>
      </c>
      <c r="C673" s="46" t="s">
        <v>495</v>
      </c>
      <c r="D673" s="46" t="s">
        <v>496</v>
      </c>
      <c r="E673" s="46" t="s">
        <v>473</v>
      </c>
      <c r="F673" s="46" t="s">
        <v>311</v>
      </c>
      <c r="G673" s="46" t="s">
        <v>1911</v>
      </c>
      <c r="H673" s="47"/>
      <c r="I673" s="47" t="s">
        <v>1872</v>
      </c>
      <c r="J673" s="48" t="s">
        <v>11</v>
      </c>
      <c r="K673" s="45" t="s">
        <v>11</v>
      </c>
      <c r="L673" s="49">
        <v>32944.050000000003</v>
      </c>
      <c r="M673" s="50">
        <v>35720</v>
      </c>
      <c r="N673" s="51">
        <f t="shared" si="492"/>
        <v>1.0842625603105871</v>
      </c>
      <c r="O673" s="51" t="str">
        <f t="shared" si="493"/>
        <v>&gt;=100%- &lt;120%</v>
      </c>
      <c r="P673" s="50">
        <f t="shared" si="494"/>
        <v>48709.090909090912</v>
      </c>
      <c r="Q673" s="51">
        <f t="shared" si="495"/>
        <v>1.4785398549689825</v>
      </c>
      <c r="R673" s="57">
        <v>46000</v>
      </c>
      <c r="S673" s="53">
        <v>23660</v>
      </c>
      <c r="T673" s="54">
        <f t="shared" si="496"/>
        <v>0.51434782608695651</v>
      </c>
      <c r="U673" s="54"/>
      <c r="V673" s="53">
        <f t="shared" si="497"/>
        <v>32263.636363636364</v>
      </c>
      <c r="W673" s="54"/>
    </row>
    <row r="674" spans="1:23" hidden="1">
      <c r="A674" s="8" t="s">
        <v>776</v>
      </c>
      <c r="B674" s="5" t="s">
        <v>777</v>
      </c>
      <c r="C674" s="46" t="s">
        <v>2461</v>
      </c>
      <c r="D674" s="46" t="s">
        <v>2462</v>
      </c>
      <c r="E674" s="46" t="s">
        <v>574</v>
      </c>
      <c r="F674" s="46" t="s">
        <v>311</v>
      </c>
      <c r="G674" s="46" t="s">
        <v>1942</v>
      </c>
      <c r="H674" s="47"/>
      <c r="I674" s="47" t="s">
        <v>1872</v>
      </c>
      <c r="J674" s="48" t="s">
        <v>11</v>
      </c>
      <c r="K674" s="45" t="s">
        <v>11</v>
      </c>
      <c r="L674" s="49">
        <v>38084.175000000003</v>
      </c>
      <c r="M674" s="50">
        <v>54115</v>
      </c>
      <c r="N674" s="51">
        <f t="shared" ref="N674:N684" si="498">IFERROR(M674/L674,2)</f>
        <v>1.420931397358614</v>
      </c>
      <c r="O674" s="51" t="str">
        <f t="shared" ref="O674:O684" si="499">IF(N674&gt;=120%, "120% equal &amp; above", IF(N674&gt;=100%,"&gt;=100%- &lt;120%",IF(N674&gt;=80%,"&gt;=80%-&lt;100%",IF(N674&gt;=50%,"&gt;=50%-&lt;80%",IF(N674&gt;=20%,"&gt;=20%-&lt;50%","&lt;20%")))))</f>
        <v>120% equal &amp; above</v>
      </c>
      <c r="P674" s="50">
        <f t="shared" ref="P674:P684" si="500">M674/$B$3*$B$2</f>
        <v>73793.181818181823</v>
      </c>
      <c r="Q674" s="51">
        <f t="shared" ref="Q674:Q684" si="501">IFERROR(P674/L674,2)</f>
        <v>1.9376337236708374</v>
      </c>
      <c r="R674" s="57">
        <v>40000</v>
      </c>
      <c r="S674" s="53">
        <v>22660</v>
      </c>
      <c r="T674" s="54">
        <f t="shared" ref="T674:T684" si="502">IFERROR(S674/R674,2)</f>
        <v>0.5665</v>
      </c>
      <c r="U674" s="54"/>
      <c r="V674" s="53">
        <f t="shared" ref="V674:V684" si="503">S674/$B$3*$B$2</f>
        <v>30900</v>
      </c>
      <c r="W674" s="54"/>
    </row>
    <row r="675" spans="1:23" hidden="1">
      <c r="A675" s="8" t="s">
        <v>776</v>
      </c>
      <c r="B675" s="5" t="s">
        <v>777</v>
      </c>
      <c r="C675" s="46" t="s">
        <v>2135</v>
      </c>
      <c r="D675" s="46" t="s">
        <v>2136</v>
      </c>
      <c r="E675" s="46" t="s">
        <v>574</v>
      </c>
      <c r="F675" s="46" t="s">
        <v>311</v>
      </c>
      <c r="G675" s="46" t="s">
        <v>1966</v>
      </c>
      <c r="H675" s="47"/>
      <c r="I675" s="47" t="s">
        <v>1872</v>
      </c>
      <c r="J675" s="48" t="s">
        <v>11</v>
      </c>
      <c r="K675" s="45" t="s">
        <v>11</v>
      </c>
      <c r="L675" s="49">
        <v>13000</v>
      </c>
      <c r="M675" s="50">
        <v>0</v>
      </c>
      <c r="N675" s="51">
        <f t="shared" si="498"/>
        <v>0</v>
      </c>
      <c r="O675" s="51" t="str">
        <f t="shared" si="499"/>
        <v>&lt;20%</v>
      </c>
      <c r="P675" s="50">
        <f t="shared" si="500"/>
        <v>0</v>
      </c>
      <c r="Q675" s="51">
        <f t="shared" si="501"/>
        <v>0</v>
      </c>
      <c r="R675" s="57">
        <v>65000</v>
      </c>
      <c r="S675" s="53">
        <v>23890</v>
      </c>
      <c r="T675" s="54">
        <f t="shared" si="502"/>
        <v>0.36753846153846154</v>
      </c>
      <c r="U675" s="54"/>
      <c r="V675" s="53">
        <f t="shared" si="503"/>
        <v>32577.272727272728</v>
      </c>
      <c r="W675" s="54"/>
    </row>
    <row r="676" spans="1:23" hidden="1">
      <c r="A676" s="8" t="s">
        <v>680</v>
      </c>
      <c r="B676" s="5" t="s">
        <v>681</v>
      </c>
      <c r="C676" s="46" t="s">
        <v>715</v>
      </c>
      <c r="D676" s="46" t="s">
        <v>716</v>
      </c>
      <c r="E676" s="46" t="s">
        <v>311</v>
      </c>
      <c r="F676" s="46" t="s">
        <v>311</v>
      </c>
      <c r="G676" s="46" t="s">
        <v>1934</v>
      </c>
      <c r="H676" s="47"/>
      <c r="I676" s="47" t="s">
        <v>1872</v>
      </c>
      <c r="J676" s="48" t="s">
        <v>11</v>
      </c>
      <c r="K676" s="45"/>
      <c r="L676" s="49">
        <v>76204.125</v>
      </c>
      <c r="M676" s="50">
        <v>51130</v>
      </c>
      <c r="N676" s="51">
        <f t="shared" si="498"/>
        <v>0.67096105361750435</v>
      </c>
      <c r="O676" s="51" t="str">
        <f t="shared" si="499"/>
        <v>&gt;=50%-&lt;80%</v>
      </c>
      <c r="P676" s="50">
        <f t="shared" si="500"/>
        <v>69722.727272727265</v>
      </c>
      <c r="Q676" s="51">
        <f t="shared" si="501"/>
        <v>0.91494689129659668</v>
      </c>
      <c r="R676" s="57"/>
      <c r="S676" s="53">
        <v>6570</v>
      </c>
      <c r="T676" s="54">
        <f t="shared" si="502"/>
        <v>2</v>
      </c>
      <c r="U676" s="54"/>
      <c r="V676" s="53">
        <f t="shared" si="503"/>
        <v>8959.0909090909081</v>
      </c>
      <c r="W676" s="54"/>
    </row>
    <row r="677" spans="1:23" hidden="1">
      <c r="A677" s="8" t="s">
        <v>701</v>
      </c>
      <c r="B677" s="5" t="s">
        <v>300</v>
      </c>
      <c r="C677" s="46" t="s">
        <v>1259</v>
      </c>
      <c r="D677" s="46" t="s">
        <v>1260</v>
      </c>
      <c r="E677" s="46" t="s">
        <v>473</v>
      </c>
      <c r="F677" s="46" t="s">
        <v>311</v>
      </c>
      <c r="G677" s="46" t="s">
        <v>1939</v>
      </c>
      <c r="H677" s="47"/>
      <c r="I677" s="47" t="s">
        <v>1872</v>
      </c>
      <c r="J677" s="48" t="s">
        <v>11</v>
      </c>
      <c r="K677" s="45"/>
      <c r="L677" s="49">
        <v>76196.700000000012</v>
      </c>
      <c r="M677" s="50">
        <v>35880</v>
      </c>
      <c r="N677" s="51">
        <f t="shared" si="498"/>
        <v>0.47088653445621653</v>
      </c>
      <c r="O677" s="51" t="str">
        <f t="shared" si="499"/>
        <v>&gt;=20%-&lt;50%</v>
      </c>
      <c r="P677" s="50">
        <f t="shared" si="500"/>
        <v>48927.272727272728</v>
      </c>
      <c r="Q677" s="51">
        <f t="shared" si="501"/>
        <v>0.64211800153120435</v>
      </c>
      <c r="R677" s="57"/>
      <c r="S677" s="53">
        <v>4990</v>
      </c>
      <c r="T677" s="54">
        <f t="shared" si="502"/>
        <v>2</v>
      </c>
      <c r="U677" s="54"/>
      <c r="V677" s="53">
        <f t="shared" si="503"/>
        <v>6804.545454545454</v>
      </c>
      <c r="W677" s="54"/>
    </row>
    <row r="678" spans="1:23" hidden="1">
      <c r="A678" s="8" t="s">
        <v>770</v>
      </c>
      <c r="B678" s="5" t="s">
        <v>771</v>
      </c>
      <c r="C678" s="46" t="s">
        <v>2483</v>
      </c>
      <c r="D678" s="46" t="s">
        <v>2484</v>
      </c>
      <c r="E678" s="46" t="s">
        <v>574</v>
      </c>
      <c r="F678" s="46" t="s">
        <v>311</v>
      </c>
      <c r="G678" s="46" t="s">
        <v>1964</v>
      </c>
      <c r="H678" s="47"/>
      <c r="I678" s="47" t="s">
        <v>1872</v>
      </c>
      <c r="J678" s="48" t="s">
        <v>11</v>
      </c>
      <c r="K678" s="45" t="s">
        <v>11</v>
      </c>
      <c r="L678" s="49">
        <v>50000</v>
      </c>
      <c r="M678" s="50">
        <v>51250</v>
      </c>
      <c r="N678" s="51">
        <f t="shared" si="498"/>
        <v>1.0249999999999999</v>
      </c>
      <c r="O678" s="51" t="str">
        <f t="shared" si="499"/>
        <v>&gt;=100%- &lt;120%</v>
      </c>
      <c r="P678" s="50">
        <f t="shared" si="500"/>
        <v>69886.363636363632</v>
      </c>
      <c r="Q678" s="51">
        <f t="shared" si="501"/>
        <v>1.3977272727272727</v>
      </c>
      <c r="R678" s="57">
        <v>26000</v>
      </c>
      <c r="S678" s="53">
        <v>0</v>
      </c>
      <c r="T678" s="54">
        <f t="shared" si="502"/>
        <v>0</v>
      </c>
      <c r="U678" s="54"/>
      <c r="V678" s="53">
        <f t="shared" si="503"/>
        <v>0</v>
      </c>
      <c r="W678" s="54"/>
    </row>
    <row r="679" spans="1:23" hidden="1">
      <c r="A679" s="8" t="s">
        <v>785</v>
      </c>
      <c r="B679" s="5" t="s">
        <v>786</v>
      </c>
      <c r="C679" s="46" t="s">
        <v>1441</v>
      </c>
      <c r="D679" s="46" t="s">
        <v>306</v>
      </c>
      <c r="E679" s="46" t="s">
        <v>789</v>
      </c>
      <c r="F679" s="46" t="s">
        <v>311</v>
      </c>
      <c r="G679" s="46" t="s">
        <v>1954</v>
      </c>
      <c r="H679" s="47"/>
      <c r="I679" s="47" t="s">
        <v>1872</v>
      </c>
      <c r="J679" s="48" t="s">
        <v>11</v>
      </c>
      <c r="K679" s="45" t="s">
        <v>11</v>
      </c>
      <c r="L679" s="49">
        <v>50000</v>
      </c>
      <c r="M679" s="50">
        <v>12375</v>
      </c>
      <c r="N679" s="51">
        <f t="shared" si="498"/>
        <v>0.2475</v>
      </c>
      <c r="O679" s="51" t="str">
        <f t="shared" si="499"/>
        <v>&gt;=20%-&lt;50%</v>
      </c>
      <c r="P679" s="50">
        <f t="shared" si="500"/>
        <v>16875</v>
      </c>
      <c r="Q679" s="51">
        <f t="shared" si="501"/>
        <v>0.33750000000000002</v>
      </c>
      <c r="R679" s="57">
        <v>26000</v>
      </c>
      <c r="S679" s="53">
        <v>0</v>
      </c>
      <c r="T679" s="54">
        <f t="shared" si="502"/>
        <v>0</v>
      </c>
      <c r="U679" s="54"/>
      <c r="V679" s="53">
        <f t="shared" si="503"/>
        <v>0</v>
      </c>
      <c r="W679" s="54"/>
    </row>
    <row r="680" spans="1:23" hidden="1">
      <c r="A680" s="8" t="s">
        <v>571</v>
      </c>
      <c r="B680" s="5" t="s">
        <v>572</v>
      </c>
      <c r="C680" s="46" t="s">
        <v>1362</v>
      </c>
      <c r="D680" s="46" t="s">
        <v>1363</v>
      </c>
      <c r="E680" s="46" t="s">
        <v>574</v>
      </c>
      <c r="F680" s="46" t="s">
        <v>311</v>
      </c>
      <c r="G680" s="46" t="s">
        <v>1917</v>
      </c>
      <c r="H680" s="47"/>
      <c r="I680" s="47" t="s">
        <v>1872</v>
      </c>
      <c r="J680" s="48" t="s">
        <v>11</v>
      </c>
      <c r="K680" s="45" t="s">
        <v>11</v>
      </c>
      <c r="L680" s="49">
        <v>50000</v>
      </c>
      <c r="M680" s="50">
        <v>18940</v>
      </c>
      <c r="N680" s="51">
        <f t="shared" si="498"/>
        <v>0.37880000000000003</v>
      </c>
      <c r="O680" s="51" t="str">
        <f t="shared" si="499"/>
        <v>&gt;=20%-&lt;50%</v>
      </c>
      <c r="P680" s="50">
        <f t="shared" si="500"/>
        <v>25827.272727272728</v>
      </c>
      <c r="Q680" s="51">
        <f t="shared" si="501"/>
        <v>0.51654545454545453</v>
      </c>
      <c r="R680" s="57">
        <v>26000</v>
      </c>
      <c r="S680" s="53">
        <v>0</v>
      </c>
      <c r="T680" s="54">
        <f t="shared" si="502"/>
        <v>0</v>
      </c>
      <c r="U680" s="54"/>
      <c r="V680" s="53">
        <f t="shared" si="503"/>
        <v>0</v>
      </c>
      <c r="W680" s="54"/>
    </row>
    <row r="681" spans="1:23" hidden="1">
      <c r="A681" s="8" t="s">
        <v>307</v>
      </c>
      <c r="B681" s="5" t="s">
        <v>308</v>
      </c>
      <c r="C681" s="46" t="s">
        <v>1457</v>
      </c>
      <c r="D681" s="46" t="s">
        <v>1458</v>
      </c>
      <c r="E681" s="46" t="s">
        <v>310</v>
      </c>
      <c r="F681" s="46" t="s">
        <v>311</v>
      </c>
      <c r="G681" s="46" t="s">
        <v>1892</v>
      </c>
      <c r="H681" s="47"/>
      <c r="I681" s="47" t="s">
        <v>1872</v>
      </c>
      <c r="J681" s="48" t="s">
        <v>11</v>
      </c>
      <c r="K681" s="45" t="s">
        <v>11</v>
      </c>
      <c r="L681" s="49">
        <v>50000</v>
      </c>
      <c r="M681" s="50">
        <v>27325</v>
      </c>
      <c r="N681" s="51">
        <f t="shared" si="498"/>
        <v>0.54649999999999999</v>
      </c>
      <c r="O681" s="51" t="str">
        <f t="shared" si="499"/>
        <v>&gt;=50%-&lt;80%</v>
      </c>
      <c r="P681" s="50">
        <f t="shared" si="500"/>
        <v>37261.363636363632</v>
      </c>
      <c r="Q681" s="51">
        <f t="shared" si="501"/>
        <v>0.74522727272727263</v>
      </c>
      <c r="R681" s="57">
        <v>26000</v>
      </c>
      <c r="S681" s="53">
        <v>57180</v>
      </c>
      <c r="T681" s="54">
        <f t="shared" si="502"/>
        <v>2.1992307692307693</v>
      </c>
      <c r="U681" s="54"/>
      <c r="V681" s="53">
        <f t="shared" si="503"/>
        <v>77972.727272727265</v>
      </c>
      <c r="W681" s="54"/>
    </row>
    <row r="682" spans="1:23" hidden="1">
      <c r="A682" s="8" t="s">
        <v>415</v>
      </c>
      <c r="B682" s="5" t="s">
        <v>416</v>
      </c>
      <c r="C682" s="46" t="s">
        <v>449</v>
      </c>
      <c r="D682" s="46" t="s">
        <v>450</v>
      </c>
      <c r="E682" s="46" t="s">
        <v>310</v>
      </c>
      <c r="F682" s="46" t="s">
        <v>311</v>
      </c>
      <c r="G682" s="46" t="s">
        <v>1907</v>
      </c>
      <c r="H682" s="47"/>
      <c r="I682" s="47" t="s">
        <v>1872</v>
      </c>
      <c r="J682" s="48" t="s">
        <v>11</v>
      </c>
      <c r="K682" s="45" t="s">
        <v>11</v>
      </c>
      <c r="L682" s="49">
        <v>50000</v>
      </c>
      <c r="M682" s="50">
        <v>63990</v>
      </c>
      <c r="N682" s="51">
        <f t="shared" si="498"/>
        <v>1.2798</v>
      </c>
      <c r="O682" s="51" t="str">
        <f t="shared" si="499"/>
        <v>120% equal &amp; above</v>
      </c>
      <c r="P682" s="50">
        <f t="shared" si="500"/>
        <v>87259.090909090912</v>
      </c>
      <c r="Q682" s="51">
        <f t="shared" si="501"/>
        <v>1.7451818181818182</v>
      </c>
      <c r="R682" s="57">
        <v>26000</v>
      </c>
      <c r="S682" s="53">
        <v>32430</v>
      </c>
      <c r="T682" s="54">
        <f t="shared" si="502"/>
        <v>1.2473076923076922</v>
      </c>
      <c r="U682" s="54"/>
      <c r="V682" s="53">
        <f t="shared" si="503"/>
        <v>44222.727272727272</v>
      </c>
      <c r="W682" s="54"/>
    </row>
    <row r="683" spans="1:23" hidden="1">
      <c r="A683" s="8" t="s">
        <v>776</v>
      </c>
      <c r="B683" s="5" t="s">
        <v>777</v>
      </c>
      <c r="C683" s="46" t="s">
        <v>1021</v>
      </c>
      <c r="D683" s="46" t="s">
        <v>36</v>
      </c>
      <c r="E683" s="46" t="s">
        <v>574</v>
      </c>
      <c r="F683" s="46" t="s">
        <v>311</v>
      </c>
      <c r="G683" s="46" t="s">
        <v>1961</v>
      </c>
      <c r="H683" s="47"/>
      <c r="I683" s="47" t="s">
        <v>1872</v>
      </c>
      <c r="J683" s="48" t="s">
        <v>11</v>
      </c>
      <c r="K683" s="45" t="s">
        <v>11</v>
      </c>
      <c r="L683" s="49">
        <v>50000</v>
      </c>
      <c r="M683" s="50">
        <v>15370</v>
      </c>
      <c r="N683" s="51">
        <f t="shared" si="498"/>
        <v>0.30740000000000001</v>
      </c>
      <c r="O683" s="51" t="str">
        <f t="shared" si="499"/>
        <v>&gt;=20%-&lt;50%</v>
      </c>
      <c r="P683" s="50">
        <f t="shared" si="500"/>
        <v>20959.090909090908</v>
      </c>
      <c r="Q683" s="51">
        <f t="shared" si="501"/>
        <v>0.41918181818181816</v>
      </c>
      <c r="R683" s="57">
        <v>26000</v>
      </c>
      <c r="S683" s="53">
        <v>0</v>
      </c>
      <c r="T683" s="54">
        <f t="shared" si="502"/>
        <v>0</v>
      </c>
      <c r="U683" s="54"/>
      <c r="V683" s="53">
        <f t="shared" si="503"/>
        <v>0</v>
      </c>
      <c r="W683" s="54"/>
    </row>
    <row r="684" spans="1:23" hidden="1">
      <c r="A684" s="8" t="s">
        <v>307</v>
      </c>
      <c r="B684" s="5" t="s">
        <v>308</v>
      </c>
      <c r="C684" s="46" t="s">
        <v>2510</v>
      </c>
      <c r="D684" s="46" t="s">
        <v>2511</v>
      </c>
      <c r="E684" s="46" t="s">
        <v>310</v>
      </c>
      <c r="F684" s="46" t="s">
        <v>311</v>
      </c>
      <c r="G684" s="46" t="s">
        <v>1891</v>
      </c>
      <c r="H684" s="47"/>
      <c r="I684" s="47" t="s">
        <v>1872</v>
      </c>
      <c r="J684" s="48" t="s">
        <v>11</v>
      </c>
      <c r="K684" s="45" t="s">
        <v>11</v>
      </c>
      <c r="L684" s="49">
        <v>50000</v>
      </c>
      <c r="M684" s="50">
        <v>25285</v>
      </c>
      <c r="N684" s="51">
        <f t="shared" si="498"/>
        <v>0.50570000000000004</v>
      </c>
      <c r="O684" s="51" t="str">
        <f t="shared" si="499"/>
        <v>&gt;=50%-&lt;80%</v>
      </c>
      <c r="P684" s="50">
        <f t="shared" si="500"/>
        <v>34479.545454545456</v>
      </c>
      <c r="Q684" s="51">
        <f t="shared" si="501"/>
        <v>0.68959090909090914</v>
      </c>
      <c r="R684" s="57">
        <v>26000</v>
      </c>
      <c r="S684" s="53">
        <v>0</v>
      </c>
      <c r="T684" s="54">
        <f t="shared" si="502"/>
        <v>0</v>
      </c>
      <c r="U684" s="54"/>
      <c r="V684" s="53">
        <f t="shared" si="503"/>
        <v>0</v>
      </c>
      <c r="W684" s="54"/>
    </row>
    <row r="685" spans="1:23" hidden="1">
      <c r="A685" s="8" t="s">
        <v>307</v>
      </c>
      <c r="B685" s="5" t="s">
        <v>308</v>
      </c>
      <c r="C685" s="46" t="s">
        <v>364</v>
      </c>
      <c r="D685" s="46" t="s">
        <v>365</v>
      </c>
      <c r="E685" s="46" t="s">
        <v>310</v>
      </c>
      <c r="F685" s="46" t="s">
        <v>311</v>
      </c>
      <c r="G685" s="46" t="s">
        <v>1895</v>
      </c>
      <c r="H685" s="47"/>
      <c r="I685" s="47" t="s">
        <v>1872</v>
      </c>
      <c r="J685" s="48" t="s">
        <v>11</v>
      </c>
      <c r="K685" s="45" t="s">
        <v>11</v>
      </c>
      <c r="L685" s="49">
        <v>50000</v>
      </c>
      <c r="M685" s="50">
        <v>17600</v>
      </c>
      <c r="N685" s="51">
        <f t="shared" ref="N685:N693" si="504">IFERROR(M685/L685,2)</f>
        <v>0.35199999999999998</v>
      </c>
      <c r="O685" s="51" t="str">
        <f t="shared" ref="O685:O693" si="505">IF(N685&gt;=120%, "120% equal &amp; above", IF(N685&gt;=100%,"&gt;=100%- &lt;120%",IF(N685&gt;=80%,"&gt;=80%-&lt;100%",IF(N685&gt;=50%,"&gt;=50%-&lt;80%",IF(N685&gt;=20%,"&gt;=20%-&lt;50%","&lt;20%")))))</f>
        <v>&gt;=20%-&lt;50%</v>
      </c>
      <c r="P685" s="50">
        <f t="shared" ref="P685:P693" si="506">M685/$B$3*$B$2</f>
        <v>24000</v>
      </c>
      <c r="Q685" s="51">
        <f t="shared" ref="Q685:Q693" si="507">IFERROR(P685/L685,2)</f>
        <v>0.48</v>
      </c>
      <c r="R685" s="57">
        <v>26000</v>
      </c>
      <c r="S685" s="53">
        <v>0</v>
      </c>
      <c r="T685" s="54">
        <f t="shared" ref="T685:T693" si="508">IFERROR(S685/R685,2)</f>
        <v>0</v>
      </c>
      <c r="U685" s="54"/>
      <c r="V685" s="53">
        <f t="shared" ref="V685:V693" si="509">S685/$B$3*$B$2</f>
        <v>0</v>
      </c>
      <c r="W685" s="54"/>
    </row>
    <row r="686" spans="1:23" hidden="1">
      <c r="A686" s="8" t="s">
        <v>701</v>
      </c>
      <c r="B686" s="5" t="s">
        <v>300</v>
      </c>
      <c r="C686" s="46" t="s">
        <v>1216</v>
      </c>
      <c r="D686" s="46" t="s">
        <v>1217</v>
      </c>
      <c r="E686" s="46" t="s">
        <v>473</v>
      </c>
      <c r="F686" s="46" t="s">
        <v>311</v>
      </c>
      <c r="G686" s="46" t="s">
        <v>2768</v>
      </c>
      <c r="H686" s="47"/>
      <c r="I686" s="47" t="s">
        <v>1872</v>
      </c>
      <c r="J686" s="48" t="s">
        <v>11</v>
      </c>
      <c r="K686" s="45"/>
      <c r="L686" s="49">
        <v>75708</v>
      </c>
      <c r="M686" s="50">
        <v>50760</v>
      </c>
      <c r="N686" s="51">
        <f t="shared" si="504"/>
        <v>0.67047075606276751</v>
      </c>
      <c r="O686" s="51" t="str">
        <f t="shared" si="505"/>
        <v>&gt;=50%-&lt;80%</v>
      </c>
      <c r="P686" s="50">
        <f t="shared" si="506"/>
        <v>69218.181818181823</v>
      </c>
      <c r="Q686" s="51">
        <f t="shared" si="507"/>
        <v>0.91427830372195573</v>
      </c>
      <c r="R686" s="57"/>
      <c r="S686" s="53">
        <v>0</v>
      </c>
      <c r="T686" s="54">
        <f t="shared" si="508"/>
        <v>2</v>
      </c>
      <c r="U686" s="54"/>
      <c r="V686" s="53">
        <f t="shared" si="509"/>
        <v>0</v>
      </c>
      <c r="W686" s="54"/>
    </row>
    <row r="687" spans="1:23" hidden="1">
      <c r="A687" s="8" t="s">
        <v>469</v>
      </c>
      <c r="B687" s="5" t="s">
        <v>470</v>
      </c>
      <c r="C687" s="46" t="s">
        <v>1320</v>
      </c>
      <c r="D687" s="46" t="s">
        <v>1321</v>
      </c>
      <c r="E687" s="46" t="s">
        <v>473</v>
      </c>
      <c r="F687" s="46" t="s">
        <v>311</v>
      </c>
      <c r="G687" s="46" t="s">
        <v>1915</v>
      </c>
      <c r="H687" s="47"/>
      <c r="I687" s="47" t="s">
        <v>1872</v>
      </c>
      <c r="J687" s="48" t="s">
        <v>11</v>
      </c>
      <c r="K687" s="45"/>
      <c r="L687" s="49">
        <v>75524.400000000009</v>
      </c>
      <c r="M687" s="50">
        <v>51525</v>
      </c>
      <c r="N687" s="51">
        <f t="shared" si="504"/>
        <v>0.6822298488965155</v>
      </c>
      <c r="O687" s="51" t="str">
        <f t="shared" si="505"/>
        <v>&gt;=50%-&lt;80%</v>
      </c>
      <c r="P687" s="50">
        <f t="shared" si="506"/>
        <v>70261.363636363632</v>
      </c>
      <c r="Q687" s="51">
        <f t="shared" si="507"/>
        <v>0.93031343031343017</v>
      </c>
      <c r="R687" s="57"/>
      <c r="S687" s="53">
        <v>18910</v>
      </c>
      <c r="T687" s="54">
        <f t="shared" si="508"/>
        <v>2</v>
      </c>
      <c r="U687" s="54"/>
      <c r="V687" s="53">
        <f t="shared" si="509"/>
        <v>25786.363636363636</v>
      </c>
      <c r="W687" s="54"/>
    </row>
    <row r="688" spans="1:23" hidden="1">
      <c r="A688" s="8" t="s">
        <v>685</v>
      </c>
      <c r="B688" s="5" t="s">
        <v>686</v>
      </c>
      <c r="C688" s="46" t="s">
        <v>2158</v>
      </c>
      <c r="D688" s="46" t="s">
        <v>169</v>
      </c>
      <c r="E688" s="46" t="s">
        <v>311</v>
      </c>
      <c r="F688" s="46" t="s">
        <v>311</v>
      </c>
      <c r="G688" s="46" t="s">
        <v>1932</v>
      </c>
      <c r="H688" s="47"/>
      <c r="I688" s="47" t="s">
        <v>1872</v>
      </c>
      <c r="J688" s="48" t="s">
        <v>11</v>
      </c>
      <c r="K688" s="45"/>
      <c r="L688" s="49">
        <v>75040.425000000003</v>
      </c>
      <c r="M688" s="50">
        <v>100660</v>
      </c>
      <c r="N688" s="51">
        <f t="shared" si="504"/>
        <v>1.3414103131745323</v>
      </c>
      <c r="O688" s="51" t="str">
        <f t="shared" si="505"/>
        <v>120% equal &amp; above</v>
      </c>
      <c r="P688" s="50">
        <f t="shared" si="506"/>
        <v>137263.63636363635</v>
      </c>
      <c r="Q688" s="51">
        <f t="shared" si="507"/>
        <v>1.8291958816016347</v>
      </c>
      <c r="R688" s="57"/>
      <c r="S688" s="53">
        <v>20450</v>
      </c>
      <c r="T688" s="54">
        <f t="shared" si="508"/>
        <v>2</v>
      </c>
      <c r="U688" s="54"/>
      <c r="V688" s="53">
        <f t="shared" si="509"/>
        <v>27886.363636363636</v>
      </c>
      <c r="W688" s="54"/>
    </row>
    <row r="689" spans="1:23" hidden="1">
      <c r="A689" s="8" t="s">
        <v>770</v>
      </c>
      <c r="B689" s="5" t="s">
        <v>771</v>
      </c>
      <c r="C689" s="46" t="s">
        <v>2345</v>
      </c>
      <c r="D689" s="46" t="s">
        <v>2346</v>
      </c>
      <c r="E689" s="46" t="s">
        <v>574</v>
      </c>
      <c r="F689" s="46" t="s">
        <v>311</v>
      </c>
      <c r="G689" s="46" t="s">
        <v>1965</v>
      </c>
      <c r="H689" s="47"/>
      <c r="I689" s="47" t="s">
        <v>1872</v>
      </c>
      <c r="J689" s="48" t="s">
        <v>11</v>
      </c>
      <c r="K689" s="45" t="s">
        <v>11</v>
      </c>
      <c r="L689" s="49">
        <v>45000</v>
      </c>
      <c r="M689" s="50">
        <v>39985</v>
      </c>
      <c r="N689" s="51">
        <f t="shared" si="504"/>
        <v>0.88855555555555554</v>
      </c>
      <c r="O689" s="51" t="str">
        <f t="shared" si="505"/>
        <v>&gt;=80%-&lt;100%</v>
      </c>
      <c r="P689" s="50">
        <f t="shared" si="506"/>
        <v>54525</v>
      </c>
      <c r="Q689" s="51">
        <f t="shared" si="507"/>
        <v>1.2116666666666667</v>
      </c>
      <c r="R689" s="57">
        <v>30000</v>
      </c>
      <c r="S689" s="53">
        <v>21240</v>
      </c>
      <c r="T689" s="54">
        <f t="shared" si="508"/>
        <v>0.70799999999999996</v>
      </c>
      <c r="U689" s="54"/>
      <c r="V689" s="53">
        <f t="shared" si="509"/>
        <v>28963.636363636364</v>
      </c>
      <c r="W689" s="54"/>
    </row>
    <row r="690" spans="1:23" hidden="1">
      <c r="A690" s="8" t="s">
        <v>770</v>
      </c>
      <c r="B690" s="5" t="s">
        <v>771</v>
      </c>
      <c r="C690" s="46" t="s">
        <v>1846</v>
      </c>
      <c r="D690" s="46" t="s">
        <v>1847</v>
      </c>
      <c r="E690" s="46" t="s">
        <v>574</v>
      </c>
      <c r="F690" s="46" t="s">
        <v>311</v>
      </c>
      <c r="G690" s="46" t="s">
        <v>1964</v>
      </c>
      <c r="H690" s="47"/>
      <c r="I690" s="47" t="s">
        <v>1872</v>
      </c>
      <c r="J690" s="48" t="s">
        <v>11</v>
      </c>
      <c r="K690" s="45" t="s">
        <v>11</v>
      </c>
      <c r="L690" s="49">
        <v>35000</v>
      </c>
      <c r="M690" s="50">
        <v>39120</v>
      </c>
      <c r="N690" s="51">
        <f t="shared" si="504"/>
        <v>1.1177142857142857</v>
      </c>
      <c r="O690" s="51" t="str">
        <f t="shared" si="505"/>
        <v>&gt;=100%- &lt;120%</v>
      </c>
      <c r="P690" s="50">
        <f t="shared" si="506"/>
        <v>53345.454545454544</v>
      </c>
      <c r="Q690" s="51">
        <f t="shared" si="507"/>
        <v>1.524155844155844</v>
      </c>
      <c r="R690" s="57">
        <v>40000</v>
      </c>
      <c r="S690" s="53">
        <v>38720</v>
      </c>
      <c r="T690" s="54">
        <f t="shared" si="508"/>
        <v>0.96799999999999997</v>
      </c>
      <c r="U690" s="54"/>
      <c r="V690" s="53">
        <f t="shared" si="509"/>
        <v>52800</v>
      </c>
      <c r="W690" s="54"/>
    </row>
    <row r="691" spans="1:23" hidden="1">
      <c r="A691" s="8" t="s">
        <v>776</v>
      </c>
      <c r="B691" s="5" t="s">
        <v>777</v>
      </c>
      <c r="C691" s="46" t="s">
        <v>1202</v>
      </c>
      <c r="D691" s="46" t="s">
        <v>1203</v>
      </c>
      <c r="E691" s="46" t="s">
        <v>574</v>
      </c>
      <c r="F691" s="46" t="s">
        <v>311</v>
      </c>
      <c r="G691" s="46" t="s">
        <v>1961</v>
      </c>
      <c r="H691" s="47"/>
      <c r="I691" s="47" t="s">
        <v>1872</v>
      </c>
      <c r="J691" s="48" t="s">
        <v>11</v>
      </c>
      <c r="K691" s="45" t="s">
        <v>11</v>
      </c>
      <c r="L691" s="49">
        <v>30000</v>
      </c>
      <c r="M691" s="50">
        <v>20370</v>
      </c>
      <c r="N691" s="51">
        <f t="shared" si="504"/>
        <v>0.67900000000000005</v>
      </c>
      <c r="O691" s="51" t="str">
        <f t="shared" si="505"/>
        <v>&gt;=50%-&lt;80%</v>
      </c>
      <c r="P691" s="50">
        <f t="shared" si="506"/>
        <v>27777.272727272728</v>
      </c>
      <c r="Q691" s="51">
        <f t="shared" si="507"/>
        <v>0.9259090909090909</v>
      </c>
      <c r="R691" s="57">
        <v>45000</v>
      </c>
      <c r="S691" s="53">
        <v>41850</v>
      </c>
      <c r="T691" s="54">
        <f t="shared" si="508"/>
        <v>0.93</v>
      </c>
      <c r="U691" s="54"/>
      <c r="V691" s="53">
        <f t="shared" si="509"/>
        <v>57068.181818181816</v>
      </c>
      <c r="W691" s="54"/>
    </row>
    <row r="692" spans="1:23" hidden="1">
      <c r="A692" s="8" t="s">
        <v>776</v>
      </c>
      <c r="B692" s="5" t="s">
        <v>777</v>
      </c>
      <c r="C692" s="46" t="s">
        <v>2138</v>
      </c>
      <c r="D692" s="46" t="s">
        <v>2139</v>
      </c>
      <c r="E692" s="46" t="s">
        <v>574</v>
      </c>
      <c r="F692" s="46" t="s">
        <v>311</v>
      </c>
      <c r="G692" s="46" t="s">
        <v>1967</v>
      </c>
      <c r="H692" s="47"/>
      <c r="I692" s="47" t="s">
        <v>1872</v>
      </c>
      <c r="J692" s="48" t="s">
        <v>11</v>
      </c>
      <c r="K692" s="45" t="s">
        <v>11</v>
      </c>
      <c r="L692" s="49">
        <v>25000</v>
      </c>
      <c r="M692" s="50">
        <v>18500</v>
      </c>
      <c r="N692" s="51">
        <f t="shared" si="504"/>
        <v>0.74</v>
      </c>
      <c r="O692" s="51" t="str">
        <f t="shared" si="505"/>
        <v>&gt;=50%-&lt;80%</v>
      </c>
      <c r="P692" s="50">
        <f t="shared" si="506"/>
        <v>25227.272727272728</v>
      </c>
      <c r="Q692" s="51">
        <f t="shared" si="507"/>
        <v>1.009090909090909</v>
      </c>
      <c r="R692" s="57">
        <v>50000</v>
      </c>
      <c r="S692" s="53">
        <v>7790</v>
      </c>
      <c r="T692" s="54">
        <f t="shared" si="508"/>
        <v>0.15579999999999999</v>
      </c>
      <c r="U692" s="54"/>
      <c r="V692" s="53">
        <f t="shared" si="509"/>
        <v>10622.727272727272</v>
      </c>
      <c r="W692" s="54"/>
    </row>
    <row r="693" spans="1:23" hidden="1">
      <c r="A693" s="8" t="s">
        <v>428</v>
      </c>
      <c r="B693" s="5" t="s">
        <v>429</v>
      </c>
      <c r="C693" s="46" t="s">
        <v>1158</v>
      </c>
      <c r="D693" s="46" t="s">
        <v>1159</v>
      </c>
      <c r="E693" s="46" t="s">
        <v>310</v>
      </c>
      <c r="F693" s="46" t="s">
        <v>311</v>
      </c>
      <c r="G693" s="46" t="s">
        <v>1909</v>
      </c>
      <c r="H693" s="47"/>
      <c r="I693" s="47" t="s">
        <v>1872</v>
      </c>
      <c r="J693" s="48" t="s">
        <v>11</v>
      </c>
      <c r="K693" s="45" t="s">
        <v>11</v>
      </c>
      <c r="L693" s="49">
        <v>25000</v>
      </c>
      <c r="M693" s="50">
        <v>32910</v>
      </c>
      <c r="N693" s="51">
        <f t="shared" si="504"/>
        <v>1.3164</v>
      </c>
      <c r="O693" s="51" t="str">
        <f t="shared" si="505"/>
        <v>120% equal &amp; above</v>
      </c>
      <c r="P693" s="50">
        <f t="shared" si="506"/>
        <v>44877.272727272728</v>
      </c>
      <c r="Q693" s="51">
        <f t="shared" si="507"/>
        <v>1.7950909090909091</v>
      </c>
      <c r="R693" s="57">
        <v>50000</v>
      </c>
      <c r="S693" s="53">
        <v>34760</v>
      </c>
      <c r="T693" s="54">
        <f t="shared" si="508"/>
        <v>0.69520000000000004</v>
      </c>
      <c r="U693" s="54"/>
      <c r="V693" s="53">
        <f t="shared" si="509"/>
        <v>47400</v>
      </c>
      <c r="W693" s="54"/>
    </row>
    <row r="694" spans="1:23" hidden="1">
      <c r="A694" s="8" t="s">
        <v>415</v>
      </c>
      <c r="B694" s="5" t="s">
        <v>416</v>
      </c>
      <c r="C694" s="46" t="s">
        <v>2680</v>
      </c>
      <c r="D694" s="46" t="s">
        <v>2681</v>
      </c>
      <c r="E694" s="46" t="s">
        <v>310</v>
      </c>
      <c r="F694" s="46" t="s">
        <v>311</v>
      </c>
      <c r="G694" s="46" t="s">
        <v>1905</v>
      </c>
      <c r="H694" s="47"/>
      <c r="I694" s="47" t="s">
        <v>1872</v>
      </c>
      <c r="J694" s="48" t="s">
        <v>11</v>
      </c>
      <c r="K694" s="45" t="s">
        <v>11</v>
      </c>
      <c r="L694" s="49">
        <v>25000</v>
      </c>
      <c r="M694" s="50">
        <v>36150</v>
      </c>
      <c r="N694" s="51">
        <f t="shared" ref="N694:N705" si="510">IFERROR(M694/L694,2)</f>
        <v>1.446</v>
      </c>
      <c r="O694" s="51" t="str">
        <f t="shared" ref="O694:O705" si="511">IF(N694&gt;=120%, "120% equal &amp; above", IF(N694&gt;=100%,"&gt;=100%- &lt;120%",IF(N694&gt;=80%,"&gt;=80%-&lt;100%",IF(N694&gt;=50%,"&gt;=50%-&lt;80%",IF(N694&gt;=20%,"&gt;=20%-&lt;50%","&lt;20%")))))</f>
        <v>120% equal &amp; above</v>
      </c>
      <c r="P694" s="50">
        <f t="shared" ref="P694:P705" si="512">M694/$B$3*$B$2</f>
        <v>49295.454545454544</v>
      </c>
      <c r="Q694" s="51">
        <f t="shared" ref="Q694:Q705" si="513">IFERROR(P694/L694,2)</f>
        <v>1.9718181818181817</v>
      </c>
      <c r="R694" s="57">
        <v>49616.219999999994</v>
      </c>
      <c r="S694" s="53">
        <v>23350</v>
      </c>
      <c r="T694" s="54">
        <f t="shared" ref="T694:T705" si="514">IFERROR(S694/R694,2)</f>
        <v>0.47061223124212209</v>
      </c>
      <c r="U694" s="54"/>
      <c r="V694" s="53">
        <f t="shared" ref="V694:V705" si="515">S694/$B$3*$B$2</f>
        <v>31840.909090909088</v>
      </c>
      <c r="W694" s="54"/>
    </row>
    <row r="695" spans="1:23" hidden="1">
      <c r="A695" s="8" t="s">
        <v>469</v>
      </c>
      <c r="B695" s="5" t="s">
        <v>470</v>
      </c>
      <c r="C695" s="46" t="s">
        <v>544</v>
      </c>
      <c r="D695" s="46" t="s">
        <v>103</v>
      </c>
      <c r="E695" s="46" t="s">
        <v>473</v>
      </c>
      <c r="F695" s="46" t="s">
        <v>311</v>
      </c>
      <c r="G695" s="46" t="s">
        <v>1915</v>
      </c>
      <c r="H695" s="47"/>
      <c r="I695" s="47" t="s">
        <v>1872</v>
      </c>
      <c r="J695" s="48" t="s">
        <v>11</v>
      </c>
      <c r="K695" s="45"/>
      <c r="L695" s="49">
        <v>74231.775000000009</v>
      </c>
      <c r="M695" s="50">
        <v>54930</v>
      </c>
      <c r="N695" s="51">
        <f t="shared" si="510"/>
        <v>0.73997961115708188</v>
      </c>
      <c r="O695" s="51" t="str">
        <f t="shared" si="511"/>
        <v>&gt;=50%-&lt;80%</v>
      </c>
      <c r="P695" s="50">
        <f t="shared" si="512"/>
        <v>74904.545454545456</v>
      </c>
      <c r="Q695" s="51">
        <f t="shared" si="513"/>
        <v>1.0090631061232935</v>
      </c>
      <c r="R695" s="57"/>
      <c r="S695" s="53">
        <v>4990</v>
      </c>
      <c r="T695" s="54">
        <f t="shared" si="514"/>
        <v>2</v>
      </c>
      <c r="U695" s="54"/>
      <c r="V695" s="53">
        <f t="shared" si="515"/>
        <v>6804.545454545454</v>
      </c>
      <c r="W695" s="54"/>
    </row>
    <row r="696" spans="1:23" hidden="1">
      <c r="A696" s="8" t="s">
        <v>776</v>
      </c>
      <c r="B696" s="5" t="s">
        <v>777</v>
      </c>
      <c r="C696" s="46" t="s">
        <v>783</v>
      </c>
      <c r="D696" s="46" t="s">
        <v>149</v>
      </c>
      <c r="E696" s="46" t="s">
        <v>574</v>
      </c>
      <c r="F696" s="46" t="s">
        <v>311</v>
      </c>
      <c r="G696" s="46" t="s">
        <v>1944</v>
      </c>
      <c r="H696" s="47"/>
      <c r="I696" s="47" t="s">
        <v>1872</v>
      </c>
      <c r="J696" s="48" t="s">
        <v>11</v>
      </c>
      <c r="K696" s="45" t="s">
        <v>11</v>
      </c>
      <c r="L696" s="49">
        <v>40000</v>
      </c>
      <c r="M696" s="50">
        <v>34420</v>
      </c>
      <c r="N696" s="51">
        <f t="shared" si="510"/>
        <v>0.86050000000000004</v>
      </c>
      <c r="O696" s="51" t="str">
        <f t="shared" si="511"/>
        <v>&gt;=80%-&lt;100%</v>
      </c>
      <c r="P696" s="50">
        <f t="shared" si="512"/>
        <v>46936.363636363632</v>
      </c>
      <c r="Q696" s="51">
        <f t="shared" si="513"/>
        <v>1.1734090909090908</v>
      </c>
      <c r="R696" s="57">
        <v>33660</v>
      </c>
      <c r="S696" s="53">
        <v>31480</v>
      </c>
      <c r="T696" s="54">
        <f t="shared" si="514"/>
        <v>0.93523469994058228</v>
      </c>
      <c r="U696" s="54"/>
      <c r="V696" s="53">
        <f t="shared" si="515"/>
        <v>42927.272727272728</v>
      </c>
      <c r="W696" s="54"/>
    </row>
    <row r="697" spans="1:23" hidden="1">
      <c r="A697" s="8" t="s">
        <v>701</v>
      </c>
      <c r="B697" s="5" t="s">
        <v>300</v>
      </c>
      <c r="C697" s="46" t="s">
        <v>764</v>
      </c>
      <c r="D697" s="46" t="s">
        <v>765</v>
      </c>
      <c r="E697" s="46" t="s">
        <v>473</v>
      </c>
      <c r="F697" s="46" t="s">
        <v>311</v>
      </c>
      <c r="G697" s="46" t="s">
        <v>1941</v>
      </c>
      <c r="H697" s="47"/>
      <c r="I697" s="47" t="s">
        <v>1872</v>
      </c>
      <c r="J697" s="48" t="s">
        <v>11</v>
      </c>
      <c r="K697" s="45"/>
      <c r="L697" s="49">
        <v>73350.900000000009</v>
      </c>
      <c r="M697" s="50">
        <v>72800</v>
      </c>
      <c r="N697" s="51">
        <f t="shared" si="510"/>
        <v>0.99248952637254606</v>
      </c>
      <c r="O697" s="51" t="str">
        <f t="shared" si="511"/>
        <v>&gt;=80%-&lt;100%</v>
      </c>
      <c r="P697" s="50">
        <f t="shared" si="512"/>
        <v>99272.727272727265</v>
      </c>
      <c r="Q697" s="51">
        <f t="shared" si="513"/>
        <v>1.3533948086898355</v>
      </c>
      <c r="R697" s="57"/>
      <c r="S697" s="53">
        <v>0</v>
      </c>
      <c r="T697" s="54">
        <f t="shared" si="514"/>
        <v>2</v>
      </c>
      <c r="U697" s="54"/>
      <c r="V697" s="53">
        <f t="shared" si="515"/>
        <v>0</v>
      </c>
      <c r="W697" s="54"/>
    </row>
    <row r="698" spans="1:23" hidden="1">
      <c r="A698" s="8" t="s">
        <v>701</v>
      </c>
      <c r="B698" s="5" t="s">
        <v>300</v>
      </c>
      <c r="C698" s="46" t="s">
        <v>1026</v>
      </c>
      <c r="D698" s="46" t="s">
        <v>1027</v>
      </c>
      <c r="E698" s="46" t="s">
        <v>473</v>
      </c>
      <c r="F698" s="46" t="s">
        <v>311</v>
      </c>
      <c r="G698" s="46" t="s">
        <v>2768</v>
      </c>
      <c r="H698" s="47"/>
      <c r="I698" s="47" t="s">
        <v>1872</v>
      </c>
      <c r="J698" s="48" t="s">
        <v>11</v>
      </c>
      <c r="K698" s="45"/>
      <c r="L698" s="49">
        <v>73333.350000000006</v>
      </c>
      <c r="M698" s="50">
        <v>22570</v>
      </c>
      <c r="N698" s="51">
        <f t="shared" si="510"/>
        <v>0.30777265732439602</v>
      </c>
      <c r="O698" s="51" t="str">
        <f t="shared" si="511"/>
        <v>&gt;=20%-&lt;50%</v>
      </c>
      <c r="P698" s="50">
        <f t="shared" si="512"/>
        <v>30777.272727272728</v>
      </c>
      <c r="Q698" s="51">
        <f t="shared" si="513"/>
        <v>0.41968998726054008</v>
      </c>
      <c r="R698" s="57"/>
      <c r="S698" s="53">
        <v>0</v>
      </c>
      <c r="T698" s="54">
        <f t="shared" si="514"/>
        <v>2</v>
      </c>
      <c r="U698" s="54"/>
      <c r="V698" s="53">
        <f t="shared" si="515"/>
        <v>0</v>
      </c>
      <c r="W698" s="54"/>
    </row>
    <row r="699" spans="1:23" hidden="1">
      <c r="A699" s="8" t="s">
        <v>701</v>
      </c>
      <c r="B699" s="5" t="s">
        <v>300</v>
      </c>
      <c r="C699" s="46" t="s">
        <v>1487</v>
      </c>
      <c r="D699" s="46" t="s">
        <v>1488</v>
      </c>
      <c r="E699" s="46" t="s">
        <v>473</v>
      </c>
      <c r="F699" s="46" t="s">
        <v>311</v>
      </c>
      <c r="G699" s="46" t="s">
        <v>1939</v>
      </c>
      <c r="H699" s="47"/>
      <c r="I699" s="47" t="s">
        <v>1872</v>
      </c>
      <c r="J699" s="48" t="s">
        <v>11</v>
      </c>
      <c r="K699" s="45"/>
      <c r="L699" s="49">
        <v>73128.825000000012</v>
      </c>
      <c r="M699" s="50">
        <v>14890</v>
      </c>
      <c r="N699" s="51">
        <f t="shared" si="510"/>
        <v>0.20361328108307494</v>
      </c>
      <c r="O699" s="51" t="str">
        <f t="shared" si="511"/>
        <v>&gt;=20%-&lt;50%</v>
      </c>
      <c r="P699" s="50">
        <f t="shared" si="512"/>
        <v>20304.545454545456</v>
      </c>
      <c r="Q699" s="51">
        <f t="shared" si="513"/>
        <v>0.27765447420419309</v>
      </c>
      <c r="R699" s="57"/>
      <c r="S699" s="53">
        <v>0</v>
      </c>
      <c r="T699" s="54">
        <f t="shared" si="514"/>
        <v>2</v>
      </c>
      <c r="U699" s="54"/>
      <c r="V699" s="53">
        <f t="shared" si="515"/>
        <v>0</v>
      </c>
      <c r="W699" s="54"/>
    </row>
    <row r="700" spans="1:23" hidden="1">
      <c r="A700" s="8" t="s">
        <v>776</v>
      </c>
      <c r="B700" s="5" t="s">
        <v>777</v>
      </c>
      <c r="C700" s="46" t="s">
        <v>2206</v>
      </c>
      <c r="D700" s="46" t="s">
        <v>106</v>
      </c>
      <c r="E700" s="46" t="s">
        <v>574</v>
      </c>
      <c r="F700" s="46" t="s">
        <v>311</v>
      </c>
      <c r="G700" s="46" t="s">
        <v>1966</v>
      </c>
      <c r="H700" s="47"/>
      <c r="I700" s="47" t="s">
        <v>1872</v>
      </c>
      <c r="J700" s="48" t="s">
        <v>11</v>
      </c>
      <c r="K700" s="45" t="s">
        <v>11</v>
      </c>
      <c r="L700" s="49">
        <v>13000</v>
      </c>
      <c r="M700" s="50">
        <v>6870</v>
      </c>
      <c r="N700" s="51">
        <f t="shared" si="510"/>
        <v>0.52846153846153843</v>
      </c>
      <c r="O700" s="51" t="str">
        <f t="shared" si="511"/>
        <v>&gt;=50%-&lt;80%</v>
      </c>
      <c r="P700" s="50">
        <f t="shared" si="512"/>
        <v>9368.181818181818</v>
      </c>
      <c r="Q700" s="51">
        <f t="shared" si="513"/>
        <v>0.7206293706293706</v>
      </c>
      <c r="R700" s="57">
        <v>60000</v>
      </c>
      <c r="S700" s="53">
        <v>32360</v>
      </c>
      <c r="T700" s="54">
        <f t="shared" si="514"/>
        <v>0.53933333333333333</v>
      </c>
      <c r="U700" s="54"/>
      <c r="V700" s="53">
        <f t="shared" si="515"/>
        <v>44127.272727272728</v>
      </c>
      <c r="W700" s="54"/>
    </row>
    <row r="701" spans="1:23">
      <c r="A701" s="8" t="s">
        <v>374</v>
      </c>
      <c r="B701" s="5" t="s">
        <v>375</v>
      </c>
      <c r="C701" s="46" t="s">
        <v>2714</v>
      </c>
      <c r="D701" s="46" t="s">
        <v>2715</v>
      </c>
      <c r="E701" s="46" t="s">
        <v>311</v>
      </c>
      <c r="F701" s="46" t="s">
        <v>311</v>
      </c>
      <c r="G701" s="46" t="s">
        <v>1900</v>
      </c>
      <c r="H701" s="47"/>
      <c r="I701" s="47" t="s">
        <v>1872</v>
      </c>
      <c r="J701" s="48" t="s">
        <v>11</v>
      </c>
      <c r="K701" s="45"/>
      <c r="L701" s="49">
        <v>72927.5</v>
      </c>
      <c r="M701" s="50">
        <v>51330</v>
      </c>
      <c r="N701" s="51">
        <f t="shared" si="510"/>
        <v>0.70384971375681327</v>
      </c>
      <c r="O701" s="51" t="str">
        <f t="shared" si="511"/>
        <v>&gt;=50%-&lt;80%</v>
      </c>
      <c r="P701" s="50">
        <f t="shared" si="512"/>
        <v>69995.454545454544</v>
      </c>
      <c r="Q701" s="51">
        <f t="shared" si="513"/>
        <v>0.95979506421383631</v>
      </c>
      <c r="R701" s="57"/>
      <c r="S701" s="53">
        <v>4990</v>
      </c>
      <c r="T701" s="54">
        <f t="shared" si="514"/>
        <v>2</v>
      </c>
      <c r="U701" s="54"/>
      <c r="V701" s="53">
        <f t="shared" si="515"/>
        <v>6804.545454545454</v>
      </c>
      <c r="W701" s="54"/>
    </row>
    <row r="702" spans="1:23" hidden="1">
      <c r="A702" s="8" t="s">
        <v>585</v>
      </c>
      <c r="B702" s="5" t="s">
        <v>586</v>
      </c>
      <c r="C702" s="46" t="s">
        <v>1031</v>
      </c>
      <c r="D702" s="46" t="s">
        <v>1032</v>
      </c>
      <c r="E702" s="46" t="s">
        <v>589</v>
      </c>
      <c r="F702" s="46" t="s">
        <v>311</v>
      </c>
      <c r="G702" s="46" t="s">
        <v>1920</v>
      </c>
      <c r="H702" s="47"/>
      <c r="I702" s="47" t="s">
        <v>1872</v>
      </c>
      <c r="J702" s="48" t="s">
        <v>11</v>
      </c>
      <c r="K702" s="45"/>
      <c r="L702" s="49">
        <v>72823.05</v>
      </c>
      <c r="M702" s="50">
        <v>99925</v>
      </c>
      <c r="N702" s="51">
        <f t="shared" si="510"/>
        <v>1.3721616988027829</v>
      </c>
      <c r="O702" s="51" t="str">
        <f t="shared" si="511"/>
        <v>120% equal &amp; above</v>
      </c>
      <c r="P702" s="50">
        <f t="shared" si="512"/>
        <v>136261.36363636365</v>
      </c>
      <c r="Q702" s="51">
        <f t="shared" si="513"/>
        <v>1.8711295892765223</v>
      </c>
      <c r="R702" s="57"/>
      <c r="S702" s="53">
        <v>18190</v>
      </c>
      <c r="T702" s="54">
        <f t="shared" si="514"/>
        <v>2</v>
      </c>
      <c r="U702" s="54"/>
      <c r="V702" s="53">
        <f t="shared" si="515"/>
        <v>24804.545454545456</v>
      </c>
      <c r="W702" s="54"/>
    </row>
    <row r="703" spans="1:23" hidden="1">
      <c r="A703" s="8" t="s">
        <v>836</v>
      </c>
      <c r="B703" s="5" t="s">
        <v>837</v>
      </c>
      <c r="C703" s="46" t="s">
        <v>1395</v>
      </c>
      <c r="D703" s="46" t="s">
        <v>225</v>
      </c>
      <c r="E703" s="46" t="s">
        <v>789</v>
      </c>
      <c r="F703" s="46" t="s">
        <v>311</v>
      </c>
      <c r="G703" s="46" t="s">
        <v>1957</v>
      </c>
      <c r="H703" s="47"/>
      <c r="I703" s="47" t="s">
        <v>1872</v>
      </c>
      <c r="J703" s="48" t="s">
        <v>11</v>
      </c>
      <c r="K703" s="45"/>
      <c r="L703" s="49">
        <v>72500</v>
      </c>
      <c r="M703" s="50">
        <v>46590</v>
      </c>
      <c r="N703" s="51">
        <f t="shared" si="510"/>
        <v>0.64262068965517238</v>
      </c>
      <c r="O703" s="51" t="str">
        <f t="shared" si="511"/>
        <v>&gt;=50%-&lt;80%</v>
      </c>
      <c r="P703" s="50">
        <f t="shared" si="512"/>
        <v>63531.818181818177</v>
      </c>
      <c r="Q703" s="51">
        <f t="shared" si="513"/>
        <v>0.87630094043887141</v>
      </c>
      <c r="R703" s="57"/>
      <c r="S703" s="53">
        <v>0</v>
      </c>
      <c r="T703" s="54">
        <f t="shared" si="514"/>
        <v>2</v>
      </c>
      <c r="U703" s="54"/>
      <c r="V703" s="53">
        <f t="shared" si="515"/>
        <v>0</v>
      </c>
      <c r="W703" s="54"/>
    </row>
    <row r="704" spans="1:23" hidden="1">
      <c r="A704" s="8" t="s">
        <v>571</v>
      </c>
      <c r="B704" s="5" t="s">
        <v>572</v>
      </c>
      <c r="C704" s="46" t="s">
        <v>579</v>
      </c>
      <c r="D704" s="46" t="s">
        <v>210</v>
      </c>
      <c r="E704" s="46" t="s">
        <v>574</v>
      </c>
      <c r="F704" s="46" t="s">
        <v>311</v>
      </c>
      <c r="G704" s="46" t="s">
        <v>1917</v>
      </c>
      <c r="H704" s="47"/>
      <c r="I704" s="47" t="s">
        <v>1872</v>
      </c>
      <c r="J704" s="48" t="s">
        <v>11</v>
      </c>
      <c r="K704" s="45" t="s">
        <v>11</v>
      </c>
      <c r="L704" s="49">
        <v>45656.666666666664</v>
      </c>
      <c r="M704" s="50">
        <v>35050</v>
      </c>
      <c r="N704" s="51">
        <f t="shared" si="510"/>
        <v>0.76768635467620649</v>
      </c>
      <c r="O704" s="51" t="str">
        <f t="shared" si="511"/>
        <v>&gt;=50%-&lt;80%</v>
      </c>
      <c r="P704" s="50">
        <f t="shared" si="512"/>
        <v>47795.454545454544</v>
      </c>
      <c r="Q704" s="51">
        <f t="shared" si="513"/>
        <v>1.046845029103918</v>
      </c>
      <c r="R704" s="57">
        <v>26000</v>
      </c>
      <c r="S704" s="53">
        <v>0</v>
      </c>
      <c r="T704" s="54">
        <f t="shared" si="514"/>
        <v>0</v>
      </c>
      <c r="U704" s="54"/>
      <c r="V704" s="53">
        <f t="shared" si="515"/>
        <v>0</v>
      </c>
      <c r="W704" s="54"/>
    </row>
    <row r="705" spans="1:23" hidden="1">
      <c r="A705" s="8" t="s">
        <v>469</v>
      </c>
      <c r="B705" s="5" t="s">
        <v>470</v>
      </c>
      <c r="C705" s="46" t="s">
        <v>1415</v>
      </c>
      <c r="D705" s="46" t="s">
        <v>1416</v>
      </c>
      <c r="E705" s="46" t="s">
        <v>473</v>
      </c>
      <c r="F705" s="46" t="s">
        <v>311</v>
      </c>
      <c r="G705" s="46" t="s">
        <v>1914</v>
      </c>
      <c r="H705" s="47"/>
      <c r="I705" s="47" t="s">
        <v>1872</v>
      </c>
      <c r="J705" s="48" t="s">
        <v>11</v>
      </c>
      <c r="K705" s="45"/>
      <c r="L705" s="49">
        <v>71530.425000000003</v>
      </c>
      <c r="M705" s="50">
        <v>43305</v>
      </c>
      <c r="N705" s="51">
        <f t="shared" si="510"/>
        <v>0.60540672028720643</v>
      </c>
      <c r="O705" s="51" t="str">
        <f t="shared" si="511"/>
        <v>&gt;=50%-&lt;80%</v>
      </c>
      <c r="P705" s="50">
        <f t="shared" si="512"/>
        <v>59052.272727272728</v>
      </c>
      <c r="Q705" s="51">
        <f t="shared" si="513"/>
        <v>0.82555461857346335</v>
      </c>
      <c r="R705" s="57"/>
      <c r="S705" s="53">
        <v>10620</v>
      </c>
      <c r="T705" s="54">
        <f t="shared" si="514"/>
        <v>2</v>
      </c>
      <c r="U705" s="54"/>
      <c r="V705" s="53">
        <f t="shared" si="515"/>
        <v>14481.818181818182</v>
      </c>
      <c r="W705" s="54"/>
    </row>
    <row r="706" spans="1:23" hidden="1">
      <c r="A706" s="8" t="s">
        <v>415</v>
      </c>
      <c r="B706" s="5" t="s">
        <v>416</v>
      </c>
      <c r="C706" s="46" t="s">
        <v>930</v>
      </c>
      <c r="D706" s="46" t="s">
        <v>190</v>
      </c>
      <c r="E706" s="46" t="s">
        <v>310</v>
      </c>
      <c r="F706" s="46" t="s">
        <v>311</v>
      </c>
      <c r="G706" s="46" t="s">
        <v>1905</v>
      </c>
      <c r="H706" s="47"/>
      <c r="I706" s="47" t="s">
        <v>1872</v>
      </c>
      <c r="J706" s="48" t="s">
        <v>11</v>
      </c>
      <c r="K706" s="45" t="s">
        <v>11</v>
      </c>
      <c r="L706" s="49">
        <v>45000</v>
      </c>
      <c r="M706" s="50">
        <v>41350</v>
      </c>
      <c r="N706" s="51">
        <f t="shared" ref="N706:N712" si="516">IFERROR(M706/L706,2)</f>
        <v>0.91888888888888887</v>
      </c>
      <c r="O706" s="51" t="str">
        <f t="shared" ref="O706:O712" si="517">IF(N706&gt;=120%, "120% equal &amp; above", IF(N706&gt;=100%,"&gt;=100%- &lt;120%",IF(N706&gt;=80%,"&gt;=80%-&lt;100%",IF(N706&gt;=50%,"&gt;=50%-&lt;80%",IF(N706&gt;=20%,"&gt;=20%-&lt;50%","&lt;20%")))))</f>
        <v>&gt;=80%-&lt;100%</v>
      </c>
      <c r="P706" s="50">
        <f t="shared" ref="P706:P712" si="518">M706/$B$3*$B$2</f>
        <v>56386.363636363632</v>
      </c>
      <c r="Q706" s="51">
        <f t="shared" ref="Q706:Q712" si="519">IFERROR(P706/L706,2)</f>
        <v>1.2530303030303029</v>
      </c>
      <c r="R706" s="57">
        <v>26000</v>
      </c>
      <c r="S706" s="53">
        <v>36750</v>
      </c>
      <c r="T706" s="54">
        <f t="shared" ref="T706:T712" si="520">IFERROR(S706/R706,2)</f>
        <v>1.4134615384615385</v>
      </c>
      <c r="U706" s="54"/>
      <c r="V706" s="53">
        <f t="shared" ref="V706:V712" si="521">S706/$B$3*$B$2</f>
        <v>50113.636363636368</v>
      </c>
      <c r="W706" s="54"/>
    </row>
    <row r="707" spans="1:23" hidden="1">
      <c r="A707" s="8" t="s">
        <v>633</v>
      </c>
      <c r="B707" s="5" t="s">
        <v>128</v>
      </c>
      <c r="C707" s="46" t="s">
        <v>634</v>
      </c>
      <c r="D707" s="46" t="s">
        <v>635</v>
      </c>
      <c r="E707" s="46" t="s">
        <v>589</v>
      </c>
      <c r="F707" s="46" t="s">
        <v>311</v>
      </c>
      <c r="G707" s="46" t="s">
        <v>1923</v>
      </c>
      <c r="H707" s="47"/>
      <c r="I707" s="47" t="s">
        <v>1872</v>
      </c>
      <c r="J707" s="48" t="s">
        <v>11</v>
      </c>
      <c r="K707" s="45" t="s">
        <v>11</v>
      </c>
      <c r="L707" s="49">
        <v>44223.975000000006</v>
      </c>
      <c r="M707" s="50">
        <v>33370</v>
      </c>
      <c r="N707" s="51">
        <f t="shared" si="516"/>
        <v>0.75456808213192039</v>
      </c>
      <c r="O707" s="51" t="str">
        <f t="shared" si="517"/>
        <v>&gt;=50%-&lt;80%</v>
      </c>
      <c r="P707" s="50">
        <f t="shared" si="518"/>
        <v>45504.545454545456</v>
      </c>
      <c r="Q707" s="51">
        <f t="shared" si="519"/>
        <v>1.0289564756344369</v>
      </c>
      <c r="R707" s="57">
        <v>26000</v>
      </c>
      <c r="S707" s="53">
        <v>15710</v>
      </c>
      <c r="T707" s="54">
        <f t="shared" si="520"/>
        <v>0.60423076923076924</v>
      </c>
      <c r="U707" s="54"/>
      <c r="V707" s="53">
        <f t="shared" si="521"/>
        <v>21422.727272727272</v>
      </c>
      <c r="W707" s="54"/>
    </row>
    <row r="708" spans="1:23">
      <c r="A708" s="8" t="s">
        <v>374</v>
      </c>
      <c r="B708" s="5" t="s">
        <v>375</v>
      </c>
      <c r="C708" s="46" t="s">
        <v>1433</v>
      </c>
      <c r="D708" s="46" t="s">
        <v>151</v>
      </c>
      <c r="E708" s="46" t="s">
        <v>311</v>
      </c>
      <c r="F708" s="46" t="s">
        <v>311</v>
      </c>
      <c r="G708" s="46" t="s">
        <v>1901</v>
      </c>
      <c r="H708" s="47"/>
      <c r="I708" s="47" t="s">
        <v>1872</v>
      </c>
      <c r="J708" s="48" t="s">
        <v>11</v>
      </c>
      <c r="K708" s="45"/>
      <c r="L708" s="49">
        <v>70000</v>
      </c>
      <c r="M708" s="50">
        <v>104305</v>
      </c>
      <c r="N708" s="51">
        <f t="shared" si="516"/>
        <v>1.4900714285714285</v>
      </c>
      <c r="O708" s="51" t="str">
        <f t="shared" si="517"/>
        <v>120% equal &amp; above</v>
      </c>
      <c r="P708" s="50">
        <f t="shared" si="518"/>
        <v>142234.09090909091</v>
      </c>
      <c r="Q708" s="51">
        <f t="shared" si="519"/>
        <v>2.0319155844155845</v>
      </c>
      <c r="R708" s="57"/>
      <c r="S708" s="53">
        <v>0</v>
      </c>
      <c r="T708" s="54">
        <f t="shared" si="520"/>
        <v>2</v>
      </c>
      <c r="U708" s="54"/>
      <c r="V708" s="53">
        <f t="shared" si="521"/>
        <v>0</v>
      </c>
      <c r="W708" s="54"/>
    </row>
    <row r="709" spans="1:23">
      <c r="A709" s="8" t="s">
        <v>374</v>
      </c>
      <c r="B709" s="5" t="s">
        <v>375</v>
      </c>
      <c r="C709" s="46" t="s">
        <v>1066</v>
      </c>
      <c r="D709" s="46" t="s">
        <v>114</v>
      </c>
      <c r="E709" s="46" t="s">
        <v>311</v>
      </c>
      <c r="F709" s="46" t="s">
        <v>311</v>
      </c>
      <c r="G709" s="46" t="s">
        <v>1937</v>
      </c>
      <c r="H709" s="47"/>
      <c r="I709" s="47" t="s">
        <v>1872</v>
      </c>
      <c r="J709" s="48" t="s">
        <v>11</v>
      </c>
      <c r="K709" s="45"/>
      <c r="L709" s="49">
        <v>70000</v>
      </c>
      <c r="M709" s="50">
        <v>120985</v>
      </c>
      <c r="N709" s="51">
        <f t="shared" si="516"/>
        <v>1.7283571428571429</v>
      </c>
      <c r="O709" s="51" t="str">
        <f t="shared" si="517"/>
        <v>120% equal &amp; above</v>
      </c>
      <c r="P709" s="50">
        <f t="shared" si="518"/>
        <v>164979.54545454547</v>
      </c>
      <c r="Q709" s="51">
        <f t="shared" si="519"/>
        <v>2.3568506493506494</v>
      </c>
      <c r="R709" s="57"/>
      <c r="S709" s="53">
        <v>21650</v>
      </c>
      <c r="T709" s="54">
        <f t="shared" si="520"/>
        <v>2</v>
      </c>
      <c r="U709" s="54"/>
      <c r="V709" s="53">
        <f t="shared" si="521"/>
        <v>29522.727272727272</v>
      </c>
      <c r="W709" s="54"/>
    </row>
    <row r="710" spans="1:23" hidden="1">
      <c r="A710" s="8" t="s">
        <v>785</v>
      </c>
      <c r="B710" s="5" t="s">
        <v>786</v>
      </c>
      <c r="C710" s="46" t="s">
        <v>1352</v>
      </c>
      <c r="D710" s="46" t="s">
        <v>123</v>
      </c>
      <c r="E710" s="46" t="s">
        <v>789</v>
      </c>
      <c r="F710" s="46" t="s">
        <v>311</v>
      </c>
      <c r="G710" s="46" t="s">
        <v>1952</v>
      </c>
      <c r="H710" s="47"/>
      <c r="I710" s="47" t="s">
        <v>1872</v>
      </c>
      <c r="J710" s="48" t="s">
        <v>11</v>
      </c>
      <c r="K710" s="45"/>
      <c r="L710" s="49">
        <v>70000</v>
      </c>
      <c r="M710" s="50">
        <v>39700</v>
      </c>
      <c r="N710" s="51">
        <f t="shared" si="516"/>
        <v>0.56714285714285717</v>
      </c>
      <c r="O710" s="51" t="str">
        <f t="shared" si="517"/>
        <v>&gt;=50%-&lt;80%</v>
      </c>
      <c r="P710" s="50">
        <f t="shared" si="518"/>
        <v>54136.363636363632</v>
      </c>
      <c r="Q710" s="51">
        <f t="shared" si="519"/>
        <v>0.77337662337662327</v>
      </c>
      <c r="R710" s="57"/>
      <c r="S710" s="53">
        <v>12510</v>
      </c>
      <c r="T710" s="54">
        <f t="shared" si="520"/>
        <v>2</v>
      </c>
      <c r="U710" s="54"/>
      <c r="V710" s="53">
        <f t="shared" si="521"/>
        <v>17059.090909090908</v>
      </c>
      <c r="W710" s="54"/>
    </row>
    <row r="711" spans="1:23" hidden="1">
      <c r="A711" s="8" t="s">
        <v>571</v>
      </c>
      <c r="B711" s="5" t="s">
        <v>572</v>
      </c>
      <c r="C711" s="46" t="s">
        <v>936</v>
      </c>
      <c r="D711" s="46" t="s">
        <v>937</v>
      </c>
      <c r="E711" s="46" t="s">
        <v>574</v>
      </c>
      <c r="F711" s="46" t="s">
        <v>311</v>
      </c>
      <c r="G711" s="46" t="s">
        <v>1917</v>
      </c>
      <c r="H711" s="47"/>
      <c r="I711" s="47" t="s">
        <v>1872</v>
      </c>
      <c r="J711" s="48" t="s">
        <v>11</v>
      </c>
      <c r="K711" s="45"/>
      <c r="L711" s="49">
        <v>70000</v>
      </c>
      <c r="M711" s="50">
        <v>39500</v>
      </c>
      <c r="N711" s="51">
        <f t="shared" si="516"/>
        <v>0.56428571428571428</v>
      </c>
      <c r="O711" s="51" t="str">
        <f t="shared" si="517"/>
        <v>&gt;=50%-&lt;80%</v>
      </c>
      <c r="P711" s="50">
        <f t="shared" si="518"/>
        <v>53863.636363636368</v>
      </c>
      <c r="Q711" s="51">
        <f t="shared" si="519"/>
        <v>0.76948051948051954</v>
      </c>
      <c r="R711" s="57"/>
      <c r="S711" s="53">
        <v>0</v>
      </c>
      <c r="T711" s="54">
        <f t="shared" si="520"/>
        <v>2</v>
      </c>
      <c r="U711" s="54"/>
      <c r="V711" s="53">
        <f t="shared" si="521"/>
        <v>0</v>
      </c>
      <c r="W711" s="54"/>
    </row>
    <row r="712" spans="1:23" hidden="1">
      <c r="A712" s="8" t="s">
        <v>571</v>
      </c>
      <c r="B712" s="5" t="s">
        <v>572</v>
      </c>
      <c r="C712" s="46" t="s">
        <v>2697</v>
      </c>
      <c r="D712" s="46" t="s">
        <v>2195</v>
      </c>
      <c r="E712" s="46" t="s">
        <v>574</v>
      </c>
      <c r="F712" s="46" t="s">
        <v>311</v>
      </c>
      <c r="G712" s="46" t="s">
        <v>1917</v>
      </c>
      <c r="H712" s="47"/>
      <c r="I712" s="47" t="s">
        <v>1872</v>
      </c>
      <c r="J712" s="48" t="s">
        <v>11</v>
      </c>
      <c r="K712" s="45"/>
      <c r="L712" s="49">
        <v>70000</v>
      </c>
      <c r="M712" s="50">
        <v>13820</v>
      </c>
      <c r="N712" s="51">
        <f t="shared" si="516"/>
        <v>0.19742857142857143</v>
      </c>
      <c r="O712" s="51" t="str">
        <f t="shared" si="517"/>
        <v>&lt;20%</v>
      </c>
      <c r="P712" s="50">
        <f t="shared" si="518"/>
        <v>18845.454545454544</v>
      </c>
      <c r="Q712" s="51">
        <f t="shared" si="519"/>
        <v>0.26922077922077919</v>
      </c>
      <c r="R712" s="57"/>
      <c r="S712" s="53">
        <v>0</v>
      </c>
      <c r="T712" s="54">
        <f t="shared" si="520"/>
        <v>2</v>
      </c>
      <c r="U712" s="54"/>
      <c r="V712" s="53">
        <f t="shared" si="521"/>
        <v>0</v>
      </c>
      <c r="W712" s="54"/>
    </row>
    <row r="713" spans="1:23" hidden="1">
      <c r="A713" s="8" t="s">
        <v>776</v>
      </c>
      <c r="B713" s="5" t="s">
        <v>777</v>
      </c>
      <c r="C713" s="46" t="s">
        <v>1833</v>
      </c>
      <c r="D713" s="46" t="s">
        <v>269</v>
      </c>
      <c r="E713" s="46" t="s">
        <v>574</v>
      </c>
      <c r="F713" s="46" t="s">
        <v>311</v>
      </c>
      <c r="G713" s="46" t="s">
        <v>1962</v>
      </c>
      <c r="H713" s="47"/>
      <c r="I713" s="47" t="s">
        <v>1872</v>
      </c>
      <c r="J713" s="48" t="s">
        <v>11</v>
      </c>
      <c r="K713" s="45" t="s">
        <v>11</v>
      </c>
      <c r="L713" s="49">
        <v>20000</v>
      </c>
      <c r="M713" s="50">
        <v>12860</v>
      </c>
      <c r="N713" s="51">
        <f t="shared" ref="N713:N717" si="522">IFERROR(M713/L713,2)</f>
        <v>0.64300000000000002</v>
      </c>
      <c r="O713" s="51" t="str">
        <f t="shared" ref="O713:O716" si="523">IF(N713&gt;=120%, "120% equal &amp; above", IF(N713&gt;=100%,"&gt;=100%- &lt;120%",IF(N713&gt;=80%,"&gt;=80%-&lt;100%",IF(N713&gt;=50%,"&gt;=50%-&lt;80%",IF(N713&gt;=20%,"&gt;=20%-&lt;50%","&lt;20%")))))</f>
        <v>&gt;=50%-&lt;80%</v>
      </c>
      <c r="P713" s="50">
        <f t="shared" ref="P713:P717" si="524">M713/$B$3*$B$2</f>
        <v>17536.363636363636</v>
      </c>
      <c r="Q713" s="51">
        <f t="shared" ref="Q713:Q716" si="525">IFERROR(P713/L713,2)</f>
        <v>0.87681818181818183</v>
      </c>
      <c r="R713" s="57">
        <v>50000</v>
      </c>
      <c r="S713" s="53">
        <v>47980</v>
      </c>
      <c r="T713" s="54">
        <f t="shared" ref="T713:T717" si="526">IFERROR(S713/R713,2)</f>
        <v>0.95960000000000001</v>
      </c>
      <c r="U713" s="54"/>
      <c r="V713" s="53">
        <f t="shared" ref="V713:V717" si="527">S713/$B$3*$B$2</f>
        <v>65427.272727272728</v>
      </c>
      <c r="W713" s="54"/>
    </row>
    <row r="714" spans="1:23" hidden="1">
      <c r="A714" s="8" t="s">
        <v>785</v>
      </c>
      <c r="B714" s="5" t="s">
        <v>786</v>
      </c>
      <c r="C714" s="46" t="s">
        <v>795</v>
      </c>
      <c r="D714" s="46" t="s">
        <v>796</v>
      </c>
      <c r="E714" s="46" t="s">
        <v>789</v>
      </c>
      <c r="F714" s="46" t="s">
        <v>311</v>
      </c>
      <c r="G714" s="46" t="s">
        <v>1947</v>
      </c>
      <c r="H714" s="47"/>
      <c r="I714" s="47" t="s">
        <v>1872</v>
      </c>
      <c r="J714" s="48" t="s">
        <v>11</v>
      </c>
      <c r="K714" s="45" t="s">
        <v>11</v>
      </c>
      <c r="L714" s="49">
        <v>30000</v>
      </c>
      <c r="M714" s="50">
        <v>19260</v>
      </c>
      <c r="N714" s="51">
        <f t="shared" si="522"/>
        <v>0.64200000000000002</v>
      </c>
      <c r="O714" s="51" t="str">
        <f t="shared" si="523"/>
        <v>&gt;=50%-&lt;80%</v>
      </c>
      <c r="P714" s="50">
        <f t="shared" si="524"/>
        <v>26263.636363636364</v>
      </c>
      <c r="Q714" s="51">
        <f t="shared" si="525"/>
        <v>0.87545454545454549</v>
      </c>
      <c r="R714" s="57">
        <v>40000</v>
      </c>
      <c r="S714" s="53">
        <v>38120</v>
      </c>
      <c r="T714" s="54">
        <f t="shared" si="526"/>
        <v>0.95299999999999996</v>
      </c>
      <c r="U714" s="54"/>
      <c r="V714" s="53">
        <f t="shared" si="527"/>
        <v>51981.818181818184</v>
      </c>
      <c r="W714" s="54"/>
    </row>
    <row r="715" spans="1:23" hidden="1">
      <c r="A715" s="8" t="s">
        <v>428</v>
      </c>
      <c r="B715" s="5" t="s">
        <v>429</v>
      </c>
      <c r="C715" s="46" t="s">
        <v>2783</v>
      </c>
      <c r="D715" s="46" t="s">
        <v>2784</v>
      </c>
      <c r="E715" s="46" t="s">
        <v>310</v>
      </c>
      <c r="F715" s="46" t="s">
        <v>311</v>
      </c>
      <c r="G715" s="46" t="s">
        <v>1908</v>
      </c>
      <c r="H715" s="47"/>
      <c r="I715" s="47" t="s">
        <v>1872</v>
      </c>
      <c r="J715" s="48" t="s">
        <v>11</v>
      </c>
      <c r="K715" s="45" t="s">
        <v>11</v>
      </c>
      <c r="L715" s="49">
        <v>35000</v>
      </c>
      <c r="M715" s="50">
        <v>19860</v>
      </c>
      <c r="N715" s="51">
        <f t="shared" si="522"/>
        <v>0.56742857142857139</v>
      </c>
      <c r="O715" s="51" t="str">
        <f t="shared" si="523"/>
        <v>&gt;=50%-&lt;80%</v>
      </c>
      <c r="P715" s="50">
        <f t="shared" si="524"/>
        <v>27081.818181818184</v>
      </c>
      <c r="Q715" s="51">
        <f t="shared" si="525"/>
        <v>0.77376623376623377</v>
      </c>
      <c r="R715" s="57">
        <v>35000</v>
      </c>
      <c r="S715" s="53">
        <v>3640</v>
      </c>
      <c r="T715" s="54">
        <f t="shared" si="526"/>
        <v>0.104</v>
      </c>
      <c r="U715" s="54"/>
      <c r="V715" s="53">
        <f t="shared" si="527"/>
        <v>4963.636363636364</v>
      </c>
      <c r="W715" s="54"/>
    </row>
    <row r="716" spans="1:23" hidden="1">
      <c r="A716" s="8" t="s">
        <v>785</v>
      </c>
      <c r="B716" s="5" t="s">
        <v>786</v>
      </c>
      <c r="C716" s="46" t="s">
        <v>2785</v>
      </c>
      <c r="D716" s="46" t="s">
        <v>2786</v>
      </c>
      <c r="E716" s="46" t="s">
        <v>789</v>
      </c>
      <c r="F716" s="46" t="s">
        <v>311</v>
      </c>
      <c r="G716" s="46" t="s">
        <v>1950</v>
      </c>
      <c r="H716" s="47"/>
      <c r="I716" s="47" t="s">
        <v>1872</v>
      </c>
      <c r="J716" s="48" t="s">
        <v>11</v>
      </c>
      <c r="K716" s="45"/>
      <c r="L716" s="49">
        <v>70000</v>
      </c>
      <c r="M716" s="50">
        <v>27305</v>
      </c>
      <c r="N716" s="51">
        <f t="shared" si="522"/>
        <v>0.39007142857142857</v>
      </c>
      <c r="O716" s="51" t="str">
        <f t="shared" si="523"/>
        <v>&gt;=20%-&lt;50%</v>
      </c>
      <c r="P716" s="50">
        <f t="shared" si="524"/>
        <v>37234.090909090912</v>
      </c>
      <c r="Q716" s="51">
        <f t="shared" si="525"/>
        <v>0.53191558441558451</v>
      </c>
      <c r="R716" s="57"/>
      <c r="S716" s="53">
        <v>0</v>
      </c>
      <c r="T716" s="54">
        <f t="shared" si="526"/>
        <v>2</v>
      </c>
      <c r="U716" s="54"/>
      <c r="V716" s="53">
        <f t="shared" si="527"/>
        <v>0</v>
      </c>
      <c r="W716" s="54"/>
    </row>
    <row r="717" spans="1:23" hidden="1">
      <c r="A717" s="8" t="s">
        <v>776</v>
      </c>
      <c r="B717" s="5" t="s">
        <v>777</v>
      </c>
      <c r="C717" s="46" t="s">
        <v>2422</v>
      </c>
      <c r="D717" s="46" t="s">
        <v>2423</v>
      </c>
      <c r="E717" s="46" t="s">
        <v>574</v>
      </c>
      <c r="F717" s="46" t="s">
        <v>311</v>
      </c>
      <c r="G717" s="46" t="s">
        <v>1961</v>
      </c>
      <c r="H717" s="47"/>
      <c r="I717" s="47" t="s">
        <v>1872</v>
      </c>
      <c r="J717" s="48"/>
      <c r="K717" s="45" t="s">
        <v>11</v>
      </c>
      <c r="L717" s="49"/>
      <c r="M717" s="50">
        <v>9350</v>
      </c>
      <c r="N717" s="51">
        <f t="shared" si="522"/>
        <v>2</v>
      </c>
      <c r="O717" s="51" t="str">
        <f t="shared" ref="O717:O725" si="528">IF(N717&gt;=120%, "120% equal &amp; above", IF(N717&gt;=100%,"&gt;=100%- &lt;120%",IF(N717&gt;=80%,"&gt;=80%-&lt;100%",IF(N717&gt;=50%,"&gt;=50%-&lt;80%",IF(N717&gt;=20%,"&gt;=20%-&lt;50%","&lt;20%")))))</f>
        <v>120% equal &amp; above</v>
      </c>
      <c r="P717" s="50">
        <f t="shared" si="524"/>
        <v>12750</v>
      </c>
      <c r="Q717" s="51">
        <f t="shared" ref="Q717:Q725" si="529">IFERROR(P717/L717,2)</f>
        <v>2</v>
      </c>
      <c r="R717" s="57">
        <v>70000</v>
      </c>
      <c r="S717" s="53">
        <v>29210</v>
      </c>
      <c r="T717" s="54">
        <f t="shared" si="526"/>
        <v>0.41728571428571426</v>
      </c>
      <c r="U717" s="54"/>
      <c r="V717" s="53">
        <f t="shared" si="527"/>
        <v>39831.818181818184</v>
      </c>
      <c r="W717" s="54"/>
    </row>
    <row r="718" spans="1:23" hidden="1">
      <c r="A718" s="8" t="s">
        <v>469</v>
      </c>
      <c r="B718" s="5" t="s">
        <v>470</v>
      </c>
      <c r="C718" s="46" t="s">
        <v>502</v>
      </c>
      <c r="D718" s="46" t="s">
        <v>503</v>
      </c>
      <c r="E718" s="46" t="s">
        <v>473</v>
      </c>
      <c r="F718" s="46" t="s">
        <v>311</v>
      </c>
      <c r="G718" s="46" t="s">
        <v>1911</v>
      </c>
      <c r="H718" s="47"/>
      <c r="I718" s="47" t="s">
        <v>1872</v>
      </c>
      <c r="J718" s="48" t="s">
        <v>11</v>
      </c>
      <c r="K718" s="45"/>
      <c r="L718" s="49">
        <v>69784.875</v>
      </c>
      <c r="M718" s="50">
        <v>96395</v>
      </c>
      <c r="N718" s="51">
        <f t="shared" ref="N718:N726" si="530">IFERROR(M718/L718,2)</f>
        <v>1.3813165102036795</v>
      </c>
      <c r="O718" s="51" t="str">
        <f t="shared" si="528"/>
        <v>120% equal &amp; above</v>
      </c>
      <c r="P718" s="50">
        <f t="shared" ref="P718:P726" si="531">M718/$B$3*$B$2</f>
        <v>131447.72727272726</v>
      </c>
      <c r="Q718" s="51">
        <f t="shared" si="529"/>
        <v>1.8836134230050174</v>
      </c>
      <c r="R718" s="57"/>
      <c r="S718" s="53">
        <v>3890</v>
      </c>
      <c r="T718" s="54">
        <f t="shared" ref="T718:T726" si="532">IFERROR(S718/R718,2)</f>
        <v>2</v>
      </c>
      <c r="U718" s="54"/>
      <c r="V718" s="53">
        <f t="shared" ref="V718:V726" si="533">S718/$B$3*$B$2</f>
        <v>5304.545454545454</v>
      </c>
      <c r="W718" s="54"/>
    </row>
    <row r="719" spans="1:23" hidden="1">
      <c r="A719" s="8" t="s">
        <v>701</v>
      </c>
      <c r="B719" s="5" t="s">
        <v>300</v>
      </c>
      <c r="C719" s="46" t="s">
        <v>1235</v>
      </c>
      <c r="D719" s="46" t="s">
        <v>1236</v>
      </c>
      <c r="E719" s="46" t="s">
        <v>473</v>
      </c>
      <c r="F719" s="46" t="s">
        <v>311</v>
      </c>
      <c r="G719" s="46" t="s">
        <v>1940</v>
      </c>
      <c r="H719" s="47"/>
      <c r="I719" s="47" t="s">
        <v>1872</v>
      </c>
      <c r="J719" s="48" t="s">
        <v>11</v>
      </c>
      <c r="K719" s="45"/>
      <c r="L719" s="49">
        <v>69268.5</v>
      </c>
      <c r="M719" s="50">
        <v>28820</v>
      </c>
      <c r="N719" s="51">
        <f t="shared" si="530"/>
        <v>0.41606213502530009</v>
      </c>
      <c r="O719" s="51" t="str">
        <f t="shared" si="528"/>
        <v>&gt;=20%-&lt;50%</v>
      </c>
      <c r="P719" s="50">
        <f t="shared" si="531"/>
        <v>39300</v>
      </c>
      <c r="Q719" s="51">
        <f t="shared" si="529"/>
        <v>0.56735745685268191</v>
      </c>
      <c r="R719" s="57"/>
      <c r="S719" s="53">
        <v>0</v>
      </c>
      <c r="T719" s="54">
        <f t="shared" si="532"/>
        <v>2</v>
      </c>
      <c r="U719" s="54"/>
      <c r="V719" s="53">
        <f t="shared" si="533"/>
        <v>0</v>
      </c>
      <c r="W719" s="54"/>
    </row>
    <row r="720" spans="1:23" hidden="1">
      <c r="A720" s="8" t="s">
        <v>585</v>
      </c>
      <c r="B720" s="5" t="s">
        <v>586</v>
      </c>
      <c r="C720" s="46" t="s">
        <v>1429</v>
      </c>
      <c r="D720" s="46" t="s">
        <v>1430</v>
      </c>
      <c r="E720" s="46" t="s">
        <v>589</v>
      </c>
      <c r="F720" s="46" t="s">
        <v>311</v>
      </c>
      <c r="G720" s="46" t="s">
        <v>1921</v>
      </c>
      <c r="H720" s="47"/>
      <c r="I720" s="47" t="s">
        <v>1872</v>
      </c>
      <c r="J720" s="48" t="s">
        <v>11</v>
      </c>
      <c r="K720" s="45"/>
      <c r="L720" s="49">
        <v>69171.975000000006</v>
      </c>
      <c r="M720" s="50">
        <v>40915</v>
      </c>
      <c r="N720" s="51">
        <f t="shared" si="530"/>
        <v>0.59149677307898174</v>
      </c>
      <c r="O720" s="51" t="str">
        <f t="shared" si="528"/>
        <v>&gt;=50%-&lt;80%</v>
      </c>
      <c r="P720" s="50">
        <f t="shared" si="531"/>
        <v>55793.181818181816</v>
      </c>
      <c r="Q720" s="51">
        <f t="shared" si="529"/>
        <v>0.8065865087440659</v>
      </c>
      <c r="R720" s="57"/>
      <c r="S720" s="53">
        <v>18450</v>
      </c>
      <c r="T720" s="54">
        <f t="shared" si="532"/>
        <v>2</v>
      </c>
      <c r="U720" s="54"/>
      <c r="V720" s="53">
        <f t="shared" si="533"/>
        <v>25159.090909090908</v>
      </c>
      <c r="W720" s="54"/>
    </row>
    <row r="721" spans="1:23" hidden="1">
      <c r="A721" s="8" t="s">
        <v>680</v>
      </c>
      <c r="B721" s="5" t="s">
        <v>681</v>
      </c>
      <c r="C721" s="46" t="s">
        <v>989</v>
      </c>
      <c r="D721" s="46" t="s">
        <v>110</v>
      </c>
      <c r="E721" s="46" t="s">
        <v>311</v>
      </c>
      <c r="F721" s="46" t="s">
        <v>311</v>
      </c>
      <c r="G721" s="46" t="s">
        <v>1930</v>
      </c>
      <c r="H721" s="47"/>
      <c r="I721" s="47" t="s">
        <v>1872</v>
      </c>
      <c r="J721" s="48" t="s">
        <v>11</v>
      </c>
      <c r="K721" s="45"/>
      <c r="L721" s="49">
        <v>69170</v>
      </c>
      <c r="M721" s="50">
        <v>36840</v>
      </c>
      <c r="N721" s="51">
        <f t="shared" si="530"/>
        <v>0.53260083851380657</v>
      </c>
      <c r="O721" s="51" t="str">
        <f t="shared" si="528"/>
        <v>&gt;=50%-&lt;80%</v>
      </c>
      <c r="P721" s="50">
        <f t="shared" si="531"/>
        <v>50236.363636363632</v>
      </c>
      <c r="Q721" s="51">
        <f t="shared" si="529"/>
        <v>0.72627387070064531</v>
      </c>
      <c r="R721" s="57"/>
      <c r="S721" s="53">
        <v>20470</v>
      </c>
      <c r="T721" s="54">
        <f t="shared" si="532"/>
        <v>2</v>
      </c>
      <c r="U721" s="54"/>
      <c r="V721" s="53">
        <f t="shared" si="533"/>
        <v>27913.636363636364</v>
      </c>
      <c r="W721" s="54"/>
    </row>
    <row r="722" spans="1:23" hidden="1">
      <c r="A722" s="8" t="s">
        <v>469</v>
      </c>
      <c r="B722" s="5" t="s">
        <v>470</v>
      </c>
      <c r="C722" s="46" t="s">
        <v>517</v>
      </c>
      <c r="D722" s="46" t="s">
        <v>518</v>
      </c>
      <c r="E722" s="46" t="s">
        <v>473</v>
      </c>
      <c r="F722" s="46" t="s">
        <v>311</v>
      </c>
      <c r="G722" s="46" t="s">
        <v>1912</v>
      </c>
      <c r="H722" s="47"/>
      <c r="I722" s="47" t="s">
        <v>1872</v>
      </c>
      <c r="J722" s="48" t="s">
        <v>11</v>
      </c>
      <c r="K722" s="45"/>
      <c r="L722" s="49">
        <v>69092.325000000012</v>
      </c>
      <c r="M722" s="50">
        <v>45475</v>
      </c>
      <c r="N722" s="51">
        <f t="shared" si="530"/>
        <v>0.65817730116912398</v>
      </c>
      <c r="O722" s="51" t="str">
        <f t="shared" si="528"/>
        <v>&gt;=50%-&lt;80%</v>
      </c>
      <c r="P722" s="50">
        <f t="shared" si="531"/>
        <v>62011.363636363632</v>
      </c>
      <c r="Q722" s="51">
        <f t="shared" si="529"/>
        <v>0.89751450159425983</v>
      </c>
      <c r="R722" s="57"/>
      <c r="S722" s="53">
        <v>7790</v>
      </c>
      <c r="T722" s="54">
        <f t="shared" si="532"/>
        <v>2</v>
      </c>
      <c r="U722" s="54"/>
      <c r="V722" s="53">
        <f t="shared" si="533"/>
        <v>10622.727272727272</v>
      </c>
      <c r="W722" s="54"/>
    </row>
    <row r="723" spans="1:23" hidden="1">
      <c r="A723" s="8" t="s">
        <v>785</v>
      </c>
      <c r="B723" s="5" t="s">
        <v>786</v>
      </c>
      <c r="C723" s="46" t="s">
        <v>820</v>
      </c>
      <c r="D723" s="46" t="s">
        <v>821</v>
      </c>
      <c r="E723" s="46" t="s">
        <v>789</v>
      </c>
      <c r="F723" s="46" t="s">
        <v>311</v>
      </c>
      <c r="G723" s="46" t="s">
        <v>1950</v>
      </c>
      <c r="H723" s="47"/>
      <c r="I723" s="47" t="s">
        <v>1872</v>
      </c>
      <c r="J723" s="48" t="s">
        <v>11</v>
      </c>
      <c r="K723" s="45" t="s">
        <v>11</v>
      </c>
      <c r="L723" s="49">
        <v>42831.450000000004</v>
      </c>
      <c r="M723" s="50">
        <v>11740</v>
      </c>
      <c r="N723" s="51">
        <f t="shared" si="530"/>
        <v>0.27409765487743232</v>
      </c>
      <c r="O723" s="51" t="str">
        <f t="shared" si="528"/>
        <v>&gt;=20%-&lt;50%</v>
      </c>
      <c r="P723" s="50">
        <f t="shared" si="531"/>
        <v>16009.090909090908</v>
      </c>
      <c r="Q723" s="51">
        <f t="shared" si="529"/>
        <v>0.37376952937831681</v>
      </c>
      <c r="R723" s="57">
        <v>26000</v>
      </c>
      <c r="S723" s="53">
        <v>51560</v>
      </c>
      <c r="T723" s="54">
        <f t="shared" si="532"/>
        <v>1.9830769230769232</v>
      </c>
      <c r="U723" s="54"/>
      <c r="V723" s="53">
        <f t="shared" si="533"/>
        <v>70309.090909090912</v>
      </c>
      <c r="W723" s="54"/>
    </row>
    <row r="724" spans="1:23" hidden="1">
      <c r="A724" s="8" t="s">
        <v>680</v>
      </c>
      <c r="B724" s="5" t="s">
        <v>681</v>
      </c>
      <c r="C724" s="46" t="s">
        <v>947</v>
      </c>
      <c r="D724" s="46" t="s">
        <v>196</v>
      </c>
      <c r="E724" s="46" t="s">
        <v>311</v>
      </c>
      <c r="F724" s="46" t="s">
        <v>311</v>
      </c>
      <c r="G724" s="46" t="s">
        <v>1934</v>
      </c>
      <c r="H724" s="47"/>
      <c r="I724" s="47" t="s">
        <v>1872</v>
      </c>
      <c r="J724" s="48" t="s">
        <v>11</v>
      </c>
      <c r="K724" s="45"/>
      <c r="L724" s="49">
        <v>68791.666666666672</v>
      </c>
      <c r="M724" s="50">
        <v>29320</v>
      </c>
      <c r="N724" s="51">
        <f t="shared" si="530"/>
        <v>0.42621441550575406</v>
      </c>
      <c r="O724" s="51" t="str">
        <f t="shared" si="528"/>
        <v>&gt;=20%-&lt;50%</v>
      </c>
      <c r="P724" s="50">
        <f t="shared" si="531"/>
        <v>39981.818181818184</v>
      </c>
      <c r="Q724" s="51">
        <f t="shared" si="529"/>
        <v>0.58120147568966463</v>
      </c>
      <c r="R724" s="57"/>
      <c r="S724" s="53">
        <v>0</v>
      </c>
      <c r="T724" s="54">
        <f t="shared" si="532"/>
        <v>2</v>
      </c>
      <c r="U724" s="54"/>
      <c r="V724" s="53">
        <f t="shared" si="533"/>
        <v>0</v>
      </c>
      <c r="W724" s="54"/>
    </row>
    <row r="725" spans="1:23" hidden="1">
      <c r="A725" s="8" t="s">
        <v>776</v>
      </c>
      <c r="B725" s="5" t="s">
        <v>777</v>
      </c>
      <c r="C725" s="46" t="s">
        <v>2127</v>
      </c>
      <c r="D725" s="46" t="s">
        <v>186</v>
      </c>
      <c r="E725" s="46" t="s">
        <v>574</v>
      </c>
      <c r="F725" s="46" t="s">
        <v>311</v>
      </c>
      <c r="G725" s="46" t="s">
        <v>1945</v>
      </c>
      <c r="H725" s="47"/>
      <c r="I725" s="47" t="s">
        <v>1872</v>
      </c>
      <c r="J725" s="48" t="s">
        <v>11</v>
      </c>
      <c r="K725" s="45" t="s">
        <v>11</v>
      </c>
      <c r="L725" s="49">
        <v>28069.875000000004</v>
      </c>
      <c r="M725" s="50">
        <v>26405</v>
      </c>
      <c r="N725" s="51">
        <f t="shared" si="530"/>
        <v>0.94068819330331888</v>
      </c>
      <c r="O725" s="51" t="str">
        <f t="shared" si="528"/>
        <v>&gt;=80%-&lt;100%</v>
      </c>
      <c r="P725" s="50">
        <f t="shared" si="531"/>
        <v>36006.818181818184</v>
      </c>
      <c r="Q725" s="51">
        <f t="shared" si="529"/>
        <v>1.2827566272317985</v>
      </c>
      <c r="R725" s="57">
        <v>40000</v>
      </c>
      <c r="S725" s="53">
        <v>15610</v>
      </c>
      <c r="T725" s="54">
        <f t="shared" si="532"/>
        <v>0.39024999999999999</v>
      </c>
      <c r="U725" s="54"/>
      <c r="V725" s="53">
        <f t="shared" si="533"/>
        <v>21286.363636363636</v>
      </c>
      <c r="W725" s="54"/>
    </row>
    <row r="726" spans="1:23" hidden="1">
      <c r="A726" s="8" t="s">
        <v>701</v>
      </c>
      <c r="B726" s="5" t="s">
        <v>300</v>
      </c>
      <c r="C726" s="46" t="s">
        <v>759</v>
      </c>
      <c r="D726" s="46" t="s">
        <v>760</v>
      </c>
      <c r="E726" s="46" t="s">
        <v>473</v>
      </c>
      <c r="F726" s="46" t="s">
        <v>311</v>
      </c>
      <c r="G726" s="46" t="s">
        <v>2766</v>
      </c>
      <c r="H726" s="47"/>
      <c r="I726" s="47" t="s">
        <v>1872</v>
      </c>
      <c r="J726" s="48" t="s">
        <v>11</v>
      </c>
      <c r="K726" s="45"/>
      <c r="L726" s="49">
        <v>67816.575000000012</v>
      </c>
      <c r="M726" s="50">
        <v>72800</v>
      </c>
      <c r="N726" s="51">
        <f t="shared" si="530"/>
        <v>1.0734838791254202</v>
      </c>
      <c r="O726" s="51" t="str">
        <f t="shared" ref="O726:O737" si="534">IF(N726&gt;=120%, "120% equal &amp; above", IF(N726&gt;=100%,"&gt;=100%- &lt;120%",IF(N726&gt;=80%,"&gt;=80%-&lt;100%",IF(N726&gt;=50%,"&gt;=50%-&lt;80%",IF(N726&gt;=20%,"&gt;=20%-&lt;50%","&lt;20%")))))</f>
        <v>&gt;=100%- &lt;120%</v>
      </c>
      <c r="P726" s="50">
        <f t="shared" si="531"/>
        <v>99272.727272727265</v>
      </c>
      <c r="Q726" s="51">
        <f t="shared" ref="Q726:Q737" si="535">IFERROR(P726/L726,2)</f>
        <v>1.4638416533528456</v>
      </c>
      <c r="R726" s="57"/>
      <c r="S726" s="53">
        <v>0</v>
      </c>
      <c r="T726" s="54">
        <f t="shared" si="532"/>
        <v>2</v>
      </c>
      <c r="U726" s="54"/>
      <c r="V726" s="53">
        <f t="shared" si="533"/>
        <v>0</v>
      </c>
      <c r="W726" s="54"/>
    </row>
    <row r="727" spans="1:23" hidden="1">
      <c r="A727" s="8" t="s">
        <v>680</v>
      </c>
      <c r="B727" s="5" t="s">
        <v>681</v>
      </c>
      <c r="C727" s="46" t="s">
        <v>1126</v>
      </c>
      <c r="D727" s="46" t="s">
        <v>289</v>
      </c>
      <c r="E727" s="46" t="s">
        <v>311</v>
      </c>
      <c r="F727" s="46" t="s">
        <v>311</v>
      </c>
      <c r="G727" s="46" t="s">
        <v>1934</v>
      </c>
      <c r="H727" s="47"/>
      <c r="I727" s="47" t="s">
        <v>1872</v>
      </c>
      <c r="J727" s="48" t="s">
        <v>11</v>
      </c>
      <c r="K727" s="45"/>
      <c r="L727" s="49">
        <v>66858.333333333328</v>
      </c>
      <c r="M727" s="50">
        <v>67400</v>
      </c>
      <c r="N727" s="51">
        <f t="shared" ref="N727:N737" si="536">IFERROR(M727/L727,2)</f>
        <v>1.0081017075906769</v>
      </c>
      <c r="O727" s="51" t="str">
        <f t="shared" si="534"/>
        <v>&gt;=100%- &lt;120%</v>
      </c>
      <c r="P727" s="50">
        <f t="shared" ref="P727:P737" si="537">M727/$B$3*$B$2</f>
        <v>91909.090909090912</v>
      </c>
      <c r="Q727" s="51">
        <f t="shared" si="535"/>
        <v>1.3746841467145594</v>
      </c>
      <c r="R727" s="57"/>
      <c r="S727" s="53">
        <v>76790</v>
      </c>
      <c r="T727" s="54">
        <f t="shared" ref="T727:T737" si="538">IFERROR(S727/R727,2)</f>
        <v>2</v>
      </c>
      <c r="U727" s="54"/>
      <c r="V727" s="53">
        <f t="shared" ref="V727:V737" si="539">S727/$B$3*$B$2</f>
        <v>104713.63636363637</v>
      </c>
      <c r="W727" s="54"/>
    </row>
    <row r="728" spans="1:23" hidden="1">
      <c r="A728" s="8" t="s">
        <v>785</v>
      </c>
      <c r="B728" s="5" t="s">
        <v>786</v>
      </c>
      <c r="C728" s="46" t="s">
        <v>2620</v>
      </c>
      <c r="D728" s="46" t="s">
        <v>2621</v>
      </c>
      <c r="E728" s="46" t="s">
        <v>789</v>
      </c>
      <c r="F728" s="46" t="s">
        <v>311</v>
      </c>
      <c r="G728" s="46" t="s">
        <v>1951</v>
      </c>
      <c r="H728" s="47"/>
      <c r="I728" s="47" t="s">
        <v>1872</v>
      </c>
      <c r="J728" s="48" t="s">
        <v>11</v>
      </c>
      <c r="K728" s="45" t="s">
        <v>11</v>
      </c>
      <c r="L728" s="49">
        <v>40767.975000000006</v>
      </c>
      <c r="M728" s="50">
        <v>53175</v>
      </c>
      <c r="N728" s="51">
        <f t="shared" si="536"/>
        <v>1.3043326287361585</v>
      </c>
      <c r="O728" s="51" t="str">
        <f t="shared" si="534"/>
        <v>120% equal &amp; above</v>
      </c>
      <c r="P728" s="50">
        <f t="shared" si="537"/>
        <v>72511.363636363632</v>
      </c>
      <c r="Q728" s="51">
        <f t="shared" si="535"/>
        <v>1.7786354028220344</v>
      </c>
      <c r="R728" s="57">
        <v>26000</v>
      </c>
      <c r="S728" s="53">
        <v>14360</v>
      </c>
      <c r="T728" s="54">
        <f t="shared" si="538"/>
        <v>0.55230769230769228</v>
      </c>
      <c r="U728" s="54"/>
      <c r="V728" s="53">
        <f t="shared" si="539"/>
        <v>19581.818181818184</v>
      </c>
      <c r="W728" s="54"/>
    </row>
    <row r="729" spans="1:23" hidden="1">
      <c r="A729" s="8" t="s">
        <v>785</v>
      </c>
      <c r="B729" s="5" t="s">
        <v>786</v>
      </c>
      <c r="C729" s="46" t="s">
        <v>903</v>
      </c>
      <c r="D729" s="46" t="s">
        <v>904</v>
      </c>
      <c r="E729" s="46" t="s">
        <v>789</v>
      </c>
      <c r="F729" s="46" t="s">
        <v>311</v>
      </c>
      <c r="G729" s="46" t="s">
        <v>1951</v>
      </c>
      <c r="H729" s="47"/>
      <c r="I729" s="47" t="s">
        <v>1872</v>
      </c>
      <c r="J729" s="48" t="s">
        <v>11</v>
      </c>
      <c r="K729" s="45" t="s">
        <v>11</v>
      </c>
      <c r="L729" s="49">
        <v>40000</v>
      </c>
      <c r="M729" s="50">
        <v>57910</v>
      </c>
      <c r="N729" s="51">
        <f t="shared" si="536"/>
        <v>1.4477500000000001</v>
      </c>
      <c r="O729" s="51" t="str">
        <f t="shared" si="534"/>
        <v>120% equal &amp; above</v>
      </c>
      <c r="P729" s="50">
        <f t="shared" si="537"/>
        <v>78968.181818181823</v>
      </c>
      <c r="Q729" s="51">
        <f t="shared" si="535"/>
        <v>1.9742045454545456</v>
      </c>
      <c r="R729" s="57">
        <v>26000</v>
      </c>
      <c r="S729" s="53">
        <v>11840</v>
      </c>
      <c r="T729" s="54">
        <f t="shared" si="538"/>
        <v>0.45538461538461539</v>
      </c>
      <c r="U729" s="54"/>
      <c r="V729" s="53">
        <f t="shared" si="539"/>
        <v>16145.454545454544</v>
      </c>
      <c r="W729" s="54"/>
    </row>
    <row r="730" spans="1:23" hidden="1">
      <c r="A730" s="8" t="s">
        <v>776</v>
      </c>
      <c r="B730" s="5" t="s">
        <v>777</v>
      </c>
      <c r="C730" s="46" t="s">
        <v>2123</v>
      </c>
      <c r="D730" s="46" t="s">
        <v>2124</v>
      </c>
      <c r="E730" s="46" t="s">
        <v>574</v>
      </c>
      <c r="F730" s="46" t="s">
        <v>311</v>
      </c>
      <c r="G730" s="46" t="s">
        <v>1944</v>
      </c>
      <c r="H730" s="47"/>
      <c r="I730" s="47" t="s">
        <v>1872</v>
      </c>
      <c r="J730" s="48" t="s">
        <v>11</v>
      </c>
      <c r="K730" s="45" t="s">
        <v>11</v>
      </c>
      <c r="L730" s="49">
        <v>40000</v>
      </c>
      <c r="M730" s="50">
        <v>0</v>
      </c>
      <c r="N730" s="51">
        <f t="shared" si="536"/>
        <v>0</v>
      </c>
      <c r="O730" s="51" t="str">
        <f t="shared" si="534"/>
        <v>&lt;20%</v>
      </c>
      <c r="P730" s="50">
        <f t="shared" si="537"/>
        <v>0</v>
      </c>
      <c r="Q730" s="51">
        <f t="shared" si="535"/>
        <v>0</v>
      </c>
      <c r="R730" s="57">
        <v>26000</v>
      </c>
      <c r="S730" s="53">
        <v>0</v>
      </c>
      <c r="T730" s="54">
        <f t="shared" si="538"/>
        <v>0</v>
      </c>
      <c r="U730" s="54"/>
      <c r="V730" s="53">
        <f t="shared" si="539"/>
        <v>0</v>
      </c>
      <c r="W730" s="54"/>
    </row>
    <row r="731" spans="1:23" hidden="1">
      <c r="A731" s="8" t="s">
        <v>776</v>
      </c>
      <c r="B731" s="5" t="s">
        <v>777</v>
      </c>
      <c r="C731" s="46" t="s">
        <v>2347</v>
      </c>
      <c r="D731" s="46" t="s">
        <v>2348</v>
      </c>
      <c r="E731" s="46" t="s">
        <v>574</v>
      </c>
      <c r="F731" s="46" t="s">
        <v>311</v>
      </c>
      <c r="G731" s="46" t="s">
        <v>1962</v>
      </c>
      <c r="H731" s="47"/>
      <c r="I731" s="47" t="s">
        <v>1872</v>
      </c>
      <c r="J731" s="48" t="s">
        <v>11</v>
      </c>
      <c r="K731" s="45" t="s">
        <v>11</v>
      </c>
      <c r="L731" s="49">
        <v>40000</v>
      </c>
      <c r="M731" s="50">
        <v>7380</v>
      </c>
      <c r="N731" s="51">
        <f t="shared" si="536"/>
        <v>0.1845</v>
      </c>
      <c r="O731" s="51" t="str">
        <f t="shared" si="534"/>
        <v>&lt;20%</v>
      </c>
      <c r="P731" s="50">
        <f t="shared" si="537"/>
        <v>10063.636363636364</v>
      </c>
      <c r="Q731" s="51">
        <f t="shared" si="535"/>
        <v>0.25159090909090909</v>
      </c>
      <c r="R731" s="57">
        <v>26000</v>
      </c>
      <c r="S731" s="53">
        <v>5940</v>
      </c>
      <c r="T731" s="54">
        <f t="shared" si="538"/>
        <v>0.22846153846153847</v>
      </c>
      <c r="U731" s="54"/>
      <c r="V731" s="53">
        <f t="shared" si="539"/>
        <v>8100</v>
      </c>
      <c r="W731" s="54"/>
    </row>
    <row r="732" spans="1:23" hidden="1">
      <c r="A732" s="8" t="s">
        <v>776</v>
      </c>
      <c r="B732" s="5" t="s">
        <v>777</v>
      </c>
      <c r="C732" s="46" t="s">
        <v>1178</v>
      </c>
      <c r="D732" s="46" t="s">
        <v>1179</v>
      </c>
      <c r="E732" s="46" t="s">
        <v>574</v>
      </c>
      <c r="F732" s="46" t="s">
        <v>311</v>
      </c>
      <c r="G732" s="46" t="s">
        <v>1961</v>
      </c>
      <c r="H732" s="47"/>
      <c r="I732" s="47" t="s">
        <v>1872</v>
      </c>
      <c r="J732" s="48" t="s">
        <v>11</v>
      </c>
      <c r="K732" s="45" t="s">
        <v>11</v>
      </c>
      <c r="L732" s="49">
        <v>40000</v>
      </c>
      <c r="M732" s="50">
        <v>19510</v>
      </c>
      <c r="N732" s="51">
        <f t="shared" si="536"/>
        <v>0.48775000000000002</v>
      </c>
      <c r="O732" s="51" t="str">
        <f t="shared" si="534"/>
        <v>&gt;=20%-&lt;50%</v>
      </c>
      <c r="P732" s="50">
        <f t="shared" si="537"/>
        <v>26604.545454545456</v>
      </c>
      <c r="Q732" s="51">
        <f t="shared" si="535"/>
        <v>0.66511363636363641</v>
      </c>
      <c r="R732" s="57">
        <v>26000</v>
      </c>
      <c r="S732" s="53">
        <v>12680</v>
      </c>
      <c r="T732" s="54">
        <f t="shared" si="538"/>
        <v>0.4876923076923077</v>
      </c>
      <c r="U732" s="54"/>
      <c r="V732" s="53">
        <f t="shared" si="539"/>
        <v>17290.909090909092</v>
      </c>
      <c r="W732" s="54"/>
    </row>
    <row r="733" spans="1:23" hidden="1">
      <c r="A733" s="8" t="s">
        <v>776</v>
      </c>
      <c r="B733" s="5" t="s">
        <v>777</v>
      </c>
      <c r="C733" s="46" t="s">
        <v>2265</v>
      </c>
      <c r="D733" s="46" t="s">
        <v>2266</v>
      </c>
      <c r="E733" s="46" t="s">
        <v>574</v>
      </c>
      <c r="F733" s="46" t="s">
        <v>311</v>
      </c>
      <c r="G733" s="46" t="s">
        <v>1943</v>
      </c>
      <c r="H733" s="47"/>
      <c r="I733" s="47" t="s">
        <v>1872</v>
      </c>
      <c r="J733" s="48" t="s">
        <v>11</v>
      </c>
      <c r="K733" s="45" t="s">
        <v>11</v>
      </c>
      <c r="L733" s="49">
        <v>40000</v>
      </c>
      <c r="M733" s="50">
        <v>3960</v>
      </c>
      <c r="N733" s="51">
        <f t="shared" si="536"/>
        <v>9.9000000000000005E-2</v>
      </c>
      <c r="O733" s="51" t="str">
        <f t="shared" si="534"/>
        <v>&lt;20%</v>
      </c>
      <c r="P733" s="50">
        <f t="shared" si="537"/>
        <v>5400</v>
      </c>
      <c r="Q733" s="51">
        <f t="shared" si="535"/>
        <v>0.13500000000000001</v>
      </c>
      <c r="R733" s="57">
        <v>26000</v>
      </c>
      <c r="S733" s="53">
        <v>4050</v>
      </c>
      <c r="T733" s="54">
        <f t="shared" si="538"/>
        <v>0.15576923076923077</v>
      </c>
      <c r="U733" s="54"/>
      <c r="V733" s="53">
        <f t="shared" si="539"/>
        <v>5522.727272727273</v>
      </c>
      <c r="W733" s="54"/>
    </row>
    <row r="734" spans="1:23" hidden="1">
      <c r="A734" s="8" t="s">
        <v>776</v>
      </c>
      <c r="B734" s="5" t="s">
        <v>777</v>
      </c>
      <c r="C734" s="46" t="s">
        <v>2330</v>
      </c>
      <c r="D734" s="46" t="s">
        <v>117</v>
      </c>
      <c r="E734" s="46" t="s">
        <v>574</v>
      </c>
      <c r="F734" s="46" t="s">
        <v>311</v>
      </c>
      <c r="G734" s="46" t="s">
        <v>1943</v>
      </c>
      <c r="H734" s="47"/>
      <c r="I734" s="47" t="s">
        <v>1872</v>
      </c>
      <c r="J734" s="48" t="s">
        <v>11</v>
      </c>
      <c r="K734" s="45" t="s">
        <v>11</v>
      </c>
      <c r="L734" s="49">
        <v>40000</v>
      </c>
      <c r="M734" s="50">
        <v>31830</v>
      </c>
      <c r="N734" s="51">
        <f t="shared" si="536"/>
        <v>0.79574999999999996</v>
      </c>
      <c r="O734" s="51" t="str">
        <f t="shared" si="534"/>
        <v>&gt;=50%-&lt;80%</v>
      </c>
      <c r="P734" s="50">
        <f t="shared" si="537"/>
        <v>43404.545454545456</v>
      </c>
      <c r="Q734" s="51">
        <f t="shared" si="535"/>
        <v>1.0851136363636364</v>
      </c>
      <c r="R734" s="57">
        <v>26000</v>
      </c>
      <c r="S734" s="53">
        <v>33240</v>
      </c>
      <c r="T734" s="54">
        <f t="shared" si="538"/>
        <v>1.2784615384615385</v>
      </c>
      <c r="U734" s="54"/>
      <c r="V734" s="53">
        <f t="shared" si="539"/>
        <v>45327.272727272728</v>
      </c>
      <c r="W734" s="54"/>
    </row>
    <row r="735" spans="1:23" hidden="1">
      <c r="A735" s="8" t="s">
        <v>785</v>
      </c>
      <c r="B735" s="5" t="s">
        <v>786</v>
      </c>
      <c r="C735" s="46" t="s">
        <v>822</v>
      </c>
      <c r="D735" s="46" t="s">
        <v>823</v>
      </c>
      <c r="E735" s="46" t="s">
        <v>789</v>
      </c>
      <c r="F735" s="46" t="s">
        <v>311</v>
      </c>
      <c r="G735" s="46" t="s">
        <v>1951</v>
      </c>
      <c r="H735" s="47"/>
      <c r="I735" s="47" t="s">
        <v>1872</v>
      </c>
      <c r="J735" s="48" t="s">
        <v>11</v>
      </c>
      <c r="K735" s="45" t="s">
        <v>11</v>
      </c>
      <c r="L735" s="49">
        <v>40000</v>
      </c>
      <c r="M735" s="50">
        <v>29070</v>
      </c>
      <c r="N735" s="51">
        <f t="shared" si="536"/>
        <v>0.72675000000000001</v>
      </c>
      <c r="O735" s="51" t="str">
        <f t="shared" si="534"/>
        <v>&gt;=50%-&lt;80%</v>
      </c>
      <c r="P735" s="50">
        <f t="shared" si="537"/>
        <v>39640.909090909088</v>
      </c>
      <c r="Q735" s="51">
        <f t="shared" si="535"/>
        <v>0.99102272727272722</v>
      </c>
      <c r="R735" s="57">
        <v>26000</v>
      </c>
      <c r="S735" s="53">
        <v>7690</v>
      </c>
      <c r="T735" s="54">
        <f t="shared" si="538"/>
        <v>0.29576923076923078</v>
      </c>
      <c r="U735" s="54"/>
      <c r="V735" s="53">
        <f t="shared" si="539"/>
        <v>10486.363636363636</v>
      </c>
      <c r="W735" s="54"/>
    </row>
    <row r="736" spans="1:23" hidden="1">
      <c r="A736" s="8" t="s">
        <v>571</v>
      </c>
      <c r="B736" s="5" t="s">
        <v>572</v>
      </c>
      <c r="C736" s="46" t="s">
        <v>2434</v>
      </c>
      <c r="D736" s="46" t="s">
        <v>2435</v>
      </c>
      <c r="E736" s="46" t="s">
        <v>574</v>
      </c>
      <c r="F736" s="46" t="s">
        <v>311</v>
      </c>
      <c r="G736" s="46" t="s">
        <v>1917</v>
      </c>
      <c r="H736" s="47"/>
      <c r="I736" s="47" t="s">
        <v>1872</v>
      </c>
      <c r="J736" s="48" t="s">
        <v>11</v>
      </c>
      <c r="K736" s="45" t="s">
        <v>11</v>
      </c>
      <c r="L736" s="49">
        <v>40000</v>
      </c>
      <c r="M736" s="50">
        <v>19085</v>
      </c>
      <c r="N736" s="51">
        <f t="shared" si="536"/>
        <v>0.47712500000000002</v>
      </c>
      <c r="O736" s="51" t="str">
        <f t="shared" si="534"/>
        <v>&gt;=20%-&lt;50%</v>
      </c>
      <c r="P736" s="50">
        <f t="shared" si="537"/>
        <v>26025</v>
      </c>
      <c r="Q736" s="51">
        <f t="shared" si="535"/>
        <v>0.65062500000000001</v>
      </c>
      <c r="R736" s="57">
        <v>26000</v>
      </c>
      <c r="S736" s="53">
        <v>0</v>
      </c>
      <c r="T736" s="54">
        <f t="shared" si="538"/>
        <v>0</v>
      </c>
      <c r="U736" s="54"/>
      <c r="V736" s="53">
        <f t="shared" si="539"/>
        <v>0</v>
      </c>
      <c r="W736" s="54"/>
    </row>
    <row r="737" spans="1:23" hidden="1">
      <c r="A737" s="8" t="s">
        <v>776</v>
      </c>
      <c r="B737" s="5" t="s">
        <v>777</v>
      </c>
      <c r="C737" s="46" t="s">
        <v>1839</v>
      </c>
      <c r="D737" s="46" t="s">
        <v>1840</v>
      </c>
      <c r="E737" s="46" t="s">
        <v>574</v>
      </c>
      <c r="F737" s="46" t="s">
        <v>311</v>
      </c>
      <c r="G737" s="46" t="s">
        <v>1945</v>
      </c>
      <c r="H737" s="47"/>
      <c r="I737" s="47" t="s">
        <v>1872</v>
      </c>
      <c r="J737" s="48"/>
      <c r="K737" s="45" t="s">
        <v>11</v>
      </c>
      <c r="L737" s="49"/>
      <c r="M737" s="50">
        <v>4680</v>
      </c>
      <c r="N737" s="51">
        <f t="shared" si="536"/>
        <v>2</v>
      </c>
      <c r="O737" s="51" t="str">
        <f t="shared" si="534"/>
        <v>120% equal &amp; above</v>
      </c>
      <c r="P737" s="50">
        <f t="shared" si="537"/>
        <v>6381.818181818182</v>
      </c>
      <c r="Q737" s="51">
        <f t="shared" si="535"/>
        <v>2</v>
      </c>
      <c r="R737" s="57">
        <v>65683.51999999999</v>
      </c>
      <c r="S737" s="53">
        <v>26760</v>
      </c>
      <c r="T737" s="54">
        <f t="shared" si="538"/>
        <v>0.40740812916238356</v>
      </c>
      <c r="U737" s="54"/>
      <c r="V737" s="53">
        <f t="shared" si="539"/>
        <v>36490.909090909088</v>
      </c>
      <c r="W737" s="54"/>
    </row>
    <row r="738" spans="1:23" hidden="1">
      <c r="A738" s="8" t="s">
        <v>776</v>
      </c>
      <c r="B738" s="5" t="s">
        <v>777</v>
      </c>
      <c r="C738" s="46" t="s">
        <v>2692</v>
      </c>
      <c r="D738" s="46" t="s">
        <v>217</v>
      </c>
      <c r="E738" s="46" t="s">
        <v>574</v>
      </c>
      <c r="F738" s="46" t="s">
        <v>311</v>
      </c>
      <c r="G738" s="46" t="s">
        <v>1943</v>
      </c>
      <c r="H738" s="47"/>
      <c r="I738" s="47" t="s">
        <v>1872</v>
      </c>
      <c r="J738" s="48" t="s">
        <v>11</v>
      </c>
      <c r="K738" s="45"/>
      <c r="L738" s="49">
        <v>65000</v>
      </c>
      <c r="M738" s="50">
        <v>21515</v>
      </c>
      <c r="N738" s="51">
        <f t="shared" ref="N738:N753" si="540">IFERROR(M738/L738,2)</f>
        <v>0.33100000000000002</v>
      </c>
      <c r="O738" s="51" t="str">
        <f t="shared" ref="O738:O752" si="541">IF(N738&gt;=120%, "120% equal &amp; above", IF(N738&gt;=100%,"&gt;=100%- &lt;120%",IF(N738&gt;=80%,"&gt;=80%-&lt;100%",IF(N738&gt;=50%,"&gt;=50%-&lt;80%",IF(N738&gt;=20%,"&gt;=20%-&lt;50%","&lt;20%")))))</f>
        <v>&gt;=20%-&lt;50%</v>
      </c>
      <c r="P738" s="50">
        <f t="shared" ref="P738:P753" si="542">M738/$B$3*$B$2</f>
        <v>29338.636363636364</v>
      </c>
      <c r="Q738" s="51">
        <f t="shared" ref="Q738:Q752" si="543">IFERROR(P738/L738,2)</f>
        <v>0.45136363636363636</v>
      </c>
      <c r="R738" s="57"/>
      <c r="S738" s="53">
        <v>8300</v>
      </c>
      <c r="T738" s="54">
        <f t="shared" ref="T738:T753" si="544">IFERROR(S738/R738,2)</f>
        <v>2</v>
      </c>
      <c r="U738" s="54"/>
      <c r="V738" s="53">
        <f t="shared" ref="V738:V753" si="545">S738/$B$3*$B$2</f>
        <v>11318.181818181818</v>
      </c>
      <c r="W738" s="54"/>
    </row>
    <row r="739" spans="1:23" hidden="1">
      <c r="A739" s="8" t="s">
        <v>415</v>
      </c>
      <c r="B739" s="5" t="s">
        <v>416</v>
      </c>
      <c r="C739" s="46" t="s">
        <v>1242</v>
      </c>
      <c r="D739" s="46" t="s">
        <v>1243</v>
      </c>
      <c r="E739" s="46" t="s">
        <v>310</v>
      </c>
      <c r="F739" s="46" t="s">
        <v>311</v>
      </c>
      <c r="G739" s="46" t="s">
        <v>1905</v>
      </c>
      <c r="H739" s="47"/>
      <c r="I739" s="47" t="s">
        <v>1872</v>
      </c>
      <c r="J739" s="48" t="s">
        <v>11</v>
      </c>
      <c r="K739" s="45"/>
      <c r="L739" s="49">
        <v>65000</v>
      </c>
      <c r="M739" s="50">
        <v>46875</v>
      </c>
      <c r="N739" s="51">
        <f t="shared" si="540"/>
        <v>0.72115384615384615</v>
      </c>
      <c r="O739" s="51" t="str">
        <f t="shared" si="541"/>
        <v>&gt;=50%-&lt;80%</v>
      </c>
      <c r="P739" s="50">
        <f t="shared" si="542"/>
        <v>63920.454545454544</v>
      </c>
      <c r="Q739" s="51">
        <f t="shared" si="543"/>
        <v>0.98339160839160833</v>
      </c>
      <c r="R739" s="57"/>
      <c r="S739" s="53">
        <v>18450</v>
      </c>
      <c r="T739" s="54">
        <f t="shared" si="544"/>
        <v>2</v>
      </c>
      <c r="U739" s="54"/>
      <c r="V739" s="53">
        <f t="shared" si="545"/>
        <v>25159.090909090908</v>
      </c>
      <c r="W739" s="54"/>
    </row>
    <row r="740" spans="1:23" hidden="1">
      <c r="A740" s="8" t="s">
        <v>307</v>
      </c>
      <c r="B740" s="5" t="s">
        <v>308</v>
      </c>
      <c r="C740" s="46" t="s">
        <v>1340</v>
      </c>
      <c r="D740" s="46" t="s">
        <v>305</v>
      </c>
      <c r="E740" s="46" t="s">
        <v>310</v>
      </c>
      <c r="F740" s="46" t="s">
        <v>311</v>
      </c>
      <c r="G740" s="46" t="s">
        <v>1890</v>
      </c>
      <c r="H740" s="47"/>
      <c r="I740" s="47" t="s">
        <v>13</v>
      </c>
      <c r="J740" s="48" t="s">
        <v>11</v>
      </c>
      <c r="K740" s="45"/>
      <c r="L740" s="49">
        <v>65000</v>
      </c>
      <c r="M740" s="50">
        <v>112445</v>
      </c>
      <c r="N740" s="51">
        <f t="shared" si="540"/>
        <v>1.7299230769230769</v>
      </c>
      <c r="O740" s="51" t="str">
        <f t="shared" si="541"/>
        <v>120% equal &amp; above</v>
      </c>
      <c r="P740" s="50">
        <f t="shared" si="542"/>
        <v>153334.09090909091</v>
      </c>
      <c r="Q740" s="51">
        <f t="shared" si="543"/>
        <v>2.3589860139860139</v>
      </c>
      <c r="R740" s="57"/>
      <c r="S740" s="53">
        <v>89620</v>
      </c>
      <c r="T740" s="54">
        <f t="shared" si="544"/>
        <v>2</v>
      </c>
      <c r="U740" s="54"/>
      <c r="V740" s="53">
        <f t="shared" si="545"/>
        <v>122209.09090909091</v>
      </c>
      <c r="W740" s="54"/>
    </row>
    <row r="741" spans="1:23" hidden="1">
      <c r="A741" s="8" t="s">
        <v>770</v>
      </c>
      <c r="B741" s="5" t="s">
        <v>771</v>
      </c>
      <c r="C741" s="46" t="s">
        <v>2320</v>
      </c>
      <c r="D741" s="46" t="s">
        <v>2321</v>
      </c>
      <c r="E741" s="46" t="s">
        <v>574</v>
      </c>
      <c r="F741" s="46" t="s">
        <v>311</v>
      </c>
      <c r="G741" s="46" t="s">
        <v>1960</v>
      </c>
      <c r="H741" s="47"/>
      <c r="I741" s="47" t="s">
        <v>1872</v>
      </c>
      <c r="J741" s="48" t="s">
        <v>11</v>
      </c>
      <c r="K741" s="45"/>
      <c r="L741" s="49">
        <v>65000</v>
      </c>
      <c r="M741" s="50">
        <v>60500</v>
      </c>
      <c r="N741" s="51">
        <f t="shared" si="540"/>
        <v>0.93076923076923079</v>
      </c>
      <c r="O741" s="51" t="str">
        <f t="shared" si="541"/>
        <v>&gt;=80%-&lt;100%</v>
      </c>
      <c r="P741" s="50">
        <f t="shared" si="542"/>
        <v>82500</v>
      </c>
      <c r="Q741" s="51">
        <f t="shared" si="543"/>
        <v>1.2692307692307692</v>
      </c>
      <c r="R741" s="57"/>
      <c r="S741" s="53">
        <v>9900</v>
      </c>
      <c r="T741" s="54">
        <f t="shared" si="544"/>
        <v>2</v>
      </c>
      <c r="U741" s="54"/>
      <c r="V741" s="53">
        <f t="shared" si="545"/>
        <v>13500</v>
      </c>
      <c r="W741" s="54"/>
    </row>
    <row r="742" spans="1:23" hidden="1">
      <c r="A742" s="8" t="s">
        <v>307</v>
      </c>
      <c r="B742" s="5" t="s">
        <v>308</v>
      </c>
      <c r="C742" s="46" t="s">
        <v>329</v>
      </c>
      <c r="D742" s="46" t="s">
        <v>330</v>
      </c>
      <c r="E742" s="46" t="s">
        <v>310</v>
      </c>
      <c r="F742" s="46" t="s">
        <v>311</v>
      </c>
      <c r="G742" s="46" t="s">
        <v>1894</v>
      </c>
      <c r="H742" s="47"/>
      <c r="I742" s="47" t="s">
        <v>1872</v>
      </c>
      <c r="J742" s="48" t="s">
        <v>11</v>
      </c>
      <c r="K742" s="45"/>
      <c r="L742" s="49">
        <v>65000</v>
      </c>
      <c r="M742" s="50">
        <v>55135</v>
      </c>
      <c r="N742" s="51">
        <f t="shared" si="540"/>
        <v>0.84823076923076923</v>
      </c>
      <c r="O742" s="51" t="str">
        <f t="shared" si="541"/>
        <v>&gt;=80%-&lt;100%</v>
      </c>
      <c r="P742" s="50">
        <f t="shared" si="542"/>
        <v>75184.090909090912</v>
      </c>
      <c r="Q742" s="51">
        <f t="shared" si="543"/>
        <v>1.1566783216783216</v>
      </c>
      <c r="R742" s="57"/>
      <c r="S742" s="53">
        <v>6570</v>
      </c>
      <c r="T742" s="54">
        <f t="shared" si="544"/>
        <v>2</v>
      </c>
      <c r="U742" s="54"/>
      <c r="V742" s="53">
        <f t="shared" si="545"/>
        <v>8959.0909090909081</v>
      </c>
      <c r="W742" s="54"/>
    </row>
    <row r="743" spans="1:23" hidden="1">
      <c r="A743" s="8" t="s">
        <v>428</v>
      </c>
      <c r="B743" s="5" t="s">
        <v>429</v>
      </c>
      <c r="C743" s="46" t="s">
        <v>2525</v>
      </c>
      <c r="D743" s="46" t="s">
        <v>2526</v>
      </c>
      <c r="E743" s="46" t="s">
        <v>310</v>
      </c>
      <c r="F743" s="46" t="s">
        <v>311</v>
      </c>
      <c r="G743" s="46" t="s">
        <v>1959</v>
      </c>
      <c r="H743" s="47"/>
      <c r="I743" s="47" t="s">
        <v>1872</v>
      </c>
      <c r="J743" s="48" t="s">
        <v>11</v>
      </c>
      <c r="K743" s="45"/>
      <c r="L743" s="49">
        <v>65000</v>
      </c>
      <c r="M743" s="50">
        <v>61150</v>
      </c>
      <c r="N743" s="51">
        <f t="shared" si="540"/>
        <v>0.9407692307692308</v>
      </c>
      <c r="O743" s="51" t="str">
        <f t="shared" si="541"/>
        <v>&gt;=80%-&lt;100%</v>
      </c>
      <c r="P743" s="50">
        <f t="shared" si="542"/>
        <v>83386.363636363632</v>
      </c>
      <c r="Q743" s="51">
        <f t="shared" si="543"/>
        <v>1.2828671328671328</v>
      </c>
      <c r="R743" s="57"/>
      <c r="S743" s="53">
        <v>0</v>
      </c>
      <c r="T743" s="54">
        <f t="shared" si="544"/>
        <v>2</v>
      </c>
      <c r="U743" s="54"/>
      <c r="V743" s="53">
        <f t="shared" si="545"/>
        <v>0</v>
      </c>
      <c r="W743" s="54"/>
    </row>
    <row r="744" spans="1:23" hidden="1">
      <c r="A744" s="8" t="s">
        <v>685</v>
      </c>
      <c r="B744" s="5" t="s">
        <v>686</v>
      </c>
      <c r="C744" s="46" t="s">
        <v>695</v>
      </c>
      <c r="D744" s="46" t="s">
        <v>696</v>
      </c>
      <c r="E744" s="46" t="s">
        <v>311</v>
      </c>
      <c r="F744" s="46" t="s">
        <v>311</v>
      </c>
      <c r="G744" s="46" t="s">
        <v>1932</v>
      </c>
      <c r="H744" s="47"/>
      <c r="I744" s="47" t="s">
        <v>1872</v>
      </c>
      <c r="J744" s="48" t="s">
        <v>11</v>
      </c>
      <c r="K744" s="45"/>
      <c r="L744" s="49">
        <v>65000</v>
      </c>
      <c r="M744" s="50">
        <v>56840</v>
      </c>
      <c r="N744" s="51">
        <f t="shared" si="540"/>
        <v>0.87446153846153851</v>
      </c>
      <c r="O744" s="51" t="str">
        <f t="shared" si="541"/>
        <v>&gt;=80%-&lt;100%</v>
      </c>
      <c r="P744" s="50">
        <f t="shared" si="542"/>
        <v>77509.090909090912</v>
      </c>
      <c r="Q744" s="51">
        <f t="shared" si="543"/>
        <v>1.1924475524475524</v>
      </c>
      <c r="R744" s="57"/>
      <c r="S744" s="53">
        <v>0</v>
      </c>
      <c r="T744" s="54">
        <f t="shared" si="544"/>
        <v>2</v>
      </c>
      <c r="U744" s="54"/>
      <c r="V744" s="53">
        <f t="shared" si="545"/>
        <v>0</v>
      </c>
      <c r="W744" s="54"/>
    </row>
    <row r="745" spans="1:23" hidden="1">
      <c r="A745" s="8" t="s">
        <v>415</v>
      </c>
      <c r="B745" s="5" t="s">
        <v>416</v>
      </c>
      <c r="C745" s="46" t="s">
        <v>451</v>
      </c>
      <c r="D745" s="46" t="s">
        <v>452</v>
      </c>
      <c r="E745" s="46" t="s">
        <v>310</v>
      </c>
      <c r="F745" s="46" t="s">
        <v>311</v>
      </c>
      <c r="G745" s="46" t="s">
        <v>1907</v>
      </c>
      <c r="H745" s="47"/>
      <c r="I745" s="47" t="s">
        <v>1872</v>
      </c>
      <c r="J745" s="48" t="s">
        <v>11</v>
      </c>
      <c r="K745" s="45" t="s">
        <v>11</v>
      </c>
      <c r="L745" s="49">
        <v>35000</v>
      </c>
      <c r="M745" s="50">
        <v>65675</v>
      </c>
      <c r="N745" s="51">
        <f t="shared" si="540"/>
        <v>1.8764285714285713</v>
      </c>
      <c r="O745" s="51" t="str">
        <f t="shared" si="541"/>
        <v>120% equal &amp; above</v>
      </c>
      <c r="P745" s="50">
        <f t="shared" si="542"/>
        <v>89556.818181818177</v>
      </c>
      <c r="Q745" s="51">
        <f t="shared" si="543"/>
        <v>2.5587662337662338</v>
      </c>
      <c r="R745" s="57">
        <v>30000</v>
      </c>
      <c r="S745" s="53">
        <v>29600</v>
      </c>
      <c r="T745" s="54">
        <f t="shared" si="544"/>
        <v>0.98666666666666669</v>
      </c>
      <c r="U745" s="54"/>
      <c r="V745" s="53">
        <f t="shared" si="545"/>
        <v>40363.636363636368</v>
      </c>
      <c r="W745" s="54"/>
    </row>
    <row r="746" spans="1:23" hidden="1">
      <c r="A746" s="8" t="s">
        <v>785</v>
      </c>
      <c r="B746" s="5" t="s">
        <v>786</v>
      </c>
      <c r="C746" s="46" t="s">
        <v>908</v>
      </c>
      <c r="D746" s="46" t="s">
        <v>909</v>
      </c>
      <c r="E746" s="46" t="s">
        <v>789</v>
      </c>
      <c r="F746" s="46" t="s">
        <v>311</v>
      </c>
      <c r="G746" s="46" t="s">
        <v>1946</v>
      </c>
      <c r="H746" s="47"/>
      <c r="I746" s="47" t="s">
        <v>1872</v>
      </c>
      <c r="J746" s="48" t="s">
        <v>11</v>
      </c>
      <c r="K746" s="45" t="s">
        <v>11</v>
      </c>
      <c r="L746" s="49">
        <v>35000</v>
      </c>
      <c r="M746" s="50">
        <v>50050</v>
      </c>
      <c r="N746" s="51">
        <f t="shared" si="540"/>
        <v>1.43</v>
      </c>
      <c r="O746" s="51" t="str">
        <f t="shared" si="541"/>
        <v>120% equal &amp; above</v>
      </c>
      <c r="P746" s="50">
        <f t="shared" si="542"/>
        <v>68250</v>
      </c>
      <c r="Q746" s="51">
        <f t="shared" si="543"/>
        <v>1.95</v>
      </c>
      <c r="R746" s="57">
        <v>30000</v>
      </c>
      <c r="S746" s="53">
        <v>10210</v>
      </c>
      <c r="T746" s="54">
        <f t="shared" si="544"/>
        <v>0.34033333333333332</v>
      </c>
      <c r="U746" s="54"/>
      <c r="V746" s="53">
        <f t="shared" si="545"/>
        <v>13922.727272727272</v>
      </c>
      <c r="W746" s="54"/>
    </row>
    <row r="747" spans="1:23" hidden="1">
      <c r="A747" s="8" t="s">
        <v>785</v>
      </c>
      <c r="B747" s="5" t="s">
        <v>786</v>
      </c>
      <c r="C747" s="46" t="s">
        <v>1762</v>
      </c>
      <c r="D747" s="46" t="s">
        <v>222</v>
      </c>
      <c r="E747" s="46" t="s">
        <v>789</v>
      </c>
      <c r="F747" s="46" t="s">
        <v>311</v>
      </c>
      <c r="G747" s="46" t="s">
        <v>1947</v>
      </c>
      <c r="H747" s="47"/>
      <c r="I747" s="47" t="s">
        <v>1872</v>
      </c>
      <c r="J747" s="48" t="s">
        <v>11</v>
      </c>
      <c r="K747" s="45" t="s">
        <v>11</v>
      </c>
      <c r="L747" s="49">
        <v>30000</v>
      </c>
      <c r="M747" s="50">
        <v>27970</v>
      </c>
      <c r="N747" s="51">
        <f t="shared" si="540"/>
        <v>0.93233333333333335</v>
      </c>
      <c r="O747" s="51" t="str">
        <f t="shared" si="541"/>
        <v>&gt;=80%-&lt;100%</v>
      </c>
      <c r="P747" s="50">
        <f t="shared" si="542"/>
        <v>38140.909090909088</v>
      </c>
      <c r="Q747" s="51">
        <f t="shared" si="543"/>
        <v>1.2713636363636363</v>
      </c>
      <c r="R747" s="57">
        <v>35000</v>
      </c>
      <c r="S747" s="53">
        <v>0</v>
      </c>
      <c r="T747" s="54">
        <f t="shared" si="544"/>
        <v>0</v>
      </c>
      <c r="U747" s="54"/>
      <c r="V747" s="53">
        <f t="shared" si="545"/>
        <v>0</v>
      </c>
      <c r="W747" s="54"/>
    </row>
    <row r="748" spans="1:23" hidden="1">
      <c r="A748" s="8" t="s">
        <v>785</v>
      </c>
      <c r="B748" s="5" t="s">
        <v>786</v>
      </c>
      <c r="C748" s="46" t="s">
        <v>793</v>
      </c>
      <c r="D748" s="46" t="s">
        <v>794</v>
      </c>
      <c r="E748" s="46" t="s">
        <v>789</v>
      </c>
      <c r="F748" s="46" t="s">
        <v>311</v>
      </c>
      <c r="G748" s="46" t="s">
        <v>1947</v>
      </c>
      <c r="H748" s="47"/>
      <c r="I748" s="47" t="s">
        <v>1872</v>
      </c>
      <c r="J748" s="48" t="s">
        <v>11</v>
      </c>
      <c r="K748" s="45" t="s">
        <v>11</v>
      </c>
      <c r="L748" s="49">
        <v>35000</v>
      </c>
      <c r="M748" s="50">
        <v>29360</v>
      </c>
      <c r="N748" s="51">
        <f t="shared" si="540"/>
        <v>0.83885714285714286</v>
      </c>
      <c r="O748" s="51" t="str">
        <f t="shared" si="541"/>
        <v>&gt;=80%-&lt;100%</v>
      </c>
      <c r="P748" s="50">
        <f t="shared" si="542"/>
        <v>40036.363636363632</v>
      </c>
      <c r="Q748" s="51">
        <f t="shared" si="543"/>
        <v>1.1438961038961037</v>
      </c>
      <c r="R748" s="57">
        <v>30000</v>
      </c>
      <c r="S748" s="53">
        <v>8040</v>
      </c>
      <c r="T748" s="54">
        <f t="shared" si="544"/>
        <v>0.26800000000000002</v>
      </c>
      <c r="U748" s="54"/>
      <c r="V748" s="53">
        <f t="shared" si="545"/>
        <v>10963.636363636364</v>
      </c>
      <c r="W748" s="54"/>
    </row>
    <row r="749" spans="1:23" hidden="1">
      <c r="A749" s="8" t="s">
        <v>770</v>
      </c>
      <c r="B749" s="5" t="s">
        <v>771</v>
      </c>
      <c r="C749" s="46" t="s">
        <v>2379</v>
      </c>
      <c r="D749" s="46" t="s">
        <v>97</v>
      </c>
      <c r="E749" s="46" t="s">
        <v>574</v>
      </c>
      <c r="F749" s="46" t="s">
        <v>311</v>
      </c>
      <c r="G749" s="46" t="s">
        <v>1965</v>
      </c>
      <c r="H749" s="47"/>
      <c r="I749" s="47" t="s">
        <v>1872</v>
      </c>
      <c r="J749" s="48" t="s">
        <v>11</v>
      </c>
      <c r="K749" s="45" t="s">
        <v>11</v>
      </c>
      <c r="L749" s="49">
        <v>35000</v>
      </c>
      <c r="M749" s="50">
        <v>970</v>
      </c>
      <c r="N749" s="51">
        <f t="shared" si="540"/>
        <v>2.7714285714285716E-2</v>
      </c>
      <c r="O749" s="51" t="str">
        <f t="shared" si="541"/>
        <v>&lt;20%</v>
      </c>
      <c r="P749" s="50">
        <f t="shared" si="542"/>
        <v>1322.7272727272727</v>
      </c>
      <c r="Q749" s="51">
        <f t="shared" si="543"/>
        <v>3.7792207792207794E-2</v>
      </c>
      <c r="R749" s="57">
        <v>30000</v>
      </c>
      <c r="S749" s="53">
        <v>0</v>
      </c>
      <c r="T749" s="54">
        <f t="shared" si="544"/>
        <v>0</v>
      </c>
      <c r="U749" s="54"/>
      <c r="V749" s="53">
        <f t="shared" si="545"/>
        <v>0</v>
      </c>
      <c r="W749" s="54"/>
    </row>
    <row r="750" spans="1:23" hidden="1">
      <c r="A750" s="8" t="s">
        <v>571</v>
      </c>
      <c r="B750" s="5" t="s">
        <v>572</v>
      </c>
      <c r="C750" s="46" t="s">
        <v>2055</v>
      </c>
      <c r="D750" s="46" t="s">
        <v>2056</v>
      </c>
      <c r="E750" s="46" t="s">
        <v>574</v>
      </c>
      <c r="F750" s="46" t="s">
        <v>311</v>
      </c>
      <c r="G750" s="46" t="s">
        <v>1889</v>
      </c>
      <c r="H750" s="47"/>
      <c r="I750" s="47" t="s">
        <v>1872</v>
      </c>
      <c r="J750" s="48" t="s">
        <v>11</v>
      </c>
      <c r="K750" s="45" t="s">
        <v>11</v>
      </c>
      <c r="L750" s="49">
        <v>25000</v>
      </c>
      <c r="M750" s="50">
        <v>37775</v>
      </c>
      <c r="N750" s="51">
        <f t="shared" si="540"/>
        <v>1.5109999999999999</v>
      </c>
      <c r="O750" s="51" t="str">
        <f t="shared" si="541"/>
        <v>120% equal &amp; above</v>
      </c>
      <c r="P750" s="50">
        <f t="shared" si="542"/>
        <v>51511.363636363632</v>
      </c>
      <c r="Q750" s="51">
        <f t="shared" si="543"/>
        <v>2.0604545454545451</v>
      </c>
      <c r="R750" s="57">
        <v>40000</v>
      </c>
      <c r="S750" s="53">
        <v>29810</v>
      </c>
      <c r="T750" s="54">
        <f t="shared" si="544"/>
        <v>0.74524999999999997</v>
      </c>
      <c r="U750" s="54"/>
      <c r="V750" s="53">
        <f t="shared" si="545"/>
        <v>40650</v>
      </c>
      <c r="W750" s="54"/>
    </row>
    <row r="751" spans="1:23" hidden="1">
      <c r="A751" s="8" t="s">
        <v>428</v>
      </c>
      <c r="B751" s="5" t="s">
        <v>429</v>
      </c>
      <c r="C751" s="46" t="s">
        <v>2039</v>
      </c>
      <c r="D751" s="46" t="s">
        <v>35</v>
      </c>
      <c r="E751" s="46" t="s">
        <v>310</v>
      </c>
      <c r="F751" s="46" t="s">
        <v>311</v>
      </c>
      <c r="G751" s="46" t="s">
        <v>1908</v>
      </c>
      <c r="H751" s="47"/>
      <c r="I751" s="47" t="s">
        <v>1872</v>
      </c>
      <c r="J751" s="48" t="s">
        <v>11</v>
      </c>
      <c r="K751" s="45" t="s">
        <v>11</v>
      </c>
      <c r="L751" s="49">
        <v>30000</v>
      </c>
      <c r="M751" s="50">
        <v>16380</v>
      </c>
      <c r="N751" s="51">
        <f t="shared" si="540"/>
        <v>0.54600000000000004</v>
      </c>
      <c r="O751" s="51" t="str">
        <f t="shared" si="541"/>
        <v>&gt;=50%-&lt;80%</v>
      </c>
      <c r="P751" s="50">
        <f t="shared" si="542"/>
        <v>22336.363636363636</v>
      </c>
      <c r="Q751" s="51">
        <f t="shared" si="543"/>
        <v>0.74454545454545451</v>
      </c>
      <c r="R751" s="57">
        <v>35000</v>
      </c>
      <c r="S751" s="53">
        <v>11940</v>
      </c>
      <c r="T751" s="54">
        <f t="shared" si="544"/>
        <v>0.34114285714285714</v>
      </c>
      <c r="U751" s="54"/>
      <c r="V751" s="53">
        <f t="shared" si="545"/>
        <v>16281.818181818182</v>
      </c>
      <c r="W751" s="54"/>
    </row>
    <row r="752" spans="1:23" hidden="1">
      <c r="A752" s="8" t="s">
        <v>680</v>
      </c>
      <c r="B752" s="5" t="s">
        <v>681</v>
      </c>
      <c r="C752" s="46" t="s">
        <v>2568</v>
      </c>
      <c r="D752" s="46" t="s">
        <v>2569</v>
      </c>
      <c r="E752" s="46" t="s">
        <v>311</v>
      </c>
      <c r="F752" s="46" t="s">
        <v>311</v>
      </c>
      <c r="G752" s="46" t="s">
        <v>1934</v>
      </c>
      <c r="H752" s="47"/>
      <c r="I752" s="47" t="s">
        <v>1872</v>
      </c>
      <c r="J752" s="48"/>
      <c r="K752" s="45" t="s">
        <v>11</v>
      </c>
      <c r="L752" s="49"/>
      <c r="M752" s="50">
        <v>26880</v>
      </c>
      <c r="N752" s="51">
        <f t="shared" si="540"/>
        <v>2</v>
      </c>
      <c r="O752" s="51" t="str">
        <f t="shared" si="541"/>
        <v>120% equal &amp; above</v>
      </c>
      <c r="P752" s="50">
        <f t="shared" si="542"/>
        <v>36654.545454545456</v>
      </c>
      <c r="Q752" s="51">
        <f t="shared" si="543"/>
        <v>2</v>
      </c>
      <c r="R752" s="57">
        <v>65000</v>
      </c>
      <c r="S752" s="53">
        <v>40920</v>
      </c>
      <c r="T752" s="54">
        <f t="shared" si="544"/>
        <v>0.62953846153846149</v>
      </c>
      <c r="U752" s="54"/>
      <c r="V752" s="53">
        <f t="shared" si="545"/>
        <v>55800</v>
      </c>
      <c r="W752" s="54"/>
    </row>
    <row r="753" spans="1:23" hidden="1">
      <c r="A753" s="8" t="s">
        <v>776</v>
      </c>
      <c r="B753" s="5" t="s">
        <v>777</v>
      </c>
      <c r="C753" s="46" t="s">
        <v>1584</v>
      </c>
      <c r="D753" s="46" t="s">
        <v>1585</v>
      </c>
      <c r="E753" s="46" t="s">
        <v>574</v>
      </c>
      <c r="F753" s="46" t="s">
        <v>311</v>
      </c>
      <c r="G753" s="46" t="s">
        <v>1945</v>
      </c>
      <c r="H753" s="47"/>
      <c r="I753" s="47" t="s">
        <v>1872</v>
      </c>
      <c r="J753" s="48"/>
      <c r="K753" s="45" t="s">
        <v>11</v>
      </c>
      <c r="L753" s="49"/>
      <c r="M753" s="50">
        <v>28470</v>
      </c>
      <c r="N753" s="51">
        <f t="shared" si="540"/>
        <v>2</v>
      </c>
      <c r="O753" s="51" t="str">
        <f t="shared" ref="O753:O755" si="546">IF(N753&gt;=120%, "120% equal &amp; above", IF(N753&gt;=100%,"&gt;=100%- &lt;120%",IF(N753&gt;=80%,"&gt;=80%-&lt;100%",IF(N753&gt;=50%,"&gt;=50%-&lt;80%",IF(N753&gt;=20%,"&gt;=20%-&lt;50%","&lt;20%")))))</f>
        <v>120% equal &amp; above</v>
      </c>
      <c r="P753" s="50">
        <f t="shared" si="542"/>
        <v>38822.727272727272</v>
      </c>
      <c r="Q753" s="51">
        <f t="shared" ref="Q753:Q755" si="547">IFERROR(P753/L753,2)</f>
        <v>2</v>
      </c>
      <c r="R753" s="57">
        <v>65000</v>
      </c>
      <c r="S753" s="53">
        <v>0</v>
      </c>
      <c r="T753" s="54">
        <f t="shared" si="544"/>
        <v>0</v>
      </c>
      <c r="U753" s="54"/>
      <c r="V753" s="53">
        <f t="shared" si="545"/>
        <v>0</v>
      </c>
      <c r="W753" s="54"/>
    </row>
    <row r="754" spans="1:23" hidden="1">
      <c r="A754" s="8" t="s">
        <v>680</v>
      </c>
      <c r="B754" s="5" t="s">
        <v>681</v>
      </c>
      <c r="C754" s="46" t="s">
        <v>1312</v>
      </c>
      <c r="D754" s="46" t="s">
        <v>1313</v>
      </c>
      <c r="E754" s="46" t="s">
        <v>311</v>
      </c>
      <c r="F754" s="46" t="s">
        <v>311</v>
      </c>
      <c r="G754" s="46" t="s">
        <v>1930</v>
      </c>
      <c r="H754" s="47"/>
      <c r="I754" s="47" t="s">
        <v>1872</v>
      </c>
      <c r="J754" s="48" t="s">
        <v>11</v>
      </c>
      <c r="K754" s="45"/>
      <c r="L754" s="49">
        <v>64675</v>
      </c>
      <c r="M754" s="50">
        <v>44340</v>
      </c>
      <c r="N754" s="51">
        <f t="shared" ref="N754:N755" si="548">IFERROR(M754/L754,2)</f>
        <v>0.68558175492848861</v>
      </c>
      <c r="O754" s="51" t="str">
        <f t="shared" si="546"/>
        <v>&gt;=50%-&lt;80%</v>
      </c>
      <c r="P754" s="50">
        <f t="shared" ref="P754:P755" si="549">M754/$B$3*$B$2</f>
        <v>60463.636363636368</v>
      </c>
      <c r="Q754" s="51">
        <f t="shared" si="547"/>
        <v>0.93488421126612087</v>
      </c>
      <c r="R754" s="57"/>
      <c r="S754" s="53">
        <v>14700</v>
      </c>
      <c r="T754" s="54">
        <f t="shared" ref="T754:T755" si="550">IFERROR(S754/R754,2)</f>
        <v>2</v>
      </c>
      <c r="U754" s="54"/>
      <c r="V754" s="53">
        <f t="shared" ref="V754:V755" si="551">S754/$B$3*$B$2</f>
        <v>20045.454545454544</v>
      </c>
      <c r="W754" s="54"/>
    </row>
    <row r="755" spans="1:23" hidden="1">
      <c r="A755" s="8" t="s">
        <v>680</v>
      </c>
      <c r="B755" s="5" t="s">
        <v>681</v>
      </c>
      <c r="C755" s="46" t="s">
        <v>2542</v>
      </c>
      <c r="D755" s="46" t="s">
        <v>2543</v>
      </c>
      <c r="E755" s="46" t="s">
        <v>311</v>
      </c>
      <c r="F755" s="46" t="s">
        <v>311</v>
      </c>
      <c r="G755" s="46" t="s">
        <v>1930</v>
      </c>
      <c r="H755" s="47"/>
      <c r="I755" s="47" t="s">
        <v>1872</v>
      </c>
      <c r="J755" s="48" t="s">
        <v>11</v>
      </c>
      <c r="K755" s="45"/>
      <c r="L755" s="49">
        <v>63281.250000000007</v>
      </c>
      <c r="M755" s="50">
        <v>67635</v>
      </c>
      <c r="N755" s="51">
        <f t="shared" si="548"/>
        <v>1.0688</v>
      </c>
      <c r="O755" s="51" t="str">
        <f t="shared" si="546"/>
        <v>&gt;=100%- &lt;120%</v>
      </c>
      <c r="P755" s="50">
        <f t="shared" si="549"/>
        <v>92229.545454545456</v>
      </c>
      <c r="Q755" s="51">
        <f t="shared" si="547"/>
        <v>1.4574545454545453</v>
      </c>
      <c r="R755" s="57"/>
      <c r="S755" s="53">
        <v>0</v>
      </c>
      <c r="T755" s="54">
        <f t="shared" si="550"/>
        <v>2</v>
      </c>
      <c r="U755" s="54"/>
      <c r="V755" s="53">
        <f t="shared" si="551"/>
        <v>0</v>
      </c>
      <c r="W755" s="54"/>
    </row>
    <row r="756" spans="1:23" hidden="1">
      <c r="A756" s="8" t="s">
        <v>469</v>
      </c>
      <c r="B756" s="5" t="s">
        <v>470</v>
      </c>
      <c r="C756" s="46" t="s">
        <v>1338</v>
      </c>
      <c r="D756" s="46" t="s">
        <v>1339</v>
      </c>
      <c r="E756" s="46" t="s">
        <v>473</v>
      </c>
      <c r="F756" s="46" t="s">
        <v>311</v>
      </c>
      <c r="G756" s="46" t="s">
        <v>1910</v>
      </c>
      <c r="H756" s="47"/>
      <c r="I756" s="47" t="s">
        <v>1872</v>
      </c>
      <c r="J756" s="48" t="s">
        <v>11</v>
      </c>
      <c r="K756" s="45"/>
      <c r="L756" s="49">
        <v>62895.825000000004</v>
      </c>
      <c r="M756" s="50">
        <v>23730</v>
      </c>
      <c r="N756" s="51">
        <f t="shared" ref="N756:N767" si="552">IFERROR(M756/L756,2)</f>
        <v>0.37729054352971758</v>
      </c>
      <c r="O756" s="51" t="str">
        <f t="shared" ref="O756:O767" si="553">IF(N756&gt;=120%, "120% equal &amp; above", IF(N756&gt;=100%,"&gt;=100%- &lt;120%",IF(N756&gt;=80%,"&gt;=80%-&lt;100%",IF(N756&gt;=50%,"&gt;=50%-&lt;80%",IF(N756&gt;=20%,"&gt;=20%-&lt;50%","&lt;20%")))))</f>
        <v>&gt;=20%-&lt;50%</v>
      </c>
      <c r="P756" s="50">
        <f t="shared" ref="P756:P767" si="554">M756/$B$3*$B$2</f>
        <v>32359.090909090912</v>
      </c>
      <c r="Q756" s="51">
        <f t="shared" ref="Q756:Q767" si="555">IFERROR(P756/L756,2)</f>
        <v>0.51448710481325122</v>
      </c>
      <c r="R756" s="57"/>
      <c r="S756" s="53">
        <v>45370</v>
      </c>
      <c r="T756" s="54">
        <f t="shared" ref="T756:T767" si="556">IFERROR(S756/R756,2)</f>
        <v>2</v>
      </c>
      <c r="U756" s="54"/>
      <c r="V756" s="53">
        <f t="shared" ref="V756:V767" si="557">S756/$B$3*$B$2</f>
        <v>61868.181818181823</v>
      </c>
      <c r="W756" s="54"/>
    </row>
    <row r="757" spans="1:23" hidden="1">
      <c r="A757" s="8" t="s">
        <v>701</v>
      </c>
      <c r="B757" s="5" t="s">
        <v>300</v>
      </c>
      <c r="C757" s="46" t="s">
        <v>744</v>
      </c>
      <c r="D757" s="46" t="s">
        <v>54</v>
      </c>
      <c r="E757" s="46" t="s">
        <v>473</v>
      </c>
      <c r="F757" s="46" t="s">
        <v>311</v>
      </c>
      <c r="G757" s="46" t="s">
        <v>2766</v>
      </c>
      <c r="H757" s="47"/>
      <c r="I757" s="47" t="s">
        <v>1872</v>
      </c>
      <c r="J757" s="48" t="s">
        <v>11</v>
      </c>
      <c r="K757" s="45"/>
      <c r="L757" s="49">
        <v>62716.950000000004</v>
      </c>
      <c r="M757" s="50">
        <v>32240</v>
      </c>
      <c r="N757" s="51">
        <f t="shared" si="552"/>
        <v>0.51405561016599177</v>
      </c>
      <c r="O757" s="51" t="str">
        <f t="shared" si="553"/>
        <v>&gt;=50%-&lt;80%</v>
      </c>
      <c r="P757" s="50">
        <f t="shared" si="554"/>
        <v>43963.636363636368</v>
      </c>
      <c r="Q757" s="51">
        <f t="shared" si="555"/>
        <v>0.70098492295362524</v>
      </c>
      <c r="R757" s="57"/>
      <c r="S757" s="53">
        <v>0</v>
      </c>
      <c r="T757" s="54">
        <f t="shared" si="556"/>
        <v>2</v>
      </c>
      <c r="U757" s="54"/>
      <c r="V757" s="53">
        <f t="shared" si="557"/>
        <v>0</v>
      </c>
      <c r="W757" s="54"/>
    </row>
    <row r="758" spans="1:23" hidden="1">
      <c r="A758" s="8" t="s">
        <v>585</v>
      </c>
      <c r="B758" s="5" t="s">
        <v>586</v>
      </c>
      <c r="C758" s="46" t="s">
        <v>1028</v>
      </c>
      <c r="D758" s="46" t="s">
        <v>1029</v>
      </c>
      <c r="E758" s="46" t="s">
        <v>589</v>
      </c>
      <c r="F758" s="46" t="s">
        <v>311</v>
      </c>
      <c r="G758" s="46" t="s">
        <v>1920</v>
      </c>
      <c r="H758" s="47"/>
      <c r="I758" s="47" t="s">
        <v>1872</v>
      </c>
      <c r="J758" s="48" t="s">
        <v>11</v>
      </c>
      <c r="K758" s="45"/>
      <c r="L758" s="49">
        <v>62291.700000000004</v>
      </c>
      <c r="M758" s="50">
        <v>68995</v>
      </c>
      <c r="N758" s="51">
        <f t="shared" si="552"/>
        <v>1.1076114474320014</v>
      </c>
      <c r="O758" s="51" t="str">
        <f t="shared" si="553"/>
        <v>&gt;=100%- &lt;120%</v>
      </c>
      <c r="P758" s="50">
        <f t="shared" si="554"/>
        <v>94084.090909090912</v>
      </c>
      <c r="Q758" s="51">
        <f t="shared" si="555"/>
        <v>1.5103792464981836</v>
      </c>
      <c r="R758" s="57"/>
      <c r="S758" s="53">
        <v>4050</v>
      </c>
      <c r="T758" s="54">
        <f t="shared" si="556"/>
        <v>2</v>
      </c>
      <c r="U758" s="54"/>
      <c r="V758" s="53">
        <f t="shared" si="557"/>
        <v>5522.727272727273</v>
      </c>
      <c r="W758" s="54"/>
    </row>
    <row r="759" spans="1:23" hidden="1">
      <c r="A759" s="8" t="s">
        <v>776</v>
      </c>
      <c r="B759" s="5" t="s">
        <v>777</v>
      </c>
      <c r="C759" s="46" t="s">
        <v>1617</v>
      </c>
      <c r="D759" s="46" t="s">
        <v>1618</v>
      </c>
      <c r="E759" s="46" t="s">
        <v>574</v>
      </c>
      <c r="F759" s="46" t="s">
        <v>311</v>
      </c>
      <c r="G759" s="46" t="s">
        <v>1942</v>
      </c>
      <c r="H759" s="47"/>
      <c r="I759" s="47" t="s">
        <v>1872</v>
      </c>
      <c r="J759" s="48" t="s">
        <v>11</v>
      </c>
      <c r="K759" s="45" t="s">
        <v>11</v>
      </c>
      <c r="L759" s="49">
        <v>35000</v>
      </c>
      <c r="M759" s="50">
        <v>28720</v>
      </c>
      <c r="N759" s="51">
        <f t="shared" si="552"/>
        <v>0.82057142857142862</v>
      </c>
      <c r="O759" s="51" t="str">
        <f t="shared" si="553"/>
        <v>&gt;=80%-&lt;100%</v>
      </c>
      <c r="P759" s="50">
        <f t="shared" si="554"/>
        <v>39163.636363636368</v>
      </c>
      <c r="Q759" s="51">
        <f t="shared" si="555"/>
        <v>1.1189610389610392</v>
      </c>
      <c r="R759" s="57">
        <v>26730</v>
      </c>
      <c r="S759" s="53">
        <v>29210</v>
      </c>
      <c r="T759" s="54">
        <f t="shared" si="556"/>
        <v>1.0927796483352039</v>
      </c>
      <c r="U759" s="54"/>
      <c r="V759" s="53">
        <f t="shared" si="557"/>
        <v>39831.818181818184</v>
      </c>
      <c r="W759" s="54"/>
    </row>
    <row r="760" spans="1:23" hidden="1">
      <c r="A760" s="8" t="s">
        <v>785</v>
      </c>
      <c r="B760" s="5" t="s">
        <v>786</v>
      </c>
      <c r="C760" s="46" t="s">
        <v>1271</v>
      </c>
      <c r="D760" s="46" t="s">
        <v>1272</v>
      </c>
      <c r="E760" s="46" t="s">
        <v>789</v>
      </c>
      <c r="F760" s="46" t="s">
        <v>311</v>
      </c>
      <c r="G760" s="46" t="s">
        <v>1950</v>
      </c>
      <c r="H760" s="47"/>
      <c r="I760" s="47" t="s">
        <v>1872</v>
      </c>
      <c r="J760" s="48" t="s">
        <v>11</v>
      </c>
      <c r="K760" s="45" t="s">
        <v>11</v>
      </c>
      <c r="L760" s="49">
        <v>35628.525000000001</v>
      </c>
      <c r="M760" s="50">
        <v>20150</v>
      </c>
      <c r="N760" s="51">
        <f t="shared" si="552"/>
        <v>0.56555807460454788</v>
      </c>
      <c r="O760" s="51" t="str">
        <f t="shared" si="553"/>
        <v>&gt;=50%-&lt;80%</v>
      </c>
      <c r="P760" s="50">
        <f t="shared" si="554"/>
        <v>27477.272727272728</v>
      </c>
      <c r="Q760" s="51">
        <f t="shared" si="555"/>
        <v>0.7712155562789289</v>
      </c>
      <c r="R760" s="57">
        <v>26000</v>
      </c>
      <c r="S760" s="53">
        <v>18000</v>
      </c>
      <c r="T760" s="54">
        <f t="shared" si="556"/>
        <v>0.69230769230769229</v>
      </c>
      <c r="U760" s="54"/>
      <c r="V760" s="53">
        <f t="shared" si="557"/>
        <v>24545.454545454544</v>
      </c>
      <c r="W760" s="54"/>
    </row>
    <row r="761" spans="1:23" hidden="1">
      <c r="A761" s="8" t="s">
        <v>785</v>
      </c>
      <c r="B761" s="5" t="s">
        <v>786</v>
      </c>
      <c r="C761" s="46" t="s">
        <v>1200</v>
      </c>
      <c r="D761" s="46" t="s">
        <v>1201</v>
      </c>
      <c r="E761" s="46" t="s">
        <v>789</v>
      </c>
      <c r="F761" s="46" t="s">
        <v>311</v>
      </c>
      <c r="G761" s="46" t="s">
        <v>1949</v>
      </c>
      <c r="H761" s="47"/>
      <c r="I761" s="47" t="s">
        <v>1872</v>
      </c>
      <c r="J761" s="48" t="s">
        <v>11</v>
      </c>
      <c r="K761" s="45"/>
      <c r="L761" s="49">
        <v>61563.333333333336</v>
      </c>
      <c r="M761" s="50">
        <v>30580</v>
      </c>
      <c r="N761" s="51">
        <f t="shared" si="552"/>
        <v>0.49672424061941628</v>
      </c>
      <c r="O761" s="51" t="str">
        <f t="shared" si="553"/>
        <v>&gt;=20%-&lt;50%</v>
      </c>
      <c r="P761" s="50">
        <f t="shared" si="554"/>
        <v>41700</v>
      </c>
      <c r="Q761" s="51">
        <f t="shared" si="555"/>
        <v>0.67735123720829493</v>
      </c>
      <c r="R761" s="57"/>
      <c r="S761" s="53">
        <v>0</v>
      </c>
      <c r="T761" s="54">
        <f t="shared" si="556"/>
        <v>2</v>
      </c>
      <c r="U761" s="54"/>
      <c r="V761" s="53">
        <f t="shared" si="557"/>
        <v>0</v>
      </c>
      <c r="W761" s="54"/>
    </row>
    <row r="762" spans="1:23" hidden="1">
      <c r="A762" s="8" t="s">
        <v>770</v>
      </c>
      <c r="B762" s="5" t="s">
        <v>771</v>
      </c>
      <c r="C762" s="46" t="s">
        <v>2470</v>
      </c>
      <c r="D762" s="46" t="s">
        <v>1974</v>
      </c>
      <c r="E762" s="46" t="s">
        <v>574</v>
      </c>
      <c r="F762" s="46" t="s">
        <v>311</v>
      </c>
      <c r="G762" s="46" t="s">
        <v>1964</v>
      </c>
      <c r="H762" s="47"/>
      <c r="I762" s="47" t="s">
        <v>1872</v>
      </c>
      <c r="J762" s="48" t="s">
        <v>11</v>
      </c>
      <c r="K762" s="45" t="s">
        <v>11</v>
      </c>
      <c r="L762" s="49">
        <v>30000</v>
      </c>
      <c r="M762" s="50">
        <v>17590</v>
      </c>
      <c r="N762" s="51">
        <f t="shared" si="552"/>
        <v>0.58633333333333337</v>
      </c>
      <c r="O762" s="51" t="str">
        <f t="shared" si="553"/>
        <v>&gt;=50%-&lt;80%</v>
      </c>
      <c r="P762" s="50">
        <f t="shared" si="554"/>
        <v>23986.363636363636</v>
      </c>
      <c r="Q762" s="51">
        <f t="shared" si="555"/>
        <v>0.79954545454545456</v>
      </c>
      <c r="R762" s="57">
        <v>31392</v>
      </c>
      <c r="S762" s="53">
        <v>25740</v>
      </c>
      <c r="T762" s="54">
        <f t="shared" si="556"/>
        <v>0.81995412844036697</v>
      </c>
      <c r="U762" s="54"/>
      <c r="V762" s="53">
        <f t="shared" si="557"/>
        <v>35100</v>
      </c>
      <c r="W762" s="54"/>
    </row>
    <row r="763" spans="1:23" hidden="1">
      <c r="A763" s="8" t="s">
        <v>770</v>
      </c>
      <c r="B763" s="5" t="s">
        <v>771</v>
      </c>
      <c r="C763" s="46" t="s">
        <v>2344</v>
      </c>
      <c r="D763" s="46" t="s">
        <v>46</v>
      </c>
      <c r="E763" s="46" t="s">
        <v>574</v>
      </c>
      <c r="F763" s="46" t="s">
        <v>311</v>
      </c>
      <c r="G763" s="46" t="s">
        <v>1965</v>
      </c>
      <c r="H763" s="47"/>
      <c r="I763" s="47" t="s">
        <v>1872</v>
      </c>
      <c r="J763" s="48" t="s">
        <v>11</v>
      </c>
      <c r="K763" s="45"/>
      <c r="L763" s="49">
        <v>61000</v>
      </c>
      <c r="M763" s="50">
        <v>27260</v>
      </c>
      <c r="N763" s="51">
        <f t="shared" si="552"/>
        <v>0.44688524590163936</v>
      </c>
      <c r="O763" s="51" t="str">
        <f t="shared" si="553"/>
        <v>&gt;=20%-&lt;50%</v>
      </c>
      <c r="P763" s="50">
        <f t="shared" si="554"/>
        <v>37172.727272727272</v>
      </c>
      <c r="Q763" s="51">
        <f t="shared" si="555"/>
        <v>0.60938897168405359</v>
      </c>
      <c r="R763" s="57"/>
      <c r="S763" s="53">
        <v>0</v>
      </c>
      <c r="T763" s="54">
        <f t="shared" si="556"/>
        <v>2</v>
      </c>
      <c r="U763" s="54"/>
      <c r="V763" s="53">
        <f t="shared" si="557"/>
        <v>0</v>
      </c>
      <c r="W763" s="54"/>
    </row>
    <row r="764" spans="1:23" hidden="1">
      <c r="A764" s="8" t="s">
        <v>770</v>
      </c>
      <c r="B764" s="5" t="s">
        <v>771</v>
      </c>
      <c r="C764" s="46" t="s">
        <v>2520</v>
      </c>
      <c r="D764" s="46" t="s">
        <v>2521</v>
      </c>
      <c r="E764" s="46" t="s">
        <v>574</v>
      </c>
      <c r="F764" s="46" t="s">
        <v>311</v>
      </c>
      <c r="G764" s="46" t="s">
        <v>1964</v>
      </c>
      <c r="H764" s="47"/>
      <c r="I764" s="47" t="s">
        <v>1872</v>
      </c>
      <c r="J764" s="48" t="s">
        <v>11</v>
      </c>
      <c r="K764" s="45" t="s">
        <v>11</v>
      </c>
      <c r="L764" s="49">
        <v>35000</v>
      </c>
      <c r="M764" s="50">
        <v>9150</v>
      </c>
      <c r="N764" s="51">
        <f t="shared" si="552"/>
        <v>0.26142857142857145</v>
      </c>
      <c r="O764" s="51" t="str">
        <f t="shared" si="553"/>
        <v>&gt;=20%-&lt;50%</v>
      </c>
      <c r="P764" s="50">
        <f t="shared" si="554"/>
        <v>12477.272727272728</v>
      </c>
      <c r="Q764" s="51">
        <f t="shared" si="555"/>
        <v>0.35649350649350653</v>
      </c>
      <c r="R764" s="57">
        <v>26000</v>
      </c>
      <c r="S764" s="53">
        <v>10620</v>
      </c>
      <c r="T764" s="54">
        <f t="shared" si="556"/>
        <v>0.40846153846153849</v>
      </c>
      <c r="U764" s="54"/>
      <c r="V764" s="53">
        <f t="shared" si="557"/>
        <v>14481.818181818182</v>
      </c>
      <c r="W764" s="54"/>
    </row>
    <row r="765" spans="1:23" hidden="1">
      <c r="A765" s="8" t="s">
        <v>415</v>
      </c>
      <c r="B765" s="5" t="s">
        <v>416</v>
      </c>
      <c r="C765" s="46" t="s">
        <v>1166</v>
      </c>
      <c r="D765" s="46" t="s">
        <v>301</v>
      </c>
      <c r="E765" s="46" t="s">
        <v>310</v>
      </c>
      <c r="F765" s="46" t="s">
        <v>311</v>
      </c>
      <c r="G765" s="46" t="s">
        <v>1905</v>
      </c>
      <c r="H765" s="47"/>
      <c r="I765" s="47" t="s">
        <v>1872</v>
      </c>
      <c r="J765" s="48" t="s">
        <v>11</v>
      </c>
      <c r="K765" s="45" t="s">
        <v>11</v>
      </c>
      <c r="L765" s="49">
        <v>35000</v>
      </c>
      <c r="M765" s="50">
        <v>54240</v>
      </c>
      <c r="N765" s="51">
        <f t="shared" si="552"/>
        <v>1.5497142857142858</v>
      </c>
      <c r="O765" s="51" t="str">
        <f t="shared" si="553"/>
        <v>120% equal &amp; above</v>
      </c>
      <c r="P765" s="50">
        <f t="shared" si="554"/>
        <v>73963.636363636368</v>
      </c>
      <c r="Q765" s="51">
        <f t="shared" si="555"/>
        <v>2.1132467532467532</v>
      </c>
      <c r="R765" s="57">
        <v>26000</v>
      </c>
      <c r="S765" s="53">
        <v>0</v>
      </c>
      <c r="T765" s="54">
        <f t="shared" si="556"/>
        <v>0</v>
      </c>
      <c r="U765" s="54"/>
      <c r="V765" s="53">
        <f t="shared" si="557"/>
        <v>0</v>
      </c>
      <c r="W765" s="54"/>
    </row>
    <row r="766" spans="1:23" hidden="1">
      <c r="A766" s="8" t="s">
        <v>415</v>
      </c>
      <c r="B766" s="5" t="s">
        <v>416</v>
      </c>
      <c r="C766" s="46" t="s">
        <v>445</v>
      </c>
      <c r="D766" s="46" t="s">
        <v>446</v>
      </c>
      <c r="E766" s="46" t="s">
        <v>310</v>
      </c>
      <c r="F766" s="46" t="s">
        <v>311</v>
      </c>
      <c r="G766" s="46" t="s">
        <v>1907</v>
      </c>
      <c r="H766" s="47"/>
      <c r="I766" s="47" t="s">
        <v>1872</v>
      </c>
      <c r="J766" s="48" t="s">
        <v>11</v>
      </c>
      <c r="K766" s="45" t="s">
        <v>11</v>
      </c>
      <c r="L766" s="49">
        <v>35000</v>
      </c>
      <c r="M766" s="50">
        <v>10080</v>
      </c>
      <c r="N766" s="51">
        <f t="shared" si="552"/>
        <v>0.28799999999999998</v>
      </c>
      <c r="O766" s="51" t="str">
        <f t="shared" si="553"/>
        <v>&gt;=20%-&lt;50%</v>
      </c>
      <c r="P766" s="50">
        <f t="shared" si="554"/>
        <v>13745.454545454546</v>
      </c>
      <c r="Q766" s="51">
        <f t="shared" si="555"/>
        <v>0.39272727272727276</v>
      </c>
      <c r="R766" s="57">
        <v>26000</v>
      </c>
      <c r="S766" s="53">
        <v>0</v>
      </c>
      <c r="T766" s="54">
        <f t="shared" si="556"/>
        <v>0</v>
      </c>
      <c r="U766" s="54"/>
      <c r="V766" s="53">
        <f t="shared" si="557"/>
        <v>0</v>
      </c>
      <c r="W766" s="54"/>
    </row>
    <row r="767" spans="1:23" hidden="1">
      <c r="A767" s="8" t="s">
        <v>469</v>
      </c>
      <c r="B767" s="5" t="s">
        <v>470</v>
      </c>
      <c r="C767" s="46" t="s">
        <v>1517</v>
      </c>
      <c r="D767" s="46" t="s">
        <v>1518</v>
      </c>
      <c r="E767" s="46" t="s">
        <v>473</v>
      </c>
      <c r="F767" s="46" t="s">
        <v>311</v>
      </c>
      <c r="G767" s="46" t="s">
        <v>1915</v>
      </c>
      <c r="H767" s="47"/>
      <c r="I767" s="47" t="s">
        <v>1872</v>
      </c>
      <c r="J767" s="48" t="s">
        <v>11</v>
      </c>
      <c r="K767" s="45"/>
      <c r="L767" s="49">
        <v>60984.225000000006</v>
      </c>
      <c r="M767" s="50">
        <v>47550</v>
      </c>
      <c r="N767" s="51">
        <f t="shared" si="552"/>
        <v>0.77970983479744138</v>
      </c>
      <c r="O767" s="51" t="str">
        <f t="shared" si="553"/>
        <v>&gt;=50%-&lt;80%</v>
      </c>
      <c r="P767" s="50">
        <f t="shared" si="554"/>
        <v>64840.909090909096</v>
      </c>
      <c r="Q767" s="51">
        <f t="shared" si="555"/>
        <v>1.0632406838146928</v>
      </c>
      <c r="R767" s="57"/>
      <c r="S767" s="53">
        <v>3640</v>
      </c>
      <c r="T767" s="54">
        <f t="shared" si="556"/>
        <v>2</v>
      </c>
      <c r="U767" s="54"/>
      <c r="V767" s="53">
        <f t="shared" si="557"/>
        <v>4963.636363636364</v>
      </c>
      <c r="W767" s="54"/>
    </row>
    <row r="768" spans="1:23" hidden="1">
      <c r="A768" s="8" t="s">
        <v>633</v>
      </c>
      <c r="B768" s="5" t="s">
        <v>128</v>
      </c>
      <c r="C768" s="46" t="s">
        <v>1322</v>
      </c>
      <c r="D768" s="46" t="s">
        <v>24</v>
      </c>
      <c r="E768" s="46" t="s">
        <v>589</v>
      </c>
      <c r="F768" s="46" t="s">
        <v>311</v>
      </c>
      <c r="G768" s="46" t="s">
        <v>1885</v>
      </c>
      <c r="H768" s="47"/>
      <c r="I768" s="47" t="s">
        <v>1872</v>
      </c>
      <c r="J768" s="48" t="s">
        <v>11</v>
      </c>
      <c r="K768" s="45"/>
      <c r="L768" s="49">
        <v>60468.525000000001</v>
      </c>
      <c r="M768" s="50">
        <v>26400</v>
      </c>
      <c r="N768" s="51">
        <f t="shared" ref="N768:N782" si="558">IFERROR(M768/L768,2)</f>
        <v>0.43659077181062378</v>
      </c>
      <c r="O768" s="51" t="str">
        <f t="shared" ref="O768:O781" si="559">IF(N768&gt;=120%, "120% equal &amp; above", IF(N768&gt;=100%,"&gt;=100%- &lt;120%",IF(N768&gt;=80%,"&gt;=80%-&lt;100%",IF(N768&gt;=50%,"&gt;=50%-&lt;80%",IF(N768&gt;=20%,"&gt;=20%-&lt;50%","&lt;20%")))))</f>
        <v>&gt;=20%-&lt;50%</v>
      </c>
      <c r="P768" s="50">
        <f t="shared" ref="P768:P782" si="560">M768/$B$3*$B$2</f>
        <v>36000</v>
      </c>
      <c r="Q768" s="51">
        <f t="shared" ref="Q768:Q781" si="561">IFERROR(P768/L768,2)</f>
        <v>0.59535105246903242</v>
      </c>
      <c r="R768" s="57"/>
      <c r="S768" s="53">
        <v>0</v>
      </c>
      <c r="T768" s="54">
        <f t="shared" ref="T768:T782" si="562">IFERROR(S768/R768,2)</f>
        <v>2</v>
      </c>
      <c r="U768" s="54"/>
      <c r="V768" s="53">
        <f t="shared" ref="V768:V782" si="563">S768/$B$3*$B$2</f>
        <v>0</v>
      </c>
      <c r="W768" s="54"/>
    </row>
    <row r="769" spans="1:23" hidden="1">
      <c r="A769" s="8" t="s">
        <v>469</v>
      </c>
      <c r="B769" s="5" t="s">
        <v>470</v>
      </c>
      <c r="C769" s="46" t="s">
        <v>528</v>
      </c>
      <c r="D769" s="46" t="s">
        <v>529</v>
      </c>
      <c r="E769" s="46" t="s">
        <v>473</v>
      </c>
      <c r="F769" s="46" t="s">
        <v>311</v>
      </c>
      <c r="G769" s="46" t="s">
        <v>1914</v>
      </c>
      <c r="H769" s="47"/>
      <c r="I769" s="47" t="s">
        <v>1872</v>
      </c>
      <c r="J769" s="48" t="s">
        <v>11</v>
      </c>
      <c r="K769" s="45"/>
      <c r="L769" s="49">
        <v>60318.675000000003</v>
      </c>
      <c r="M769" s="50">
        <v>64845</v>
      </c>
      <c r="N769" s="51">
        <f t="shared" si="558"/>
        <v>1.0750401927761177</v>
      </c>
      <c r="O769" s="51" t="str">
        <f t="shared" si="559"/>
        <v>&gt;=100%- &lt;120%</v>
      </c>
      <c r="P769" s="50">
        <f t="shared" si="560"/>
        <v>88425</v>
      </c>
      <c r="Q769" s="51">
        <f t="shared" si="561"/>
        <v>1.4659638992401607</v>
      </c>
      <c r="R769" s="57"/>
      <c r="S769" s="53">
        <v>0</v>
      </c>
      <c r="T769" s="54">
        <f t="shared" si="562"/>
        <v>2</v>
      </c>
      <c r="U769" s="54"/>
      <c r="V769" s="53">
        <f t="shared" si="563"/>
        <v>0</v>
      </c>
      <c r="W769" s="54"/>
    </row>
    <row r="770" spans="1:23" hidden="1">
      <c r="A770" s="8" t="s">
        <v>680</v>
      </c>
      <c r="B770" s="5" t="s">
        <v>681</v>
      </c>
      <c r="C770" s="46" t="s">
        <v>712</v>
      </c>
      <c r="D770" s="46" t="s">
        <v>713</v>
      </c>
      <c r="E770" s="46" t="s">
        <v>311</v>
      </c>
      <c r="F770" s="46" t="s">
        <v>311</v>
      </c>
      <c r="G770" s="46" t="s">
        <v>1930</v>
      </c>
      <c r="H770" s="47"/>
      <c r="I770" s="47" t="s">
        <v>1872</v>
      </c>
      <c r="J770" s="48" t="s">
        <v>11</v>
      </c>
      <c r="K770" s="45"/>
      <c r="L770" s="49">
        <v>60000</v>
      </c>
      <c r="M770" s="50">
        <v>80330</v>
      </c>
      <c r="N770" s="51">
        <f t="shared" si="558"/>
        <v>1.3388333333333333</v>
      </c>
      <c r="O770" s="51" t="str">
        <f t="shared" si="559"/>
        <v>120% equal &amp; above</v>
      </c>
      <c r="P770" s="50">
        <f t="shared" si="560"/>
        <v>109540.90909090909</v>
      </c>
      <c r="Q770" s="51">
        <f t="shared" si="561"/>
        <v>1.8256818181818182</v>
      </c>
      <c r="R770" s="57"/>
      <c r="S770" s="53">
        <v>10620</v>
      </c>
      <c r="T770" s="54">
        <f t="shared" si="562"/>
        <v>2</v>
      </c>
      <c r="U770" s="54"/>
      <c r="V770" s="53">
        <f t="shared" si="563"/>
        <v>14481.818181818182</v>
      </c>
      <c r="W770" s="54"/>
    </row>
    <row r="771" spans="1:23" hidden="1">
      <c r="A771" s="8" t="s">
        <v>685</v>
      </c>
      <c r="B771" s="5" t="s">
        <v>686</v>
      </c>
      <c r="C771" s="46" t="s">
        <v>962</v>
      </c>
      <c r="D771" s="46" t="s">
        <v>170</v>
      </c>
      <c r="E771" s="46" t="s">
        <v>311</v>
      </c>
      <c r="F771" s="46" t="s">
        <v>311</v>
      </c>
      <c r="G771" s="46" t="s">
        <v>1932</v>
      </c>
      <c r="H771" s="47"/>
      <c r="I771" s="47" t="s">
        <v>1872</v>
      </c>
      <c r="J771" s="48" t="s">
        <v>11</v>
      </c>
      <c r="K771" s="45"/>
      <c r="L771" s="49">
        <v>60000</v>
      </c>
      <c r="M771" s="50">
        <v>60885</v>
      </c>
      <c r="N771" s="51">
        <f t="shared" si="558"/>
        <v>1.01475</v>
      </c>
      <c r="O771" s="51" t="str">
        <f t="shared" si="559"/>
        <v>&gt;=100%- &lt;120%</v>
      </c>
      <c r="P771" s="50">
        <f t="shared" si="560"/>
        <v>83025</v>
      </c>
      <c r="Q771" s="51">
        <f t="shared" si="561"/>
        <v>1.38375</v>
      </c>
      <c r="R771" s="57"/>
      <c r="S771" s="53">
        <v>0</v>
      </c>
      <c r="T771" s="54">
        <f t="shared" si="562"/>
        <v>2</v>
      </c>
      <c r="U771" s="54"/>
      <c r="V771" s="53">
        <f t="shared" si="563"/>
        <v>0</v>
      </c>
      <c r="W771" s="54"/>
    </row>
    <row r="772" spans="1:23" hidden="1">
      <c r="A772" s="8" t="s">
        <v>836</v>
      </c>
      <c r="B772" s="5" t="s">
        <v>837</v>
      </c>
      <c r="C772" s="46" t="s">
        <v>1318</v>
      </c>
      <c r="D772" s="46" t="s">
        <v>1319</v>
      </c>
      <c r="E772" s="46" t="s">
        <v>789</v>
      </c>
      <c r="F772" s="46" t="s">
        <v>311</v>
      </c>
      <c r="G772" s="46" t="s">
        <v>1953</v>
      </c>
      <c r="H772" s="47"/>
      <c r="I772" s="47" t="s">
        <v>1872</v>
      </c>
      <c r="J772" s="48" t="s">
        <v>11</v>
      </c>
      <c r="K772" s="45"/>
      <c r="L772" s="49">
        <v>60000</v>
      </c>
      <c r="M772" s="50">
        <v>74140</v>
      </c>
      <c r="N772" s="51">
        <f t="shared" si="558"/>
        <v>1.2356666666666667</v>
      </c>
      <c r="O772" s="51" t="str">
        <f t="shared" si="559"/>
        <v>120% equal &amp; above</v>
      </c>
      <c r="P772" s="50">
        <f t="shared" si="560"/>
        <v>101100</v>
      </c>
      <c r="Q772" s="51">
        <f t="shared" si="561"/>
        <v>1.6850000000000001</v>
      </c>
      <c r="R772" s="57"/>
      <c r="S772" s="53">
        <v>0</v>
      </c>
      <c r="T772" s="54">
        <f t="shared" si="562"/>
        <v>2</v>
      </c>
      <c r="U772" s="54"/>
      <c r="V772" s="53">
        <f t="shared" si="563"/>
        <v>0</v>
      </c>
      <c r="W772" s="54"/>
    </row>
    <row r="773" spans="1:23">
      <c r="A773" s="8" t="s">
        <v>374</v>
      </c>
      <c r="B773" s="5" t="s">
        <v>375</v>
      </c>
      <c r="C773" s="46" t="s">
        <v>1354</v>
      </c>
      <c r="D773" s="46" t="s">
        <v>117</v>
      </c>
      <c r="E773" s="46" t="s">
        <v>311</v>
      </c>
      <c r="F773" s="46" t="s">
        <v>311</v>
      </c>
      <c r="G773" s="46" t="s">
        <v>1901</v>
      </c>
      <c r="H773" s="47"/>
      <c r="I773" s="47" t="s">
        <v>1872</v>
      </c>
      <c r="J773" s="48" t="s">
        <v>11</v>
      </c>
      <c r="K773" s="45"/>
      <c r="L773" s="49">
        <v>60000</v>
      </c>
      <c r="M773" s="50">
        <v>57830</v>
      </c>
      <c r="N773" s="51">
        <f t="shared" si="558"/>
        <v>0.96383333333333332</v>
      </c>
      <c r="O773" s="51" t="str">
        <f t="shared" si="559"/>
        <v>&gt;=80%-&lt;100%</v>
      </c>
      <c r="P773" s="50">
        <f t="shared" si="560"/>
        <v>78859.090909090912</v>
      </c>
      <c r="Q773" s="51">
        <f t="shared" si="561"/>
        <v>1.3143181818181819</v>
      </c>
      <c r="R773" s="57"/>
      <c r="S773" s="53">
        <v>0</v>
      </c>
      <c r="T773" s="54">
        <f t="shared" si="562"/>
        <v>2</v>
      </c>
      <c r="U773" s="54"/>
      <c r="V773" s="53">
        <f t="shared" si="563"/>
        <v>0</v>
      </c>
      <c r="W773" s="54"/>
    </row>
    <row r="774" spans="1:23">
      <c r="A774" s="8" t="s">
        <v>374</v>
      </c>
      <c r="B774" s="5" t="s">
        <v>375</v>
      </c>
      <c r="C774" s="46" t="s">
        <v>2355</v>
      </c>
      <c r="D774" s="46" t="s">
        <v>274</v>
      </c>
      <c r="E774" s="46" t="s">
        <v>311</v>
      </c>
      <c r="F774" s="46" t="s">
        <v>311</v>
      </c>
      <c r="G774" s="46" t="s">
        <v>1938</v>
      </c>
      <c r="H774" s="47"/>
      <c r="I774" s="47" t="s">
        <v>1872</v>
      </c>
      <c r="J774" s="48" t="s">
        <v>11</v>
      </c>
      <c r="K774" s="45"/>
      <c r="L774" s="49">
        <v>60000</v>
      </c>
      <c r="M774" s="50">
        <v>24490</v>
      </c>
      <c r="N774" s="51">
        <f t="shared" si="558"/>
        <v>0.40816666666666668</v>
      </c>
      <c r="O774" s="51" t="str">
        <f t="shared" si="559"/>
        <v>&gt;=20%-&lt;50%</v>
      </c>
      <c r="P774" s="50">
        <f t="shared" si="560"/>
        <v>33395.454545454544</v>
      </c>
      <c r="Q774" s="51">
        <f t="shared" si="561"/>
        <v>0.55659090909090903</v>
      </c>
      <c r="R774" s="57"/>
      <c r="S774" s="53">
        <v>0</v>
      </c>
      <c r="T774" s="54">
        <f t="shared" si="562"/>
        <v>2</v>
      </c>
      <c r="U774" s="54"/>
      <c r="V774" s="53">
        <f t="shared" si="563"/>
        <v>0</v>
      </c>
      <c r="W774" s="54"/>
    </row>
    <row r="775" spans="1:23">
      <c r="A775" s="8" t="s">
        <v>374</v>
      </c>
      <c r="B775" s="5" t="s">
        <v>375</v>
      </c>
      <c r="C775" s="46" t="s">
        <v>2570</v>
      </c>
      <c r="D775" s="46" t="s">
        <v>2571</v>
      </c>
      <c r="E775" s="46" t="s">
        <v>311</v>
      </c>
      <c r="F775" s="46" t="s">
        <v>311</v>
      </c>
      <c r="G775" s="46" t="s">
        <v>1936</v>
      </c>
      <c r="H775" s="47"/>
      <c r="I775" s="47" t="s">
        <v>1872</v>
      </c>
      <c r="J775" s="48" t="s">
        <v>11</v>
      </c>
      <c r="K775" s="45"/>
      <c r="L775" s="49">
        <v>60000</v>
      </c>
      <c r="M775" s="50">
        <v>36060</v>
      </c>
      <c r="N775" s="51">
        <f t="shared" si="558"/>
        <v>0.60099999999999998</v>
      </c>
      <c r="O775" s="51" t="str">
        <f t="shared" si="559"/>
        <v>&gt;=50%-&lt;80%</v>
      </c>
      <c r="P775" s="50">
        <f t="shared" si="560"/>
        <v>49172.727272727272</v>
      </c>
      <c r="Q775" s="51">
        <f t="shared" si="561"/>
        <v>0.81954545454545458</v>
      </c>
      <c r="R775" s="57"/>
      <c r="S775" s="53">
        <v>0</v>
      </c>
      <c r="T775" s="54">
        <f t="shared" si="562"/>
        <v>2</v>
      </c>
      <c r="U775" s="54"/>
      <c r="V775" s="53">
        <f t="shared" si="563"/>
        <v>0</v>
      </c>
      <c r="W775" s="54"/>
    </row>
    <row r="776" spans="1:23">
      <c r="A776" s="8" t="s">
        <v>374</v>
      </c>
      <c r="B776" s="5" t="s">
        <v>375</v>
      </c>
      <c r="C776" s="46" t="s">
        <v>1437</v>
      </c>
      <c r="D776" s="46" t="s">
        <v>1438</v>
      </c>
      <c r="E776" s="46" t="s">
        <v>311</v>
      </c>
      <c r="F776" s="46" t="s">
        <v>311</v>
      </c>
      <c r="G776" s="46" t="s">
        <v>1938</v>
      </c>
      <c r="H776" s="47"/>
      <c r="I776" s="47" t="s">
        <v>1872</v>
      </c>
      <c r="J776" s="48" t="s">
        <v>11</v>
      </c>
      <c r="K776" s="45"/>
      <c r="L776" s="49">
        <v>60000</v>
      </c>
      <c r="M776" s="50">
        <v>43570</v>
      </c>
      <c r="N776" s="51">
        <f t="shared" si="558"/>
        <v>0.72616666666666663</v>
      </c>
      <c r="O776" s="51" t="str">
        <f t="shared" si="559"/>
        <v>&gt;=50%-&lt;80%</v>
      </c>
      <c r="P776" s="50">
        <f t="shared" si="560"/>
        <v>59413.636363636368</v>
      </c>
      <c r="Q776" s="51">
        <f t="shared" si="561"/>
        <v>0.99022727272727284</v>
      </c>
      <c r="R776" s="57"/>
      <c r="S776" s="53">
        <v>0</v>
      </c>
      <c r="T776" s="54">
        <f t="shared" si="562"/>
        <v>2</v>
      </c>
      <c r="U776" s="54"/>
      <c r="V776" s="53">
        <f t="shared" si="563"/>
        <v>0</v>
      </c>
      <c r="W776" s="54"/>
    </row>
    <row r="777" spans="1:23" hidden="1">
      <c r="A777" s="8" t="s">
        <v>776</v>
      </c>
      <c r="B777" s="5" t="s">
        <v>777</v>
      </c>
      <c r="C777" s="46" t="s">
        <v>1095</v>
      </c>
      <c r="D777" s="46" t="s">
        <v>1096</v>
      </c>
      <c r="E777" s="46" t="s">
        <v>574</v>
      </c>
      <c r="F777" s="46" t="s">
        <v>311</v>
      </c>
      <c r="G777" s="46" t="s">
        <v>1943</v>
      </c>
      <c r="H777" s="47"/>
      <c r="I777" s="47" t="s">
        <v>1872</v>
      </c>
      <c r="J777" s="48" t="s">
        <v>11</v>
      </c>
      <c r="K777" s="45"/>
      <c r="L777" s="49">
        <v>60000</v>
      </c>
      <c r="M777" s="50">
        <v>34015</v>
      </c>
      <c r="N777" s="51">
        <f t="shared" si="558"/>
        <v>0.56691666666666662</v>
      </c>
      <c r="O777" s="51" t="str">
        <f t="shared" si="559"/>
        <v>&gt;=50%-&lt;80%</v>
      </c>
      <c r="P777" s="50">
        <f t="shared" si="560"/>
        <v>46384.090909090912</v>
      </c>
      <c r="Q777" s="51">
        <f t="shared" si="561"/>
        <v>0.77306818181818182</v>
      </c>
      <c r="R777" s="57"/>
      <c r="S777" s="53">
        <v>5940</v>
      </c>
      <c r="T777" s="54">
        <f t="shared" si="562"/>
        <v>2</v>
      </c>
      <c r="U777" s="54"/>
      <c r="V777" s="53">
        <f t="shared" si="563"/>
        <v>8100</v>
      </c>
      <c r="W777" s="54"/>
    </row>
    <row r="778" spans="1:23" hidden="1">
      <c r="A778" s="8" t="s">
        <v>770</v>
      </c>
      <c r="B778" s="5" t="s">
        <v>771</v>
      </c>
      <c r="C778" s="46" t="s">
        <v>2669</v>
      </c>
      <c r="D778" s="46" t="s">
        <v>357</v>
      </c>
      <c r="E778" s="46" t="s">
        <v>574</v>
      </c>
      <c r="F778" s="46" t="s">
        <v>311</v>
      </c>
      <c r="G778" s="46" t="s">
        <v>1965</v>
      </c>
      <c r="H778" s="47"/>
      <c r="I778" s="47" t="s">
        <v>1872</v>
      </c>
      <c r="J778" s="48" t="s">
        <v>11</v>
      </c>
      <c r="K778" s="45"/>
      <c r="L778" s="49">
        <v>60000</v>
      </c>
      <c r="M778" s="50">
        <v>20300</v>
      </c>
      <c r="N778" s="51">
        <f t="shared" si="558"/>
        <v>0.33833333333333332</v>
      </c>
      <c r="O778" s="51" t="str">
        <f t="shared" si="559"/>
        <v>&gt;=20%-&lt;50%</v>
      </c>
      <c r="P778" s="50">
        <f t="shared" si="560"/>
        <v>27681.818181818184</v>
      </c>
      <c r="Q778" s="51">
        <f t="shared" si="561"/>
        <v>0.46136363636363642</v>
      </c>
      <c r="R778" s="57"/>
      <c r="S778" s="53">
        <v>0</v>
      </c>
      <c r="T778" s="54">
        <f t="shared" si="562"/>
        <v>2</v>
      </c>
      <c r="U778" s="54"/>
      <c r="V778" s="53">
        <f t="shared" si="563"/>
        <v>0</v>
      </c>
      <c r="W778" s="54"/>
    </row>
    <row r="779" spans="1:23" hidden="1">
      <c r="A779" s="8" t="s">
        <v>571</v>
      </c>
      <c r="B779" s="5" t="s">
        <v>572</v>
      </c>
      <c r="C779" s="46" t="s">
        <v>573</v>
      </c>
      <c r="D779" s="46" t="s">
        <v>253</v>
      </c>
      <c r="E779" s="46" t="s">
        <v>574</v>
      </c>
      <c r="F779" s="46" t="s">
        <v>311</v>
      </c>
      <c r="G779" s="46" t="s">
        <v>1887</v>
      </c>
      <c r="H779" s="47"/>
      <c r="I779" s="47" t="s">
        <v>1872</v>
      </c>
      <c r="J779" s="48" t="s">
        <v>11</v>
      </c>
      <c r="K779" s="45"/>
      <c r="L779" s="49">
        <v>60000</v>
      </c>
      <c r="M779" s="50">
        <v>61750</v>
      </c>
      <c r="N779" s="51">
        <f t="shared" si="558"/>
        <v>1.0291666666666666</v>
      </c>
      <c r="O779" s="51" t="str">
        <f t="shared" si="559"/>
        <v>&gt;=100%- &lt;120%</v>
      </c>
      <c r="P779" s="50">
        <f t="shared" si="560"/>
        <v>84204.545454545456</v>
      </c>
      <c r="Q779" s="51">
        <f t="shared" si="561"/>
        <v>1.4034090909090908</v>
      </c>
      <c r="R779" s="57"/>
      <c r="S779" s="53">
        <v>10090</v>
      </c>
      <c r="T779" s="54">
        <f t="shared" si="562"/>
        <v>2</v>
      </c>
      <c r="U779" s="54"/>
      <c r="V779" s="53">
        <f t="shared" si="563"/>
        <v>13759.090909090908</v>
      </c>
      <c r="W779" s="54"/>
    </row>
    <row r="780" spans="1:23" hidden="1">
      <c r="A780" s="8" t="s">
        <v>680</v>
      </c>
      <c r="B780" s="5" t="s">
        <v>681</v>
      </c>
      <c r="C780" s="46" t="s">
        <v>719</v>
      </c>
      <c r="D780" s="46" t="s">
        <v>720</v>
      </c>
      <c r="E780" s="46" t="s">
        <v>311</v>
      </c>
      <c r="F780" s="46" t="s">
        <v>311</v>
      </c>
      <c r="G780" s="46" t="s">
        <v>1930</v>
      </c>
      <c r="H780" s="47"/>
      <c r="I780" s="47" t="s">
        <v>1872</v>
      </c>
      <c r="J780" s="48" t="s">
        <v>11</v>
      </c>
      <c r="K780" s="45"/>
      <c r="L780" s="49">
        <v>60000</v>
      </c>
      <c r="M780" s="50">
        <v>65430</v>
      </c>
      <c r="N780" s="51">
        <f t="shared" si="558"/>
        <v>1.0905</v>
      </c>
      <c r="O780" s="51" t="str">
        <f t="shared" si="559"/>
        <v>&gt;=100%- &lt;120%</v>
      </c>
      <c r="P780" s="50">
        <f t="shared" si="560"/>
        <v>89222.727272727265</v>
      </c>
      <c r="Q780" s="51">
        <f t="shared" si="561"/>
        <v>1.4870454545454543</v>
      </c>
      <c r="R780" s="57"/>
      <c r="S780" s="53">
        <v>11650</v>
      </c>
      <c r="T780" s="54">
        <f t="shared" si="562"/>
        <v>2</v>
      </c>
      <c r="U780" s="54"/>
      <c r="V780" s="53">
        <f t="shared" si="563"/>
        <v>15886.363636363636</v>
      </c>
      <c r="W780" s="54"/>
    </row>
    <row r="781" spans="1:23" hidden="1">
      <c r="A781" s="8" t="s">
        <v>415</v>
      </c>
      <c r="B781" s="5" t="s">
        <v>416</v>
      </c>
      <c r="C781" s="46" t="s">
        <v>1575</v>
      </c>
      <c r="D781" s="46" t="s">
        <v>1576</v>
      </c>
      <c r="E781" s="46" t="s">
        <v>310</v>
      </c>
      <c r="F781" s="46" t="s">
        <v>311</v>
      </c>
      <c r="G781" s="46" t="s">
        <v>1906</v>
      </c>
      <c r="H781" s="47"/>
      <c r="I781" s="47" t="s">
        <v>1872</v>
      </c>
      <c r="J781" s="48" t="s">
        <v>11</v>
      </c>
      <c r="K781" s="45"/>
      <c r="L781" s="49">
        <v>60000</v>
      </c>
      <c r="M781" s="50">
        <v>31600</v>
      </c>
      <c r="N781" s="51">
        <f t="shared" si="558"/>
        <v>0.52666666666666662</v>
      </c>
      <c r="O781" s="51" t="str">
        <f t="shared" si="559"/>
        <v>&gt;=50%-&lt;80%</v>
      </c>
      <c r="P781" s="50">
        <f t="shared" si="560"/>
        <v>43090.909090909088</v>
      </c>
      <c r="Q781" s="51">
        <f t="shared" si="561"/>
        <v>0.71818181818181814</v>
      </c>
      <c r="R781" s="57"/>
      <c r="S781" s="53">
        <v>0</v>
      </c>
      <c r="T781" s="54">
        <f t="shared" si="562"/>
        <v>2</v>
      </c>
      <c r="U781" s="54"/>
      <c r="V781" s="53">
        <f t="shared" si="563"/>
        <v>0</v>
      </c>
      <c r="W781" s="54"/>
    </row>
    <row r="782" spans="1:23" hidden="1">
      <c r="A782" s="8" t="s">
        <v>415</v>
      </c>
      <c r="B782" s="5" t="s">
        <v>416</v>
      </c>
      <c r="C782" s="46" t="s">
        <v>453</v>
      </c>
      <c r="D782" s="46" t="s">
        <v>454</v>
      </c>
      <c r="E782" s="46" t="s">
        <v>310</v>
      </c>
      <c r="F782" s="46" t="s">
        <v>311</v>
      </c>
      <c r="G782" s="46" t="s">
        <v>1907</v>
      </c>
      <c r="H782" s="47"/>
      <c r="I782" s="47" t="s">
        <v>1872</v>
      </c>
      <c r="J782" s="48" t="s">
        <v>11</v>
      </c>
      <c r="K782" s="45"/>
      <c r="L782" s="49">
        <v>60000</v>
      </c>
      <c r="M782" s="50">
        <v>44545</v>
      </c>
      <c r="N782" s="51">
        <f t="shared" si="558"/>
        <v>0.74241666666666661</v>
      </c>
      <c r="O782" s="51" t="str">
        <f t="shared" ref="O782:O788" si="564">IF(N782&gt;=120%, "120% equal &amp; above", IF(N782&gt;=100%,"&gt;=100%- &lt;120%",IF(N782&gt;=80%,"&gt;=80%-&lt;100%",IF(N782&gt;=50%,"&gt;=50%-&lt;80%",IF(N782&gt;=20%,"&gt;=20%-&lt;50%","&lt;20%")))))</f>
        <v>&gt;=50%-&lt;80%</v>
      </c>
      <c r="P782" s="50">
        <f t="shared" si="560"/>
        <v>60743.181818181816</v>
      </c>
      <c r="Q782" s="51">
        <f t="shared" ref="Q782:Q788" si="565">IFERROR(P782/L782,2)</f>
        <v>1.0123863636363637</v>
      </c>
      <c r="R782" s="57"/>
      <c r="S782" s="53">
        <v>4150</v>
      </c>
      <c r="T782" s="54">
        <f t="shared" si="562"/>
        <v>2</v>
      </c>
      <c r="U782" s="54"/>
      <c r="V782" s="53">
        <f t="shared" si="563"/>
        <v>5659.090909090909</v>
      </c>
      <c r="W782" s="54"/>
    </row>
    <row r="783" spans="1:23" hidden="1">
      <c r="A783" s="8" t="s">
        <v>415</v>
      </c>
      <c r="B783" s="5" t="s">
        <v>416</v>
      </c>
      <c r="C783" s="46" t="s">
        <v>2034</v>
      </c>
      <c r="D783" s="46" t="s">
        <v>2035</v>
      </c>
      <c r="E783" s="46" t="s">
        <v>310</v>
      </c>
      <c r="F783" s="46" t="s">
        <v>311</v>
      </c>
      <c r="G783" s="46" t="s">
        <v>1907</v>
      </c>
      <c r="H783" s="47"/>
      <c r="I783" s="47" t="s">
        <v>1872</v>
      </c>
      <c r="J783" s="48" t="s">
        <v>11</v>
      </c>
      <c r="K783" s="45"/>
      <c r="L783" s="49">
        <v>60000</v>
      </c>
      <c r="M783" s="50">
        <v>29270</v>
      </c>
      <c r="N783" s="51">
        <f t="shared" ref="N783:N789" si="566">IFERROR(M783/L783,2)</f>
        <v>0.48783333333333334</v>
      </c>
      <c r="O783" s="51" t="str">
        <f t="shared" si="564"/>
        <v>&gt;=20%-&lt;50%</v>
      </c>
      <c r="P783" s="50">
        <f t="shared" ref="P783:P789" si="567">M783/$B$3*$B$2</f>
        <v>39913.636363636368</v>
      </c>
      <c r="Q783" s="51">
        <f t="shared" si="565"/>
        <v>0.66522727272727278</v>
      </c>
      <c r="R783" s="57"/>
      <c r="S783" s="53">
        <v>20290</v>
      </c>
      <c r="T783" s="54">
        <f t="shared" ref="T783:T789" si="568">IFERROR(S783/R783,2)</f>
        <v>2</v>
      </c>
      <c r="U783" s="54"/>
      <c r="V783" s="53">
        <f t="shared" ref="V783:V789" si="569">S783/$B$3*$B$2</f>
        <v>27668.181818181816</v>
      </c>
      <c r="W783" s="54"/>
    </row>
    <row r="784" spans="1:23" hidden="1">
      <c r="A784" s="8" t="s">
        <v>428</v>
      </c>
      <c r="B784" s="5" t="s">
        <v>429</v>
      </c>
      <c r="C784" s="46" t="s">
        <v>1560</v>
      </c>
      <c r="D784" s="46" t="s">
        <v>1561</v>
      </c>
      <c r="E784" s="46" t="s">
        <v>310</v>
      </c>
      <c r="F784" s="46" t="s">
        <v>311</v>
      </c>
      <c r="G784" s="46" t="s">
        <v>1908</v>
      </c>
      <c r="H784" s="47"/>
      <c r="I784" s="47" t="s">
        <v>1872</v>
      </c>
      <c r="J784" s="48" t="s">
        <v>11</v>
      </c>
      <c r="K784" s="45"/>
      <c r="L784" s="49">
        <v>60000</v>
      </c>
      <c r="M784" s="50">
        <v>62780</v>
      </c>
      <c r="N784" s="51">
        <f t="shared" si="566"/>
        <v>1.0463333333333333</v>
      </c>
      <c r="O784" s="51" t="str">
        <f t="shared" si="564"/>
        <v>&gt;=100%- &lt;120%</v>
      </c>
      <c r="P784" s="50">
        <f t="shared" si="567"/>
        <v>85609.090909090912</v>
      </c>
      <c r="Q784" s="51">
        <f t="shared" si="565"/>
        <v>1.4268181818181818</v>
      </c>
      <c r="R784" s="57"/>
      <c r="S784" s="53">
        <v>0</v>
      </c>
      <c r="T784" s="54">
        <f t="shared" si="568"/>
        <v>2</v>
      </c>
      <c r="U784" s="54"/>
      <c r="V784" s="53">
        <f t="shared" si="569"/>
        <v>0</v>
      </c>
      <c r="W784" s="54"/>
    </row>
    <row r="785" spans="1:23" hidden="1">
      <c r="A785" s="8" t="s">
        <v>685</v>
      </c>
      <c r="B785" s="5" t="s">
        <v>686</v>
      </c>
      <c r="C785" s="46" t="s">
        <v>923</v>
      </c>
      <c r="D785" s="46" t="s">
        <v>924</v>
      </c>
      <c r="E785" s="46" t="s">
        <v>311</v>
      </c>
      <c r="F785" s="46" t="s">
        <v>311</v>
      </c>
      <c r="G785" s="46" t="s">
        <v>1958</v>
      </c>
      <c r="H785" s="47"/>
      <c r="I785" s="47" t="s">
        <v>1872</v>
      </c>
      <c r="J785" s="48" t="s">
        <v>11</v>
      </c>
      <c r="K785" s="45"/>
      <c r="L785" s="49">
        <v>60000</v>
      </c>
      <c r="M785" s="50">
        <v>55075</v>
      </c>
      <c r="N785" s="51">
        <f t="shared" si="566"/>
        <v>0.91791666666666671</v>
      </c>
      <c r="O785" s="51" t="str">
        <f t="shared" si="564"/>
        <v>&gt;=80%-&lt;100%</v>
      </c>
      <c r="P785" s="50">
        <f t="shared" si="567"/>
        <v>75102.272727272735</v>
      </c>
      <c r="Q785" s="51">
        <f t="shared" si="565"/>
        <v>1.2517045454545457</v>
      </c>
      <c r="R785" s="57"/>
      <c r="S785" s="53">
        <v>13190</v>
      </c>
      <c r="T785" s="54">
        <f t="shared" si="568"/>
        <v>2</v>
      </c>
      <c r="U785" s="54"/>
      <c r="V785" s="53">
        <f t="shared" si="569"/>
        <v>17986.363636363636</v>
      </c>
      <c r="W785" s="54"/>
    </row>
    <row r="786" spans="1:23" hidden="1">
      <c r="A786" s="8" t="s">
        <v>415</v>
      </c>
      <c r="B786" s="5" t="s">
        <v>416</v>
      </c>
      <c r="C786" s="46" t="s">
        <v>2196</v>
      </c>
      <c r="D786" s="46" t="s">
        <v>2197</v>
      </c>
      <c r="E786" s="46" t="s">
        <v>310</v>
      </c>
      <c r="F786" s="46" t="s">
        <v>311</v>
      </c>
      <c r="G786" s="46" t="s">
        <v>1907</v>
      </c>
      <c r="H786" s="47"/>
      <c r="I786" s="47" t="s">
        <v>1872</v>
      </c>
      <c r="J786" s="48" t="s">
        <v>11</v>
      </c>
      <c r="K786" s="45"/>
      <c r="L786" s="49">
        <v>60000</v>
      </c>
      <c r="M786" s="50">
        <v>22870</v>
      </c>
      <c r="N786" s="51">
        <f t="shared" si="566"/>
        <v>0.38116666666666665</v>
      </c>
      <c r="O786" s="51" t="str">
        <f t="shared" si="564"/>
        <v>&gt;=20%-&lt;50%</v>
      </c>
      <c r="P786" s="50">
        <f t="shared" si="567"/>
        <v>31186.363636363636</v>
      </c>
      <c r="Q786" s="51">
        <f t="shared" si="565"/>
        <v>0.51977272727272728</v>
      </c>
      <c r="R786" s="57"/>
      <c r="S786" s="53">
        <v>0</v>
      </c>
      <c r="T786" s="54">
        <f t="shared" si="568"/>
        <v>2</v>
      </c>
      <c r="U786" s="54"/>
      <c r="V786" s="53">
        <f t="shared" si="569"/>
        <v>0</v>
      </c>
      <c r="W786" s="54"/>
    </row>
    <row r="787" spans="1:23" hidden="1">
      <c r="A787" s="8" t="s">
        <v>785</v>
      </c>
      <c r="B787" s="5" t="s">
        <v>786</v>
      </c>
      <c r="C787" s="46" t="s">
        <v>805</v>
      </c>
      <c r="D787" s="46" t="s">
        <v>806</v>
      </c>
      <c r="E787" s="46" t="s">
        <v>789</v>
      </c>
      <c r="F787" s="46" t="s">
        <v>311</v>
      </c>
      <c r="G787" s="46" t="s">
        <v>1948</v>
      </c>
      <c r="H787" s="47"/>
      <c r="I787" s="47" t="s">
        <v>1872</v>
      </c>
      <c r="J787" s="48" t="s">
        <v>11</v>
      </c>
      <c r="K787" s="45"/>
      <c r="L787" s="49">
        <v>60000</v>
      </c>
      <c r="M787" s="50">
        <v>30540</v>
      </c>
      <c r="N787" s="51">
        <f t="shared" si="566"/>
        <v>0.50900000000000001</v>
      </c>
      <c r="O787" s="51" t="str">
        <f t="shared" si="564"/>
        <v>&gt;=50%-&lt;80%</v>
      </c>
      <c r="P787" s="50">
        <f t="shared" si="567"/>
        <v>41645.454545454544</v>
      </c>
      <c r="Q787" s="51">
        <f t="shared" si="565"/>
        <v>0.69409090909090909</v>
      </c>
      <c r="R787" s="57"/>
      <c r="S787" s="53">
        <v>0</v>
      </c>
      <c r="T787" s="54">
        <f t="shared" si="568"/>
        <v>2</v>
      </c>
      <c r="U787" s="54"/>
      <c r="V787" s="53">
        <f t="shared" si="569"/>
        <v>0</v>
      </c>
      <c r="W787" s="54"/>
    </row>
    <row r="788" spans="1:23" hidden="1">
      <c r="A788" s="8" t="s">
        <v>785</v>
      </c>
      <c r="B788" s="5" t="s">
        <v>786</v>
      </c>
      <c r="C788" s="46" t="s">
        <v>2749</v>
      </c>
      <c r="D788" s="46" t="s">
        <v>90</v>
      </c>
      <c r="E788" s="46" t="s">
        <v>789</v>
      </c>
      <c r="F788" s="46" t="s">
        <v>311</v>
      </c>
      <c r="G788" s="46" t="s">
        <v>1954</v>
      </c>
      <c r="H788" s="47"/>
      <c r="I788" s="47" t="s">
        <v>1872</v>
      </c>
      <c r="J788" s="48" t="s">
        <v>11</v>
      </c>
      <c r="K788" s="45" t="s">
        <v>11</v>
      </c>
      <c r="L788" s="49">
        <v>20000</v>
      </c>
      <c r="M788" s="50">
        <v>32700</v>
      </c>
      <c r="N788" s="51">
        <f t="shared" si="566"/>
        <v>1.635</v>
      </c>
      <c r="O788" s="51" t="str">
        <f t="shared" si="564"/>
        <v>120% equal &amp; above</v>
      </c>
      <c r="P788" s="50">
        <f t="shared" si="567"/>
        <v>44590.909090909088</v>
      </c>
      <c r="Q788" s="51">
        <f t="shared" si="565"/>
        <v>2.2295454545454545</v>
      </c>
      <c r="R788" s="57">
        <v>40000</v>
      </c>
      <c r="S788" s="53">
        <v>0</v>
      </c>
      <c r="T788" s="54">
        <f t="shared" si="568"/>
        <v>0</v>
      </c>
      <c r="U788" s="54"/>
      <c r="V788" s="53">
        <f t="shared" si="569"/>
        <v>0</v>
      </c>
      <c r="W788" s="54"/>
    </row>
    <row r="789" spans="1:23" hidden="1">
      <c r="A789" s="8" t="s">
        <v>785</v>
      </c>
      <c r="B789" s="5" t="s">
        <v>786</v>
      </c>
      <c r="C789" s="46" t="s">
        <v>1784</v>
      </c>
      <c r="D789" s="46" t="s">
        <v>1785</v>
      </c>
      <c r="E789" s="46" t="s">
        <v>789</v>
      </c>
      <c r="F789" s="46" t="s">
        <v>311</v>
      </c>
      <c r="G789" s="46" t="s">
        <v>1947</v>
      </c>
      <c r="H789" s="47"/>
      <c r="I789" s="47" t="s">
        <v>1872</v>
      </c>
      <c r="J789" s="48" t="s">
        <v>11</v>
      </c>
      <c r="K789" s="45" t="s">
        <v>11</v>
      </c>
      <c r="L789" s="49">
        <v>25000</v>
      </c>
      <c r="M789" s="50">
        <v>24350</v>
      </c>
      <c r="N789" s="51">
        <f t="shared" si="566"/>
        <v>0.97399999999999998</v>
      </c>
      <c r="O789" s="51" t="str">
        <f t="shared" ref="O789:O794" si="570">IF(N789&gt;=120%, "120% equal &amp; above", IF(N789&gt;=100%,"&gt;=100%- &lt;120%",IF(N789&gt;=80%,"&gt;=80%-&lt;100%",IF(N789&gt;=50%,"&gt;=50%-&lt;80%",IF(N789&gt;=20%,"&gt;=20%-&lt;50%","&lt;20%")))))</f>
        <v>&gt;=80%-&lt;100%</v>
      </c>
      <c r="P789" s="50">
        <f t="shared" si="567"/>
        <v>33204.545454545456</v>
      </c>
      <c r="Q789" s="51">
        <f t="shared" ref="Q789:Q794" si="571">IFERROR(P789/L789,2)</f>
        <v>1.3281818181818181</v>
      </c>
      <c r="R789" s="57">
        <v>35000</v>
      </c>
      <c r="S789" s="53">
        <v>6570</v>
      </c>
      <c r="T789" s="54">
        <f t="shared" si="568"/>
        <v>0.18771428571428572</v>
      </c>
      <c r="U789" s="54"/>
      <c r="V789" s="53">
        <f t="shared" si="569"/>
        <v>8959.0909090909081</v>
      </c>
      <c r="W789" s="54"/>
    </row>
    <row r="790" spans="1:23" hidden="1">
      <c r="A790" s="8" t="s">
        <v>469</v>
      </c>
      <c r="B790" s="5" t="s">
        <v>470</v>
      </c>
      <c r="C790" s="46" t="s">
        <v>1439</v>
      </c>
      <c r="D790" s="46" t="s">
        <v>1440</v>
      </c>
      <c r="E790" s="46" t="s">
        <v>473</v>
      </c>
      <c r="F790" s="46" t="s">
        <v>311</v>
      </c>
      <c r="G790" s="46" t="s">
        <v>1914</v>
      </c>
      <c r="H790" s="47"/>
      <c r="I790" s="47" t="s">
        <v>1872</v>
      </c>
      <c r="J790" s="48" t="s">
        <v>11</v>
      </c>
      <c r="K790" s="45"/>
      <c r="L790" s="49">
        <v>59085.450000000004</v>
      </c>
      <c r="M790" s="50">
        <v>24955</v>
      </c>
      <c r="N790" s="51">
        <f t="shared" ref="N790:N794" si="572">IFERROR(M790/L790,2)</f>
        <v>0.42235440366452315</v>
      </c>
      <c r="O790" s="51" t="str">
        <f t="shared" si="570"/>
        <v>&gt;=20%-&lt;50%</v>
      </c>
      <c r="P790" s="50">
        <f t="shared" ref="P790:P794" si="573">M790/$B$3*$B$2</f>
        <v>34029.545454545456</v>
      </c>
      <c r="Q790" s="51">
        <f t="shared" si="571"/>
        <v>0.57593782317889519</v>
      </c>
      <c r="R790" s="57"/>
      <c r="S790" s="53">
        <v>0</v>
      </c>
      <c r="T790" s="54">
        <f t="shared" ref="T790:T794" si="574">IFERROR(S790/R790,2)</f>
        <v>2</v>
      </c>
      <c r="U790" s="54"/>
      <c r="V790" s="53">
        <f t="shared" ref="V790:V794" si="575">S790/$B$3*$B$2</f>
        <v>0</v>
      </c>
      <c r="W790" s="54"/>
    </row>
    <row r="791" spans="1:23" hidden="1">
      <c r="A791" s="8" t="s">
        <v>785</v>
      </c>
      <c r="B791" s="5" t="s">
        <v>786</v>
      </c>
      <c r="C791" s="46" t="s">
        <v>1797</v>
      </c>
      <c r="D791" s="46" t="s">
        <v>1798</v>
      </c>
      <c r="E791" s="46" t="s">
        <v>789</v>
      </c>
      <c r="F791" s="46" t="s">
        <v>311</v>
      </c>
      <c r="G791" s="46" t="s">
        <v>1954</v>
      </c>
      <c r="H791" s="47"/>
      <c r="I791" s="47" t="s">
        <v>1872</v>
      </c>
      <c r="J791" s="48"/>
      <c r="K791" s="45" t="s">
        <v>11</v>
      </c>
      <c r="L791" s="49"/>
      <c r="M791" s="50">
        <v>8260</v>
      </c>
      <c r="N791" s="51">
        <f t="shared" si="572"/>
        <v>2</v>
      </c>
      <c r="O791" s="51" t="str">
        <f t="shared" si="570"/>
        <v>120% equal &amp; above</v>
      </c>
      <c r="P791" s="50">
        <f t="shared" si="573"/>
        <v>11263.636363636364</v>
      </c>
      <c r="Q791" s="51">
        <f t="shared" si="571"/>
        <v>2</v>
      </c>
      <c r="R791" s="57">
        <v>59043.6</v>
      </c>
      <c r="S791" s="53">
        <v>4050</v>
      </c>
      <c r="T791" s="54">
        <f t="shared" si="574"/>
        <v>6.8593378452533382E-2</v>
      </c>
      <c r="U791" s="54"/>
      <c r="V791" s="53">
        <f t="shared" si="575"/>
        <v>5522.727272727273</v>
      </c>
      <c r="W791" s="54"/>
    </row>
    <row r="792" spans="1:23" hidden="1">
      <c r="A792" s="8" t="s">
        <v>667</v>
      </c>
      <c r="B792" s="5" t="s">
        <v>668</v>
      </c>
      <c r="C792" s="46" t="s">
        <v>2380</v>
      </c>
      <c r="D792" s="46" t="s">
        <v>2381</v>
      </c>
      <c r="E792" s="46" t="s">
        <v>589</v>
      </c>
      <c r="F792" s="46" t="s">
        <v>311</v>
      </c>
      <c r="G792" s="46" t="s">
        <v>1886</v>
      </c>
      <c r="H792" s="47"/>
      <c r="I792" s="47" t="s">
        <v>1872</v>
      </c>
      <c r="J792" s="48" t="s">
        <v>11</v>
      </c>
      <c r="K792" s="45"/>
      <c r="L792" s="49">
        <v>58196.35</v>
      </c>
      <c r="M792" s="50">
        <v>29180</v>
      </c>
      <c r="N792" s="51">
        <f t="shared" si="572"/>
        <v>0.50140601601303181</v>
      </c>
      <c r="O792" s="51" t="str">
        <f t="shared" si="570"/>
        <v>&gt;=50%-&lt;80%</v>
      </c>
      <c r="P792" s="50">
        <f t="shared" si="573"/>
        <v>39790.909090909088</v>
      </c>
      <c r="Q792" s="51">
        <f t="shared" si="571"/>
        <v>0.68373547638140686</v>
      </c>
      <c r="R792" s="57"/>
      <c r="S792" s="53">
        <v>68245</v>
      </c>
      <c r="T792" s="54">
        <f t="shared" si="574"/>
        <v>2</v>
      </c>
      <c r="U792" s="54"/>
      <c r="V792" s="53">
        <f t="shared" si="575"/>
        <v>93061.363636363632</v>
      </c>
      <c r="W792" s="54"/>
    </row>
    <row r="793" spans="1:23" hidden="1">
      <c r="A793" s="8" t="s">
        <v>776</v>
      </c>
      <c r="B793" s="5" t="s">
        <v>777</v>
      </c>
      <c r="C793" s="46" t="s">
        <v>2518</v>
      </c>
      <c r="D793" s="46" t="s">
        <v>2519</v>
      </c>
      <c r="E793" s="46" t="s">
        <v>574</v>
      </c>
      <c r="F793" s="46" t="s">
        <v>311</v>
      </c>
      <c r="G793" s="46" t="s">
        <v>1961</v>
      </c>
      <c r="H793" s="47"/>
      <c r="I793" s="47" t="s">
        <v>1872</v>
      </c>
      <c r="J793" s="48" t="s">
        <v>11</v>
      </c>
      <c r="K793" s="45" t="s">
        <v>11</v>
      </c>
      <c r="L793" s="49">
        <v>13000</v>
      </c>
      <c r="M793" s="50">
        <v>7530</v>
      </c>
      <c r="N793" s="51">
        <f t="shared" si="572"/>
        <v>0.57923076923076922</v>
      </c>
      <c r="O793" s="51" t="str">
        <f t="shared" si="570"/>
        <v>&gt;=50%-&lt;80%</v>
      </c>
      <c r="P793" s="50">
        <f t="shared" si="573"/>
        <v>10268.181818181818</v>
      </c>
      <c r="Q793" s="51">
        <f t="shared" si="571"/>
        <v>0.78986013986013981</v>
      </c>
      <c r="R793" s="57">
        <v>45000</v>
      </c>
      <c r="S793" s="53">
        <v>50910</v>
      </c>
      <c r="T793" s="54">
        <f t="shared" si="574"/>
        <v>1.1313333333333333</v>
      </c>
      <c r="U793" s="54"/>
      <c r="V793" s="53">
        <f t="shared" si="575"/>
        <v>69422.727272727265</v>
      </c>
      <c r="W793" s="54"/>
    </row>
    <row r="794" spans="1:23" hidden="1">
      <c r="A794" s="8" t="s">
        <v>585</v>
      </c>
      <c r="B794" s="5" t="s">
        <v>586</v>
      </c>
      <c r="C794" s="46" t="s">
        <v>1386</v>
      </c>
      <c r="D794" s="46" t="s">
        <v>224</v>
      </c>
      <c r="E794" s="46" t="s">
        <v>589</v>
      </c>
      <c r="F794" s="46" t="s">
        <v>311</v>
      </c>
      <c r="G794" s="46" t="s">
        <v>1920</v>
      </c>
      <c r="H794" s="47"/>
      <c r="I794" s="47" t="s">
        <v>1872</v>
      </c>
      <c r="J794" s="48" t="s">
        <v>11</v>
      </c>
      <c r="K794" s="45"/>
      <c r="L794" s="49">
        <v>57720.600000000006</v>
      </c>
      <c r="M794" s="50">
        <v>46290</v>
      </c>
      <c r="N794" s="51">
        <f t="shared" si="572"/>
        <v>0.8019667155227076</v>
      </c>
      <c r="O794" s="51" t="str">
        <f t="shared" si="570"/>
        <v>&gt;=80%-&lt;100%</v>
      </c>
      <c r="P794" s="50">
        <f t="shared" si="573"/>
        <v>63122.727272727272</v>
      </c>
      <c r="Q794" s="51">
        <f t="shared" si="571"/>
        <v>1.0935909757127831</v>
      </c>
      <c r="R794" s="57"/>
      <c r="S794" s="53">
        <v>0</v>
      </c>
      <c r="T794" s="54">
        <f t="shared" si="574"/>
        <v>2</v>
      </c>
      <c r="U794" s="54"/>
      <c r="V794" s="53">
        <f t="shared" si="575"/>
        <v>0</v>
      </c>
      <c r="W794" s="54"/>
    </row>
    <row r="795" spans="1:23" hidden="1">
      <c r="A795" s="8" t="s">
        <v>701</v>
      </c>
      <c r="B795" s="5" t="s">
        <v>300</v>
      </c>
      <c r="C795" s="46" t="s">
        <v>1511</v>
      </c>
      <c r="D795" s="46" t="s">
        <v>1512</v>
      </c>
      <c r="E795" s="46" t="s">
        <v>473</v>
      </c>
      <c r="F795" s="46" t="s">
        <v>311</v>
      </c>
      <c r="G795" s="46" t="s">
        <v>1940</v>
      </c>
      <c r="H795" s="47"/>
      <c r="I795" s="47" t="s">
        <v>1872</v>
      </c>
      <c r="J795" s="48" t="s">
        <v>11</v>
      </c>
      <c r="K795" s="45"/>
      <c r="L795" s="49">
        <v>57341.925000000003</v>
      </c>
      <c r="M795" s="50">
        <v>18620</v>
      </c>
      <c r="N795" s="51">
        <f t="shared" ref="N795:N814" si="576">IFERROR(M795/L795,2)</f>
        <v>0.32471878124077624</v>
      </c>
      <c r="O795" s="51" t="str">
        <f t="shared" ref="O795:O813" si="577">IF(N795&gt;=120%, "120% equal &amp; above", IF(N795&gt;=100%,"&gt;=100%- &lt;120%",IF(N795&gt;=80%,"&gt;=80%-&lt;100%",IF(N795&gt;=50%,"&gt;=50%-&lt;80%",IF(N795&gt;=20%,"&gt;=20%-&lt;50%","&lt;20%")))))</f>
        <v>&gt;=20%-&lt;50%</v>
      </c>
      <c r="P795" s="50">
        <f t="shared" ref="P795:P814" si="578">M795/$B$3*$B$2</f>
        <v>25390.909090909092</v>
      </c>
      <c r="Q795" s="51">
        <f t="shared" ref="Q795:Q813" si="579">IFERROR(P795/L795,2)</f>
        <v>0.44279833805560398</v>
      </c>
      <c r="R795" s="57"/>
      <c r="S795" s="53">
        <v>0</v>
      </c>
      <c r="T795" s="54">
        <f t="shared" ref="T795:T814" si="580">IFERROR(S795/R795,2)</f>
        <v>2</v>
      </c>
      <c r="U795" s="54"/>
      <c r="V795" s="53">
        <f t="shared" ref="V795:V814" si="581">S795/$B$3*$B$2</f>
        <v>0</v>
      </c>
      <c r="W795" s="54"/>
    </row>
    <row r="796" spans="1:23" hidden="1">
      <c r="A796" s="8" t="s">
        <v>585</v>
      </c>
      <c r="B796" s="5" t="s">
        <v>586</v>
      </c>
      <c r="C796" s="46" t="s">
        <v>1314</v>
      </c>
      <c r="D796" s="46" t="s">
        <v>194</v>
      </c>
      <c r="E796" s="46" t="s">
        <v>589</v>
      </c>
      <c r="F796" s="46" t="s">
        <v>311</v>
      </c>
      <c r="G796" s="46" t="s">
        <v>1919</v>
      </c>
      <c r="H796" s="47"/>
      <c r="I796" s="47" t="s">
        <v>1872</v>
      </c>
      <c r="J796" s="48" t="s">
        <v>11</v>
      </c>
      <c r="K796" s="45"/>
      <c r="L796" s="49">
        <v>56965.275000000001</v>
      </c>
      <c r="M796" s="50">
        <v>31075</v>
      </c>
      <c r="N796" s="51">
        <f t="shared" si="576"/>
        <v>0.54550776767074327</v>
      </c>
      <c r="O796" s="51" t="str">
        <f t="shared" si="577"/>
        <v>&gt;=50%-&lt;80%</v>
      </c>
      <c r="P796" s="50">
        <f t="shared" si="578"/>
        <v>42375</v>
      </c>
      <c r="Q796" s="51">
        <f t="shared" si="579"/>
        <v>0.74387422864192265</v>
      </c>
      <c r="R796" s="57"/>
      <c r="S796" s="53">
        <v>5940</v>
      </c>
      <c r="T796" s="54">
        <f t="shared" si="580"/>
        <v>2</v>
      </c>
      <c r="U796" s="54"/>
      <c r="V796" s="53">
        <f t="shared" si="581"/>
        <v>8100</v>
      </c>
      <c r="W796" s="54"/>
    </row>
    <row r="797" spans="1:23" hidden="1">
      <c r="A797" s="8" t="s">
        <v>469</v>
      </c>
      <c r="B797" s="5" t="s">
        <v>470</v>
      </c>
      <c r="C797" s="46" t="s">
        <v>519</v>
      </c>
      <c r="D797" s="46" t="s">
        <v>520</v>
      </c>
      <c r="E797" s="46" t="s">
        <v>473</v>
      </c>
      <c r="F797" s="46" t="s">
        <v>311</v>
      </c>
      <c r="G797" s="46" t="s">
        <v>1912</v>
      </c>
      <c r="H797" s="47"/>
      <c r="I797" s="47" t="s">
        <v>1872</v>
      </c>
      <c r="J797" s="48" t="s">
        <v>11</v>
      </c>
      <c r="K797" s="45"/>
      <c r="L797" s="49">
        <v>56666.250000000007</v>
      </c>
      <c r="M797" s="50">
        <v>41145</v>
      </c>
      <c r="N797" s="51">
        <f t="shared" si="576"/>
        <v>0.72609357421745735</v>
      </c>
      <c r="O797" s="51" t="str">
        <f t="shared" si="577"/>
        <v>&gt;=50%-&lt;80%</v>
      </c>
      <c r="P797" s="50">
        <f t="shared" si="578"/>
        <v>56106.818181818184</v>
      </c>
      <c r="Q797" s="51">
        <f t="shared" si="579"/>
        <v>0.99012760120562371</v>
      </c>
      <c r="R797" s="57"/>
      <c r="S797" s="53">
        <v>20300</v>
      </c>
      <c r="T797" s="54">
        <f t="shared" si="580"/>
        <v>2</v>
      </c>
      <c r="U797" s="54"/>
      <c r="V797" s="53">
        <f t="shared" si="581"/>
        <v>27681.818181818184</v>
      </c>
      <c r="W797" s="54"/>
    </row>
    <row r="798" spans="1:23" hidden="1">
      <c r="A798" s="8" t="s">
        <v>785</v>
      </c>
      <c r="B798" s="5" t="s">
        <v>786</v>
      </c>
      <c r="C798" s="46" t="s">
        <v>2142</v>
      </c>
      <c r="D798" s="46" t="s">
        <v>2753</v>
      </c>
      <c r="E798" s="46" t="s">
        <v>789</v>
      </c>
      <c r="F798" s="46" t="s">
        <v>311</v>
      </c>
      <c r="G798" s="46" t="s">
        <v>1951</v>
      </c>
      <c r="H798" s="47"/>
      <c r="I798" s="47" t="s">
        <v>1872</v>
      </c>
      <c r="J798" s="48" t="s">
        <v>11</v>
      </c>
      <c r="K798" s="45" t="s">
        <v>11</v>
      </c>
      <c r="L798" s="49">
        <v>30479.625000000004</v>
      </c>
      <c r="M798" s="50">
        <v>21620</v>
      </c>
      <c r="N798" s="51">
        <f t="shared" si="576"/>
        <v>0.70932631224957643</v>
      </c>
      <c r="O798" s="51" t="str">
        <f t="shared" si="577"/>
        <v>&gt;=50%-&lt;80%</v>
      </c>
      <c r="P798" s="50">
        <f t="shared" si="578"/>
        <v>29481.818181818184</v>
      </c>
      <c r="Q798" s="51">
        <f t="shared" si="579"/>
        <v>0.96726315306760435</v>
      </c>
      <c r="R798" s="57">
        <v>26000</v>
      </c>
      <c r="S798" s="53">
        <v>0</v>
      </c>
      <c r="T798" s="54">
        <f t="shared" si="580"/>
        <v>0</v>
      </c>
      <c r="U798" s="54"/>
      <c r="V798" s="53">
        <f t="shared" si="581"/>
        <v>0</v>
      </c>
      <c r="W798" s="54"/>
    </row>
    <row r="799" spans="1:23" hidden="1">
      <c r="A799" s="8" t="s">
        <v>633</v>
      </c>
      <c r="B799" s="5" t="s">
        <v>128</v>
      </c>
      <c r="C799" s="46" t="s">
        <v>1037</v>
      </c>
      <c r="D799" s="46" t="s">
        <v>236</v>
      </c>
      <c r="E799" s="46" t="s">
        <v>589</v>
      </c>
      <c r="F799" s="46" t="s">
        <v>311</v>
      </c>
      <c r="G799" s="46" t="s">
        <v>1923</v>
      </c>
      <c r="H799" s="47"/>
      <c r="I799" s="47" t="s">
        <v>1872</v>
      </c>
      <c r="J799" s="48" t="s">
        <v>11</v>
      </c>
      <c r="K799" s="45"/>
      <c r="L799" s="49">
        <v>56342.925000000003</v>
      </c>
      <c r="M799" s="50">
        <v>40530</v>
      </c>
      <c r="N799" s="51">
        <f t="shared" si="576"/>
        <v>0.71934497543391651</v>
      </c>
      <c r="O799" s="51" t="str">
        <f t="shared" si="577"/>
        <v>&gt;=50%-&lt;80%</v>
      </c>
      <c r="P799" s="50">
        <f t="shared" si="578"/>
        <v>55268.181818181816</v>
      </c>
      <c r="Q799" s="51">
        <f t="shared" si="579"/>
        <v>0.98092496650079519</v>
      </c>
      <c r="R799" s="57"/>
      <c r="S799" s="53">
        <v>6570</v>
      </c>
      <c r="T799" s="54">
        <f t="shared" si="580"/>
        <v>2</v>
      </c>
      <c r="U799" s="54"/>
      <c r="V799" s="53">
        <f t="shared" si="581"/>
        <v>8959.0909090909081</v>
      </c>
      <c r="W799" s="54"/>
    </row>
    <row r="800" spans="1:23" hidden="1">
      <c r="A800" s="8" t="s">
        <v>667</v>
      </c>
      <c r="B800" s="5" t="s">
        <v>668</v>
      </c>
      <c r="C800" s="46" t="s">
        <v>2232</v>
      </c>
      <c r="D800" s="46" t="s">
        <v>30</v>
      </c>
      <c r="E800" s="46" t="s">
        <v>589</v>
      </c>
      <c r="F800" s="46" t="s">
        <v>311</v>
      </c>
      <c r="G800" s="46" t="s">
        <v>1928</v>
      </c>
      <c r="H800" s="47"/>
      <c r="I800" s="47" t="s">
        <v>1872</v>
      </c>
      <c r="J800" s="48" t="s">
        <v>11</v>
      </c>
      <c r="K800" s="45"/>
      <c r="L800" s="49">
        <v>56256.95</v>
      </c>
      <c r="M800" s="50">
        <v>51060</v>
      </c>
      <c r="N800" s="51">
        <f t="shared" si="576"/>
        <v>0.90762119169275979</v>
      </c>
      <c r="O800" s="51" t="str">
        <f t="shared" si="577"/>
        <v>&gt;=80%-&lt;100%</v>
      </c>
      <c r="P800" s="50">
        <f t="shared" si="578"/>
        <v>69627.272727272735</v>
      </c>
      <c r="Q800" s="51">
        <f t="shared" si="579"/>
        <v>1.2376652613992181</v>
      </c>
      <c r="R800" s="57"/>
      <c r="S800" s="53">
        <v>11400</v>
      </c>
      <c r="T800" s="54">
        <f t="shared" si="580"/>
        <v>2</v>
      </c>
      <c r="U800" s="54"/>
      <c r="V800" s="53">
        <f t="shared" si="581"/>
        <v>15545.454545454544</v>
      </c>
      <c r="W800" s="54"/>
    </row>
    <row r="801" spans="1:23" hidden="1">
      <c r="A801" s="8" t="s">
        <v>785</v>
      </c>
      <c r="B801" s="5" t="s">
        <v>786</v>
      </c>
      <c r="C801" s="46" t="s">
        <v>1774</v>
      </c>
      <c r="D801" s="46" t="s">
        <v>1775</v>
      </c>
      <c r="E801" s="46" t="s">
        <v>789</v>
      </c>
      <c r="F801" s="46" t="s">
        <v>311</v>
      </c>
      <c r="G801" s="46" t="s">
        <v>1956</v>
      </c>
      <c r="H801" s="47"/>
      <c r="I801" s="47" t="s">
        <v>1872</v>
      </c>
      <c r="J801" s="48"/>
      <c r="K801" s="45" t="s">
        <v>11</v>
      </c>
      <c r="L801" s="49"/>
      <c r="M801" s="50">
        <v>4480</v>
      </c>
      <c r="N801" s="51">
        <f t="shared" si="576"/>
        <v>2</v>
      </c>
      <c r="O801" s="51" t="str">
        <f t="shared" si="577"/>
        <v>120% equal &amp; above</v>
      </c>
      <c r="P801" s="50">
        <f t="shared" si="578"/>
        <v>6109.090909090909</v>
      </c>
      <c r="Q801" s="51">
        <f t="shared" si="579"/>
        <v>2</v>
      </c>
      <c r="R801" s="57">
        <v>56116.979999999996</v>
      </c>
      <c r="S801" s="53">
        <v>13820</v>
      </c>
      <c r="T801" s="54">
        <f t="shared" si="580"/>
        <v>0.2462712711910014</v>
      </c>
      <c r="U801" s="54"/>
      <c r="V801" s="53">
        <f t="shared" si="581"/>
        <v>18845.454545454544</v>
      </c>
      <c r="W801" s="54"/>
    </row>
    <row r="802" spans="1:23" hidden="1">
      <c r="A802" s="8" t="s">
        <v>776</v>
      </c>
      <c r="B802" s="5" t="s">
        <v>777</v>
      </c>
      <c r="C802" s="46" t="s">
        <v>784</v>
      </c>
      <c r="D802" s="46" t="s">
        <v>2755</v>
      </c>
      <c r="E802" s="46" t="s">
        <v>574</v>
      </c>
      <c r="F802" s="46" t="s">
        <v>311</v>
      </c>
      <c r="G802" s="46" t="s">
        <v>1945</v>
      </c>
      <c r="H802" s="47"/>
      <c r="I802" s="47" t="s">
        <v>1872</v>
      </c>
      <c r="J802" s="48" t="s">
        <v>11</v>
      </c>
      <c r="K802" s="45" t="s">
        <v>11</v>
      </c>
      <c r="L802" s="49">
        <v>30000</v>
      </c>
      <c r="M802" s="50">
        <v>31280</v>
      </c>
      <c r="N802" s="51">
        <f t="shared" si="576"/>
        <v>1.0426666666666666</v>
      </c>
      <c r="O802" s="51" t="str">
        <f t="shared" si="577"/>
        <v>&gt;=100%- &lt;120%</v>
      </c>
      <c r="P802" s="50">
        <f t="shared" si="578"/>
        <v>42654.545454545456</v>
      </c>
      <c r="Q802" s="51">
        <f t="shared" si="579"/>
        <v>1.4218181818181819</v>
      </c>
      <c r="R802" s="57">
        <v>26000</v>
      </c>
      <c r="S802" s="53">
        <v>50690</v>
      </c>
      <c r="T802" s="54">
        <f t="shared" si="580"/>
        <v>1.9496153846153845</v>
      </c>
      <c r="U802" s="54"/>
      <c r="V802" s="53">
        <f t="shared" si="581"/>
        <v>69122.727272727265</v>
      </c>
      <c r="W802" s="54"/>
    </row>
    <row r="803" spans="1:23" hidden="1">
      <c r="A803" s="8" t="s">
        <v>770</v>
      </c>
      <c r="B803" s="5" t="s">
        <v>771</v>
      </c>
      <c r="C803" s="46" t="s">
        <v>2403</v>
      </c>
      <c r="D803" s="46" t="s">
        <v>2404</v>
      </c>
      <c r="E803" s="46" t="s">
        <v>574</v>
      </c>
      <c r="F803" s="46" t="s">
        <v>311</v>
      </c>
      <c r="G803" s="46" t="s">
        <v>1960</v>
      </c>
      <c r="H803" s="47"/>
      <c r="I803" s="47" t="s">
        <v>1872</v>
      </c>
      <c r="J803" s="48" t="s">
        <v>11</v>
      </c>
      <c r="K803" s="45" t="s">
        <v>11</v>
      </c>
      <c r="L803" s="49">
        <v>30000</v>
      </c>
      <c r="M803" s="50">
        <v>11355</v>
      </c>
      <c r="N803" s="51">
        <f t="shared" si="576"/>
        <v>0.3785</v>
      </c>
      <c r="O803" s="51" t="str">
        <f t="shared" si="577"/>
        <v>&gt;=20%-&lt;50%</v>
      </c>
      <c r="P803" s="50">
        <f t="shared" si="578"/>
        <v>15484.090909090908</v>
      </c>
      <c r="Q803" s="51">
        <f t="shared" si="579"/>
        <v>0.51613636363636362</v>
      </c>
      <c r="R803" s="57">
        <v>26000</v>
      </c>
      <c r="S803" s="53">
        <v>17270</v>
      </c>
      <c r="T803" s="54">
        <f t="shared" si="580"/>
        <v>0.66423076923076918</v>
      </c>
      <c r="U803" s="54"/>
      <c r="V803" s="53">
        <f t="shared" si="581"/>
        <v>23550</v>
      </c>
      <c r="W803" s="54"/>
    </row>
    <row r="804" spans="1:23" hidden="1">
      <c r="A804" s="8" t="s">
        <v>776</v>
      </c>
      <c r="B804" s="5" t="s">
        <v>777</v>
      </c>
      <c r="C804" s="46" t="s">
        <v>2640</v>
      </c>
      <c r="D804" s="46" t="s">
        <v>2641</v>
      </c>
      <c r="E804" s="46" t="s">
        <v>574</v>
      </c>
      <c r="F804" s="46" t="s">
        <v>311</v>
      </c>
      <c r="G804" s="46" t="s">
        <v>1962</v>
      </c>
      <c r="H804" s="47"/>
      <c r="I804" s="47" t="s">
        <v>1872</v>
      </c>
      <c r="J804" s="48" t="s">
        <v>11</v>
      </c>
      <c r="K804" s="45" t="s">
        <v>11</v>
      </c>
      <c r="L804" s="49">
        <v>30000</v>
      </c>
      <c r="M804" s="50">
        <v>8360</v>
      </c>
      <c r="N804" s="51">
        <f t="shared" si="576"/>
        <v>0.27866666666666667</v>
      </c>
      <c r="O804" s="51" t="str">
        <f t="shared" si="577"/>
        <v>&gt;=20%-&lt;50%</v>
      </c>
      <c r="P804" s="50">
        <f t="shared" si="578"/>
        <v>11400</v>
      </c>
      <c r="Q804" s="51">
        <f t="shared" si="579"/>
        <v>0.38</v>
      </c>
      <c r="R804" s="57">
        <v>26000</v>
      </c>
      <c r="S804" s="53">
        <v>34130</v>
      </c>
      <c r="T804" s="54">
        <f t="shared" si="580"/>
        <v>1.3126923076923076</v>
      </c>
      <c r="U804" s="54"/>
      <c r="V804" s="53">
        <f t="shared" si="581"/>
        <v>46540.909090909088</v>
      </c>
      <c r="W804" s="54"/>
    </row>
    <row r="805" spans="1:23" hidden="1">
      <c r="A805" s="8" t="s">
        <v>776</v>
      </c>
      <c r="B805" s="5" t="s">
        <v>777</v>
      </c>
      <c r="C805" s="46" t="s">
        <v>1343</v>
      </c>
      <c r="D805" s="46" t="s">
        <v>1344</v>
      </c>
      <c r="E805" s="46" t="s">
        <v>574</v>
      </c>
      <c r="F805" s="46" t="s">
        <v>311</v>
      </c>
      <c r="G805" s="46" t="s">
        <v>1942</v>
      </c>
      <c r="H805" s="47"/>
      <c r="I805" s="47" t="s">
        <v>1872</v>
      </c>
      <c r="J805" s="48" t="s">
        <v>11</v>
      </c>
      <c r="K805" s="45" t="s">
        <v>11</v>
      </c>
      <c r="L805" s="49">
        <v>30000</v>
      </c>
      <c r="M805" s="50">
        <v>4620</v>
      </c>
      <c r="N805" s="51">
        <f t="shared" si="576"/>
        <v>0.154</v>
      </c>
      <c r="O805" s="51" t="str">
        <f t="shared" si="577"/>
        <v>&lt;20%</v>
      </c>
      <c r="P805" s="50">
        <f t="shared" si="578"/>
        <v>6300</v>
      </c>
      <c r="Q805" s="51">
        <f t="shared" si="579"/>
        <v>0.21</v>
      </c>
      <c r="R805" s="57">
        <v>26000</v>
      </c>
      <c r="S805" s="53">
        <v>0</v>
      </c>
      <c r="T805" s="54">
        <f t="shared" si="580"/>
        <v>0</v>
      </c>
      <c r="U805" s="54"/>
      <c r="V805" s="53">
        <f t="shared" si="581"/>
        <v>0</v>
      </c>
      <c r="W805" s="54"/>
    </row>
    <row r="806" spans="1:23" hidden="1">
      <c r="A806" s="8" t="s">
        <v>770</v>
      </c>
      <c r="B806" s="5" t="s">
        <v>771</v>
      </c>
      <c r="C806" s="46" t="s">
        <v>2311</v>
      </c>
      <c r="D806" s="46" t="s">
        <v>2312</v>
      </c>
      <c r="E806" s="46" t="s">
        <v>574</v>
      </c>
      <c r="F806" s="46" t="s">
        <v>311</v>
      </c>
      <c r="G806" s="46" t="s">
        <v>1964</v>
      </c>
      <c r="H806" s="47"/>
      <c r="I806" s="47" t="s">
        <v>1872</v>
      </c>
      <c r="J806" s="48" t="s">
        <v>11</v>
      </c>
      <c r="K806" s="45" t="s">
        <v>11</v>
      </c>
      <c r="L806" s="49">
        <v>30000</v>
      </c>
      <c r="M806" s="50">
        <v>11030</v>
      </c>
      <c r="N806" s="51">
        <f t="shared" si="576"/>
        <v>0.36766666666666664</v>
      </c>
      <c r="O806" s="51" t="str">
        <f t="shared" si="577"/>
        <v>&gt;=20%-&lt;50%</v>
      </c>
      <c r="P806" s="50">
        <f t="shared" si="578"/>
        <v>15040.909090909092</v>
      </c>
      <c r="Q806" s="51">
        <f t="shared" si="579"/>
        <v>0.50136363636363634</v>
      </c>
      <c r="R806" s="57">
        <v>26000</v>
      </c>
      <c r="S806" s="53">
        <v>6570</v>
      </c>
      <c r="T806" s="54">
        <f t="shared" si="580"/>
        <v>0.25269230769230772</v>
      </c>
      <c r="U806" s="54"/>
      <c r="V806" s="53">
        <f t="shared" si="581"/>
        <v>8959.0909090909081</v>
      </c>
      <c r="W806" s="54"/>
    </row>
    <row r="807" spans="1:23" hidden="1">
      <c r="A807" s="8" t="s">
        <v>770</v>
      </c>
      <c r="B807" s="5" t="s">
        <v>771</v>
      </c>
      <c r="C807" s="46" t="s">
        <v>2341</v>
      </c>
      <c r="D807" s="46" t="s">
        <v>2342</v>
      </c>
      <c r="E807" s="46" t="s">
        <v>574</v>
      </c>
      <c r="F807" s="46" t="s">
        <v>311</v>
      </c>
      <c r="G807" s="46" t="s">
        <v>1960</v>
      </c>
      <c r="H807" s="47"/>
      <c r="I807" s="47" t="s">
        <v>1872</v>
      </c>
      <c r="J807" s="48" t="s">
        <v>11</v>
      </c>
      <c r="K807" s="45" t="s">
        <v>11</v>
      </c>
      <c r="L807" s="49">
        <v>30000</v>
      </c>
      <c r="M807" s="50">
        <v>29050</v>
      </c>
      <c r="N807" s="51">
        <f t="shared" si="576"/>
        <v>0.96833333333333338</v>
      </c>
      <c r="O807" s="51" t="str">
        <f t="shared" si="577"/>
        <v>&gt;=80%-&lt;100%</v>
      </c>
      <c r="P807" s="50">
        <f t="shared" si="578"/>
        <v>39613.636363636368</v>
      </c>
      <c r="Q807" s="51">
        <f t="shared" si="579"/>
        <v>1.3204545454545455</v>
      </c>
      <c r="R807" s="57">
        <v>26000</v>
      </c>
      <c r="S807" s="53">
        <v>0</v>
      </c>
      <c r="T807" s="54">
        <f t="shared" si="580"/>
        <v>0</v>
      </c>
      <c r="U807" s="54"/>
      <c r="V807" s="53">
        <f t="shared" si="581"/>
        <v>0</v>
      </c>
      <c r="W807" s="54"/>
    </row>
    <row r="808" spans="1:23" hidden="1">
      <c r="A808" s="8" t="s">
        <v>776</v>
      </c>
      <c r="B808" s="5" t="s">
        <v>777</v>
      </c>
      <c r="C808" s="46" t="s">
        <v>2420</v>
      </c>
      <c r="D808" s="46" t="s">
        <v>2421</v>
      </c>
      <c r="E808" s="46" t="s">
        <v>574</v>
      </c>
      <c r="F808" s="46" t="s">
        <v>311</v>
      </c>
      <c r="G808" s="46" t="s">
        <v>1962</v>
      </c>
      <c r="H808" s="47"/>
      <c r="I808" s="47" t="s">
        <v>1872</v>
      </c>
      <c r="J808" s="48" t="s">
        <v>11</v>
      </c>
      <c r="K808" s="45" t="s">
        <v>11</v>
      </c>
      <c r="L808" s="49">
        <v>30000</v>
      </c>
      <c r="M808" s="50">
        <v>8920</v>
      </c>
      <c r="N808" s="51">
        <f t="shared" si="576"/>
        <v>0.29733333333333334</v>
      </c>
      <c r="O808" s="51" t="str">
        <f t="shared" si="577"/>
        <v>&gt;=20%-&lt;50%</v>
      </c>
      <c r="P808" s="50">
        <f t="shared" si="578"/>
        <v>12163.636363636364</v>
      </c>
      <c r="Q808" s="51">
        <f t="shared" si="579"/>
        <v>0.40545454545454546</v>
      </c>
      <c r="R808" s="57">
        <v>26000</v>
      </c>
      <c r="S808" s="53">
        <v>0</v>
      </c>
      <c r="T808" s="54">
        <f t="shared" si="580"/>
        <v>0</v>
      </c>
      <c r="U808" s="54"/>
      <c r="V808" s="53">
        <f t="shared" si="581"/>
        <v>0</v>
      </c>
      <c r="W808" s="54"/>
    </row>
    <row r="809" spans="1:23" hidden="1">
      <c r="A809" s="8" t="s">
        <v>776</v>
      </c>
      <c r="B809" s="5" t="s">
        <v>777</v>
      </c>
      <c r="C809" s="46" t="s">
        <v>2622</v>
      </c>
      <c r="D809" s="46" t="s">
        <v>2623</v>
      </c>
      <c r="E809" s="46" t="s">
        <v>574</v>
      </c>
      <c r="F809" s="46" t="s">
        <v>311</v>
      </c>
      <c r="G809" s="46" t="s">
        <v>1961</v>
      </c>
      <c r="H809" s="47"/>
      <c r="I809" s="47" t="s">
        <v>1872</v>
      </c>
      <c r="J809" s="48" t="s">
        <v>11</v>
      </c>
      <c r="K809" s="45" t="s">
        <v>11</v>
      </c>
      <c r="L809" s="49">
        <v>30000</v>
      </c>
      <c r="M809" s="50">
        <v>5440</v>
      </c>
      <c r="N809" s="51">
        <f t="shared" si="576"/>
        <v>0.18133333333333335</v>
      </c>
      <c r="O809" s="51" t="str">
        <f t="shared" si="577"/>
        <v>&lt;20%</v>
      </c>
      <c r="P809" s="50">
        <f t="shared" si="578"/>
        <v>7418.181818181818</v>
      </c>
      <c r="Q809" s="51">
        <f t="shared" si="579"/>
        <v>0.24727272727272726</v>
      </c>
      <c r="R809" s="57">
        <v>26000</v>
      </c>
      <c r="S809" s="53">
        <v>6570</v>
      </c>
      <c r="T809" s="54">
        <f t="shared" si="580"/>
        <v>0.25269230769230772</v>
      </c>
      <c r="U809" s="54"/>
      <c r="V809" s="53">
        <f t="shared" si="581"/>
        <v>8959.0909090909081</v>
      </c>
      <c r="W809" s="54"/>
    </row>
    <row r="810" spans="1:23" hidden="1">
      <c r="A810" s="8" t="s">
        <v>428</v>
      </c>
      <c r="B810" s="5" t="s">
        <v>429</v>
      </c>
      <c r="C810" s="46" t="s">
        <v>2707</v>
      </c>
      <c r="D810" s="46" t="s">
        <v>2708</v>
      </c>
      <c r="E810" s="46" t="s">
        <v>310</v>
      </c>
      <c r="F810" s="46" t="s">
        <v>311</v>
      </c>
      <c r="G810" s="46" t="s">
        <v>1909</v>
      </c>
      <c r="H810" s="47"/>
      <c r="I810" s="47" t="s">
        <v>1872</v>
      </c>
      <c r="J810" s="48" t="s">
        <v>11</v>
      </c>
      <c r="K810" s="45" t="s">
        <v>11</v>
      </c>
      <c r="L810" s="49">
        <v>30000</v>
      </c>
      <c r="M810" s="50">
        <v>9520</v>
      </c>
      <c r="N810" s="51">
        <f t="shared" si="576"/>
        <v>0.31733333333333336</v>
      </c>
      <c r="O810" s="51" t="str">
        <f t="shared" si="577"/>
        <v>&gt;=20%-&lt;50%</v>
      </c>
      <c r="P810" s="50">
        <f t="shared" si="578"/>
        <v>12981.818181818182</v>
      </c>
      <c r="Q810" s="51">
        <f t="shared" si="579"/>
        <v>0.43272727272727274</v>
      </c>
      <c r="R810" s="57">
        <v>26000</v>
      </c>
      <c r="S810" s="53">
        <v>13040</v>
      </c>
      <c r="T810" s="54">
        <f t="shared" si="580"/>
        <v>0.50153846153846149</v>
      </c>
      <c r="U810" s="54"/>
      <c r="V810" s="53">
        <f t="shared" si="581"/>
        <v>17781.818181818184</v>
      </c>
      <c r="W810" s="54"/>
    </row>
    <row r="811" spans="1:23" hidden="1">
      <c r="A811" s="8" t="s">
        <v>776</v>
      </c>
      <c r="B811" s="5" t="s">
        <v>777</v>
      </c>
      <c r="C811" s="46" t="s">
        <v>2546</v>
      </c>
      <c r="D811" s="46" t="s">
        <v>2547</v>
      </c>
      <c r="E811" s="46" t="s">
        <v>574</v>
      </c>
      <c r="F811" s="46" t="s">
        <v>311</v>
      </c>
      <c r="G811" s="46" t="s">
        <v>1945</v>
      </c>
      <c r="H811" s="47"/>
      <c r="I811" s="47" t="s">
        <v>1872</v>
      </c>
      <c r="J811" s="48" t="s">
        <v>11</v>
      </c>
      <c r="K811" s="45" t="s">
        <v>11</v>
      </c>
      <c r="L811" s="49">
        <v>30000</v>
      </c>
      <c r="M811" s="50">
        <v>19030</v>
      </c>
      <c r="N811" s="51">
        <f t="shared" si="576"/>
        <v>0.6343333333333333</v>
      </c>
      <c r="O811" s="51" t="str">
        <f t="shared" si="577"/>
        <v>&gt;=50%-&lt;80%</v>
      </c>
      <c r="P811" s="50">
        <f t="shared" si="578"/>
        <v>25950</v>
      </c>
      <c r="Q811" s="51">
        <f t="shared" si="579"/>
        <v>0.86499999999999999</v>
      </c>
      <c r="R811" s="57">
        <v>26000</v>
      </c>
      <c r="S811" s="53">
        <v>13140</v>
      </c>
      <c r="T811" s="54">
        <f t="shared" si="580"/>
        <v>0.50538461538461543</v>
      </c>
      <c r="U811" s="54"/>
      <c r="V811" s="53">
        <f t="shared" si="581"/>
        <v>17918.181818181816</v>
      </c>
      <c r="W811" s="54"/>
    </row>
    <row r="812" spans="1:23" hidden="1">
      <c r="A812" s="8" t="s">
        <v>571</v>
      </c>
      <c r="B812" s="5" t="s">
        <v>572</v>
      </c>
      <c r="C812" s="46" t="s">
        <v>2578</v>
      </c>
      <c r="D812" s="46" t="s">
        <v>2579</v>
      </c>
      <c r="E812" s="46" t="s">
        <v>574</v>
      </c>
      <c r="F812" s="46" t="s">
        <v>311</v>
      </c>
      <c r="G812" s="46" t="s">
        <v>1917</v>
      </c>
      <c r="H812" s="47"/>
      <c r="I812" s="47" t="s">
        <v>1872</v>
      </c>
      <c r="J812" s="48" t="s">
        <v>11</v>
      </c>
      <c r="K812" s="45" t="s">
        <v>11</v>
      </c>
      <c r="L812" s="49">
        <v>30000</v>
      </c>
      <c r="M812" s="50">
        <v>6975</v>
      </c>
      <c r="N812" s="51">
        <f t="shared" si="576"/>
        <v>0.23250000000000001</v>
      </c>
      <c r="O812" s="51" t="str">
        <f t="shared" si="577"/>
        <v>&gt;=20%-&lt;50%</v>
      </c>
      <c r="P812" s="50">
        <f t="shared" si="578"/>
        <v>9511.363636363636</v>
      </c>
      <c r="Q812" s="51">
        <f t="shared" si="579"/>
        <v>0.31704545454545452</v>
      </c>
      <c r="R812" s="57">
        <v>26000</v>
      </c>
      <c r="S812" s="53">
        <v>6570</v>
      </c>
      <c r="T812" s="54">
        <f t="shared" si="580"/>
        <v>0.25269230769230772</v>
      </c>
      <c r="U812" s="54"/>
      <c r="V812" s="53">
        <f t="shared" si="581"/>
        <v>8959.0909090909081</v>
      </c>
      <c r="W812" s="54"/>
    </row>
    <row r="813" spans="1:23" hidden="1">
      <c r="A813" s="8" t="s">
        <v>324</v>
      </c>
      <c r="B813" s="5" t="s">
        <v>325</v>
      </c>
      <c r="C813" s="46" t="s">
        <v>1821</v>
      </c>
      <c r="D813" s="46" t="s">
        <v>1822</v>
      </c>
      <c r="E813" s="46" t="s">
        <v>310</v>
      </c>
      <c r="F813" s="46" t="s">
        <v>311</v>
      </c>
      <c r="G813" s="46" t="s">
        <v>1898</v>
      </c>
      <c r="H813" s="47"/>
      <c r="I813" s="47" t="s">
        <v>1872</v>
      </c>
      <c r="J813" s="48"/>
      <c r="K813" s="45" t="s">
        <v>11</v>
      </c>
      <c r="L813" s="49"/>
      <c r="M813" s="50">
        <v>0</v>
      </c>
      <c r="N813" s="51">
        <f t="shared" si="576"/>
        <v>2</v>
      </c>
      <c r="O813" s="51" t="str">
        <f t="shared" si="577"/>
        <v>120% equal &amp; above</v>
      </c>
      <c r="P813" s="50">
        <f t="shared" si="578"/>
        <v>0</v>
      </c>
      <c r="Q813" s="51">
        <f t="shared" si="579"/>
        <v>2</v>
      </c>
      <c r="R813" s="57">
        <v>55966.46</v>
      </c>
      <c r="S813" s="53">
        <v>14460</v>
      </c>
      <c r="T813" s="54">
        <f t="shared" si="580"/>
        <v>0.25836903030850977</v>
      </c>
      <c r="U813" s="54"/>
      <c r="V813" s="53">
        <f t="shared" si="581"/>
        <v>19718.181818181816</v>
      </c>
      <c r="W813" s="54"/>
    </row>
    <row r="814" spans="1:23" hidden="1">
      <c r="A814" s="8" t="s">
        <v>770</v>
      </c>
      <c r="B814" s="5" t="s">
        <v>771</v>
      </c>
      <c r="C814" s="46" t="s">
        <v>2343</v>
      </c>
      <c r="D814" s="46" t="s">
        <v>112</v>
      </c>
      <c r="E814" s="46" t="s">
        <v>574</v>
      </c>
      <c r="F814" s="46" t="s">
        <v>311</v>
      </c>
      <c r="G814" s="46" t="s">
        <v>1960</v>
      </c>
      <c r="H814" s="47"/>
      <c r="I814" s="47" t="s">
        <v>1872</v>
      </c>
      <c r="J814" s="48" t="s">
        <v>11</v>
      </c>
      <c r="K814" s="45" t="s">
        <v>11</v>
      </c>
      <c r="L814" s="49">
        <v>29901</v>
      </c>
      <c r="M814" s="50">
        <v>22350</v>
      </c>
      <c r="N814" s="51">
        <f t="shared" si="576"/>
        <v>0.74746663991170859</v>
      </c>
      <c r="O814" s="51" t="str">
        <f t="shared" ref="O814:O823" si="582">IF(N814&gt;=120%, "120% equal &amp; above", IF(N814&gt;=100%,"&gt;=100%- &lt;120%",IF(N814&gt;=80%,"&gt;=80%-&lt;100%",IF(N814&gt;=50%,"&gt;=50%-&lt;80%",IF(N814&gt;=20%,"&gt;=20%-&lt;50%","&lt;20%")))))</f>
        <v>&gt;=50%-&lt;80%</v>
      </c>
      <c r="P814" s="50">
        <f t="shared" si="578"/>
        <v>30477.272727272728</v>
      </c>
      <c r="Q814" s="51">
        <f t="shared" ref="Q814:Q823" si="583">IFERROR(P814/L814,2)</f>
        <v>1.0192726907886935</v>
      </c>
      <c r="R814" s="57">
        <v>26000</v>
      </c>
      <c r="S814" s="53">
        <v>5750</v>
      </c>
      <c r="T814" s="54">
        <f t="shared" si="580"/>
        <v>0.22115384615384615</v>
      </c>
      <c r="U814" s="54"/>
      <c r="V814" s="53">
        <f t="shared" si="581"/>
        <v>7840.909090909091</v>
      </c>
      <c r="W814" s="54"/>
    </row>
    <row r="815" spans="1:23" hidden="1">
      <c r="A815" s="8" t="s">
        <v>469</v>
      </c>
      <c r="B815" s="5" t="s">
        <v>470</v>
      </c>
      <c r="C815" s="46" t="s">
        <v>1245</v>
      </c>
      <c r="D815" s="46" t="s">
        <v>1246</v>
      </c>
      <c r="E815" s="46" t="s">
        <v>473</v>
      </c>
      <c r="F815" s="46" t="s">
        <v>311</v>
      </c>
      <c r="G815" s="46" t="s">
        <v>1910</v>
      </c>
      <c r="H815" s="47"/>
      <c r="I815" s="47" t="s">
        <v>1872</v>
      </c>
      <c r="J815" s="48" t="s">
        <v>11</v>
      </c>
      <c r="K815" s="45"/>
      <c r="L815" s="49">
        <v>55816.425000000003</v>
      </c>
      <c r="M815" s="50">
        <v>21290</v>
      </c>
      <c r="N815" s="51">
        <f t="shared" ref="N815:N823" si="584">IFERROR(M815/L815,2)</f>
        <v>0.38142894318294301</v>
      </c>
      <c r="O815" s="51" t="str">
        <f t="shared" si="582"/>
        <v>&gt;=20%-&lt;50%</v>
      </c>
      <c r="P815" s="50">
        <f t="shared" ref="P815:P823" si="585">M815/$B$3*$B$2</f>
        <v>29031.818181818184</v>
      </c>
      <c r="Q815" s="51">
        <f t="shared" si="583"/>
        <v>0.52013037706764953</v>
      </c>
      <c r="R815" s="57"/>
      <c r="S815" s="53">
        <v>17290</v>
      </c>
      <c r="T815" s="54">
        <f t="shared" ref="T815:T823" si="586">IFERROR(S815/R815,2)</f>
        <v>2</v>
      </c>
      <c r="U815" s="54"/>
      <c r="V815" s="53">
        <f t="shared" ref="V815:V823" si="587">S815/$B$3*$B$2</f>
        <v>23577.272727272728</v>
      </c>
      <c r="W815" s="54"/>
    </row>
    <row r="816" spans="1:23" hidden="1">
      <c r="A816" s="8" t="s">
        <v>701</v>
      </c>
      <c r="B816" s="5" t="s">
        <v>300</v>
      </c>
      <c r="C816" s="46" t="s">
        <v>747</v>
      </c>
      <c r="D816" s="46" t="s">
        <v>748</v>
      </c>
      <c r="E816" s="46" t="s">
        <v>473</v>
      </c>
      <c r="F816" s="46" t="s">
        <v>311</v>
      </c>
      <c r="G816" s="46" t="s">
        <v>1940</v>
      </c>
      <c r="H816" s="47"/>
      <c r="I816" s="47" t="s">
        <v>1872</v>
      </c>
      <c r="J816" s="48" t="s">
        <v>11</v>
      </c>
      <c r="K816" s="45"/>
      <c r="L816" s="49">
        <v>55721.250000000007</v>
      </c>
      <c r="M816" s="50">
        <v>58540</v>
      </c>
      <c r="N816" s="51">
        <f t="shared" si="584"/>
        <v>1.0505866253897749</v>
      </c>
      <c r="O816" s="51" t="str">
        <f t="shared" si="582"/>
        <v>&gt;=100%- &lt;120%</v>
      </c>
      <c r="P816" s="50">
        <f t="shared" si="585"/>
        <v>79827.272727272735</v>
      </c>
      <c r="Q816" s="51">
        <f t="shared" si="583"/>
        <v>1.4326181255315114</v>
      </c>
      <c r="R816" s="57"/>
      <c r="S816" s="53">
        <v>0</v>
      </c>
      <c r="T816" s="54">
        <f t="shared" si="586"/>
        <v>2</v>
      </c>
      <c r="U816" s="54"/>
      <c r="V816" s="53">
        <f t="shared" si="587"/>
        <v>0</v>
      </c>
      <c r="W816" s="54"/>
    </row>
    <row r="817" spans="1:23" hidden="1">
      <c r="A817" s="8" t="s">
        <v>785</v>
      </c>
      <c r="B817" s="5" t="s">
        <v>786</v>
      </c>
      <c r="C817" s="46" t="s">
        <v>1792</v>
      </c>
      <c r="D817" s="46" t="s">
        <v>1793</v>
      </c>
      <c r="E817" s="46" t="s">
        <v>789</v>
      </c>
      <c r="F817" s="46" t="s">
        <v>311</v>
      </c>
      <c r="G817" s="46" t="s">
        <v>1948</v>
      </c>
      <c r="H817" s="47"/>
      <c r="I817" s="47" t="s">
        <v>1872</v>
      </c>
      <c r="J817" s="48"/>
      <c r="K817" s="45" t="s">
        <v>11</v>
      </c>
      <c r="L817" s="49"/>
      <c r="M817" s="50">
        <v>37465</v>
      </c>
      <c r="N817" s="51">
        <f t="shared" si="584"/>
        <v>2</v>
      </c>
      <c r="O817" s="51" t="str">
        <f t="shared" si="582"/>
        <v>120% equal &amp; above</v>
      </c>
      <c r="P817" s="50">
        <f t="shared" si="585"/>
        <v>51088.636363636368</v>
      </c>
      <c r="Q817" s="51">
        <f t="shared" si="583"/>
        <v>2</v>
      </c>
      <c r="R817" s="57">
        <v>55719.38</v>
      </c>
      <c r="S817" s="53">
        <v>16200</v>
      </c>
      <c r="T817" s="54">
        <f t="shared" si="586"/>
        <v>0.29074264645442932</v>
      </c>
      <c r="U817" s="54"/>
      <c r="V817" s="53">
        <f t="shared" si="587"/>
        <v>22090.909090909092</v>
      </c>
      <c r="W817" s="54"/>
    </row>
    <row r="818" spans="1:23" hidden="1">
      <c r="A818" s="8" t="s">
        <v>469</v>
      </c>
      <c r="B818" s="5" t="s">
        <v>470</v>
      </c>
      <c r="C818" s="46" t="s">
        <v>471</v>
      </c>
      <c r="D818" s="46" t="s">
        <v>472</v>
      </c>
      <c r="E818" s="46" t="s">
        <v>473</v>
      </c>
      <c r="F818" s="46" t="s">
        <v>311</v>
      </c>
      <c r="G818" s="46" t="s">
        <v>1910</v>
      </c>
      <c r="H818" s="47"/>
      <c r="I818" s="47" t="s">
        <v>1872</v>
      </c>
      <c r="J818" s="48" t="s">
        <v>11</v>
      </c>
      <c r="K818" s="45"/>
      <c r="L818" s="49">
        <v>55584.9</v>
      </c>
      <c r="M818" s="50">
        <v>53220</v>
      </c>
      <c r="N818" s="51">
        <f t="shared" si="584"/>
        <v>0.95745427265318461</v>
      </c>
      <c r="O818" s="51" t="str">
        <f t="shared" si="582"/>
        <v>&gt;=80%-&lt;100%</v>
      </c>
      <c r="P818" s="50">
        <f t="shared" si="585"/>
        <v>72572.727272727265</v>
      </c>
      <c r="Q818" s="51">
        <f t="shared" si="583"/>
        <v>1.305619462708888</v>
      </c>
      <c r="R818" s="57"/>
      <c r="S818" s="53">
        <v>0</v>
      </c>
      <c r="T818" s="54">
        <f t="shared" si="586"/>
        <v>2</v>
      </c>
      <c r="U818" s="54"/>
      <c r="V818" s="53">
        <f t="shared" si="587"/>
        <v>0</v>
      </c>
      <c r="W818" s="54"/>
    </row>
    <row r="819" spans="1:23" hidden="1">
      <c r="A819" s="8" t="s">
        <v>585</v>
      </c>
      <c r="B819" s="5" t="s">
        <v>586</v>
      </c>
      <c r="C819" s="46" t="s">
        <v>2595</v>
      </c>
      <c r="D819" s="46" t="s">
        <v>2596</v>
      </c>
      <c r="E819" s="46" t="s">
        <v>589</v>
      </c>
      <c r="F819" s="46" t="s">
        <v>311</v>
      </c>
      <c r="G819" s="46" t="s">
        <v>1921</v>
      </c>
      <c r="H819" s="47"/>
      <c r="I819" s="47" t="s">
        <v>1872</v>
      </c>
      <c r="J819" s="48" t="s">
        <v>11</v>
      </c>
      <c r="K819" s="45"/>
      <c r="L819" s="49">
        <v>55204.875</v>
      </c>
      <c r="M819" s="50">
        <v>43340</v>
      </c>
      <c r="N819" s="51">
        <f t="shared" si="584"/>
        <v>0.78507559341453093</v>
      </c>
      <c r="O819" s="51" t="str">
        <f t="shared" si="582"/>
        <v>&gt;=50%-&lt;80%</v>
      </c>
      <c r="P819" s="50">
        <f t="shared" si="585"/>
        <v>59100</v>
      </c>
      <c r="Q819" s="51">
        <f t="shared" si="583"/>
        <v>1.0705576273834512</v>
      </c>
      <c r="R819" s="57"/>
      <c r="S819" s="53">
        <v>16660</v>
      </c>
      <c r="T819" s="54">
        <f t="shared" si="586"/>
        <v>2</v>
      </c>
      <c r="U819" s="54"/>
      <c r="V819" s="53">
        <f t="shared" si="587"/>
        <v>22718.181818181816</v>
      </c>
      <c r="W819" s="54"/>
    </row>
    <row r="820" spans="1:23" hidden="1">
      <c r="A820" s="8" t="s">
        <v>428</v>
      </c>
      <c r="B820" s="5" t="s">
        <v>429</v>
      </c>
      <c r="C820" s="46" t="s">
        <v>1156</v>
      </c>
      <c r="D820" s="46" t="s">
        <v>1157</v>
      </c>
      <c r="E820" s="46" t="s">
        <v>310</v>
      </c>
      <c r="F820" s="46" t="s">
        <v>311</v>
      </c>
      <c r="G820" s="46" t="s">
        <v>1904</v>
      </c>
      <c r="H820" s="47"/>
      <c r="I820" s="47" t="s">
        <v>1872</v>
      </c>
      <c r="J820" s="48" t="s">
        <v>11</v>
      </c>
      <c r="K820" s="45"/>
      <c r="L820" s="49">
        <v>55000</v>
      </c>
      <c r="M820" s="50">
        <v>36675</v>
      </c>
      <c r="N820" s="51">
        <f t="shared" si="584"/>
        <v>0.66681818181818187</v>
      </c>
      <c r="O820" s="51" t="str">
        <f t="shared" si="582"/>
        <v>&gt;=50%-&lt;80%</v>
      </c>
      <c r="P820" s="50">
        <f t="shared" si="585"/>
        <v>50011.363636363632</v>
      </c>
      <c r="Q820" s="51">
        <f t="shared" si="583"/>
        <v>0.90929752066115699</v>
      </c>
      <c r="R820" s="57"/>
      <c r="S820" s="53">
        <v>11970</v>
      </c>
      <c r="T820" s="54">
        <f t="shared" si="586"/>
        <v>2</v>
      </c>
      <c r="U820" s="54"/>
      <c r="V820" s="53">
        <f t="shared" si="587"/>
        <v>16322.727272727274</v>
      </c>
      <c r="W820" s="54"/>
    </row>
    <row r="821" spans="1:23" hidden="1">
      <c r="A821" s="8" t="s">
        <v>415</v>
      </c>
      <c r="B821" s="5" t="s">
        <v>416</v>
      </c>
      <c r="C821" s="46" t="s">
        <v>417</v>
      </c>
      <c r="D821" s="46" t="s">
        <v>418</v>
      </c>
      <c r="E821" s="46" t="s">
        <v>310</v>
      </c>
      <c r="F821" s="46" t="s">
        <v>311</v>
      </c>
      <c r="G821" s="46" t="s">
        <v>1903</v>
      </c>
      <c r="H821" s="47"/>
      <c r="I821" s="47" t="s">
        <v>1872</v>
      </c>
      <c r="J821" s="48" t="s">
        <v>11</v>
      </c>
      <c r="K821" s="45"/>
      <c r="L821" s="49">
        <v>55000</v>
      </c>
      <c r="M821" s="50">
        <v>55530</v>
      </c>
      <c r="N821" s="51">
        <f t="shared" si="584"/>
        <v>1.0096363636363637</v>
      </c>
      <c r="O821" s="51" t="str">
        <f t="shared" si="582"/>
        <v>&gt;=100%- &lt;120%</v>
      </c>
      <c r="P821" s="50">
        <f t="shared" si="585"/>
        <v>75722.727272727265</v>
      </c>
      <c r="Q821" s="51">
        <f t="shared" si="583"/>
        <v>1.3767768595041321</v>
      </c>
      <c r="R821" s="57"/>
      <c r="S821" s="53">
        <v>0</v>
      </c>
      <c r="T821" s="54">
        <f t="shared" si="586"/>
        <v>2</v>
      </c>
      <c r="U821" s="54"/>
      <c r="V821" s="53">
        <f t="shared" si="587"/>
        <v>0</v>
      </c>
      <c r="W821" s="54"/>
    </row>
    <row r="822" spans="1:23" hidden="1">
      <c r="A822" s="8" t="s">
        <v>324</v>
      </c>
      <c r="B822" s="5" t="s">
        <v>325</v>
      </c>
      <c r="C822" s="46" t="s">
        <v>906</v>
      </c>
      <c r="D822" s="46" t="s">
        <v>907</v>
      </c>
      <c r="E822" s="46" t="s">
        <v>310</v>
      </c>
      <c r="F822" s="46" t="s">
        <v>311</v>
      </c>
      <c r="G822" s="46" t="s">
        <v>1896</v>
      </c>
      <c r="H822" s="47"/>
      <c r="I822" s="47" t="s">
        <v>1872</v>
      </c>
      <c r="J822" s="48" t="s">
        <v>11</v>
      </c>
      <c r="K822" s="45"/>
      <c r="L822" s="49">
        <v>55000</v>
      </c>
      <c r="M822" s="50">
        <v>56545</v>
      </c>
      <c r="N822" s="51">
        <f t="shared" si="584"/>
        <v>1.0280909090909092</v>
      </c>
      <c r="O822" s="51" t="str">
        <f t="shared" si="582"/>
        <v>&gt;=100%- &lt;120%</v>
      </c>
      <c r="P822" s="50">
        <f t="shared" si="585"/>
        <v>77106.818181818177</v>
      </c>
      <c r="Q822" s="51">
        <f t="shared" si="583"/>
        <v>1.4019421487603305</v>
      </c>
      <c r="R822" s="57"/>
      <c r="S822" s="53">
        <v>9300</v>
      </c>
      <c r="T822" s="54">
        <f t="shared" si="586"/>
        <v>2</v>
      </c>
      <c r="U822" s="54"/>
      <c r="V822" s="53">
        <f t="shared" si="587"/>
        <v>12681.818181818182</v>
      </c>
      <c r="W822" s="54"/>
    </row>
    <row r="823" spans="1:23" hidden="1">
      <c r="A823" s="8" t="s">
        <v>428</v>
      </c>
      <c r="B823" s="5" t="s">
        <v>429</v>
      </c>
      <c r="C823" s="46" t="s">
        <v>468</v>
      </c>
      <c r="D823" s="46" t="s">
        <v>44</v>
      </c>
      <c r="E823" s="46" t="s">
        <v>310</v>
      </c>
      <c r="F823" s="46" t="s">
        <v>311</v>
      </c>
      <c r="G823" s="46" t="s">
        <v>1909</v>
      </c>
      <c r="H823" s="47"/>
      <c r="I823" s="47" t="s">
        <v>1872</v>
      </c>
      <c r="J823" s="48" t="s">
        <v>11</v>
      </c>
      <c r="K823" s="45"/>
      <c r="L823" s="49">
        <v>55000</v>
      </c>
      <c r="M823" s="50">
        <v>71620</v>
      </c>
      <c r="N823" s="51">
        <f t="shared" si="584"/>
        <v>1.3021818181818181</v>
      </c>
      <c r="O823" s="51" t="str">
        <f t="shared" si="582"/>
        <v>120% equal &amp; above</v>
      </c>
      <c r="P823" s="50">
        <f t="shared" si="585"/>
        <v>97663.636363636368</v>
      </c>
      <c r="Q823" s="51">
        <f t="shared" si="583"/>
        <v>1.775702479338843</v>
      </c>
      <c r="R823" s="57"/>
      <c r="S823" s="53">
        <v>23960</v>
      </c>
      <c r="T823" s="54">
        <f t="shared" si="586"/>
        <v>2</v>
      </c>
      <c r="U823" s="54"/>
      <c r="V823" s="53">
        <f t="shared" si="587"/>
        <v>32672.727272727272</v>
      </c>
      <c r="W823" s="54"/>
    </row>
    <row r="824" spans="1:23" hidden="1">
      <c r="A824" s="8" t="s">
        <v>585</v>
      </c>
      <c r="B824" s="5" t="s">
        <v>586</v>
      </c>
      <c r="C824" s="46" t="s">
        <v>1315</v>
      </c>
      <c r="D824" s="46" t="s">
        <v>230</v>
      </c>
      <c r="E824" s="46" t="s">
        <v>589</v>
      </c>
      <c r="F824" s="46" t="s">
        <v>311</v>
      </c>
      <c r="G824" s="46" t="s">
        <v>1920</v>
      </c>
      <c r="H824" s="47"/>
      <c r="I824" s="47" t="s">
        <v>1872</v>
      </c>
      <c r="J824" s="48" t="s">
        <v>11</v>
      </c>
      <c r="K824" s="45"/>
      <c r="L824" s="49">
        <v>54807.975000000006</v>
      </c>
      <c r="M824" s="50">
        <v>32460</v>
      </c>
      <c r="N824" s="51">
        <f t="shared" ref="N824:N832" si="588">IFERROR(M824/L824,2)</f>
        <v>0.59224957681797219</v>
      </c>
      <c r="O824" s="51" t="str">
        <f t="shared" ref="O824:O832" si="589">IF(N824&gt;=120%, "120% equal &amp; above", IF(N824&gt;=100%,"&gt;=100%- &lt;120%",IF(N824&gt;=80%,"&gt;=80%-&lt;100%",IF(N824&gt;=50%,"&gt;=50%-&lt;80%",IF(N824&gt;=20%,"&gt;=20%-&lt;50%","&lt;20%")))))</f>
        <v>&gt;=50%-&lt;80%</v>
      </c>
      <c r="P824" s="50">
        <f t="shared" ref="P824:P832" si="590">M824/$B$3*$B$2</f>
        <v>44263.636363636368</v>
      </c>
      <c r="Q824" s="51">
        <f t="shared" ref="Q824:Q832" si="591">IFERROR(P824/L824,2)</f>
        <v>0.80761305929723481</v>
      </c>
      <c r="R824" s="57"/>
      <c r="S824" s="53">
        <v>0</v>
      </c>
      <c r="T824" s="54">
        <f t="shared" ref="T824:T832" si="592">IFERROR(S824/R824,2)</f>
        <v>2</v>
      </c>
      <c r="U824" s="54"/>
      <c r="V824" s="53">
        <f t="shared" ref="V824:V832" si="593">S824/$B$3*$B$2</f>
        <v>0</v>
      </c>
      <c r="W824" s="54"/>
    </row>
    <row r="825" spans="1:23" hidden="1">
      <c r="A825" s="8" t="s">
        <v>324</v>
      </c>
      <c r="B825" s="5" t="s">
        <v>325</v>
      </c>
      <c r="C825" s="46" t="s">
        <v>1387</v>
      </c>
      <c r="D825" s="46" t="s">
        <v>1388</v>
      </c>
      <c r="E825" s="46" t="s">
        <v>310</v>
      </c>
      <c r="F825" s="46" t="s">
        <v>311</v>
      </c>
      <c r="G825" s="46" t="s">
        <v>1898</v>
      </c>
      <c r="H825" s="47"/>
      <c r="I825" s="47" t="s">
        <v>1872</v>
      </c>
      <c r="J825" s="48" t="s">
        <v>11</v>
      </c>
      <c r="K825" s="45"/>
      <c r="L825" s="49">
        <v>54652.5</v>
      </c>
      <c r="M825" s="50">
        <v>44035</v>
      </c>
      <c r="N825" s="51">
        <f t="shared" si="588"/>
        <v>0.80572709391153197</v>
      </c>
      <c r="O825" s="51" t="str">
        <f t="shared" si="589"/>
        <v>&gt;=80%-&lt;100%</v>
      </c>
      <c r="P825" s="50">
        <f t="shared" si="590"/>
        <v>60047.727272727272</v>
      </c>
      <c r="Q825" s="51">
        <f t="shared" si="591"/>
        <v>1.0987187644248162</v>
      </c>
      <c r="R825" s="57"/>
      <c r="S825" s="53">
        <v>0</v>
      </c>
      <c r="T825" s="54">
        <f t="shared" si="592"/>
        <v>2</v>
      </c>
      <c r="U825" s="54"/>
      <c r="V825" s="53">
        <f t="shared" si="593"/>
        <v>0</v>
      </c>
      <c r="W825" s="54"/>
    </row>
    <row r="826" spans="1:23" hidden="1">
      <c r="A826" s="8" t="s">
        <v>701</v>
      </c>
      <c r="B826" s="5" t="s">
        <v>300</v>
      </c>
      <c r="C826" s="46" t="s">
        <v>752</v>
      </c>
      <c r="D826" s="46" t="s">
        <v>73</v>
      </c>
      <c r="E826" s="46" t="s">
        <v>473</v>
      </c>
      <c r="F826" s="46" t="s">
        <v>311</v>
      </c>
      <c r="G826" s="46" t="s">
        <v>1939</v>
      </c>
      <c r="H826" s="47"/>
      <c r="I826" s="47" t="s">
        <v>1872</v>
      </c>
      <c r="J826" s="48" t="s">
        <v>11</v>
      </c>
      <c r="K826" s="45"/>
      <c r="L826" s="49">
        <v>54506.925000000003</v>
      </c>
      <c r="M826" s="50">
        <v>26180</v>
      </c>
      <c r="N826" s="51">
        <f t="shared" si="588"/>
        <v>0.48030594277699573</v>
      </c>
      <c r="O826" s="51" t="str">
        <f t="shared" si="589"/>
        <v>&gt;=20%-&lt;50%</v>
      </c>
      <c r="P826" s="50">
        <f t="shared" si="590"/>
        <v>35700</v>
      </c>
      <c r="Q826" s="51">
        <f t="shared" si="591"/>
        <v>0.65496264924135783</v>
      </c>
      <c r="R826" s="57"/>
      <c r="S826" s="53">
        <v>0</v>
      </c>
      <c r="T826" s="54">
        <f t="shared" si="592"/>
        <v>2</v>
      </c>
      <c r="U826" s="54"/>
      <c r="V826" s="53">
        <f t="shared" si="593"/>
        <v>0</v>
      </c>
      <c r="W826" s="54"/>
    </row>
    <row r="827" spans="1:23" hidden="1">
      <c r="A827" s="8" t="s">
        <v>469</v>
      </c>
      <c r="B827" s="5" t="s">
        <v>470</v>
      </c>
      <c r="C827" s="46" t="s">
        <v>538</v>
      </c>
      <c r="D827" s="46" t="s">
        <v>539</v>
      </c>
      <c r="E827" s="46" t="s">
        <v>473</v>
      </c>
      <c r="F827" s="46" t="s">
        <v>311</v>
      </c>
      <c r="G827" s="46" t="s">
        <v>1915</v>
      </c>
      <c r="H827" s="47"/>
      <c r="I827" s="47" t="s">
        <v>1872</v>
      </c>
      <c r="J827" s="48" t="s">
        <v>11</v>
      </c>
      <c r="K827" s="45"/>
      <c r="L827" s="49">
        <v>54396.225000000006</v>
      </c>
      <c r="M827" s="50">
        <v>38600</v>
      </c>
      <c r="N827" s="51">
        <f t="shared" si="588"/>
        <v>0.70960806563323087</v>
      </c>
      <c r="O827" s="51" t="str">
        <f t="shared" si="589"/>
        <v>&gt;=50%-&lt;80%</v>
      </c>
      <c r="P827" s="50">
        <f t="shared" si="590"/>
        <v>52636.363636363632</v>
      </c>
      <c r="Q827" s="51">
        <f t="shared" si="591"/>
        <v>0.96764736222713299</v>
      </c>
      <c r="R827" s="57"/>
      <c r="S827" s="53">
        <v>0</v>
      </c>
      <c r="T827" s="54">
        <f t="shared" si="592"/>
        <v>2</v>
      </c>
      <c r="U827" s="54"/>
      <c r="V827" s="53">
        <f t="shared" si="593"/>
        <v>0</v>
      </c>
      <c r="W827" s="54"/>
    </row>
    <row r="828" spans="1:23" hidden="1">
      <c r="A828" s="8" t="s">
        <v>701</v>
      </c>
      <c r="B828" s="5" t="s">
        <v>300</v>
      </c>
      <c r="C828" s="46" t="s">
        <v>1486</v>
      </c>
      <c r="D828" s="46" t="s">
        <v>146</v>
      </c>
      <c r="E828" s="46" t="s">
        <v>473</v>
      </c>
      <c r="F828" s="46" t="s">
        <v>311</v>
      </c>
      <c r="G828" s="46" t="s">
        <v>2767</v>
      </c>
      <c r="H828" s="47"/>
      <c r="I828" s="47" t="s">
        <v>1872</v>
      </c>
      <c r="J828" s="48" t="s">
        <v>11</v>
      </c>
      <c r="K828" s="45"/>
      <c r="L828" s="49">
        <v>54346.950000000004</v>
      </c>
      <c r="M828" s="50">
        <v>46705</v>
      </c>
      <c r="N828" s="51">
        <f t="shared" si="588"/>
        <v>0.85938585329995509</v>
      </c>
      <c r="O828" s="51" t="str">
        <f t="shared" si="589"/>
        <v>&gt;=80%-&lt;100%</v>
      </c>
      <c r="P828" s="50">
        <f t="shared" si="590"/>
        <v>63688.636363636368</v>
      </c>
      <c r="Q828" s="51">
        <f t="shared" si="591"/>
        <v>1.1718897999544844</v>
      </c>
      <c r="R828" s="57"/>
      <c r="S828" s="53">
        <v>46250</v>
      </c>
      <c r="T828" s="54">
        <f t="shared" si="592"/>
        <v>2</v>
      </c>
      <c r="U828" s="54"/>
      <c r="V828" s="53">
        <f t="shared" si="593"/>
        <v>63068.181818181823</v>
      </c>
      <c r="W828" s="54"/>
    </row>
    <row r="829" spans="1:23" hidden="1">
      <c r="A829" s="8" t="s">
        <v>469</v>
      </c>
      <c r="B829" s="5" t="s">
        <v>470</v>
      </c>
      <c r="C829" s="46" t="s">
        <v>1413</v>
      </c>
      <c r="D829" s="46" t="s">
        <v>1414</v>
      </c>
      <c r="E829" s="46" t="s">
        <v>473</v>
      </c>
      <c r="F829" s="46" t="s">
        <v>311</v>
      </c>
      <c r="G829" s="46" t="s">
        <v>1914</v>
      </c>
      <c r="H829" s="47"/>
      <c r="I829" s="47" t="s">
        <v>1872</v>
      </c>
      <c r="J829" s="48" t="s">
        <v>11</v>
      </c>
      <c r="K829" s="45"/>
      <c r="L829" s="49">
        <v>54171.450000000004</v>
      </c>
      <c r="M829" s="50">
        <v>58955</v>
      </c>
      <c r="N829" s="51">
        <f t="shared" si="588"/>
        <v>1.0883038943945564</v>
      </c>
      <c r="O829" s="51" t="str">
        <f t="shared" si="589"/>
        <v>&gt;=100%- &lt;120%</v>
      </c>
      <c r="P829" s="50">
        <f t="shared" si="590"/>
        <v>80393.181818181823</v>
      </c>
      <c r="Q829" s="51">
        <f t="shared" si="591"/>
        <v>1.4840507650834862</v>
      </c>
      <c r="R829" s="57"/>
      <c r="S829" s="53">
        <v>13820</v>
      </c>
      <c r="T829" s="54">
        <f t="shared" si="592"/>
        <v>2</v>
      </c>
      <c r="U829" s="54"/>
      <c r="V829" s="53">
        <f t="shared" si="593"/>
        <v>18845.454545454544</v>
      </c>
      <c r="W829" s="54"/>
    </row>
    <row r="830" spans="1:23" hidden="1">
      <c r="A830" s="8" t="s">
        <v>701</v>
      </c>
      <c r="B830" s="5" t="s">
        <v>300</v>
      </c>
      <c r="C830" s="46" t="s">
        <v>1001</v>
      </c>
      <c r="D830" s="46" t="s">
        <v>1002</v>
      </c>
      <c r="E830" s="46" t="s">
        <v>473</v>
      </c>
      <c r="F830" s="46" t="s">
        <v>311</v>
      </c>
      <c r="G830" s="46" t="s">
        <v>1939</v>
      </c>
      <c r="H830" s="47"/>
      <c r="I830" s="47" t="s">
        <v>1872</v>
      </c>
      <c r="J830" s="48" t="s">
        <v>11</v>
      </c>
      <c r="K830" s="45"/>
      <c r="L830" s="49">
        <v>54166.05</v>
      </c>
      <c r="M830" s="50">
        <v>26250</v>
      </c>
      <c r="N830" s="51">
        <f t="shared" si="588"/>
        <v>0.48462090183795936</v>
      </c>
      <c r="O830" s="51" t="str">
        <f t="shared" si="589"/>
        <v>&gt;=20%-&lt;50%</v>
      </c>
      <c r="P830" s="50">
        <f t="shared" si="590"/>
        <v>35795.454545454544</v>
      </c>
      <c r="Q830" s="51">
        <f t="shared" si="591"/>
        <v>0.66084668432449001</v>
      </c>
      <c r="R830" s="57"/>
      <c r="S830" s="53">
        <v>0</v>
      </c>
      <c r="T830" s="54">
        <f t="shared" si="592"/>
        <v>2</v>
      </c>
      <c r="U830" s="54"/>
      <c r="V830" s="53">
        <f t="shared" si="593"/>
        <v>0</v>
      </c>
      <c r="W830" s="54"/>
    </row>
    <row r="831" spans="1:23" hidden="1">
      <c r="A831" s="8" t="s">
        <v>469</v>
      </c>
      <c r="B831" s="5" t="s">
        <v>470</v>
      </c>
      <c r="C831" s="46" t="s">
        <v>1283</v>
      </c>
      <c r="D831" s="46" t="s">
        <v>1284</v>
      </c>
      <c r="E831" s="46" t="s">
        <v>473</v>
      </c>
      <c r="F831" s="46" t="s">
        <v>311</v>
      </c>
      <c r="G831" s="46" t="s">
        <v>1916</v>
      </c>
      <c r="H831" s="47"/>
      <c r="I831" s="47" t="s">
        <v>1872</v>
      </c>
      <c r="J831" s="48" t="s">
        <v>11</v>
      </c>
      <c r="K831" s="45"/>
      <c r="L831" s="49">
        <v>53769.15</v>
      </c>
      <c r="M831" s="50">
        <v>80100</v>
      </c>
      <c r="N831" s="51">
        <f t="shared" si="588"/>
        <v>1.4897018085649485</v>
      </c>
      <c r="O831" s="51" t="str">
        <f t="shared" si="589"/>
        <v>120% equal &amp; above</v>
      </c>
      <c r="P831" s="50">
        <f t="shared" si="590"/>
        <v>109227.27272727274</v>
      </c>
      <c r="Q831" s="51">
        <f t="shared" si="591"/>
        <v>2.0314115571340206</v>
      </c>
      <c r="R831" s="57"/>
      <c r="S831" s="53">
        <v>55880</v>
      </c>
      <c r="T831" s="54">
        <f t="shared" si="592"/>
        <v>2</v>
      </c>
      <c r="U831" s="54"/>
      <c r="V831" s="53">
        <f t="shared" si="593"/>
        <v>76200</v>
      </c>
      <c r="W831" s="54"/>
    </row>
    <row r="832" spans="1:23" hidden="1">
      <c r="A832" s="8" t="s">
        <v>585</v>
      </c>
      <c r="B832" s="5" t="s">
        <v>586</v>
      </c>
      <c r="C832" s="46" t="s">
        <v>1053</v>
      </c>
      <c r="D832" s="46" t="s">
        <v>85</v>
      </c>
      <c r="E832" s="46" t="s">
        <v>589</v>
      </c>
      <c r="F832" s="46" t="s">
        <v>311</v>
      </c>
      <c r="G832" s="46" t="s">
        <v>1921</v>
      </c>
      <c r="H832" s="47"/>
      <c r="I832" s="47" t="s">
        <v>1872</v>
      </c>
      <c r="J832" s="48" t="s">
        <v>11</v>
      </c>
      <c r="K832" s="45"/>
      <c r="L832" s="49">
        <v>53684.775000000001</v>
      </c>
      <c r="M832" s="50">
        <v>34705</v>
      </c>
      <c r="N832" s="51">
        <f t="shared" si="588"/>
        <v>0.64645888894942749</v>
      </c>
      <c r="O832" s="51" t="str">
        <f t="shared" si="589"/>
        <v>&gt;=50%-&lt;80%</v>
      </c>
      <c r="P832" s="50">
        <f t="shared" si="590"/>
        <v>47325</v>
      </c>
      <c r="Q832" s="51">
        <f t="shared" si="591"/>
        <v>0.88153484856740105</v>
      </c>
      <c r="R832" s="57"/>
      <c r="S832" s="53">
        <v>17560</v>
      </c>
      <c r="T832" s="54">
        <f t="shared" si="592"/>
        <v>2</v>
      </c>
      <c r="U832" s="54"/>
      <c r="V832" s="53">
        <f t="shared" si="593"/>
        <v>23945.454545454544</v>
      </c>
      <c r="W832" s="54"/>
    </row>
    <row r="833" spans="1:23" hidden="1">
      <c r="A833" s="8" t="s">
        <v>633</v>
      </c>
      <c r="B833" s="5" t="s">
        <v>128</v>
      </c>
      <c r="C833" s="46" t="s">
        <v>2074</v>
      </c>
      <c r="D833" s="46" t="s">
        <v>2075</v>
      </c>
      <c r="E833" s="46" t="s">
        <v>589</v>
      </c>
      <c r="F833" s="46" t="s">
        <v>311</v>
      </c>
      <c r="G833" s="46" t="s">
        <v>1925</v>
      </c>
      <c r="H833" s="47"/>
      <c r="I833" s="47" t="s">
        <v>1872</v>
      </c>
      <c r="J833" s="48" t="s">
        <v>11</v>
      </c>
      <c r="K833" s="45"/>
      <c r="L833" s="49">
        <v>53204.850000000006</v>
      </c>
      <c r="M833" s="50">
        <v>35960</v>
      </c>
      <c r="N833" s="51">
        <f t="shared" ref="N833:N845" si="594">IFERROR(M833/L833,2)</f>
        <v>0.67587823290545879</v>
      </c>
      <c r="O833" s="51" t="str">
        <f t="shared" ref="O833:O844" si="595">IF(N833&gt;=120%, "120% equal &amp; above", IF(N833&gt;=100%,"&gt;=100%- &lt;120%",IF(N833&gt;=80%,"&gt;=80%-&lt;100%",IF(N833&gt;=50%,"&gt;=50%-&lt;80%",IF(N833&gt;=20%,"&gt;=20%-&lt;50%","&lt;20%")))))</f>
        <v>&gt;=50%-&lt;80%</v>
      </c>
      <c r="P833" s="50">
        <f t="shared" ref="P833:P845" si="596">M833/$B$3*$B$2</f>
        <v>49036.363636363632</v>
      </c>
      <c r="Q833" s="51">
        <f t="shared" ref="Q833:Q844" si="597">IFERROR(P833/L833,2)</f>
        <v>0.92165213578017091</v>
      </c>
      <c r="R833" s="57"/>
      <c r="S833" s="53">
        <v>0</v>
      </c>
      <c r="T833" s="54">
        <f t="shared" ref="T833:T845" si="598">IFERROR(S833/R833,2)</f>
        <v>2</v>
      </c>
      <c r="U833" s="54"/>
      <c r="V833" s="53">
        <f t="shared" ref="V833:V845" si="599">S833/$B$3*$B$2</f>
        <v>0</v>
      </c>
      <c r="W833" s="54"/>
    </row>
    <row r="834" spans="1:23" hidden="1">
      <c r="A834" s="8" t="s">
        <v>701</v>
      </c>
      <c r="B834" s="5" t="s">
        <v>300</v>
      </c>
      <c r="C834" s="46" t="s">
        <v>1491</v>
      </c>
      <c r="D834" s="46" t="s">
        <v>1492</v>
      </c>
      <c r="E834" s="46" t="s">
        <v>473</v>
      </c>
      <c r="F834" s="46" t="s">
        <v>311</v>
      </c>
      <c r="G834" s="46" t="s">
        <v>2768</v>
      </c>
      <c r="H834" s="47"/>
      <c r="I834" s="47" t="s">
        <v>1872</v>
      </c>
      <c r="J834" s="48" t="s">
        <v>11</v>
      </c>
      <c r="K834" s="45"/>
      <c r="L834" s="49">
        <v>53155.575000000004</v>
      </c>
      <c r="M834" s="50">
        <v>17240</v>
      </c>
      <c r="N834" s="51">
        <f t="shared" si="594"/>
        <v>0.32433098503778762</v>
      </c>
      <c r="O834" s="51" t="str">
        <f t="shared" si="595"/>
        <v>&gt;=20%-&lt;50%</v>
      </c>
      <c r="P834" s="50">
        <f t="shared" si="596"/>
        <v>23509.090909090908</v>
      </c>
      <c r="Q834" s="51">
        <f t="shared" si="597"/>
        <v>0.44226952505152856</v>
      </c>
      <c r="R834" s="57"/>
      <c r="S834" s="53">
        <v>0</v>
      </c>
      <c r="T834" s="54">
        <f t="shared" si="598"/>
        <v>2</v>
      </c>
      <c r="U834" s="54"/>
      <c r="V834" s="53">
        <f t="shared" si="599"/>
        <v>0</v>
      </c>
      <c r="W834" s="54"/>
    </row>
    <row r="835" spans="1:23" hidden="1">
      <c r="A835" s="8" t="s">
        <v>770</v>
      </c>
      <c r="B835" s="5" t="s">
        <v>771</v>
      </c>
      <c r="C835" s="46" t="s">
        <v>1741</v>
      </c>
      <c r="D835" s="46" t="s">
        <v>716</v>
      </c>
      <c r="E835" s="46" t="s">
        <v>574</v>
      </c>
      <c r="F835" s="46" t="s">
        <v>311</v>
      </c>
      <c r="G835" s="46" t="s">
        <v>1888</v>
      </c>
      <c r="H835" s="47"/>
      <c r="I835" s="47" t="s">
        <v>1872</v>
      </c>
      <c r="J835" s="48" t="s">
        <v>11</v>
      </c>
      <c r="K835" s="45" t="s">
        <v>11</v>
      </c>
      <c r="L835" s="49">
        <v>27038</v>
      </c>
      <c r="M835" s="50">
        <v>11160</v>
      </c>
      <c r="N835" s="51">
        <f t="shared" si="594"/>
        <v>0.41275242251645833</v>
      </c>
      <c r="O835" s="51" t="str">
        <f t="shared" si="595"/>
        <v>&gt;=20%-&lt;50%</v>
      </c>
      <c r="P835" s="50">
        <f t="shared" si="596"/>
        <v>15218.181818181818</v>
      </c>
      <c r="Q835" s="51">
        <f t="shared" si="597"/>
        <v>0.5628442125224431</v>
      </c>
      <c r="R835" s="57">
        <v>26000</v>
      </c>
      <c r="S835" s="53">
        <v>23400</v>
      </c>
      <c r="T835" s="54">
        <f t="shared" si="598"/>
        <v>0.9</v>
      </c>
      <c r="U835" s="54"/>
      <c r="V835" s="53">
        <f t="shared" si="599"/>
        <v>31909.090909090912</v>
      </c>
      <c r="W835" s="54"/>
    </row>
    <row r="836" spans="1:23" hidden="1">
      <c r="A836" s="8" t="s">
        <v>469</v>
      </c>
      <c r="B836" s="5" t="s">
        <v>470</v>
      </c>
      <c r="C836" s="46" t="s">
        <v>542</v>
      </c>
      <c r="D836" s="46" t="s">
        <v>109</v>
      </c>
      <c r="E836" s="46" t="s">
        <v>473</v>
      </c>
      <c r="F836" s="46" t="s">
        <v>311</v>
      </c>
      <c r="G836" s="46" t="s">
        <v>1915</v>
      </c>
      <c r="H836" s="47"/>
      <c r="I836" s="47" t="s">
        <v>1872</v>
      </c>
      <c r="J836" s="48" t="s">
        <v>11</v>
      </c>
      <c r="K836" s="45"/>
      <c r="L836" s="49">
        <v>53009.100000000006</v>
      </c>
      <c r="M836" s="50">
        <v>45975</v>
      </c>
      <c r="N836" s="51">
        <f t="shared" si="594"/>
        <v>0.86730391574276855</v>
      </c>
      <c r="O836" s="51" t="str">
        <f t="shared" si="595"/>
        <v>&gt;=80%-&lt;100%</v>
      </c>
      <c r="P836" s="50">
        <f t="shared" si="596"/>
        <v>62693.181818181823</v>
      </c>
      <c r="Q836" s="51">
        <f t="shared" si="597"/>
        <v>1.1826871578310483</v>
      </c>
      <c r="R836" s="57"/>
      <c r="S836" s="53">
        <v>4990</v>
      </c>
      <c r="T836" s="54">
        <f t="shared" si="598"/>
        <v>2</v>
      </c>
      <c r="U836" s="54"/>
      <c r="V836" s="53">
        <f t="shared" si="599"/>
        <v>6804.545454545454</v>
      </c>
      <c r="W836" s="54"/>
    </row>
    <row r="837" spans="1:23" hidden="1">
      <c r="A837" s="8" t="s">
        <v>585</v>
      </c>
      <c r="B837" s="5" t="s">
        <v>586</v>
      </c>
      <c r="C837" s="46" t="s">
        <v>1493</v>
      </c>
      <c r="D837" s="46" t="s">
        <v>1494</v>
      </c>
      <c r="E837" s="46" t="s">
        <v>589</v>
      </c>
      <c r="F837" s="46" t="s">
        <v>311</v>
      </c>
      <c r="G837" s="46" t="s">
        <v>1921</v>
      </c>
      <c r="H837" s="47"/>
      <c r="I837" s="47" t="s">
        <v>1872</v>
      </c>
      <c r="J837" s="48" t="s">
        <v>11</v>
      </c>
      <c r="K837" s="45"/>
      <c r="L837" s="49">
        <v>52966.15</v>
      </c>
      <c r="M837" s="50">
        <v>65120</v>
      </c>
      <c r="N837" s="51">
        <f t="shared" si="594"/>
        <v>1.2294644787283953</v>
      </c>
      <c r="O837" s="51" t="str">
        <f t="shared" si="595"/>
        <v>120% equal &amp; above</v>
      </c>
      <c r="P837" s="50">
        <f t="shared" si="596"/>
        <v>88800</v>
      </c>
      <c r="Q837" s="51">
        <f t="shared" si="597"/>
        <v>1.6765424709932664</v>
      </c>
      <c r="R837" s="57"/>
      <c r="S837" s="53">
        <v>6570</v>
      </c>
      <c r="T837" s="54">
        <f t="shared" si="598"/>
        <v>2</v>
      </c>
      <c r="U837" s="54"/>
      <c r="V837" s="53">
        <f t="shared" si="599"/>
        <v>8959.0909090909081</v>
      </c>
      <c r="W837" s="54"/>
    </row>
    <row r="838" spans="1:23" hidden="1">
      <c r="A838" s="8" t="s">
        <v>701</v>
      </c>
      <c r="B838" s="5" t="s">
        <v>300</v>
      </c>
      <c r="C838" s="46" t="s">
        <v>1567</v>
      </c>
      <c r="D838" s="46" t="s">
        <v>1568</v>
      </c>
      <c r="E838" s="46" t="s">
        <v>473</v>
      </c>
      <c r="F838" s="46" t="s">
        <v>311</v>
      </c>
      <c r="G838" s="46" t="s">
        <v>2768</v>
      </c>
      <c r="H838" s="47"/>
      <c r="I838" s="47" t="s">
        <v>1872</v>
      </c>
      <c r="J838" s="48" t="s">
        <v>11</v>
      </c>
      <c r="K838" s="45"/>
      <c r="L838" s="49">
        <v>52847.100000000006</v>
      </c>
      <c r="M838" s="50">
        <v>23960</v>
      </c>
      <c r="N838" s="51">
        <f t="shared" si="594"/>
        <v>0.45338344015092591</v>
      </c>
      <c r="O838" s="51" t="str">
        <f t="shared" si="595"/>
        <v>&gt;=20%-&lt;50%</v>
      </c>
      <c r="P838" s="50">
        <f t="shared" si="596"/>
        <v>32672.727272727272</v>
      </c>
      <c r="Q838" s="51">
        <f t="shared" si="597"/>
        <v>0.61825014566035352</v>
      </c>
      <c r="R838" s="57"/>
      <c r="S838" s="53">
        <v>0</v>
      </c>
      <c r="T838" s="54">
        <f t="shared" si="598"/>
        <v>2</v>
      </c>
      <c r="U838" s="54"/>
      <c r="V838" s="53">
        <f t="shared" si="599"/>
        <v>0</v>
      </c>
      <c r="W838" s="54"/>
    </row>
    <row r="839" spans="1:23" hidden="1">
      <c r="A839" s="8" t="s">
        <v>770</v>
      </c>
      <c r="B839" s="5" t="s">
        <v>771</v>
      </c>
      <c r="C839" s="46" t="s">
        <v>2239</v>
      </c>
      <c r="D839" s="46" t="s">
        <v>257</v>
      </c>
      <c r="E839" s="46" t="s">
        <v>574</v>
      </c>
      <c r="F839" s="46" t="s">
        <v>311</v>
      </c>
      <c r="G839" s="46" t="s">
        <v>1960</v>
      </c>
      <c r="H839" s="47"/>
      <c r="I839" s="47" t="s">
        <v>1872</v>
      </c>
      <c r="J839" s="48" t="s">
        <v>11</v>
      </c>
      <c r="K839" s="45" t="s">
        <v>11</v>
      </c>
      <c r="L839" s="49">
        <v>26601</v>
      </c>
      <c r="M839" s="50">
        <v>30330</v>
      </c>
      <c r="N839" s="51">
        <f t="shared" si="594"/>
        <v>1.1401826998985001</v>
      </c>
      <c r="O839" s="51" t="str">
        <f t="shared" si="595"/>
        <v>&gt;=100%- &lt;120%</v>
      </c>
      <c r="P839" s="50">
        <f t="shared" si="596"/>
        <v>41359.090909090912</v>
      </c>
      <c r="Q839" s="51">
        <f t="shared" si="597"/>
        <v>1.5547945907706819</v>
      </c>
      <c r="R839" s="57">
        <v>26000</v>
      </c>
      <c r="S839" s="53">
        <v>15130</v>
      </c>
      <c r="T839" s="54">
        <f t="shared" si="598"/>
        <v>0.58192307692307688</v>
      </c>
      <c r="U839" s="54"/>
      <c r="V839" s="53">
        <f t="shared" si="599"/>
        <v>20631.818181818184</v>
      </c>
      <c r="W839" s="54"/>
    </row>
    <row r="840" spans="1:23" hidden="1">
      <c r="A840" s="8" t="s">
        <v>571</v>
      </c>
      <c r="B840" s="5" t="s">
        <v>572</v>
      </c>
      <c r="C840" s="46" t="s">
        <v>2054</v>
      </c>
      <c r="D840" s="46" t="s">
        <v>46</v>
      </c>
      <c r="E840" s="46" t="s">
        <v>574</v>
      </c>
      <c r="F840" s="46" t="s">
        <v>311</v>
      </c>
      <c r="G840" s="46" t="s">
        <v>1889</v>
      </c>
      <c r="H840" s="47"/>
      <c r="I840" s="47" t="s">
        <v>1872</v>
      </c>
      <c r="J840" s="48" t="s">
        <v>11</v>
      </c>
      <c r="K840" s="45"/>
      <c r="L840" s="49">
        <v>52000</v>
      </c>
      <c r="M840" s="50">
        <v>80190</v>
      </c>
      <c r="N840" s="51">
        <f t="shared" si="594"/>
        <v>1.5421153846153846</v>
      </c>
      <c r="O840" s="51" t="str">
        <f t="shared" si="595"/>
        <v>120% equal &amp; above</v>
      </c>
      <c r="P840" s="50">
        <f t="shared" si="596"/>
        <v>109350</v>
      </c>
      <c r="Q840" s="51">
        <f t="shared" si="597"/>
        <v>2.1028846153846152</v>
      </c>
      <c r="R840" s="57"/>
      <c r="S840" s="53">
        <v>0</v>
      </c>
      <c r="T840" s="54">
        <f t="shared" si="598"/>
        <v>2</v>
      </c>
      <c r="U840" s="54"/>
      <c r="V840" s="53">
        <f t="shared" si="599"/>
        <v>0</v>
      </c>
      <c r="W840" s="54"/>
    </row>
    <row r="841" spans="1:23" hidden="1">
      <c r="A841" s="8" t="s">
        <v>633</v>
      </c>
      <c r="B841" s="5" t="s">
        <v>128</v>
      </c>
      <c r="C841" s="46" t="s">
        <v>2351</v>
      </c>
      <c r="D841" s="46" t="s">
        <v>26</v>
      </c>
      <c r="E841" s="46" t="s">
        <v>589</v>
      </c>
      <c r="F841" s="46" t="s">
        <v>311</v>
      </c>
      <c r="G841" s="46" t="s">
        <v>1925</v>
      </c>
      <c r="H841" s="47"/>
      <c r="I841" s="47" t="s">
        <v>1872</v>
      </c>
      <c r="J841" s="48" t="s">
        <v>11</v>
      </c>
      <c r="K841" s="45"/>
      <c r="L841" s="49">
        <v>51988.5</v>
      </c>
      <c r="M841" s="50">
        <v>25800</v>
      </c>
      <c r="N841" s="51">
        <f t="shared" si="594"/>
        <v>0.49626359675697512</v>
      </c>
      <c r="O841" s="51" t="str">
        <f t="shared" si="595"/>
        <v>&gt;=20%-&lt;50%</v>
      </c>
      <c r="P841" s="50">
        <f t="shared" si="596"/>
        <v>35181.818181818184</v>
      </c>
      <c r="Q841" s="51">
        <f t="shared" si="597"/>
        <v>0.67672308648678425</v>
      </c>
      <c r="R841" s="57"/>
      <c r="S841" s="53">
        <v>5550</v>
      </c>
      <c r="T841" s="54">
        <f t="shared" si="598"/>
        <v>2</v>
      </c>
      <c r="U841" s="54"/>
      <c r="V841" s="53">
        <f t="shared" si="599"/>
        <v>7568.181818181818</v>
      </c>
      <c r="W841" s="54"/>
    </row>
    <row r="842" spans="1:23" hidden="1">
      <c r="A842" s="8" t="s">
        <v>701</v>
      </c>
      <c r="B842" s="5" t="s">
        <v>300</v>
      </c>
      <c r="C842" s="46" t="s">
        <v>1123</v>
      </c>
      <c r="D842" s="46" t="s">
        <v>1124</v>
      </c>
      <c r="E842" s="46" t="s">
        <v>473</v>
      </c>
      <c r="F842" s="46" t="s">
        <v>311</v>
      </c>
      <c r="G842" s="46" t="s">
        <v>1939</v>
      </c>
      <c r="H842" s="47"/>
      <c r="I842" s="47" t="s">
        <v>1872</v>
      </c>
      <c r="J842" s="48" t="s">
        <v>11</v>
      </c>
      <c r="K842" s="45"/>
      <c r="L842" s="49">
        <v>51617.25</v>
      </c>
      <c r="M842" s="50">
        <v>43750</v>
      </c>
      <c r="N842" s="51">
        <f t="shared" si="594"/>
        <v>0.84758486746194339</v>
      </c>
      <c r="O842" s="51" t="str">
        <f t="shared" si="595"/>
        <v>&gt;=80%-&lt;100%</v>
      </c>
      <c r="P842" s="50">
        <f t="shared" si="596"/>
        <v>59659.090909090912</v>
      </c>
      <c r="Q842" s="51">
        <f t="shared" si="597"/>
        <v>1.1557975465390138</v>
      </c>
      <c r="R842" s="57"/>
      <c r="S842" s="53">
        <v>0</v>
      </c>
      <c r="T842" s="54">
        <f t="shared" si="598"/>
        <v>2</v>
      </c>
      <c r="U842" s="54"/>
      <c r="V842" s="53">
        <f t="shared" si="599"/>
        <v>0</v>
      </c>
      <c r="W842" s="54"/>
    </row>
    <row r="843" spans="1:23" hidden="1">
      <c r="A843" s="8" t="s">
        <v>2752</v>
      </c>
      <c r="B843" s="5" t="s">
        <v>668</v>
      </c>
      <c r="C843" s="46" t="s">
        <v>2360</v>
      </c>
      <c r="D843" s="46" t="s">
        <v>58</v>
      </c>
      <c r="E843" s="46" t="s">
        <v>589</v>
      </c>
      <c r="F843" s="46" t="s">
        <v>311</v>
      </c>
      <c r="G843" s="46" t="s">
        <v>1886</v>
      </c>
      <c r="H843" s="47"/>
      <c r="I843" s="47" t="s">
        <v>1872</v>
      </c>
      <c r="J843" s="48"/>
      <c r="K843" s="45" t="s">
        <v>11</v>
      </c>
      <c r="L843" s="49"/>
      <c r="M843" s="50">
        <v>26080</v>
      </c>
      <c r="N843" s="51">
        <f t="shared" si="594"/>
        <v>2</v>
      </c>
      <c r="O843" s="51" t="str">
        <f t="shared" si="595"/>
        <v>120% equal &amp; above</v>
      </c>
      <c r="P843" s="50">
        <f t="shared" si="596"/>
        <v>35563.636363636368</v>
      </c>
      <c r="Q843" s="51">
        <f t="shared" si="597"/>
        <v>2</v>
      </c>
      <c r="R843" s="57">
        <v>51489.2</v>
      </c>
      <c r="S843" s="53">
        <v>40930</v>
      </c>
      <c r="T843" s="54">
        <f t="shared" si="598"/>
        <v>0.79492398405879294</v>
      </c>
      <c r="U843" s="54"/>
      <c r="V843" s="53">
        <f t="shared" si="599"/>
        <v>55813.636363636368</v>
      </c>
      <c r="W843" s="54"/>
    </row>
    <row r="844" spans="1:23" hidden="1">
      <c r="A844" s="8" t="s">
        <v>701</v>
      </c>
      <c r="B844" s="5" t="s">
        <v>300</v>
      </c>
      <c r="C844" s="46" t="s">
        <v>1569</v>
      </c>
      <c r="D844" s="46" t="s">
        <v>1570</v>
      </c>
      <c r="E844" s="46" t="s">
        <v>473</v>
      </c>
      <c r="F844" s="46" t="s">
        <v>311</v>
      </c>
      <c r="G844" s="46" t="s">
        <v>2766</v>
      </c>
      <c r="H844" s="47"/>
      <c r="I844" s="47" t="s">
        <v>1872</v>
      </c>
      <c r="J844" s="48" t="s">
        <v>11</v>
      </c>
      <c r="K844" s="45"/>
      <c r="L844" s="49">
        <v>51412.05</v>
      </c>
      <c r="M844" s="50">
        <v>34960</v>
      </c>
      <c r="N844" s="51">
        <f t="shared" si="594"/>
        <v>0.67999622656556191</v>
      </c>
      <c r="O844" s="51" t="str">
        <f t="shared" si="595"/>
        <v>&gt;=50%-&lt;80%</v>
      </c>
      <c r="P844" s="50">
        <f t="shared" si="596"/>
        <v>47672.727272727272</v>
      </c>
      <c r="Q844" s="51">
        <f t="shared" si="597"/>
        <v>0.92726758168031176</v>
      </c>
      <c r="R844" s="57"/>
      <c r="S844" s="53">
        <v>0</v>
      </c>
      <c r="T844" s="54">
        <f t="shared" si="598"/>
        <v>2</v>
      </c>
      <c r="U844" s="54"/>
      <c r="V844" s="53">
        <f t="shared" si="599"/>
        <v>0</v>
      </c>
      <c r="W844" s="54"/>
    </row>
    <row r="845" spans="1:23" hidden="1">
      <c r="A845" s="8" t="s">
        <v>571</v>
      </c>
      <c r="B845" s="5" t="s">
        <v>572</v>
      </c>
      <c r="C845" s="46" t="s">
        <v>577</v>
      </c>
      <c r="D845" s="46" t="s">
        <v>578</v>
      </c>
      <c r="E845" s="46" t="s">
        <v>574</v>
      </c>
      <c r="F845" s="46" t="s">
        <v>311</v>
      </c>
      <c r="G845" s="46" t="s">
        <v>1887</v>
      </c>
      <c r="H845" s="47"/>
      <c r="I845" s="47" t="s">
        <v>1872</v>
      </c>
      <c r="J845" s="48" t="s">
        <v>11</v>
      </c>
      <c r="K845" s="45"/>
      <c r="L845" s="49">
        <v>51368.175000000003</v>
      </c>
      <c r="M845" s="50">
        <v>56795</v>
      </c>
      <c r="N845" s="51">
        <f t="shared" si="594"/>
        <v>1.1056456648498802</v>
      </c>
      <c r="O845" s="51" t="str">
        <f t="shared" ref="O845:O858" si="600">IF(N845&gt;=120%, "120% equal &amp; above", IF(N845&gt;=100%,"&gt;=100%- &lt;120%",IF(N845&gt;=80%,"&gt;=80%-&lt;100%",IF(N845&gt;=50%,"&gt;=50%-&lt;80%",IF(N845&gt;=20%,"&gt;=20%-&lt;50%","&lt;20%")))))</f>
        <v>&gt;=100%- &lt;120%</v>
      </c>
      <c r="P845" s="50">
        <f t="shared" si="596"/>
        <v>77447.727272727265</v>
      </c>
      <c r="Q845" s="51">
        <f t="shared" ref="Q845:Q858" si="601">IFERROR(P845/L845,2)</f>
        <v>1.5076986338862002</v>
      </c>
      <c r="R845" s="57"/>
      <c r="S845" s="53">
        <v>6570</v>
      </c>
      <c r="T845" s="54">
        <f t="shared" si="598"/>
        <v>2</v>
      </c>
      <c r="U845" s="54"/>
      <c r="V845" s="53">
        <f t="shared" si="599"/>
        <v>8959.0909090909081</v>
      </c>
      <c r="W845" s="54"/>
    </row>
    <row r="846" spans="1:23" hidden="1">
      <c r="A846" s="8" t="s">
        <v>685</v>
      </c>
      <c r="B846" s="5" t="s">
        <v>686</v>
      </c>
      <c r="C846" s="46" t="s">
        <v>2721</v>
      </c>
      <c r="D846" s="46" t="s">
        <v>170</v>
      </c>
      <c r="E846" s="46" t="s">
        <v>311</v>
      </c>
      <c r="F846" s="46" t="s">
        <v>311</v>
      </c>
      <c r="G846" s="46" t="s">
        <v>1958</v>
      </c>
      <c r="H846" s="47"/>
      <c r="I846" s="47" t="s">
        <v>1872</v>
      </c>
      <c r="J846" s="48" t="s">
        <v>11</v>
      </c>
      <c r="K846" s="45"/>
      <c r="L846" s="49">
        <v>51365</v>
      </c>
      <c r="M846" s="50">
        <v>46110</v>
      </c>
      <c r="N846" s="51">
        <f t="shared" ref="N846:N858" si="602">IFERROR(M846/L846,2)</f>
        <v>0.8976929816022583</v>
      </c>
      <c r="O846" s="51" t="str">
        <f t="shared" si="600"/>
        <v>&gt;=80%-&lt;100%</v>
      </c>
      <c r="P846" s="50">
        <f t="shared" ref="P846:P858" si="603">M846/$B$3*$B$2</f>
        <v>62877.272727272728</v>
      </c>
      <c r="Q846" s="51">
        <f t="shared" si="601"/>
        <v>1.2241267930939888</v>
      </c>
      <c r="R846" s="57"/>
      <c r="S846" s="53">
        <v>4150</v>
      </c>
      <c r="T846" s="54">
        <f t="shared" ref="T846:T858" si="604">IFERROR(S846/R846,2)</f>
        <v>2</v>
      </c>
      <c r="U846" s="54"/>
      <c r="V846" s="53">
        <f t="shared" ref="V846:V858" si="605">S846/$B$3*$B$2</f>
        <v>5659.090909090909</v>
      </c>
      <c r="W846" s="54"/>
    </row>
    <row r="847" spans="1:23" hidden="1">
      <c r="A847" s="8" t="s">
        <v>633</v>
      </c>
      <c r="B847" s="5" t="s">
        <v>128</v>
      </c>
      <c r="C847" s="46" t="s">
        <v>1802</v>
      </c>
      <c r="D847" s="46" t="s">
        <v>1803</v>
      </c>
      <c r="E847" s="46" t="s">
        <v>589</v>
      </c>
      <c r="F847" s="46" t="s">
        <v>311</v>
      </c>
      <c r="G847" s="46" t="s">
        <v>1925</v>
      </c>
      <c r="H847" s="47"/>
      <c r="I847" s="47" t="s">
        <v>1872</v>
      </c>
      <c r="J847" s="48"/>
      <c r="K847" s="45" t="s">
        <v>11</v>
      </c>
      <c r="L847" s="49"/>
      <c r="M847" s="50">
        <v>1840</v>
      </c>
      <c r="N847" s="51">
        <f t="shared" si="602"/>
        <v>2</v>
      </c>
      <c r="O847" s="51" t="str">
        <f t="shared" si="600"/>
        <v>120% equal &amp; above</v>
      </c>
      <c r="P847" s="50">
        <f t="shared" si="603"/>
        <v>2509.090909090909</v>
      </c>
      <c r="Q847" s="51">
        <f t="shared" si="601"/>
        <v>2</v>
      </c>
      <c r="R847" s="57">
        <v>51286.14</v>
      </c>
      <c r="S847" s="53">
        <v>10720</v>
      </c>
      <c r="T847" s="54">
        <f t="shared" si="604"/>
        <v>0.20902333456953479</v>
      </c>
      <c r="U847" s="54"/>
      <c r="V847" s="53">
        <f t="shared" si="605"/>
        <v>14618.181818181818</v>
      </c>
      <c r="W847" s="54"/>
    </row>
    <row r="848" spans="1:23" hidden="1">
      <c r="A848" s="8" t="s">
        <v>685</v>
      </c>
      <c r="B848" s="5" t="s">
        <v>686</v>
      </c>
      <c r="C848" s="46" t="s">
        <v>2334</v>
      </c>
      <c r="D848" s="46" t="s">
        <v>119</v>
      </c>
      <c r="E848" s="46" t="s">
        <v>311</v>
      </c>
      <c r="F848" s="46" t="s">
        <v>311</v>
      </c>
      <c r="G848" s="46" t="s">
        <v>1932</v>
      </c>
      <c r="H848" s="47"/>
      <c r="I848" s="47" t="s">
        <v>1872</v>
      </c>
      <c r="J848" s="48" t="s">
        <v>11</v>
      </c>
      <c r="K848" s="45"/>
      <c r="L848" s="49">
        <v>51171.75</v>
      </c>
      <c r="M848" s="50">
        <v>40560</v>
      </c>
      <c r="N848" s="51">
        <f t="shared" si="602"/>
        <v>0.79262483694616659</v>
      </c>
      <c r="O848" s="51" t="str">
        <f t="shared" si="600"/>
        <v>&gt;=50%-&lt;80%</v>
      </c>
      <c r="P848" s="50">
        <f t="shared" si="603"/>
        <v>55309.090909090912</v>
      </c>
      <c r="Q848" s="51">
        <f t="shared" si="601"/>
        <v>1.0808520503811363</v>
      </c>
      <c r="R848" s="57"/>
      <c r="S848" s="53">
        <v>0</v>
      </c>
      <c r="T848" s="54">
        <f t="shared" si="604"/>
        <v>2</v>
      </c>
      <c r="U848" s="54"/>
      <c r="V848" s="53">
        <f t="shared" si="605"/>
        <v>0</v>
      </c>
      <c r="W848" s="54"/>
    </row>
    <row r="849" spans="1:23" hidden="1">
      <c r="A849" s="8" t="s">
        <v>776</v>
      </c>
      <c r="B849" s="5" t="s">
        <v>777</v>
      </c>
      <c r="C849" s="46" t="s">
        <v>1824</v>
      </c>
      <c r="D849" s="46" t="s">
        <v>1825</v>
      </c>
      <c r="E849" s="46" t="s">
        <v>574</v>
      </c>
      <c r="F849" s="46" t="s">
        <v>311</v>
      </c>
      <c r="G849" s="46" t="s">
        <v>1961</v>
      </c>
      <c r="H849" s="47"/>
      <c r="I849" s="47" t="s">
        <v>1872</v>
      </c>
      <c r="J849" s="48" t="s">
        <v>11</v>
      </c>
      <c r="K849" s="45" t="s">
        <v>11</v>
      </c>
      <c r="L849" s="49">
        <v>25000</v>
      </c>
      <c r="M849" s="50">
        <v>26970</v>
      </c>
      <c r="N849" s="51">
        <f t="shared" si="602"/>
        <v>1.0788</v>
      </c>
      <c r="O849" s="51" t="str">
        <f t="shared" si="600"/>
        <v>&gt;=100%- &lt;120%</v>
      </c>
      <c r="P849" s="50">
        <f t="shared" si="603"/>
        <v>36777.272727272728</v>
      </c>
      <c r="Q849" s="51">
        <f t="shared" si="601"/>
        <v>1.4710909090909092</v>
      </c>
      <c r="R849" s="57">
        <v>26000</v>
      </c>
      <c r="S849" s="53">
        <v>40520</v>
      </c>
      <c r="T849" s="54">
        <f t="shared" si="604"/>
        <v>1.5584615384615386</v>
      </c>
      <c r="U849" s="54"/>
      <c r="V849" s="53">
        <f t="shared" si="605"/>
        <v>55254.545454545456</v>
      </c>
      <c r="W849" s="54"/>
    </row>
    <row r="850" spans="1:23" hidden="1">
      <c r="A850" s="8" t="s">
        <v>776</v>
      </c>
      <c r="B850" s="5" t="s">
        <v>777</v>
      </c>
      <c r="C850" s="46" t="s">
        <v>2387</v>
      </c>
      <c r="D850" s="46" t="s">
        <v>59</v>
      </c>
      <c r="E850" s="46" t="s">
        <v>574</v>
      </c>
      <c r="F850" s="46" t="s">
        <v>311</v>
      </c>
      <c r="G850" s="46" t="s">
        <v>1943</v>
      </c>
      <c r="H850" s="47"/>
      <c r="I850" s="47" t="s">
        <v>1872</v>
      </c>
      <c r="J850" s="48" t="s">
        <v>11</v>
      </c>
      <c r="K850" s="45" t="s">
        <v>11</v>
      </c>
      <c r="L850" s="49">
        <v>25000</v>
      </c>
      <c r="M850" s="50">
        <v>9100</v>
      </c>
      <c r="N850" s="51">
        <f t="shared" si="602"/>
        <v>0.36399999999999999</v>
      </c>
      <c r="O850" s="51" t="str">
        <f t="shared" si="600"/>
        <v>&gt;=20%-&lt;50%</v>
      </c>
      <c r="P850" s="50">
        <f t="shared" si="603"/>
        <v>12409.090909090908</v>
      </c>
      <c r="Q850" s="51">
        <f t="shared" si="601"/>
        <v>0.49636363636363634</v>
      </c>
      <c r="R850" s="57">
        <v>26000</v>
      </c>
      <c r="S850" s="53">
        <v>0</v>
      </c>
      <c r="T850" s="54">
        <f t="shared" si="604"/>
        <v>0</v>
      </c>
      <c r="U850" s="54"/>
      <c r="V850" s="53">
        <f t="shared" si="605"/>
        <v>0</v>
      </c>
      <c r="W850" s="54"/>
    </row>
    <row r="851" spans="1:23" hidden="1">
      <c r="A851" s="8" t="s">
        <v>776</v>
      </c>
      <c r="B851" s="5" t="s">
        <v>777</v>
      </c>
      <c r="C851" s="46" t="s">
        <v>2193</v>
      </c>
      <c r="D851" s="46" t="s">
        <v>2194</v>
      </c>
      <c r="E851" s="46" t="s">
        <v>574</v>
      </c>
      <c r="F851" s="46" t="s">
        <v>311</v>
      </c>
      <c r="G851" s="46" t="s">
        <v>1962</v>
      </c>
      <c r="H851" s="47"/>
      <c r="I851" s="47" t="s">
        <v>1872</v>
      </c>
      <c r="J851" s="48" t="s">
        <v>11</v>
      </c>
      <c r="K851" s="45" t="s">
        <v>11</v>
      </c>
      <c r="L851" s="49">
        <v>25000</v>
      </c>
      <c r="M851" s="50">
        <v>28670</v>
      </c>
      <c r="N851" s="51">
        <f t="shared" si="602"/>
        <v>1.1468</v>
      </c>
      <c r="O851" s="51" t="str">
        <f t="shared" si="600"/>
        <v>&gt;=100%- &lt;120%</v>
      </c>
      <c r="P851" s="50">
        <f t="shared" si="603"/>
        <v>39095.454545454544</v>
      </c>
      <c r="Q851" s="51">
        <f t="shared" si="601"/>
        <v>1.5638181818181818</v>
      </c>
      <c r="R851" s="57">
        <v>26000</v>
      </c>
      <c r="S851" s="53">
        <v>17290</v>
      </c>
      <c r="T851" s="54">
        <f t="shared" si="604"/>
        <v>0.66500000000000004</v>
      </c>
      <c r="U851" s="54"/>
      <c r="V851" s="53">
        <f t="shared" si="605"/>
        <v>23577.272727272728</v>
      </c>
      <c r="W851" s="54"/>
    </row>
    <row r="852" spans="1:23" hidden="1">
      <c r="A852" s="8" t="s">
        <v>776</v>
      </c>
      <c r="B852" s="5" t="s">
        <v>777</v>
      </c>
      <c r="C852" s="46" t="s">
        <v>2443</v>
      </c>
      <c r="D852" s="46" t="s">
        <v>2444</v>
      </c>
      <c r="E852" s="46" t="s">
        <v>574</v>
      </c>
      <c r="F852" s="46" t="s">
        <v>311</v>
      </c>
      <c r="G852" s="46" t="s">
        <v>1961</v>
      </c>
      <c r="H852" s="47"/>
      <c r="I852" s="47" t="s">
        <v>1872</v>
      </c>
      <c r="J852" s="48" t="s">
        <v>11</v>
      </c>
      <c r="K852" s="45" t="s">
        <v>11</v>
      </c>
      <c r="L852" s="49">
        <v>25000</v>
      </c>
      <c r="M852" s="50">
        <v>1760</v>
      </c>
      <c r="N852" s="51">
        <f t="shared" si="602"/>
        <v>7.0400000000000004E-2</v>
      </c>
      <c r="O852" s="51" t="str">
        <f t="shared" si="600"/>
        <v>&lt;20%</v>
      </c>
      <c r="P852" s="50">
        <f t="shared" si="603"/>
        <v>2400</v>
      </c>
      <c r="Q852" s="51">
        <f t="shared" si="601"/>
        <v>9.6000000000000002E-2</v>
      </c>
      <c r="R852" s="57">
        <v>26000</v>
      </c>
      <c r="S852" s="53">
        <v>4050</v>
      </c>
      <c r="T852" s="54">
        <f t="shared" si="604"/>
        <v>0.15576923076923077</v>
      </c>
      <c r="U852" s="54"/>
      <c r="V852" s="53">
        <f t="shared" si="605"/>
        <v>5522.727272727273</v>
      </c>
      <c r="W852" s="54"/>
    </row>
    <row r="853" spans="1:23" hidden="1">
      <c r="A853" s="8" t="s">
        <v>307</v>
      </c>
      <c r="B853" s="5" t="s">
        <v>308</v>
      </c>
      <c r="C853" s="46" t="s">
        <v>2614</v>
      </c>
      <c r="D853" s="46" t="s">
        <v>2615</v>
      </c>
      <c r="E853" s="46" t="s">
        <v>310</v>
      </c>
      <c r="F853" s="46" t="s">
        <v>311</v>
      </c>
      <c r="G853" s="46" t="s">
        <v>1891</v>
      </c>
      <c r="H853" s="47"/>
      <c r="I853" s="47" t="s">
        <v>1872</v>
      </c>
      <c r="J853" s="48" t="s">
        <v>11</v>
      </c>
      <c r="K853" s="45" t="s">
        <v>11</v>
      </c>
      <c r="L853" s="49">
        <v>25000</v>
      </c>
      <c r="M853" s="50">
        <v>11520</v>
      </c>
      <c r="N853" s="51">
        <f t="shared" si="602"/>
        <v>0.46079999999999999</v>
      </c>
      <c r="O853" s="51" t="str">
        <f t="shared" si="600"/>
        <v>&gt;=20%-&lt;50%</v>
      </c>
      <c r="P853" s="50">
        <f t="shared" si="603"/>
        <v>15709.090909090908</v>
      </c>
      <c r="Q853" s="51">
        <f t="shared" si="601"/>
        <v>0.62836363636363635</v>
      </c>
      <c r="R853" s="57">
        <v>26000</v>
      </c>
      <c r="S853" s="53">
        <v>16860</v>
      </c>
      <c r="T853" s="54">
        <f t="shared" si="604"/>
        <v>0.64846153846153842</v>
      </c>
      <c r="U853" s="54"/>
      <c r="V853" s="53">
        <f t="shared" si="605"/>
        <v>22990.909090909092</v>
      </c>
      <c r="W853" s="54"/>
    </row>
    <row r="854" spans="1:23" hidden="1">
      <c r="A854" s="8" t="s">
        <v>776</v>
      </c>
      <c r="B854" s="5" t="s">
        <v>777</v>
      </c>
      <c r="C854" s="46" t="s">
        <v>2432</v>
      </c>
      <c r="D854" s="46" t="s">
        <v>2433</v>
      </c>
      <c r="E854" s="46" t="s">
        <v>574</v>
      </c>
      <c r="F854" s="46" t="s">
        <v>311</v>
      </c>
      <c r="G854" s="46" t="s">
        <v>1945</v>
      </c>
      <c r="H854" s="47"/>
      <c r="I854" s="47" t="s">
        <v>1872</v>
      </c>
      <c r="J854" s="48" t="s">
        <v>11</v>
      </c>
      <c r="K854" s="45" t="s">
        <v>11</v>
      </c>
      <c r="L854" s="49">
        <v>25000</v>
      </c>
      <c r="M854" s="50">
        <v>9535</v>
      </c>
      <c r="N854" s="51">
        <f t="shared" si="602"/>
        <v>0.38140000000000002</v>
      </c>
      <c r="O854" s="51" t="str">
        <f t="shared" si="600"/>
        <v>&gt;=20%-&lt;50%</v>
      </c>
      <c r="P854" s="50">
        <f t="shared" si="603"/>
        <v>13002.272727272728</v>
      </c>
      <c r="Q854" s="51">
        <f t="shared" si="601"/>
        <v>0.52009090909090916</v>
      </c>
      <c r="R854" s="57">
        <v>26000</v>
      </c>
      <c r="S854" s="53">
        <v>20930</v>
      </c>
      <c r="T854" s="54">
        <f t="shared" si="604"/>
        <v>0.80500000000000005</v>
      </c>
      <c r="U854" s="54"/>
      <c r="V854" s="53">
        <f t="shared" si="605"/>
        <v>28540.909090909092</v>
      </c>
      <c r="W854" s="54"/>
    </row>
    <row r="855" spans="1:23" hidden="1">
      <c r="A855" s="8" t="s">
        <v>571</v>
      </c>
      <c r="B855" s="5" t="s">
        <v>572</v>
      </c>
      <c r="C855" s="46" t="s">
        <v>2698</v>
      </c>
      <c r="D855" s="46" t="s">
        <v>2699</v>
      </c>
      <c r="E855" s="46" t="s">
        <v>574</v>
      </c>
      <c r="F855" s="46" t="s">
        <v>311</v>
      </c>
      <c r="G855" s="46" t="s">
        <v>1917</v>
      </c>
      <c r="H855" s="47"/>
      <c r="I855" s="47" t="s">
        <v>1872</v>
      </c>
      <c r="J855" s="48" t="s">
        <v>11</v>
      </c>
      <c r="K855" s="45" t="s">
        <v>11</v>
      </c>
      <c r="L855" s="49">
        <v>25000</v>
      </c>
      <c r="M855" s="50">
        <v>1560</v>
      </c>
      <c r="N855" s="51">
        <f t="shared" si="602"/>
        <v>6.2399999999999997E-2</v>
      </c>
      <c r="O855" s="51" t="str">
        <f t="shared" si="600"/>
        <v>&lt;20%</v>
      </c>
      <c r="P855" s="50">
        <f t="shared" si="603"/>
        <v>2127.272727272727</v>
      </c>
      <c r="Q855" s="51">
        <f t="shared" si="601"/>
        <v>8.5090909090909078E-2</v>
      </c>
      <c r="R855" s="57">
        <v>26000</v>
      </c>
      <c r="S855" s="53">
        <v>0</v>
      </c>
      <c r="T855" s="54">
        <f t="shared" si="604"/>
        <v>0</v>
      </c>
      <c r="U855" s="54"/>
      <c r="V855" s="53">
        <f t="shared" si="605"/>
        <v>0</v>
      </c>
      <c r="W855" s="54"/>
    </row>
    <row r="856" spans="1:23" hidden="1">
      <c r="A856" s="8" t="s">
        <v>324</v>
      </c>
      <c r="B856" s="5" t="s">
        <v>325</v>
      </c>
      <c r="C856" s="46" t="s">
        <v>2153</v>
      </c>
      <c r="D856" s="46" t="s">
        <v>1972</v>
      </c>
      <c r="E856" s="46" t="s">
        <v>310</v>
      </c>
      <c r="F856" s="46" t="s">
        <v>311</v>
      </c>
      <c r="G856" s="46" t="s">
        <v>1898</v>
      </c>
      <c r="H856" s="47"/>
      <c r="I856" s="47" t="s">
        <v>1872</v>
      </c>
      <c r="J856" s="48" t="s">
        <v>11</v>
      </c>
      <c r="K856" s="45" t="s">
        <v>11</v>
      </c>
      <c r="L856" s="49">
        <v>25000</v>
      </c>
      <c r="M856" s="50">
        <v>23055</v>
      </c>
      <c r="N856" s="51">
        <f t="shared" si="602"/>
        <v>0.92220000000000002</v>
      </c>
      <c r="O856" s="51" t="str">
        <f t="shared" si="600"/>
        <v>&gt;=80%-&lt;100%</v>
      </c>
      <c r="P856" s="50">
        <f t="shared" si="603"/>
        <v>31438.636363636364</v>
      </c>
      <c r="Q856" s="51">
        <f t="shared" si="601"/>
        <v>1.2575454545454545</v>
      </c>
      <c r="R856" s="57">
        <v>26000</v>
      </c>
      <c r="S856" s="53">
        <v>4180</v>
      </c>
      <c r="T856" s="54">
        <f t="shared" si="604"/>
        <v>0.16076923076923078</v>
      </c>
      <c r="U856" s="54"/>
      <c r="V856" s="53">
        <f t="shared" si="605"/>
        <v>5700</v>
      </c>
      <c r="W856" s="54"/>
    </row>
    <row r="857" spans="1:23" hidden="1">
      <c r="A857" s="8" t="s">
        <v>701</v>
      </c>
      <c r="B857" s="5" t="s">
        <v>300</v>
      </c>
      <c r="C857" s="46" t="s">
        <v>1261</v>
      </c>
      <c r="D857" s="46" t="s">
        <v>1262</v>
      </c>
      <c r="E857" s="46" t="s">
        <v>473</v>
      </c>
      <c r="F857" s="46" t="s">
        <v>311</v>
      </c>
      <c r="G857" s="46" t="s">
        <v>1939</v>
      </c>
      <c r="H857" s="47"/>
      <c r="I857" s="47" t="s">
        <v>1872</v>
      </c>
      <c r="J857" s="48" t="s">
        <v>11</v>
      </c>
      <c r="K857" s="45"/>
      <c r="L857" s="49">
        <v>50921.325000000004</v>
      </c>
      <c r="M857" s="50">
        <v>24260</v>
      </c>
      <c r="N857" s="51">
        <f t="shared" si="602"/>
        <v>0.47642122431024719</v>
      </c>
      <c r="O857" s="51" t="str">
        <f t="shared" si="600"/>
        <v>&gt;=20%-&lt;50%</v>
      </c>
      <c r="P857" s="50">
        <f t="shared" si="603"/>
        <v>33081.818181818184</v>
      </c>
      <c r="Q857" s="51">
        <f t="shared" si="601"/>
        <v>0.64966530587760984</v>
      </c>
      <c r="R857" s="57"/>
      <c r="S857" s="53">
        <v>0</v>
      </c>
      <c r="T857" s="54">
        <f t="shared" si="604"/>
        <v>2</v>
      </c>
      <c r="U857" s="54"/>
      <c r="V857" s="53">
        <f t="shared" si="605"/>
        <v>0</v>
      </c>
      <c r="W857" s="54"/>
    </row>
    <row r="858" spans="1:23" hidden="1">
      <c r="A858" s="8" t="s">
        <v>680</v>
      </c>
      <c r="B858" s="5" t="s">
        <v>681</v>
      </c>
      <c r="C858" s="46" t="s">
        <v>1544</v>
      </c>
      <c r="D858" s="46" t="s">
        <v>65</v>
      </c>
      <c r="E858" s="46" t="s">
        <v>311</v>
      </c>
      <c r="F858" s="46" t="s">
        <v>311</v>
      </c>
      <c r="G858" s="46" t="s">
        <v>1929</v>
      </c>
      <c r="H858" s="47"/>
      <c r="I858" s="47" t="s">
        <v>1872</v>
      </c>
      <c r="J858" s="48" t="s">
        <v>11</v>
      </c>
      <c r="K858" s="45"/>
      <c r="L858" s="49">
        <v>50901.666666666664</v>
      </c>
      <c r="M858" s="50">
        <v>62220</v>
      </c>
      <c r="N858" s="51">
        <f t="shared" si="602"/>
        <v>1.2223568317998756</v>
      </c>
      <c r="O858" s="51" t="str">
        <f t="shared" si="600"/>
        <v>120% equal &amp; above</v>
      </c>
      <c r="P858" s="50">
        <f t="shared" si="603"/>
        <v>84845.454545454544</v>
      </c>
      <c r="Q858" s="51">
        <f t="shared" si="601"/>
        <v>1.6668502251816486</v>
      </c>
      <c r="R858" s="57"/>
      <c r="S858" s="53">
        <v>11650</v>
      </c>
      <c r="T858" s="54">
        <f t="shared" si="604"/>
        <v>2</v>
      </c>
      <c r="U858" s="54"/>
      <c r="V858" s="53">
        <f t="shared" si="605"/>
        <v>15886.363636363636</v>
      </c>
      <c r="W858" s="54"/>
    </row>
    <row r="859" spans="1:23" hidden="1">
      <c r="A859" s="8" t="s">
        <v>680</v>
      </c>
      <c r="B859" s="5" t="s">
        <v>681</v>
      </c>
      <c r="C859" s="46" t="s">
        <v>980</v>
      </c>
      <c r="D859" s="46" t="s">
        <v>981</v>
      </c>
      <c r="E859" s="46" t="s">
        <v>311</v>
      </c>
      <c r="F859" s="46" t="s">
        <v>311</v>
      </c>
      <c r="G859" s="46" t="s">
        <v>1934</v>
      </c>
      <c r="H859" s="47"/>
      <c r="I859" s="47" t="s">
        <v>1872</v>
      </c>
      <c r="J859" s="48" t="s">
        <v>11</v>
      </c>
      <c r="K859" s="45"/>
      <c r="L859" s="49">
        <v>50000</v>
      </c>
      <c r="M859" s="50">
        <v>57990</v>
      </c>
      <c r="N859" s="51">
        <f t="shared" ref="N859:N875" si="606">IFERROR(M859/L859,2)</f>
        <v>1.1597999999999999</v>
      </c>
      <c r="O859" s="51" t="str">
        <f t="shared" ref="O859:O874" si="607">IF(N859&gt;=120%, "120% equal &amp; above", IF(N859&gt;=100%,"&gt;=100%- &lt;120%",IF(N859&gt;=80%,"&gt;=80%-&lt;100%",IF(N859&gt;=50%,"&gt;=50%-&lt;80%",IF(N859&gt;=20%,"&gt;=20%-&lt;50%","&lt;20%")))))</f>
        <v>&gt;=100%- &lt;120%</v>
      </c>
      <c r="P859" s="50">
        <f t="shared" ref="P859:P875" si="608">M859/$B$3*$B$2</f>
        <v>79077.272727272735</v>
      </c>
      <c r="Q859" s="51">
        <f t="shared" ref="Q859:Q874" si="609">IFERROR(P859/L859,2)</f>
        <v>1.5815454545454548</v>
      </c>
      <c r="R859" s="57"/>
      <c r="S859" s="53">
        <v>0</v>
      </c>
      <c r="T859" s="54">
        <f t="shared" ref="T859:T875" si="610">IFERROR(S859/R859,2)</f>
        <v>2</v>
      </c>
      <c r="U859" s="54"/>
      <c r="V859" s="53">
        <f t="shared" ref="V859:V875" si="611">S859/$B$3*$B$2</f>
        <v>0</v>
      </c>
      <c r="W859" s="54"/>
    </row>
    <row r="860" spans="1:23" hidden="1">
      <c r="A860" s="8" t="s">
        <v>307</v>
      </c>
      <c r="B860" s="5" t="s">
        <v>308</v>
      </c>
      <c r="C860" s="46" t="s">
        <v>876</v>
      </c>
      <c r="D860" s="46" t="s">
        <v>231</v>
      </c>
      <c r="E860" s="46" t="s">
        <v>310</v>
      </c>
      <c r="F860" s="46" t="s">
        <v>311</v>
      </c>
      <c r="G860" s="46" t="s">
        <v>1895</v>
      </c>
      <c r="H860" s="47"/>
      <c r="I860" s="47" t="s">
        <v>1872</v>
      </c>
      <c r="J860" s="48" t="s">
        <v>11</v>
      </c>
      <c r="K860" s="45"/>
      <c r="L860" s="49">
        <v>50000</v>
      </c>
      <c r="M860" s="50">
        <v>84985</v>
      </c>
      <c r="N860" s="51">
        <f t="shared" si="606"/>
        <v>1.6997</v>
      </c>
      <c r="O860" s="51" t="str">
        <f t="shared" si="607"/>
        <v>120% equal &amp; above</v>
      </c>
      <c r="P860" s="50">
        <f t="shared" si="608"/>
        <v>115888.63636363637</v>
      </c>
      <c r="Q860" s="51">
        <f t="shared" si="609"/>
        <v>2.3177727272727275</v>
      </c>
      <c r="R860" s="57"/>
      <c r="S860" s="53">
        <v>18070</v>
      </c>
      <c r="T860" s="54">
        <f t="shared" si="610"/>
        <v>2</v>
      </c>
      <c r="U860" s="54"/>
      <c r="V860" s="53">
        <f t="shared" si="611"/>
        <v>24640.909090909092</v>
      </c>
      <c r="W860" s="54"/>
    </row>
    <row r="861" spans="1:23" hidden="1">
      <c r="A861" s="8" t="s">
        <v>680</v>
      </c>
      <c r="B861" s="5" t="s">
        <v>681</v>
      </c>
      <c r="C861" s="46" t="s">
        <v>699</v>
      </c>
      <c r="D861" s="46" t="s">
        <v>700</v>
      </c>
      <c r="E861" s="46" t="s">
        <v>311</v>
      </c>
      <c r="F861" s="46" t="s">
        <v>311</v>
      </c>
      <c r="G861" s="46" t="s">
        <v>1931</v>
      </c>
      <c r="H861" s="47"/>
      <c r="I861" s="47" t="s">
        <v>1872</v>
      </c>
      <c r="J861" s="48" t="s">
        <v>11</v>
      </c>
      <c r="K861" s="45"/>
      <c r="L861" s="49">
        <v>50000</v>
      </c>
      <c r="M861" s="50">
        <v>34110</v>
      </c>
      <c r="N861" s="51">
        <f t="shared" si="606"/>
        <v>0.68220000000000003</v>
      </c>
      <c r="O861" s="51" t="str">
        <f t="shared" si="607"/>
        <v>&gt;=50%-&lt;80%</v>
      </c>
      <c r="P861" s="50">
        <f t="shared" si="608"/>
        <v>46513.636363636368</v>
      </c>
      <c r="Q861" s="51">
        <f t="shared" si="609"/>
        <v>0.93027272727272736</v>
      </c>
      <c r="R861" s="57"/>
      <c r="S861" s="53">
        <v>56990</v>
      </c>
      <c r="T861" s="54">
        <f t="shared" si="610"/>
        <v>2</v>
      </c>
      <c r="U861" s="54"/>
      <c r="V861" s="53">
        <f t="shared" si="611"/>
        <v>77713.636363636368</v>
      </c>
      <c r="W861" s="54"/>
    </row>
    <row r="862" spans="1:23">
      <c r="A862" s="8" t="s">
        <v>374</v>
      </c>
      <c r="B862" s="5" t="s">
        <v>375</v>
      </c>
      <c r="C862" s="46" t="s">
        <v>1266</v>
      </c>
      <c r="D862" s="46" t="s">
        <v>1267</v>
      </c>
      <c r="E862" s="46" t="s">
        <v>311</v>
      </c>
      <c r="F862" s="46" t="s">
        <v>311</v>
      </c>
      <c r="G862" s="46" t="s">
        <v>1937</v>
      </c>
      <c r="H862" s="47"/>
      <c r="I862" s="47" t="s">
        <v>1872</v>
      </c>
      <c r="J862" s="48" t="s">
        <v>11</v>
      </c>
      <c r="K862" s="45"/>
      <c r="L862" s="49">
        <v>50000</v>
      </c>
      <c r="M862" s="50">
        <v>27490</v>
      </c>
      <c r="N862" s="51">
        <f t="shared" si="606"/>
        <v>0.54979999999999996</v>
      </c>
      <c r="O862" s="51" t="str">
        <f t="shared" si="607"/>
        <v>&gt;=50%-&lt;80%</v>
      </c>
      <c r="P862" s="50">
        <f t="shared" si="608"/>
        <v>37486.363636363632</v>
      </c>
      <c r="Q862" s="51">
        <f t="shared" si="609"/>
        <v>0.74972727272727269</v>
      </c>
      <c r="R862" s="57"/>
      <c r="S862" s="53">
        <v>0</v>
      </c>
      <c r="T862" s="54">
        <f t="shared" si="610"/>
        <v>2</v>
      </c>
      <c r="U862" s="54"/>
      <c r="V862" s="53">
        <f t="shared" si="611"/>
        <v>0</v>
      </c>
      <c r="W862" s="54"/>
    </row>
    <row r="863" spans="1:23" hidden="1">
      <c r="A863" s="8" t="s">
        <v>770</v>
      </c>
      <c r="B863" s="5" t="s">
        <v>771</v>
      </c>
      <c r="C863" s="46" t="s">
        <v>2650</v>
      </c>
      <c r="D863" s="46" t="s">
        <v>61</v>
      </c>
      <c r="E863" s="46" t="s">
        <v>574</v>
      </c>
      <c r="F863" s="46" t="s">
        <v>311</v>
      </c>
      <c r="G863" s="46" t="s">
        <v>1964</v>
      </c>
      <c r="H863" s="47"/>
      <c r="I863" s="47" t="s">
        <v>1872</v>
      </c>
      <c r="J863" s="48" t="s">
        <v>11</v>
      </c>
      <c r="K863" s="45"/>
      <c r="L863" s="49">
        <v>50000</v>
      </c>
      <c r="M863" s="50">
        <v>55085</v>
      </c>
      <c r="N863" s="51">
        <f t="shared" si="606"/>
        <v>1.1016999999999999</v>
      </c>
      <c r="O863" s="51" t="str">
        <f t="shared" si="607"/>
        <v>&gt;=100%- &lt;120%</v>
      </c>
      <c r="P863" s="50">
        <f t="shared" si="608"/>
        <v>75115.909090909088</v>
      </c>
      <c r="Q863" s="51">
        <f t="shared" si="609"/>
        <v>1.5023181818181817</v>
      </c>
      <c r="R863" s="57"/>
      <c r="S863" s="53">
        <v>0</v>
      </c>
      <c r="T863" s="54">
        <f t="shared" si="610"/>
        <v>2</v>
      </c>
      <c r="U863" s="54"/>
      <c r="V863" s="53">
        <f t="shared" si="611"/>
        <v>0</v>
      </c>
      <c r="W863" s="54"/>
    </row>
    <row r="864" spans="1:23" hidden="1">
      <c r="A864" s="8" t="s">
        <v>571</v>
      </c>
      <c r="B864" s="5" t="s">
        <v>572</v>
      </c>
      <c r="C864" s="46" t="s">
        <v>1469</v>
      </c>
      <c r="D864" s="46" t="s">
        <v>88</v>
      </c>
      <c r="E864" s="46" t="s">
        <v>574</v>
      </c>
      <c r="F864" s="46" t="s">
        <v>311</v>
      </c>
      <c r="G864" s="46" t="s">
        <v>1887</v>
      </c>
      <c r="H864" s="47"/>
      <c r="I864" s="47" t="s">
        <v>1872</v>
      </c>
      <c r="J864" s="48" t="s">
        <v>11</v>
      </c>
      <c r="K864" s="45"/>
      <c r="L864" s="49">
        <v>50000</v>
      </c>
      <c r="M864" s="50">
        <v>34665</v>
      </c>
      <c r="N864" s="51">
        <f t="shared" si="606"/>
        <v>0.69330000000000003</v>
      </c>
      <c r="O864" s="51" t="str">
        <f t="shared" si="607"/>
        <v>&gt;=50%-&lt;80%</v>
      </c>
      <c r="P864" s="50">
        <f t="shared" si="608"/>
        <v>47270.454545454544</v>
      </c>
      <c r="Q864" s="51">
        <f t="shared" si="609"/>
        <v>0.94540909090909087</v>
      </c>
      <c r="R864" s="57"/>
      <c r="S864" s="53">
        <v>0</v>
      </c>
      <c r="T864" s="54">
        <f t="shared" si="610"/>
        <v>2</v>
      </c>
      <c r="U864" s="54"/>
      <c r="V864" s="53">
        <f t="shared" si="611"/>
        <v>0</v>
      </c>
      <c r="W864" s="54"/>
    </row>
    <row r="865" spans="1:23" hidden="1">
      <c r="A865" s="8" t="s">
        <v>415</v>
      </c>
      <c r="B865" s="5" t="s">
        <v>416</v>
      </c>
      <c r="C865" s="46" t="s">
        <v>442</v>
      </c>
      <c r="D865" s="46" t="s">
        <v>244</v>
      </c>
      <c r="E865" s="46" t="s">
        <v>310</v>
      </c>
      <c r="F865" s="46" t="s">
        <v>311</v>
      </c>
      <c r="G865" s="46" t="s">
        <v>1906</v>
      </c>
      <c r="H865" s="47"/>
      <c r="I865" s="47" t="s">
        <v>1872</v>
      </c>
      <c r="J865" s="48" t="s">
        <v>11</v>
      </c>
      <c r="K865" s="45"/>
      <c r="L865" s="49">
        <v>50000</v>
      </c>
      <c r="M865" s="50">
        <v>37200</v>
      </c>
      <c r="N865" s="51">
        <f t="shared" si="606"/>
        <v>0.74399999999999999</v>
      </c>
      <c r="O865" s="51" t="str">
        <f t="shared" si="607"/>
        <v>&gt;=50%-&lt;80%</v>
      </c>
      <c r="P865" s="50">
        <f t="shared" si="608"/>
        <v>50727.272727272728</v>
      </c>
      <c r="Q865" s="51">
        <f t="shared" si="609"/>
        <v>1.0145454545454546</v>
      </c>
      <c r="R865" s="57"/>
      <c r="S865" s="53">
        <v>0</v>
      </c>
      <c r="T865" s="54">
        <f t="shared" si="610"/>
        <v>2</v>
      </c>
      <c r="U865" s="54"/>
      <c r="V865" s="53">
        <f t="shared" si="611"/>
        <v>0</v>
      </c>
      <c r="W865" s="54"/>
    </row>
    <row r="866" spans="1:23" hidden="1">
      <c r="A866" s="8" t="s">
        <v>307</v>
      </c>
      <c r="B866" s="5" t="s">
        <v>308</v>
      </c>
      <c r="C866" s="46" t="s">
        <v>863</v>
      </c>
      <c r="D866" s="46" t="s">
        <v>864</v>
      </c>
      <c r="E866" s="46" t="s">
        <v>310</v>
      </c>
      <c r="F866" s="46" t="s">
        <v>311</v>
      </c>
      <c r="G866" s="46" t="s">
        <v>1891</v>
      </c>
      <c r="H866" s="47"/>
      <c r="I866" s="47" t="s">
        <v>1872</v>
      </c>
      <c r="J866" s="48" t="s">
        <v>11</v>
      </c>
      <c r="K866" s="45"/>
      <c r="L866" s="49">
        <v>50000</v>
      </c>
      <c r="M866" s="50">
        <v>61535</v>
      </c>
      <c r="N866" s="51">
        <f t="shared" si="606"/>
        <v>1.2306999999999999</v>
      </c>
      <c r="O866" s="51" t="str">
        <f t="shared" si="607"/>
        <v>120% equal &amp; above</v>
      </c>
      <c r="P866" s="50">
        <f t="shared" si="608"/>
        <v>83911.363636363632</v>
      </c>
      <c r="Q866" s="51">
        <f t="shared" si="609"/>
        <v>1.6782272727272727</v>
      </c>
      <c r="R866" s="57"/>
      <c r="S866" s="53">
        <v>13140</v>
      </c>
      <c r="T866" s="54">
        <f t="shared" si="610"/>
        <v>2</v>
      </c>
      <c r="U866" s="54"/>
      <c r="V866" s="53">
        <f t="shared" si="611"/>
        <v>17918.181818181816</v>
      </c>
      <c r="W866" s="54"/>
    </row>
    <row r="867" spans="1:23" hidden="1">
      <c r="A867" s="8" t="s">
        <v>776</v>
      </c>
      <c r="B867" s="5" t="s">
        <v>777</v>
      </c>
      <c r="C867" s="46" t="s">
        <v>2735</v>
      </c>
      <c r="D867" s="46" t="s">
        <v>2736</v>
      </c>
      <c r="E867" s="46" t="s">
        <v>574</v>
      </c>
      <c r="F867" s="46" t="s">
        <v>311</v>
      </c>
      <c r="G867" s="46" t="s">
        <v>1961</v>
      </c>
      <c r="H867" s="47"/>
      <c r="I867" s="47" t="s">
        <v>1872</v>
      </c>
      <c r="J867" s="48" t="s">
        <v>11</v>
      </c>
      <c r="K867" s="45"/>
      <c r="L867" s="49">
        <v>50000</v>
      </c>
      <c r="M867" s="50">
        <v>20565</v>
      </c>
      <c r="N867" s="51">
        <f t="shared" si="606"/>
        <v>0.4113</v>
      </c>
      <c r="O867" s="51" t="str">
        <f t="shared" si="607"/>
        <v>&gt;=20%-&lt;50%</v>
      </c>
      <c r="P867" s="50">
        <f t="shared" si="608"/>
        <v>28043.181818181816</v>
      </c>
      <c r="Q867" s="51">
        <f t="shared" si="609"/>
        <v>0.56086363636363634</v>
      </c>
      <c r="R867" s="57"/>
      <c r="S867" s="53">
        <v>40010</v>
      </c>
      <c r="T867" s="54">
        <f t="shared" si="610"/>
        <v>2</v>
      </c>
      <c r="U867" s="54"/>
      <c r="V867" s="53">
        <f t="shared" si="611"/>
        <v>54559.090909090912</v>
      </c>
      <c r="W867" s="54"/>
    </row>
    <row r="868" spans="1:23" hidden="1">
      <c r="A868" s="8" t="s">
        <v>324</v>
      </c>
      <c r="B868" s="5" t="s">
        <v>325</v>
      </c>
      <c r="C868" s="46" t="s">
        <v>1289</v>
      </c>
      <c r="D868" s="46" t="s">
        <v>1290</v>
      </c>
      <c r="E868" s="46" t="s">
        <v>310</v>
      </c>
      <c r="F868" s="46" t="s">
        <v>311</v>
      </c>
      <c r="G868" s="46" t="s">
        <v>1896</v>
      </c>
      <c r="H868" s="47"/>
      <c r="I868" s="47" t="s">
        <v>1872</v>
      </c>
      <c r="J868" s="48" t="s">
        <v>11</v>
      </c>
      <c r="K868" s="45"/>
      <c r="L868" s="49">
        <v>50000</v>
      </c>
      <c r="M868" s="50">
        <v>38400</v>
      </c>
      <c r="N868" s="51">
        <f t="shared" si="606"/>
        <v>0.76800000000000002</v>
      </c>
      <c r="O868" s="51" t="str">
        <f t="shared" si="607"/>
        <v>&gt;=50%-&lt;80%</v>
      </c>
      <c r="P868" s="50">
        <f t="shared" si="608"/>
        <v>52363.636363636368</v>
      </c>
      <c r="Q868" s="51">
        <f t="shared" si="609"/>
        <v>1.0472727272727274</v>
      </c>
      <c r="R868" s="57"/>
      <c r="S868" s="53">
        <v>15580</v>
      </c>
      <c r="T868" s="54">
        <f t="shared" si="610"/>
        <v>2</v>
      </c>
      <c r="U868" s="54"/>
      <c r="V868" s="53">
        <f t="shared" si="611"/>
        <v>21245.454545454544</v>
      </c>
      <c r="W868" s="54"/>
    </row>
    <row r="869" spans="1:23">
      <c r="A869" s="8" t="s">
        <v>374</v>
      </c>
      <c r="B869" s="5" t="s">
        <v>375</v>
      </c>
      <c r="C869" s="46" t="s">
        <v>393</v>
      </c>
      <c r="D869" s="46" t="s">
        <v>46</v>
      </c>
      <c r="E869" s="46" t="s">
        <v>311</v>
      </c>
      <c r="F869" s="46" t="s">
        <v>311</v>
      </c>
      <c r="G869" s="46" t="s">
        <v>1900</v>
      </c>
      <c r="H869" s="47"/>
      <c r="I869" s="47" t="s">
        <v>1872</v>
      </c>
      <c r="J869" s="48" t="s">
        <v>11</v>
      </c>
      <c r="K869" s="45"/>
      <c r="L869" s="49">
        <v>50000</v>
      </c>
      <c r="M869" s="50">
        <v>50615</v>
      </c>
      <c r="N869" s="51">
        <f t="shared" si="606"/>
        <v>1.0123</v>
      </c>
      <c r="O869" s="51" t="str">
        <f t="shared" si="607"/>
        <v>&gt;=100%- &lt;120%</v>
      </c>
      <c r="P869" s="50">
        <f t="shared" si="608"/>
        <v>69020.454545454544</v>
      </c>
      <c r="Q869" s="51">
        <f t="shared" si="609"/>
        <v>1.3804090909090909</v>
      </c>
      <c r="R869" s="57"/>
      <c r="S869" s="53">
        <v>0</v>
      </c>
      <c r="T869" s="54">
        <f t="shared" si="610"/>
        <v>2</v>
      </c>
      <c r="U869" s="54"/>
      <c r="V869" s="53">
        <f t="shared" si="611"/>
        <v>0</v>
      </c>
      <c r="W869" s="54"/>
    </row>
    <row r="870" spans="1:23" hidden="1">
      <c r="A870" s="8" t="s">
        <v>785</v>
      </c>
      <c r="B870" s="5" t="s">
        <v>786</v>
      </c>
      <c r="C870" s="46" t="s">
        <v>1502</v>
      </c>
      <c r="D870" s="46" t="s">
        <v>1503</v>
      </c>
      <c r="E870" s="46" t="s">
        <v>789</v>
      </c>
      <c r="F870" s="46" t="s">
        <v>311</v>
      </c>
      <c r="G870" s="46" t="s">
        <v>1951</v>
      </c>
      <c r="H870" s="47"/>
      <c r="I870" s="47" t="s">
        <v>1872</v>
      </c>
      <c r="J870" s="48" t="s">
        <v>11</v>
      </c>
      <c r="K870" s="45"/>
      <c r="L870" s="49">
        <v>50000</v>
      </c>
      <c r="M870" s="50">
        <v>34600</v>
      </c>
      <c r="N870" s="51">
        <f t="shared" si="606"/>
        <v>0.69199999999999995</v>
      </c>
      <c r="O870" s="51" t="str">
        <f t="shared" si="607"/>
        <v>&gt;=50%-&lt;80%</v>
      </c>
      <c r="P870" s="50">
        <f t="shared" si="608"/>
        <v>47181.818181818184</v>
      </c>
      <c r="Q870" s="51">
        <f t="shared" si="609"/>
        <v>0.94363636363636372</v>
      </c>
      <c r="R870" s="57"/>
      <c r="S870" s="53">
        <v>4150</v>
      </c>
      <c r="T870" s="54">
        <f t="shared" si="610"/>
        <v>2</v>
      </c>
      <c r="U870" s="54"/>
      <c r="V870" s="53">
        <f t="shared" si="611"/>
        <v>5659.090909090909</v>
      </c>
      <c r="W870" s="54"/>
    </row>
    <row r="871" spans="1:23" hidden="1">
      <c r="A871" s="8" t="s">
        <v>307</v>
      </c>
      <c r="B871" s="5" t="s">
        <v>308</v>
      </c>
      <c r="C871" s="46" t="s">
        <v>1150</v>
      </c>
      <c r="D871" s="46" t="s">
        <v>1151</v>
      </c>
      <c r="E871" s="46" t="s">
        <v>310</v>
      </c>
      <c r="F871" s="46" t="s">
        <v>311</v>
      </c>
      <c r="G871" s="46" t="s">
        <v>1892</v>
      </c>
      <c r="H871" s="47"/>
      <c r="I871" s="47" t="s">
        <v>1872</v>
      </c>
      <c r="J871" s="48" t="s">
        <v>11</v>
      </c>
      <c r="K871" s="45"/>
      <c r="L871" s="49">
        <v>50000</v>
      </c>
      <c r="M871" s="50">
        <v>23545</v>
      </c>
      <c r="N871" s="51">
        <f t="shared" si="606"/>
        <v>0.47089999999999999</v>
      </c>
      <c r="O871" s="51" t="str">
        <f t="shared" si="607"/>
        <v>&gt;=20%-&lt;50%</v>
      </c>
      <c r="P871" s="50">
        <f t="shared" si="608"/>
        <v>32106.818181818184</v>
      </c>
      <c r="Q871" s="51">
        <f t="shared" si="609"/>
        <v>0.64213636363636373</v>
      </c>
      <c r="R871" s="57"/>
      <c r="S871" s="53">
        <v>6570</v>
      </c>
      <c r="T871" s="54">
        <f t="shared" si="610"/>
        <v>2</v>
      </c>
      <c r="U871" s="54"/>
      <c r="V871" s="53">
        <f t="shared" si="611"/>
        <v>8959.0909090909081</v>
      </c>
      <c r="W871" s="54"/>
    </row>
    <row r="872" spans="1:23" hidden="1">
      <c r="A872" s="8" t="s">
        <v>770</v>
      </c>
      <c r="B872" s="5" t="s">
        <v>771</v>
      </c>
      <c r="C872" s="46" t="s">
        <v>2414</v>
      </c>
      <c r="D872" s="46" t="s">
        <v>2415</v>
      </c>
      <c r="E872" s="46" t="s">
        <v>574</v>
      </c>
      <c r="F872" s="46" t="s">
        <v>311</v>
      </c>
      <c r="G872" s="46" t="s">
        <v>1964</v>
      </c>
      <c r="H872" s="47"/>
      <c r="I872" s="47" t="s">
        <v>1872</v>
      </c>
      <c r="J872" s="48" t="s">
        <v>11</v>
      </c>
      <c r="K872" s="45"/>
      <c r="L872" s="49">
        <v>50000</v>
      </c>
      <c r="M872" s="50">
        <v>5770</v>
      </c>
      <c r="N872" s="51">
        <f t="shared" si="606"/>
        <v>0.1154</v>
      </c>
      <c r="O872" s="51" t="str">
        <f t="shared" si="607"/>
        <v>&lt;20%</v>
      </c>
      <c r="P872" s="50">
        <f t="shared" si="608"/>
        <v>7868.181818181818</v>
      </c>
      <c r="Q872" s="51">
        <f t="shared" si="609"/>
        <v>0.15736363636363637</v>
      </c>
      <c r="R872" s="57"/>
      <c r="S872" s="53">
        <v>4150</v>
      </c>
      <c r="T872" s="54">
        <f t="shared" si="610"/>
        <v>2</v>
      </c>
      <c r="U872" s="54"/>
      <c r="V872" s="53">
        <f t="shared" si="611"/>
        <v>5659.090909090909</v>
      </c>
      <c r="W872" s="54"/>
    </row>
    <row r="873" spans="1:23" hidden="1">
      <c r="A873" s="8" t="s">
        <v>776</v>
      </c>
      <c r="B873" s="5" t="s">
        <v>777</v>
      </c>
      <c r="C873" s="46" t="s">
        <v>1180</v>
      </c>
      <c r="D873" s="46" t="s">
        <v>1181</v>
      </c>
      <c r="E873" s="46" t="s">
        <v>574</v>
      </c>
      <c r="F873" s="46" t="s">
        <v>311</v>
      </c>
      <c r="G873" s="46" t="s">
        <v>1942</v>
      </c>
      <c r="H873" s="47"/>
      <c r="I873" s="47" t="s">
        <v>1872</v>
      </c>
      <c r="J873" s="48" t="s">
        <v>11</v>
      </c>
      <c r="K873" s="45"/>
      <c r="L873" s="49">
        <v>50000</v>
      </c>
      <c r="M873" s="50">
        <v>25470</v>
      </c>
      <c r="N873" s="51">
        <f t="shared" si="606"/>
        <v>0.50939999999999996</v>
      </c>
      <c r="O873" s="51" t="str">
        <f t="shared" si="607"/>
        <v>&gt;=50%-&lt;80%</v>
      </c>
      <c r="P873" s="50">
        <f t="shared" si="608"/>
        <v>34731.818181818184</v>
      </c>
      <c r="Q873" s="51">
        <f t="shared" si="609"/>
        <v>0.69463636363636372</v>
      </c>
      <c r="R873" s="57"/>
      <c r="S873" s="53">
        <v>3640</v>
      </c>
      <c r="T873" s="54">
        <f t="shared" si="610"/>
        <v>2</v>
      </c>
      <c r="U873" s="54"/>
      <c r="V873" s="53">
        <f t="shared" si="611"/>
        <v>4963.636363636364</v>
      </c>
      <c r="W873" s="54"/>
    </row>
    <row r="874" spans="1:23" hidden="1">
      <c r="A874" s="8" t="s">
        <v>324</v>
      </c>
      <c r="B874" s="5" t="s">
        <v>325</v>
      </c>
      <c r="C874" s="46" t="s">
        <v>2154</v>
      </c>
      <c r="D874" s="46" t="s">
        <v>2155</v>
      </c>
      <c r="E874" s="46" t="s">
        <v>310</v>
      </c>
      <c r="F874" s="46" t="s">
        <v>311</v>
      </c>
      <c r="G874" s="46" t="s">
        <v>1897</v>
      </c>
      <c r="H874" s="47"/>
      <c r="I874" s="47" t="s">
        <v>1872</v>
      </c>
      <c r="J874" s="48" t="s">
        <v>11</v>
      </c>
      <c r="K874" s="45"/>
      <c r="L874" s="49">
        <v>50000</v>
      </c>
      <c r="M874" s="50">
        <v>44280</v>
      </c>
      <c r="N874" s="51">
        <f t="shared" si="606"/>
        <v>0.88560000000000005</v>
      </c>
      <c r="O874" s="51" t="str">
        <f t="shared" si="607"/>
        <v>&gt;=80%-&lt;100%</v>
      </c>
      <c r="P874" s="50">
        <f t="shared" si="608"/>
        <v>60381.818181818184</v>
      </c>
      <c r="Q874" s="51">
        <f t="shared" si="609"/>
        <v>1.2076363636363636</v>
      </c>
      <c r="R874" s="57"/>
      <c r="S874" s="53">
        <v>7350</v>
      </c>
      <c r="T874" s="54">
        <f t="shared" si="610"/>
        <v>2</v>
      </c>
      <c r="U874" s="54"/>
      <c r="V874" s="53">
        <f t="shared" si="611"/>
        <v>10022.727272727272</v>
      </c>
      <c r="W874" s="54"/>
    </row>
    <row r="875" spans="1:23" hidden="1">
      <c r="A875" s="8" t="s">
        <v>571</v>
      </c>
      <c r="B875" s="5" t="s">
        <v>572</v>
      </c>
      <c r="C875" s="46" t="s">
        <v>575</v>
      </c>
      <c r="D875" s="46" t="s">
        <v>576</v>
      </c>
      <c r="E875" s="46" t="s">
        <v>574</v>
      </c>
      <c r="F875" s="46" t="s">
        <v>311</v>
      </c>
      <c r="G875" s="46" t="s">
        <v>1887</v>
      </c>
      <c r="H875" s="47"/>
      <c r="I875" s="47" t="s">
        <v>1872</v>
      </c>
      <c r="J875" s="48" t="s">
        <v>11</v>
      </c>
      <c r="K875" s="45"/>
      <c r="L875" s="49">
        <v>50000</v>
      </c>
      <c r="M875" s="50">
        <v>19570</v>
      </c>
      <c r="N875" s="51">
        <f t="shared" si="606"/>
        <v>0.39140000000000003</v>
      </c>
      <c r="O875" s="51" t="str">
        <f t="shared" ref="O875:O894" si="612">IF(N875&gt;=120%, "120% equal &amp; above", IF(N875&gt;=100%,"&gt;=100%- &lt;120%",IF(N875&gt;=80%,"&gt;=80%-&lt;100%",IF(N875&gt;=50%,"&gt;=50%-&lt;80%",IF(N875&gt;=20%,"&gt;=20%-&lt;50%","&lt;20%")))))</f>
        <v>&gt;=20%-&lt;50%</v>
      </c>
      <c r="P875" s="50">
        <f t="shared" si="608"/>
        <v>26686.363636363636</v>
      </c>
      <c r="Q875" s="51">
        <f t="shared" ref="Q875:Q894" si="613">IFERROR(P875/L875,2)</f>
        <v>0.53372727272727272</v>
      </c>
      <c r="R875" s="57"/>
      <c r="S875" s="53">
        <v>0</v>
      </c>
      <c r="T875" s="54">
        <f t="shared" si="610"/>
        <v>2</v>
      </c>
      <c r="U875" s="54"/>
      <c r="V875" s="53">
        <f t="shared" si="611"/>
        <v>0</v>
      </c>
      <c r="W875" s="54"/>
    </row>
    <row r="876" spans="1:23" hidden="1">
      <c r="A876" s="8" t="s">
        <v>415</v>
      </c>
      <c r="B876" s="5" t="s">
        <v>416</v>
      </c>
      <c r="C876" s="46" t="s">
        <v>2646</v>
      </c>
      <c r="D876" s="46" t="s">
        <v>143</v>
      </c>
      <c r="E876" s="46" t="s">
        <v>310</v>
      </c>
      <c r="F876" s="46" t="s">
        <v>311</v>
      </c>
      <c r="G876" s="46" t="s">
        <v>1906</v>
      </c>
      <c r="H876" s="47"/>
      <c r="I876" s="47" t="s">
        <v>1872</v>
      </c>
      <c r="J876" s="48" t="s">
        <v>11</v>
      </c>
      <c r="K876" s="45"/>
      <c r="L876" s="49">
        <v>50000</v>
      </c>
      <c r="M876" s="50">
        <v>27360</v>
      </c>
      <c r="N876" s="51">
        <f t="shared" ref="N876:N894" si="614">IFERROR(M876/L876,2)</f>
        <v>0.54720000000000002</v>
      </c>
      <c r="O876" s="51" t="str">
        <f t="shared" si="612"/>
        <v>&gt;=50%-&lt;80%</v>
      </c>
      <c r="P876" s="50">
        <f t="shared" ref="P876:P894" si="615">M876/$B$3*$B$2</f>
        <v>37309.090909090912</v>
      </c>
      <c r="Q876" s="51">
        <f t="shared" si="613"/>
        <v>0.74618181818181828</v>
      </c>
      <c r="R876" s="57"/>
      <c r="S876" s="53">
        <v>18600</v>
      </c>
      <c r="T876" s="54">
        <f t="shared" ref="T876:T894" si="616">IFERROR(S876/R876,2)</f>
        <v>2</v>
      </c>
      <c r="U876" s="54"/>
      <c r="V876" s="53">
        <f t="shared" ref="V876:V894" si="617">S876/$B$3*$B$2</f>
        <v>25363.636363636364</v>
      </c>
      <c r="W876" s="54"/>
    </row>
    <row r="877" spans="1:23" hidden="1">
      <c r="A877" s="8" t="s">
        <v>571</v>
      </c>
      <c r="B877" s="5" t="s">
        <v>572</v>
      </c>
      <c r="C877" s="46" t="s">
        <v>2270</v>
      </c>
      <c r="D877" s="46" t="s">
        <v>14</v>
      </c>
      <c r="E877" s="46" t="s">
        <v>574</v>
      </c>
      <c r="F877" s="46" t="s">
        <v>311</v>
      </c>
      <c r="G877" s="46" t="s">
        <v>1883</v>
      </c>
      <c r="H877" s="47"/>
      <c r="I877" s="47" t="s">
        <v>1872</v>
      </c>
      <c r="J877" s="48" t="s">
        <v>11</v>
      </c>
      <c r="K877" s="45"/>
      <c r="L877" s="49">
        <v>50000</v>
      </c>
      <c r="M877" s="50">
        <v>15095</v>
      </c>
      <c r="N877" s="51">
        <f t="shared" si="614"/>
        <v>0.3019</v>
      </c>
      <c r="O877" s="51" t="str">
        <f t="shared" si="612"/>
        <v>&gt;=20%-&lt;50%</v>
      </c>
      <c r="P877" s="50">
        <f t="shared" si="615"/>
        <v>20584.090909090908</v>
      </c>
      <c r="Q877" s="51">
        <f t="shared" si="613"/>
        <v>0.41168181818181815</v>
      </c>
      <c r="R877" s="57"/>
      <c r="S877" s="53">
        <v>0</v>
      </c>
      <c r="T877" s="54">
        <f t="shared" si="616"/>
        <v>2</v>
      </c>
      <c r="U877" s="54"/>
      <c r="V877" s="53">
        <f t="shared" si="617"/>
        <v>0</v>
      </c>
      <c r="W877" s="54"/>
    </row>
    <row r="878" spans="1:23" hidden="1">
      <c r="A878" s="8" t="s">
        <v>324</v>
      </c>
      <c r="B878" s="5" t="s">
        <v>325</v>
      </c>
      <c r="C878" s="46" t="s">
        <v>356</v>
      </c>
      <c r="D878" s="46" t="s">
        <v>357</v>
      </c>
      <c r="E878" s="46" t="s">
        <v>310</v>
      </c>
      <c r="F878" s="46" t="s">
        <v>311</v>
      </c>
      <c r="G878" s="46" t="s">
        <v>1893</v>
      </c>
      <c r="H878" s="47"/>
      <c r="I878" s="47" t="s">
        <v>1872</v>
      </c>
      <c r="J878" s="48" t="s">
        <v>11</v>
      </c>
      <c r="K878" s="45"/>
      <c r="L878" s="49">
        <v>50000</v>
      </c>
      <c r="M878" s="50">
        <v>53990</v>
      </c>
      <c r="N878" s="51">
        <f t="shared" si="614"/>
        <v>1.0798000000000001</v>
      </c>
      <c r="O878" s="51" t="str">
        <f t="shared" si="612"/>
        <v>&gt;=100%- &lt;120%</v>
      </c>
      <c r="P878" s="50">
        <f t="shared" si="615"/>
        <v>73622.727272727265</v>
      </c>
      <c r="Q878" s="51">
        <f t="shared" si="613"/>
        <v>1.4724545454545452</v>
      </c>
      <c r="R878" s="57"/>
      <c r="S878" s="53">
        <v>0</v>
      </c>
      <c r="T878" s="54">
        <f t="shared" si="616"/>
        <v>2</v>
      </c>
      <c r="U878" s="54"/>
      <c r="V878" s="53">
        <f t="shared" si="617"/>
        <v>0</v>
      </c>
      <c r="W878" s="54"/>
    </row>
    <row r="879" spans="1:23" hidden="1">
      <c r="A879" s="8" t="s">
        <v>785</v>
      </c>
      <c r="B879" s="5" t="s">
        <v>786</v>
      </c>
      <c r="C879" s="46" t="s">
        <v>853</v>
      </c>
      <c r="D879" s="46" t="s">
        <v>156</v>
      </c>
      <c r="E879" s="46" t="s">
        <v>789</v>
      </c>
      <c r="F879" s="46" t="s">
        <v>311</v>
      </c>
      <c r="G879" s="46" t="s">
        <v>1951</v>
      </c>
      <c r="H879" s="47"/>
      <c r="I879" s="47" t="s">
        <v>1872</v>
      </c>
      <c r="J879" s="48" t="s">
        <v>11</v>
      </c>
      <c r="K879" s="45"/>
      <c r="L879" s="49">
        <v>50000</v>
      </c>
      <c r="M879" s="50">
        <v>17215</v>
      </c>
      <c r="N879" s="51">
        <f t="shared" si="614"/>
        <v>0.34429999999999999</v>
      </c>
      <c r="O879" s="51" t="str">
        <f t="shared" si="612"/>
        <v>&gt;=20%-&lt;50%</v>
      </c>
      <c r="P879" s="50">
        <f t="shared" si="615"/>
        <v>23475</v>
      </c>
      <c r="Q879" s="51">
        <f t="shared" si="613"/>
        <v>0.46949999999999997</v>
      </c>
      <c r="R879" s="57"/>
      <c r="S879" s="53">
        <v>23320</v>
      </c>
      <c r="T879" s="54">
        <f t="shared" si="616"/>
        <v>2</v>
      </c>
      <c r="U879" s="54"/>
      <c r="V879" s="53">
        <f t="shared" si="617"/>
        <v>31800</v>
      </c>
      <c r="W879" s="54"/>
    </row>
    <row r="880" spans="1:23" hidden="1">
      <c r="A880" s="8" t="s">
        <v>307</v>
      </c>
      <c r="B880" s="5" t="s">
        <v>308</v>
      </c>
      <c r="C880" s="46" t="s">
        <v>366</v>
      </c>
      <c r="D880" s="46" t="s">
        <v>290</v>
      </c>
      <c r="E880" s="46" t="s">
        <v>310</v>
      </c>
      <c r="F880" s="46" t="s">
        <v>311</v>
      </c>
      <c r="G880" s="46" t="s">
        <v>1891</v>
      </c>
      <c r="H880" s="47"/>
      <c r="I880" s="47" t="s">
        <v>1872</v>
      </c>
      <c r="J880" s="48" t="s">
        <v>11</v>
      </c>
      <c r="K880" s="45"/>
      <c r="L880" s="49">
        <v>50000</v>
      </c>
      <c r="M880" s="50">
        <v>104675</v>
      </c>
      <c r="N880" s="51">
        <f t="shared" si="614"/>
        <v>2.0935000000000001</v>
      </c>
      <c r="O880" s="51" t="str">
        <f t="shared" si="612"/>
        <v>120% equal &amp; above</v>
      </c>
      <c r="P880" s="50">
        <f t="shared" si="615"/>
        <v>142738.63636363635</v>
      </c>
      <c r="Q880" s="51">
        <f t="shared" si="613"/>
        <v>2.854772727272727</v>
      </c>
      <c r="R880" s="57"/>
      <c r="S880" s="53">
        <v>18070</v>
      </c>
      <c r="T880" s="54">
        <f t="shared" si="616"/>
        <v>2</v>
      </c>
      <c r="U880" s="54"/>
      <c r="V880" s="53">
        <f t="shared" si="617"/>
        <v>24640.909090909092</v>
      </c>
      <c r="W880" s="54"/>
    </row>
    <row r="881" spans="1:23" hidden="1">
      <c r="A881" s="8" t="s">
        <v>680</v>
      </c>
      <c r="B881" s="5" t="s">
        <v>681</v>
      </c>
      <c r="C881" s="46" t="s">
        <v>2284</v>
      </c>
      <c r="D881" s="46" t="s">
        <v>2285</v>
      </c>
      <c r="E881" s="46" t="s">
        <v>311</v>
      </c>
      <c r="F881" s="46" t="s">
        <v>311</v>
      </c>
      <c r="G881" s="46" t="s">
        <v>1935</v>
      </c>
      <c r="H881" s="47"/>
      <c r="I881" s="47" t="s">
        <v>1872</v>
      </c>
      <c r="J881" s="48" t="s">
        <v>11</v>
      </c>
      <c r="K881" s="45"/>
      <c r="L881" s="49">
        <v>50000</v>
      </c>
      <c r="M881" s="50">
        <v>37700</v>
      </c>
      <c r="N881" s="51">
        <f t="shared" si="614"/>
        <v>0.754</v>
      </c>
      <c r="O881" s="51" t="str">
        <f t="shared" si="612"/>
        <v>&gt;=50%-&lt;80%</v>
      </c>
      <c r="P881" s="50">
        <f t="shared" si="615"/>
        <v>51409.090909090912</v>
      </c>
      <c r="Q881" s="51">
        <f t="shared" si="613"/>
        <v>1.0281818181818183</v>
      </c>
      <c r="R881" s="57"/>
      <c r="S881" s="53">
        <v>0</v>
      </c>
      <c r="T881" s="54">
        <f t="shared" si="616"/>
        <v>2</v>
      </c>
      <c r="U881" s="54"/>
      <c r="V881" s="53">
        <f t="shared" si="617"/>
        <v>0</v>
      </c>
      <c r="W881" s="54"/>
    </row>
    <row r="882" spans="1:23" hidden="1">
      <c r="A882" s="8" t="s">
        <v>428</v>
      </c>
      <c r="B882" s="5" t="s">
        <v>429</v>
      </c>
      <c r="C882" s="46" t="s">
        <v>463</v>
      </c>
      <c r="D882" s="46" t="s">
        <v>464</v>
      </c>
      <c r="E882" s="46" t="s">
        <v>310</v>
      </c>
      <c r="F882" s="46" t="s">
        <v>311</v>
      </c>
      <c r="G882" s="46" t="s">
        <v>1909</v>
      </c>
      <c r="H882" s="47"/>
      <c r="I882" s="47" t="s">
        <v>1872</v>
      </c>
      <c r="J882" s="48" t="s">
        <v>11</v>
      </c>
      <c r="K882" s="45"/>
      <c r="L882" s="49">
        <v>50000</v>
      </c>
      <c r="M882" s="50">
        <v>31730</v>
      </c>
      <c r="N882" s="51">
        <f t="shared" si="614"/>
        <v>0.63460000000000005</v>
      </c>
      <c r="O882" s="51" t="str">
        <f t="shared" si="612"/>
        <v>&gt;=50%-&lt;80%</v>
      </c>
      <c r="P882" s="50">
        <f t="shared" si="615"/>
        <v>43268.181818181816</v>
      </c>
      <c r="Q882" s="51">
        <f t="shared" si="613"/>
        <v>0.86536363636363633</v>
      </c>
      <c r="R882" s="57"/>
      <c r="S882" s="53">
        <v>14360</v>
      </c>
      <c r="T882" s="54">
        <f t="shared" si="616"/>
        <v>2</v>
      </c>
      <c r="U882" s="54"/>
      <c r="V882" s="53">
        <f t="shared" si="617"/>
        <v>19581.818181818184</v>
      </c>
      <c r="W882" s="54"/>
    </row>
    <row r="883" spans="1:23" hidden="1">
      <c r="A883" s="8" t="s">
        <v>428</v>
      </c>
      <c r="B883" s="5" t="s">
        <v>429</v>
      </c>
      <c r="C883" s="46" t="s">
        <v>1558</v>
      </c>
      <c r="D883" s="46" t="s">
        <v>1559</v>
      </c>
      <c r="E883" s="46" t="s">
        <v>310</v>
      </c>
      <c r="F883" s="46" t="s">
        <v>311</v>
      </c>
      <c r="G883" s="46" t="s">
        <v>1959</v>
      </c>
      <c r="H883" s="47"/>
      <c r="I883" s="47" t="s">
        <v>1872</v>
      </c>
      <c r="J883" s="48" t="s">
        <v>11</v>
      </c>
      <c r="K883" s="45"/>
      <c r="L883" s="49">
        <v>50000</v>
      </c>
      <c r="M883" s="50">
        <v>84950</v>
      </c>
      <c r="N883" s="51">
        <f t="shared" si="614"/>
        <v>1.6990000000000001</v>
      </c>
      <c r="O883" s="51" t="str">
        <f t="shared" si="612"/>
        <v>120% equal &amp; above</v>
      </c>
      <c r="P883" s="50">
        <f t="shared" si="615"/>
        <v>115840.90909090909</v>
      </c>
      <c r="Q883" s="51">
        <f t="shared" si="613"/>
        <v>2.3168181818181819</v>
      </c>
      <c r="R883" s="57"/>
      <c r="S883" s="53">
        <v>9140</v>
      </c>
      <c r="T883" s="54">
        <f t="shared" si="616"/>
        <v>2</v>
      </c>
      <c r="U883" s="54"/>
      <c r="V883" s="53">
        <f t="shared" si="617"/>
        <v>12463.636363636364</v>
      </c>
      <c r="W883" s="54"/>
    </row>
    <row r="884" spans="1:23" hidden="1">
      <c r="A884" s="8" t="s">
        <v>324</v>
      </c>
      <c r="B884" s="5" t="s">
        <v>325</v>
      </c>
      <c r="C884" s="46" t="s">
        <v>1330</v>
      </c>
      <c r="D884" s="46" t="s">
        <v>1331</v>
      </c>
      <c r="E884" s="46" t="s">
        <v>310</v>
      </c>
      <c r="F884" s="46" t="s">
        <v>311</v>
      </c>
      <c r="G884" s="46" t="s">
        <v>1896</v>
      </c>
      <c r="H884" s="47"/>
      <c r="I884" s="47" t="s">
        <v>1872</v>
      </c>
      <c r="J884" s="48" t="s">
        <v>11</v>
      </c>
      <c r="K884" s="45"/>
      <c r="L884" s="49">
        <v>50000</v>
      </c>
      <c r="M884" s="50">
        <v>24650</v>
      </c>
      <c r="N884" s="51">
        <f t="shared" si="614"/>
        <v>0.49299999999999999</v>
      </c>
      <c r="O884" s="51" t="str">
        <f t="shared" si="612"/>
        <v>&gt;=20%-&lt;50%</v>
      </c>
      <c r="P884" s="50">
        <f t="shared" si="615"/>
        <v>33613.636363636368</v>
      </c>
      <c r="Q884" s="51">
        <f t="shared" si="613"/>
        <v>0.67227272727272736</v>
      </c>
      <c r="R884" s="57"/>
      <c r="S884" s="53">
        <v>66490</v>
      </c>
      <c r="T884" s="54">
        <f t="shared" si="616"/>
        <v>2</v>
      </c>
      <c r="U884" s="54"/>
      <c r="V884" s="53">
        <f t="shared" si="617"/>
        <v>90668.181818181823</v>
      </c>
      <c r="W884" s="54"/>
    </row>
    <row r="885" spans="1:23" hidden="1">
      <c r="A885" s="8" t="s">
        <v>324</v>
      </c>
      <c r="B885" s="5" t="s">
        <v>325</v>
      </c>
      <c r="C885" s="46" t="s">
        <v>2600</v>
      </c>
      <c r="D885" s="46" t="s">
        <v>2601</v>
      </c>
      <c r="E885" s="46" t="s">
        <v>310</v>
      </c>
      <c r="F885" s="46" t="s">
        <v>311</v>
      </c>
      <c r="G885" s="46" t="s">
        <v>1893</v>
      </c>
      <c r="H885" s="47"/>
      <c r="I885" s="47" t="s">
        <v>1872</v>
      </c>
      <c r="J885" s="48" t="s">
        <v>11</v>
      </c>
      <c r="K885" s="45"/>
      <c r="L885" s="49">
        <v>50000</v>
      </c>
      <c r="M885" s="50">
        <v>14600</v>
      </c>
      <c r="N885" s="51">
        <f t="shared" si="614"/>
        <v>0.29199999999999998</v>
      </c>
      <c r="O885" s="51" t="str">
        <f t="shared" si="612"/>
        <v>&gt;=20%-&lt;50%</v>
      </c>
      <c r="P885" s="50">
        <f t="shared" si="615"/>
        <v>19909.090909090908</v>
      </c>
      <c r="Q885" s="51">
        <f t="shared" si="613"/>
        <v>0.39818181818181814</v>
      </c>
      <c r="R885" s="57"/>
      <c r="S885" s="53">
        <v>6570</v>
      </c>
      <c r="T885" s="54">
        <f t="shared" si="616"/>
        <v>2</v>
      </c>
      <c r="U885" s="54"/>
      <c r="V885" s="53">
        <f t="shared" si="617"/>
        <v>8959.0909090909081</v>
      </c>
      <c r="W885" s="54"/>
    </row>
    <row r="886" spans="1:23" hidden="1">
      <c r="A886" s="8" t="s">
        <v>685</v>
      </c>
      <c r="B886" s="5" t="s">
        <v>686</v>
      </c>
      <c r="C886" s="46" t="s">
        <v>2590</v>
      </c>
      <c r="D886" s="46" t="s">
        <v>2378</v>
      </c>
      <c r="E886" s="46" t="s">
        <v>311</v>
      </c>
      <c r="F886" s="46" t="s">
        <v>311</v>
      </c>
      <c r="G886" s="46" t="s">
        <v>1932</v>
      </c>
      <c r="H886" s="47"/>
      <c r="I886" s="47" t="s">
        <v>1872</v>
      </c>
      <c r="J886" s="48" t="s">
        <v>11</v>
      </c>
      <c r="K886" s="45"/>
      <c r="L886" s="49">
        <v>50000</v>
      </c>
      <c r="M886" s="50">
        <v>28040</v>
      </c>
      <c r="N886" s="51">
        <f t="shared" si="614"/>
        <v>0.56079999999999997</v>
      </c>
      <c r="O886" s="51" t="str">
        <f t="shared" si="612"/>
        <v>&gt;=50%-&lt;80%</v>
      </c>
      <c r="P886" s="50">
        <f t="shared" si="615"/>
        <v>38236.363636363632</v>
      </c>
      <c r="Q886" s="51">
        <f t="shared" si="613"/>
        <v>0.7647272727272727</v>
      </c>
      <c r="R886" s="57"/>
      <c r="S886" s="53">
        <v>0</v>
      </c>
      <c r="T886" s="54">
        <f t="shared" si="616"/>
        <v>2</v>
      </c>
      <c r="U886" s="54"/>
      <c r="V886" s="53">
        <f t="shared" si="617"/>
        <v>0</v>
      </c>
      <c r="W886" s="54"/>
    </row>
    <row r="887" spans="1:23" hidden="1">
      <c r="A887" s="8" t="s">
        <v>324</v>
      </c>
      <c r="B887" s="5" t="s">
        <v>325</v>
      </c>
      <c r="C887" s="46" t="s">
        <v>327</v>
      </c>
      <c r="D887" s="46" t="s">
        <v>130</v>
      </c>
      <c r="E887" s="46" t="s">
        <v>310</v>
      </c>
      <c r="F887" s="46" t="s">
        <v>311</v>
      </c>
      <c r="G887" s="46" t="s">
        <v>1893</v>
      </c>
      <c r="H887" s="47"/>
      <c r="I887" s="47" t="s">
        <v>1872</v>
      </c>
      <c r="J887" s="48" t="s">
        <v>11</v>
      </c>
      <c r="K887" s="45"/>
      <c r="L887" s="49">
        <v>50000</v>
      </c>
      <c r="M887" s="50">
        <v>25325</v>
      </c>
      <c r="N887" s="51">
        <f t="shared" si="614"/>
        <v>0.50649999999999995</v>
      </c>
      <c r="O887" s="51" t="str">
        <f t="shared" si="612"/>
        <v>&gt;=50%-&lt;80%</v>
      </c>
      <c r="P887" s="50">
        <f t="shared" si="615"/>
        <v>34534.090909090912</v>
      </c>
      <c r="Q887" s="51">
        <f t="shared" si="613"/>
        <v>0.69068181818181829</v>
      </c>
      <c r="R887" s="57"/>
      <c r="S887" s="53">
        <v>3640</v>
      </c>
      <c r="T887" s="54">
        <f t="shared" si="616"/>
        <v>2</v>
      </c>
      <c r="U887" s="54"/>
      <c r="V887" s="53">
        <f t="shared" si="617"/>
        <v>4963.636363636364</v>
      </c>
      <c r="W887" s="54"/>
    </row>
    <row r="888" spans="1:23" hidden="1">
      <c r="A888" s="8" t="s">
        <v>770</v>
      </c>
      <c r="B888" s="5" t="s">
        <v>771</v>
      </c>
      <c r="C888" s="46" t="s">
        <v>2503</v>
      </c>
      <c r="D888" s="46" t="s">
        <v>2504</v>
      </c>
      <c r="E888" s="46" t="s">
        <v>574</v>
      </c>
      <c r="F888" s="46" t="s">
        <v>311</v>
      </c>
      <c r="G888" s="46" t="s">
        <v>1965</v>
      </c>
      <c r="H888" s="47"/>
      <c r="I888" s="47" t="s">
        <v>1872</v>
      </c>
      <c r="J888" s="48" t="s">
        <v>11</v>
      </c>
      <c r="K888" s="45"/>
      <c r="L888" s="49">
        <v>50000</v>
      </c>
      <c r="M888" s="50">
        <v>10940</v>
      </c>
      <c r="N888" s="51">
        <f t="shared" si="614"/>
        <v>0.21879999999999999</v>
      </c>
      <c r="O888" s="51" t="str">
        <f t="shared" si="612"/>
        <v>&gt;=20%-&lt;50%</v>
      </c>
      <c r="P888" s="50">
        <f t="shared" si="615"/>
        <v>14918.181818181818</v>
      </c>
      <c r="Q888" s="51">
        <f t="shared" si="613"/>
        <v>0.29836363636363639</v>
      </c>
      <c r="R888" s="57"/>
      <c r="S888" s="53">
        <v>0</v>
      </c>
      <c r="T888" s="54">
        <f t="shared" si="616"/>
        <v>2</v>
      </c>
      <c r="U888" s="54"/>
      <c r="V888" s="53">
        <f t="shared" si="617"/>
        <v>0</v>
      </c>
      <c r="W888" s="54"/>
    </row>
    <row r="889" spans="1:23" hidden="1">
      <c r="A889" s="8" t="s">
        <v>836</v>
      </c>
      <c r="B889" s="5" t="s">
        <v>837</v>
      </c>
      <c r="C889" s="46" t="s">
        <v>1188</v>
      </c>
      <c r="D889" s="46" t="s">
        <v>73</v>
      </c>
      <c r="E889" s="46" t="s">
        <v>789</v>
      </c>
      <c r="F889" s="46" t="s">
        <v>311</v>
      </c>
      <c r="G889" s="46" t="s">
        <v>1953</v>
      </c>
      <c r="H889" s="47"/>
      <c r="I889" s="47" t="s">
        <v>1872</v>
      </c>
      <c r="J889" s="48" t="s">
        <v>11</v>
      </c>
      <c r="K889" s="45"/>
      <c r="L889" s="49">
        <v>50000</v>
      </c>
      <c r="M889" s="50">
        <v>7470</v>
      </c>
      <c r="N889" s="51">
        <f t="shared" si="614"/>
        <v>0.14940000000000001</v>
      </c>
      <c r="O889" s="51" t="str">
        <f t="shared" si="612"/>
        <v>&lt;20%</v>
      </c>
      <c r="P889" s="50">
        <f t="shared" si="615"/>
        <v>10186.363636363636</v>
      </c>
      <c r="Q889" s="51">
        <f t="shared" si="613"/>
        <v>0.20372727272727273</v>
      </c>
      <c r="R889" s="57"/>
      <c r="S889" s="53">
        <v>0</v>
      </c>
      <c r="T889" s="54">
        <f t="shared" si="616"/>
        <v>2</v>
      </c>
      <c r="U889" s="54"/>
      <c r="V889" s="53">
        <f t="shared" si="617"/>
        <v>0</v>
      </c>
      <c r="W889" s="54"/>
    </row>
    <row r="890" spans="1:23" hidden="1">
      <c r="A890" s="8" t="s">
        <v>680</v>
      </c>
      <c r="B890" s="5" t="s">
        <v>681</v>
      </c>
      <c r="C890" s="46" t="s">
        <v>2087</v>
      </c>
      <c r="D890" s="46" t="s">
        <v>137</v>
      </c>
      <c r="E890" s="46" t="s">
        <v>311</v>
      </c>
      <c r="F890" s="46" t="s">
        <v>311</v>
      </c>
      <c r="G890" s="46" t="s">
        <v>1931</v>
      </c>
      <c r="H890" s="47"/>
      <c r="I890" s="47" t="s">
        <v>1872</v>
      </c>
      <c r="J890" s="48" t="s">
        <v>11</v>
      </c>
      <c r="K890" s="45"/>
      <c r="L890" s="49">
        <v>50000</v>
      </c>
      <c r="M890" s="50">
        <v>52720</v>
      </c>
      <c r="N890" s="51">
        <f t="shared" si="614"/>
        <v>1.0544</v>
      </c>
      <c r="O890" s="51" t="str">
        <f t="shared" si="612"/>
        <v>&gt;=100%- &lt;120%</v>
      </c>
      <c r="P890" s="50">
        <f t="shared" si="615"/>
        <v>71890.909090909088</v>
      </c>
      <c r="Q890" s="51">
        <f t="shared" si="613"/>
        <v>1.4378181818181817</v>
      </c>
      <c r="R890" s="57"/>
      <c r="S890" s="53">
        <v>0</v>
      </c>
      <c r="T890" s="54">
        <f t="shared" si="616"/>
        <v>2</v>
      </c>
      <c r="U890" s="54"/>
      <c r="V890" s="53">
        <f t="shared" si="617"/>
        <v>0</v>
      </c>
      <c r="W890" s="54"/>
    </row>
    <row r="891" spans="1:23" hidden="1">
      <c r="A891" s="8" t="s">
        <v>324</v>
      </c>
      <c r="B891" s="5" t="s">
        <v>325</v>
      </c>
      <c r="C891" s="46" t="s">
        <v>350</v>
      </c>
      <c r="D891" s="46" t="s">
        <v>351</v>
      </c>
      <c r="E891" s="46" t="s">
        <v>310</v>
      </c>
      <c r="F891" s="46" t="s">
        <v>311</v>
      </c>
      <c r="G891" s="46" t="s">
        <v>1898</v>
      </c>
      <c r="H891" s="47"/>
      <c r="I891" s="47" t="s">
        <v>1872</v>
      </c>
      <c r="J891" s="48" t="s">
        <v>11</v>
      </c>
      <c r="K891" s="45"/>
      <c r="L891" s="49">
        <v>50000</v>
      </c>
      <c r="M891" s="50">
        <v>42895</v>
      </c>
      <c r="N891" s="51">
        <f t="shared" si="614"/>
        <v>0.8579</v>
      </c>
      <c r="O891" s="51" t="str">
        <f t="shared" si="612"/>
        <v>&gt;=80%-&lt;100%</v>
      </c>
      <c r="P891" s="50">
        <f t="shared" si="615"/>
        <v>58493.181818181816</v>
      </c>
      <c r="Q891" s="51">
        <f t="shared" si="613"/>
        <v>1.1698636363636363</v>
      </c>
      <c r="R891" s="57"/>
      <c r="S891" s="53">
        <v>4050</v>
      </c>
      <c r="T891" s="54">
        <f t="shared" si="616"/>
        <v>2</v>
      </c>
      <c r="U891" s="54"/>
      <c r="V891" s="53">
        <f t="shared" si="617"/>
        <v>5522.727272727273</v>
      </c>
      <c r="W891" s="54"/>
    </row>
    <row r="892" spans="1:23" hidden="1">
      <c r="A892" s="8" t="s">
        <v>324</v>
      </c>
      <c r="B892" s="5" t="s">
        <v>325</v>
      </c>
      <c r="C892" s="46" t="s">
        <v>2537</v>
      </c>
      <c r="D892" s="46" t="s">
        <v>2538</v>
      </c>
      <c r="E892" s="46" t="s">
        <v>310</v>
      </c>
      <c r="F892" s="46" t="s">
        <v>311</v>
      </c>
      <c r="G892" s="46" t="s">
        <v>1898</v>
      </c>
      <c r="H892" s="47"/>
      <c r="I892" s="47" t="s">
        <v>1872</v>
      </c>
      <c r="J892" s="48" t="s">
        <v>11</v>
      </c>
      <c r="K892" s="45"/>
      <c r="L892" s="49">
        <v>50000</v>
      </c>
      <c r="M892" s="50">
        <v>42400</v>
      </c>
      <c r="N892" s="51">
        <f t="shared" si="614"/>
        <v>0.84799999999999998</v>
      </c>
      <c r="O892" s="51" t="str">
        <f t="shared" si="612"/>
        <v>&gt;=80%-&lt;100%</v>
      </c>
      <c r="P892" s="50">
        <f t="shared" si="615"/>
        <v>57818.181818181816</v>
      </c>
      <c r="Q892" s="51">
        <f t="shared" si="613"/>
        <v>1.1563636363636363</v>
      </c>
      <c r="R892" s="57"/>
      <c r="S892" s="53">
        <v>0</v>
      </c>
      <c r="T892" s="54">
        <f t="shared" si="616"/>
        <v>2</v>
      </c>
      <c r="U892" s="54"/>
      <c r="V892" s="53">
        <f t="shared" si="617"/>
        <v>0</v>
      </c>
      <c r="W892" s="54"/>
    </row>
    <row r="893" spans="1:23" hidden="1">
      <c r="A893" s="8" t="s">
        <v>571</v>
      </c>
      <c r="B893" s="5" t="s">
        <v>572</v>
      </c>
      <c r="C893" s="46" t="s">
        <v>948</v>
      </c>
      <c r="D893" s="46" t="s">
        <v>949</v>
      </c>
      <c r="E893" s="46" t="s">
        <v>574</v>
      </c>
      <c r="F893" s="46" t="s">
        <v>311</v>
      </c>
      <c r="G893" s="46" t="s">
        <v>1883</v>
      </c>
      <c r="H893" s="47"/>
      <c r="I893" s="47" t="s">
        <v>1872</v>
      </c>
      <c r="J893" s="48" t="s">
        <v>11</v>
      </c>
      <c r="K893" s="45"/>
      <c r="L893" s="49">
        <v>50000</v>
      </c>
      <c r="M893" s="50">
        <v>36810</v>
      </c>
      <c r="N893" s="51">
        <f t="shared" si="614"/>
        <v>0.73619999999999997</v>
      </c>
      <c r="O893" s="51" t="str">
        <f t="shared" si="612"/>
        <v>&gt;=50%-&lt;80%</v>
      </c>
      <c r="P893" s="50">
        <f t="shared" si="615"/>
        <v>50195.454545454544</v>
      </c>
      <c r="Q893" s="51">
        <f t="shared" si="613"/>
        <v>1.0039090909090909</v>
      </c>
      <c r="R893" s="57"/>
      <c r="S893" s="53">
        <v>0</v>
      </c>
      <c r="T893" s="54">
        <f t="shared" si="616"/>
        <v>2</v>
      </c>
      <c r="U893" s="54"/>
      <c r="V893" s="53">
        <f t="shared" si="617"/>
        <v>0</v>
      </c>
      <c r="W893" s="54"/>
    </row>
    <row r="894" spans="1:23" hidden="1">
      <c r="A894" s="8" t="s">
        <v>770</v>
      </c>
      <c r="B894" s="5" t="s">
        <v>771</v>
      </c>
      <c r="C894" s="46" t="s">
        <v>2350</v>
      </c>
      <c r="D894" s="46" t="s">
        <v>237</v>
      </c>
      <c r="E894" s="46" t="s">
        <v>574</v>
      </c>
      <c r="F894" s="46" t="s">
        <v>311</v>
      </c>
      <c r="G894" s="46" t="s">
        <v>1965</v>
      </c>
      <c r="H894" s="47"/>
      <c r="I894" s="47" t="s">
        <v>1872</v>
      </c>
      <c r="J894" s="48" t="s">
        <v>11</v>
      </c>
      <c r="K894" s="45"/>
      <c r="L894" s="49">
        <v>50000</v>
      </c>
      <c r="M894" s="50">
        <v>37990</v>
      </c>
      <c r="N894" s="51">
        <f t="shared" si="614"/>
        <v>0.75980000000000003</v>
      </c>
      <c r="O894" s="51" t="str">
        <f t="shared" si="612"/>
        <v>&gt;=50%-&lt;80%</v>
      </c>
      <c r="P894" s="50">
        <f t="shared" si="615"/>
        <v>51804.545454545456</v>
      </c>
      <c r="Q894" s="51">
        <f t="shared" si="613"/>
        <v>1.0360909090909092</v>
      </c>
      <c r="R894" s="57"/>
      <c r="S894" s="53">
        <v>0</v>
      </c>
      <c r="T894" s="54">
        <f t="shared" si="616"/>
        <v>2</v>
      </c>
      <c r="U894" s="54"/>
      <c r="V894" s="53">
        <f t="shared" si="617"/>
        <v>0</v>
      </c>
      <c r="W894" s="54"/>
    </row>
    <row r="895" spans="1:23" hidden="1">
      <c r="A895" s="8" t="s">
        <v>680</v>
      </c>
      <c r="B895" s="5" t="s">
        <v>681</v>
      </c>
      <c r="C895" s="46" t="s">
        <v>2088</v>
      </c>
      <c r="D895" s="46" t="s">
        <v>39</v>
      </c>
      <c r="E895" s="46" t="s">
        <v>311</v>
      </c>
      <c r="F895" s="46" t="s">
        <v>311</v>
      </c>
      <c r="G895" s="46" t="s">
        <v>1933</v>
      </c>
      <c r="H895" s="47"/>
      <c r="I895" s="47" t="s">
        <v>1872</v>
      </c>
      <c r="J895" s="48" t="s">
        <v>11</v>
      </c>
      <c r="K895" s="45"/>
      <c r="L895" s="49">
        <v>50000</v>
      </c>
      <c r="M895" s="50">
        <v>23160</v>
      </c>
      <c r="N895" s="51">
        <f t="shared" ref="N895:N902" si="618">IFERROR(M895/L895,2)</f>
        <v>0.4632</v>
      </c>
      <c r="O895" s="51" t="str">
        <f t="shared" ref="O895:O902" si="619">IF(N895&gt;=120%, "120% equal &amp; above", IF(N895&gt;=100%,"&gt;=100%- &lt;120%",IF(N895&gt;=80%,"&gt;=80%-&lt;100%",IF(N895&gt;=50%,"&gt;=50%-&lt;80%",IF(N895&gt;=20%,"&gt;=20%-&lt;50%","&lt;20%")))))</f>
        <v>&gt;=20%-&lt;50%</v>
      </c>
      <c r="P895" s="50">
        <f t="shared" ref="P895:P902" si="620">M895/$B$3*$B$2</f>
        <v>31581.818181818184</v>
      </c>
      <c r="Q895" s="51">
        <f t="shared" ref="Q895:Q902" si="621">IFERROR(P895/L895,2)</f>
        <v>0.63163636363636366</v>
      </c>
      <c r="R895" s="57"/>
      <c r="S895" s="53">
        <v>11880</v>
      </c>
      <c r="T895" s="54">
        <f t="shared" ref="T895:T902" si="622">IFERROR(S895/R895,2)</f>
        <v>2</v>
      </c>
      <c r="U895" s="54"/>
      <c r="V895" s="53">
        <f t="shared" ref="V895:V902" si="623">S895/$B$3*$B$2</f>
        <v>16200</v>
      </c>
      <c r="W895" s="54"/>
    </row>
    <row r="896" spans="1:23" hidden="1">
      <c r="A896" s="8" t="s">
        <v>307</v>
      </c>
      <c r="B896" s="5" t="s">
        <v>308</v>
      </c>
      <c r="C896" s="46" t="s">
        <v>2428</v>
      </c>
      <c r="D896" s="46" t="s">
        <v>2429</v>
      </c>
      <c r="E896" s="46" t="s">
        <v>310</v>
      </c>
      <c r="F896" s="46" t="s">
        <v>311</v>
      </c>
      <c r="G896" s="46" t="s">
        <v>1891</v>
      </c>
      <c r="H896" s="47"/>
      <c r="I896" s="47" t="s">
        <v>1872</v>
      </c>
      <c r="J896" s="48" t="s">
        <v>11</v>
      </c>
      <c r="K896" s="45"/>
      <c r="L896" s="49">
        <v>50000</v>
      </c>
      <c r="M896" s="50">
        <v>27740</v>
      </c>
      <c r="N896" s="51">
        <f t="shared" si="618"/>
        <v>0.55479999999999996</v>
      </c>
      <c r="O896" s="51" t="str">
        <f t="shared" si="619"/>
        <v>&gt;=50%-&lt;80%</v>
      </c>
      <c r="P896" s="50">
        <f t="shared" si="620"/>
        <v>37827.272727272728</v>
      </c>
      <c r="Q896" s="51">
        <f t="shared" si="621"/>
        <v>0.75654545454545452</v>
      </c>
      <c r="R896" s="57"/>
      <c r="S896" s="53">
        <v>4150</v>
      </c>
      <c r="T896" s="54">
        <f t="shared" si="622"/>
        <v>2</v>
      </c>
      <c r="U896" s="54"/>
      <c r="V896" s="53">
        <f t="shared" si="623"/>
        <v>5659.090909090909</v>
      </c>
      <c r="W896" s="54"/>
    </row>
    <row r="897" spans="1:23" hidden="1">
      <c r="A897" s="8" t="s">
        <v>428</v>
      </c>
      <c r="B897" s="5" t="s">
        <v>429</v>
      </c>
      <c r="C897" s="46" t="s">
        <v>2532</v>
      </c>
      <c r="D897" s="46" t="s">
        <v>150</v>
      </c>
      <c r="E897" s="46" t="s">
        <v>310</v>
      </c>
      <c r="F897" s="46" t="s">
        <v>311</v>
      </c>
      <c r="G897" s="46" t="s">
        <v>1959</v>
      </c>
      <c r="H897" s="47"/>
      <c r="I897" s="47" t="s">
        <v>1872</v>
      </c>
      <c r="J897" s="48" t="s">
        <v>11</v>
      </c>
      <c r="K897" s="45"/>
      <c r="L897" s="49">
        <v>50000</v>
      </c>
      <c r="M897" s="50">
        <v>22590</v>
      </c>
      <c r="N897" s="51">
        <f t="shared" si="618"/>
        <v>0.45179999999999998</v>
      </c>
      <c r="O897" s="51" t="str">
        <f t="shared" si="619"/>
        <v>&gt;=20%-&lt;50%</v>
      </c>
      <c r="P897" s="50">
        <f t="shared" si="620"/>
        <v>30804.545454545452</v>
      </c>
      <c r="Q897" s="51">
        <f t="shared" si="621"/>
        <v>0.61609090909090902</v>
      </c>
      <c r="R897" s="57"/>
      <c r="S897" s="53">
        <v>0</v>
      </c>
      <c r="T897" s="54">
        <f t="shared" si="622"/>
        <v>2</v>
      </c>
      <c r="U897" s="54"/>
      <c r="V897" s="53">
        <f t="shared" si="623"/>
        <v>0</v>
      </c>
      <c r="W897" s="54"/>
    </row>
    <row r="898" spans="1:23" hidden="1">
      <c r="A898" s="8" t="s">
        <v>680</v>
      </c>
      <c r="B898" s="5" t="s">
        <v>681</v>
      </c>
      <c r="C898" s="46" t="s">
        <v>2159</v>
      </c>
      <c r="D898" s="46" t="s">
        <v>139</v>
      </c>
      <c r="E898" s="46" t="s">
        <v>311</v>
      </c>
      <c r="F898" s="46" t="s">
        <v>311</v>
      </c>
      <c r="G898" s="46" t="s">
        <v>1931</v>
      </c>
      <c r="H898" s="47"/>
      <c r="I898" s="47" t="s">
        <v>1872</v>
      </c>
      <c r="J898" s="48" t="s">
        <v>11</v>
      </c>
      <c r="K898" s="45"/>
      <c r="L898" s="49">
        <v>50000</v>
      </c>
      <c r="M898" s="50">
        <v>40190</v>
      </c>
      <c r="N898" s="51">
        <f t="shared" si="618"/>
        <v>0.80379999999999996</v>
      </c>
      <c r="O898" s="51" t="str">
        <f t="shared" si="619"/>
        <v>&gt;=80%-&lt;100%</v>
      </c>
      <c r="P898" s="50">
        <f t="shared" si="620"/>
        <v>54804.545454545456</v>
      </c>
      <c r="Q898" s="51">
        <f t="shared" si="621"/>
        <v>1.0960909090909092</v>
      </c>
      <c r="R898" s="57"/>
      <c r="S898" s="53">
        <v>0</v>
      </c>
      <c r="T898" s="54">
        <f t="shared" si="622"/>
        <v>2</v>
      </c>
      <c r="U898" s="54"/>
      <c r="V898" s="53">
        <f t="shared" si="623"/>
        <v>0</v>
      </c>
      <c r="W898" s="54"/>
    </row>
    <row r="899" spans="1:23" hidden="1">
      <c r="A899" s="8" t="s">
        <v>785</v>
      </c>
      <c r="B899" s="5" t="s">
        <v>786</v>
      </c>
      <c r="C899" s="46" t="s">
        <v>2610</v>
      </c>
      <c r="D899" s="46" t="s">
        <v>127</v>
      </c>
      <c r="E899" s="46" t="s">
        <v>789</v>
      </c>
      <c r="F899" s="46" t="s">
        <v>311</v>
      </c>
      <c r="G899" s="46" t="s">
        <v>1955</v>
      </c>
      <c r="H899" s="47"/>
      <c r="I899" s="47" t="s">
        <v>1872</v>
      </c>
      <c r="J899" s="48" t="s">
        <v>11</v>
      </c>
      <c r="K899" s="45" t="s">
        <v>11</v>
      </c>
      <c r="L899" s="49">
        <v>20000</v>
      </c>
      <c r="M899" s="50">
        <v>3030</v>
      </c>
      <c r="N899" s="51">
        <f t="shared" si="618"/>
        <v>0.1515</v>
      </c>
      <c r="O899" s="51" t="str">
        <f t="shared" si="619"/>
        <v>&lt;20%</v>
      </c>
      <c r="P899" s="50">
        <f t="shared" si="620"/>
        <v>4131.818181818182</v>
      </c>
      <c r="Q899" s="51">
        <f t="shared" si="621"/>
        <v>0.2065909090909091</v>
      </c>
      <c r="R899" s="57">
        <v>30000</v>
      </c>
      <c r="S899" s="53">
        <v>0</v>
      </c>
      <c r="T899" s="54">
        <f t="shared" si="622"/>
        <v>0</v>
      </c>
      <c r="U899" s="54"/>
      <c r="V899" s="53">
        <f t="shared" si="623"/>
        <v>0</v>
      </c>
      <c r="W899" s="54"/>
    </row>
    <row r="900" spans="1:23" hidden="1">
      <c r="A900" s="8" t="s">
        <v>680</v>
      </c>
      <c r="B900" s="5" t="s">
        <v>681</v>
      </c>
      <c r="C900" s="46" t="s">
        <v>2184</v>
      </c>
      <c r="D900" s="46" t="s">
        <v>2185</v>
      </c>
      <c r="E900" s="46" t="s">
        <v>311</v>
      </c>
      <c r="F900" s="46" t="s">
        <v>311</v>
      </c>
      <c r="G900" s="46" t="s">
        <v>1933</v>
      </c>
      <c r="H900" s="47"/>
      <c r="I900" s="47" t="s">
        <v>1872</v>
      </c>
      <c r="J900" s="48" t="s">
        <v>11</v>
      </c>
      <c r="K900" s="45"/>
      <c r="L900" s="49">
        <v>50000</v>
      </c>
      <c r="M900" s="50">
        <v>37740</v>
      </c>
      <c r="N900" s="51">
        <f t="shared" si="618"/>
        <v>0.75480000000000003</v>
      </c>
      <c r="O900" s="51" t="str">
        <f t="shared" si="619"/>
        <v>&gt;=50%-&lt;80%</v>
      </c>
      <c r="P900" s="50">
        <f t="shared" si="620"/>
        <v>51463.636363636368</v>
      </c>
      <c r="Q900" s="51">
        <f t="shared" si="621"/>
        <v>1.0292727272727273</v>
      </c>
      <c r="R900" s="57"/>
      <c r="S900" s="53">
        <v>6570</v>
      </c>
      <c r="T900" s="54">
        <f t="shared" si="622"/>
        <v>2</v>
      </c>
      <c r="U900" s="54"/>
      <c r="V900" s="53">
        <f t="shared" si="623"/>
        <v>8959.0909090909081</v>
      </c>
      <c r="W900" s="54"/>
    </row>
    <row r="901" spans="1:23" hidden="1">
      <c r="A901" s="8" t="s">
        <v>680</v>
      </c>
      <c r="B901" s="5" t="s">
        <v>681</v>
      </c>
      <c r="C901" s="46" t="s">
        <v>2161</v>
      </c>
      <c r="D901" s="46" t="s">
        <v>264</v>
      </c>
      <c r="E901" s="46" t="s">
        <v>311</v>
      </c>
      <c r="F901" s="46" t="s">
        <v>311</v>
      </c>
      <c r="G901" s="46" t="s">
        <v>1935</v>
      </c>
      <c r="H901" s="47"/>
      <c r="I901" s="47" t="s">
        <v>1872</v>
      </c>
      <c r="J901" s="48" t="s">
        <v>11</v>
      </c>
      <c r="K901" s="45"/>
      <c r="L901" s="49">
        <v>50000</v>
      </c>
      <c r="M901" s="50">
        <v>18230</v>
      </c>
      <c r="N901" s="51">
        <f t="shared" si="618"/>
        <v>0.36459999999999998</v>
      </c>
      <c r="O901" s="51" t="str">
        <f t="shared" si="619"/>
        <v>&gt;=20%-&lt;50%</v>
      </c>
      <c r="P901" s="50">
        <f t="shared" si="620"/>
        <v>24859.090909090908</v>
      </c>
      <c r="Q901" s="51">
        <f t="shared" si="621"/>
        <v>0.49718181818181817</v>
      </c>
      <c r="R901" s="57"/>
      <c r="S901" s="53">
        <v>5940</v>
      </c>
      <c r="T901" s="54">
        <f t="shared" si="622"/>
        <v>2</v>
      </c>
      <c r="U901" s="54"/>
      <c r="V901" s="53">
        <f t="shared" si="623"/>
        <v>8100</v>
      </c>
      <c r="W901" s="54"/>
    </row>
    <row r="902" spans="1:23" hidden="1">
      <c r="A902" s="8" t="s">
        <v>680</v>
      </c>
      <c r="B902" s="5" t="s">
        <v>681</v>
      </c>
      <c r="C902" s="46" t="s">
        <v>2089</v>
      </c>
      <c r="D902" s="46" t="s">
        <v>2090</v>
      </c>
      <c r="E902" s="46" t="s">
        <v>311</v>
      </c>
      <c r="F902" s="46" t="s">
        <v>311</v>
      </c>
      <c r="G902" s="46" t="s">
        <v>1933</v>
      </c>
      <c r="H902" s="47"/>
      <c r="I902" s="47" t="s">
        <v>1872</v>
      </c>
      <c r="J902" s="48" t="s">
        <v>11</v>
      </c>
      <c r="K902" s="45"/>
      <c r="L902" s="49">
        <v>50000</v>
      </c>
      <c r="M902" s="50">
        <v>0</v>
      </c>
      <c r="N902" s="51">
        <f t="shared" si="618"/>
        <v>0</v>
      </c>
      <c r="O902" s="51" t="str">
        <f t="shared" si="619"/>
        <v>&lt;20%</v>
      </c>
      <c r="P902" s="50">
        <f t="shared" si="620"/>
        <v>0</v>
      </c>
      <c r="Q902" s="51">
        <f t="shared" si="621"/>
        <v>0</v>
      </c>
      <c r="R902" s="57"/>
      <c r="S902" s="53">
        <v>0</v>
      </c>
      <c r="T902" s="54">
        <f t="shared" si="622"/>
        <v>2</v>
      </c>
      <c r="U902" s="54"/>
      <c r="V902" s="53">
        <f t="shared" si="623"/>
        <v>0</v>
      </c>
      <c r="W902" s="54"/>
    </row>
    <row r="903" spans="1:23" hidden="1">
      <c r="A903" s="8" t="s">
        <v>680</v>
      </c>
      <c r="B903" s="5" t="s">
        <v>681</v>
      </c>
      <c r="C903" s="46" t="s">
        <v>2186</v>
      </c>
      <c r="D903" s="46" t="s">
        <v>2187</v>
      </c>
      <c r="E903" s="46" t="s">
        <v>311</v>
      </c>
      <c r="F903" s="46" t="s">
        <v>311</v>
      </c>
      <c r="G903" s="46" t="s">
        <v>1929</v>
      </c>
      <c r="H903" s="47"/>
      <c r="I903" s="47" t="s">
        <v>1872</v>
      </c>
      <c r="J903" s="48" t="s">
        <v>11</v>
      </c>
      <c r="K903" s="45"/>
      <c r="L903" s="49">
        <v>50000</v>
      </c>
      <c r="M903" s="50">
        <v>49040</v>
      </c>
      <c r="N903" s="51">
        <f t="shared" ref="N903:N905" si="624">IFERROR(M903/L903,2)</f>
        <v>0.98080000000000001</v>
      </c>
      <c r="O903" s="51" t="str">
        <f t="shared" ref="O903:O905" si="625">IF(N903&gt;=120%, "120% equal &amp; above", IF(N903&gt;=100%,"&gt;=100%- &lt;120%",IF(N903&gt;=80%,"&gt;=80%-&lt;100%",IF(N903&gt;=50%,"&gt;=50%-&lt;80%",IF(N903&gt;=20%,"&gt;=20%-&lt;50%","&lt;20%")))))</f>
        <v>&gt;=80%-&lt;100%</v>
      </c>
      <c r="P903" s="50">
        <f t="shared" ref="P903:P905" si="626">M903/$B$3*$B$2</f>
        <v>66872.727272727265</v>
      </c>
      <c r="Q903" s="51">
        <f t="shared" ref="Q903:Q905" si="627">IFERROR(P903/L903,2)</f>
        <v>1.3374545454545452</v>
      </c>
      <c r="R903" s="57"/>
      <c r="S903" s="53">
        <v>13140</v>
      </c>
      <c r="T903" s="54">
        <f t="shared" ref="T903:T905" si="628">IFERROR(S903/R903,2)</f>
        <v>2</v>
      </c>
      <c r="U903" s="54"/>
      <c r="V903" s="53">
        <f t="shared" ref="V903:V905" si="629">S903/$B$3*$B$2</f>
        <v>17918.181818181816</v>
      </c>
      <c r="W903" s="54"/>
    </row>
    <row r="904" spans="1:23" hidden="1">
      <c r="A904" s="8" t="s">
        <v>770</v>
      </c>
      <c r="B904" s="5" t="s">
        <v>771</v>
      </c>
      <c r="C904" s="46" t="s">
        <v>2787</v>
      </c>
      <c r="D904" s="46" t="s">
        <v>134</v>
      </c>
      <c r="E904" s="46" t="s">
        <v>574</v>
      </c>
      <c r="F904" s="46" t="s">
        <v>311</v>
      </c>
      <c r="G904" s="46" t="s">
        <v>1960</v>
      </c>
      <c r="H904" s="47"/>
      <c r="I904" s="47" t="s">
        <v>1872</v>
      </c>
      <c r="J904" s="48" t="s">
        <v>11</v>
      </c>
      <c r="K904" s="45"/>
      <c r="L904" s="49">
        <v>50000</v>
      </c>
      <c r="M904" s="50">
        <v>24975</v>
      </c>
      <c r="N904" s="51">
        <f t="shared" si="624"/>
        <v>0.4995</v>
      </c>
      <c r="O904" s="51" t="str">
        <f t="shared" si="625"/>
        <v>&gt;=20%-&lt;50%</v>
      </c>
      <c r="P904" s="50">
        <f t="shared" si="626"/>
        <v>34056.818181818184</v>
      </c>
      <c r="Q904" s="51">
        <f t="shared" si="627"/>
        <v>0.68113636363636365</v>
      </c>
      <c r="R904" s="57"/>
      <c r="S904" s="53">
        <v>0</v>
      </c>
      <c r="T904" s="54">
        <f t="shared" si="628"/>
        <v>2</v>
      </c>
      <c r="U904" s="54"/>
      <c r="V904" s="53">
        <f t="shared" si="629"/>
        <v>0</v>
      </c>
      <c r="W904" s="54"/>
    </row>
    <row r="905" spans="1:23" hidden="1">
      <c r="A905" s="8" t="s">
        <v>770</v>
      </c>
      <c r="B905" s="5" t="s">
        <v>771</v>
      </c>
      <c r="C905" s="46" t="s">
        <v>2788</v>
      </c>
      <c r="D905" s="46" t="s">
        <v>2789</v>
      </c>
      <c r="E905" s="46" t="s">
        <v>574</v>
      </c>
      <c r="F905" s="46" t="s">
        <v>311</v>
      </c>
      <c r="G905" s="46" t="s">
        <v>1964</v>
      </c>
      <c r="H905" s="47"/>
      <c r="I905" s="47" t="s">
        <v>1872</v>
      </c>
      <c r="J905" s="48" t="s">
        <v>11</v>
      </c>
      <c r="K905" s="45"/>
      <c r="L905" s="49">
        <v>50000</v>
      </c>
      <c r="M905" s="50">
        <v>30265</v>
      </c>
      <c r="N905" s="51">
        <f t="shared" si="624"/>
        <v>0.60529999999999995</v>
      </c>
      <c r="O905" s="51" t="str">
        <f t="shared" si="625"/>
        <v>&gt;=50%-&lt;80%</v>
      </c>
      <c r="P905" s="50">
        <f t="shared" si="626"/>
        <v>41270.454545454544</v>
      </c>
      <c r="Q905" s="51">
        <f t="shared" si="627"/>
        <v>0.82540909090909087</v>
      </c>
      <c r="R905" s="57"/>
      <c r="S905" s="53">
        <v>13820</v>
      </c>
      <c r="T905" s="54">
        <f t="shared" si="628"/>
        <v>2</v>
      </c>
      <c r="U905" s="54"/>
      <c r="V905" s="53">
        <f t="shared" si="629"/>
        <v>18845.454545454544</v>
      </c>
      <c r="W905" s="54"/>
    </row>
    <row r="906" spans="1:23" hidden="1">
      <c r="A906" s="8" t="s">
        <v>585</v>
      </c>
      <c r="B906" s="5" t="s">
        <v>586</v>
      </c>
      <c r="C906" s="46" t="s">
        <v>595</v>
      </c>
      <c r="D906" s="46" t="s">
        <v>596</v>
      </c>
      <c r="E906" s="46" t="s">
        <v>589</v>
      </c>
      <c r="F906" s="46" t="s">
        <v>311</v>
      </c>
      <c r="G906" s="46" t="s">
        <v>1919</v>
      </c>
      <c r="H906" s="47"/>
      <c r="I906" s="47" t="s">
        <v>1872</v>
      </c>
      <c r="J906" s="48" t="s">
        <v>11</v>
      </c>
      <c r="K906" s="45"/>
      <c r="L906" s="49">
        <v>49655.025000000001</v>
      </c>
      <c r="M906" s="50">
        <v>43585</v>
      </c>
      <c r="N906" s="51">
        <f t="shared" ref="N906:N916" si="630">IFERROR(M906/L906,2)</f>
        <v>0.87775607806057898</v>
      </c>
      <c r="O906" s="51" t="str">
        <f t="shared" ref="O906:O916" si="631">IF(N906&gt;=120%, "120% equal &amp; above", IF(N906&gt;=100%,"&gt;=100%- &lt;120%",IF(N906&gt;=80%,"&gt;=80%-&lt;100%",IF(N906&gt;=50%,"&gt;=50%-&lt;80%",IF(N906&gt;=20%,"&gt;=20%-&lt;50%","&lt;20%")))))</f>
        <v>&gt;=80%-&lt;100%</v>
      </c>
      <c r="P906" s="50">
        <f t="shared" ref="P906:P916" si="632">M906/$B$3*$B$2</f>
        <v>59434.090909090912</v>
      </c>
      <c r="Q906" s="51">
        <f t="shared" ref="Q906:Q916" si="633">IFERROR(P906/L906,2)</f>
        <v>1.1969401064462442</v>
      </c>
      <c r="R906" s="57"/>
      <c r="S906" s="53">
        <v>43630</v>
      </c>
      <c r="T906" s="54">
        <f t="shared" ref="T906:T916" si="634">IFERROR(S906/R906,2)</f>
        <v>2</v>
      </c>
      <c r="U906" s="54"/>
      <c r="V906" s="53">
        <f t="shared" ref="V906:V916" si="635">S906/$B$3*$B$2</f>
        <v>59495.454545454544</v>
      </c>
      <c r="W906" s="54"/>
    </row>
    <row r="907" spans="1:23" hidden="1">
      <c r="A907" s="8" t="s">
        <v>307</v>
      </c>
      <c r="B907" s="5" t="s">
        <v>308</v>
      </c>
      <c r="C907" s="46" t="s">
        <v>1986</v>
      </c>
      <c r="D907" s="46" t="s">
        <v>16</v>
      </c>
      <c r="E907" s="46" t="s">
        <v>310</v>
      </c>
      <c r="F907" s="46" t="s">
        <v>311</v>
      </c>
      <c r="G907" s="46" t="s">
        <v>1892</v>
      </c>
      <c r="H907" s="47"/>
      <c r="I907" s="47" t="s">
        <v>1872</v>
      </c>
      <c r="J907" s="48" t="s">
        <v>11</v>
      </c>
      <c r="K907" s="45"/>
      <c r="L907" s="49">
        <v>49386.666666666664</v>
      </c>
      <c r="M907" s="50">
        <v>54250</v>
      </c>
      <c r="N907" s="51">
        <f t="shared" si="630"/>
        <v>1.0984746220302377</v>
      </c>
      <c r="O907" s="51" t="str">
        <f t="shared" si="631"/>
        <v>&gt;=100%- &lt;120%</v>
      </c>
      <c r="P907" s="50">
        <f t="shared" si="632"/>
        <v>73977.272727272735</v>
      </c>
      <c r="Q907" s="51">
        <f t="shared" si="633"/>
        <v>1.4979199391321425</v>
      </c>
      <c r="R907" s="57"/>
      <c r="S907" s="53">
        <v>13730</v>
      </c>
      <c r="T907" s="54">
        <f t="shared" si="634"/>
        <v>2</v>
      </c>
      <c r="U907" s="54"/>
      <c r="V907" s="53">
        <f t="shared" si="635"/>
        <v>18722.727272727272</v>
      </c>
      <c r="W907" s="54"/>
    </row>
    <row r="908" spans="1:23" hidden="1">
      <c r="A908" s="8" t="s">
        <v>701</v>
      </c>
      <c r="B908" s="5" t="s">
        <v>300</v>
      </c>
      <c r="C908" s="46" t="s">
        <v>1295</v>
      </c>
      <c r="D908" s="46" t="s">
        <v>1296</v>
      </c>
      <c r="E908" s="46" t="s">
        <v>473</v>
      </c>
      <c r="F908" s="46" t="s">
        <v>311</v>
      </c>
      <c r="G908" s="46" t="s">
        <v>2768</v>
      </c>
      <c r="H908" s="47"/>
      <c r="I908" s="47" t="s">
        <v>1872</v>
      </c>
      <c r="J908" s="48" t="s">
        <v>11</v>
      </c>
      <c r="K908" s="45"/>
      <c r="L908" s="49">
        <v>49261.5</v>
      </c>
      <c r="M908" s="50">
        <v>47545</v>
      </c>
      <c r="N908" s="51">
        <f t="shared" si="630"/>
        <v>0.96515534443733952</v>
      </c>
      <c r="O908" s="51" t="str">
        <f t="shared" si="631"/>
        <v>&gt;=80%-&lt;100%</v>
      </c>
      <c r="P908" s="50">
        <f t="shared" si="632"/>
        <v>64834.090909090904</v>
      </c>
      <c r="Q908" s="51">
        <f t="shared" si="633"/>
        <v>1.3161209242327356</v>
      </c>
      <c r="R908" s="57"/>
      <c r="S908" s="53">
        <v>0</v>
      </c>
      <c r="T908" s="54">
        <f t="shared" si="634"/>
        <v>2</v>
      </c>
      <c r="U908" s="54"/>
      <c r="V908" s="53">
        <f t="shared" si="635"/>
        <v>0</v>
      </c>
      <c r="W908" s="54"/>
    </row>
    <row r="909" spans="1:23" hidden="1">
      <c r="A909" s="8" t="s">
        <v>633</v>
      </c>
      <c r="B909" s="5" t="s">
        <v>128</v>
      </c>
      <c r="C909" s="46" t="s">
        <v>2269</v>
      </c>
      <c r="D909" s="46" t="s">
        <v>228</v>
      </c>
      <c r="E909" s="46" t="s">
        <v>589</v>
      </c>
      <c r="F909" s="46" t="s">
        <v>311</v>
      </c>
      <c r="G909" s="46" t="s">
        <v>1925</v>
      </c>
      <c r="H909" s="47"/>
      <c r="I909" s="47" t="s">
        <v>1872</v>
      </c>
      <c r="J909" s="48" t="s">
        <v>11</v>
      </c>
      <c r="K909" s="45"/>
      <c r="L909" s="49">
        <v>49190.625</v>
      </c>
      <c r="M909" s="50">
        <v>33090</v>
      </c>
      <c r="N909" s="51">
        <f t="shared" si="630"/>
        <v>0.67268915570802368</v>
      </c>
      <c r="O909" s="51" t="str">
        <f t="shared" si="631"/>
        <v>&gt;=50%-&lt;80%</v>
      </c>
      <c r="P909" s="50">
        <f t="shared" si="632"/>
        <v>45122.727272727272</v>
      </c>
      <c r="Q909" s="51">
        <f t="shared" si="633"/>
        <v>0.91730339414730488</v>
      </c>
      <c r="R909" s="57"/>
      <c r="S909" s="53">
        <v>0</v>
      </c>
      <c r="T909" s="54">
        <f t="shared" si="634"/>
        <v>2</v>
      </c>
      <c r="U909" s="54"/>
      <c r="V909" s="53">
        <f t="shared" si="635"/>
        <v>0</v>
      </c>
      <c r="W909" s="54"/>
    </row>
    <row r="910" spans="1:23" hidden="1">
      <c r="A910" s="8" t="s">
        <v>469</v>
      </c>
      <c r="B910" s="5" t="s">
        <v>470</v>
      </c>
      <c r="C910" s="46" t="s">
        <v>1310</v>
      </c>
      <c r="D910" s="46" t="s">
        <v>1311</v>
      </c>
      <c r="E910" s="46" t="s">
        <v>473</v>
      </c>
      <c r="F910" s="46" t="s">
        <v>311</v>
      </c>
      <c r="G910" s="46" t="s">
        <v>1911</v>
      </c>
      <c r="H910" s="47"/>
      <c r="I910" s="47" t="s">
        <v>1872</v>
      </c>
      <c r="J910" s="48" t="s">
        <v>11</v>
      </c>
      <c r="K910" s="45"/>
      <c r="L910" s="49">
        <v>49132.575000000004</v>
      </c>
      <c r="M910" s="50">
        <v>44230</v>
      </c>
      <c r="N910" s="51">
        <f t="shared" si="630"/>
        <v>0.90021742194460597</v>
      </c>
      <c r="O910" s="51" t="str">
        <f t="shared" si="631"/>
        <v>&gt;=80%-&lt;100%</v>
      </c>
      <c r="P910" s="50">
        <f t="shared" si="632"/>
        <v>60313.636363636368</v>
      </c>
      <c r="Q910" s="51">
        <f t="shared" si="633"/>
        <v>1.2275692117426444</v>
      </c>
      <c r="R910" s="57"/>
      <c r="S910" s="53">
        <v>47660</v>
      </c>
      <c r="T910" s="54">
        <f t="shared" si="634"/>
        <v>2</v>
      </c>
      <c r="U910" s="54"/>
      <c r="V910" s="53">
        <f t="shared" si="635"/>
        <v>64990.909090909096</v>
      </c>
      <c r="W910" s="54"/>
    </row>
    <row r="911" spans="1:23" hidden="1">
      <c r="A911" s="8" t="s">
        <v>633</v>
      </c>
      <c r="B911" s="5" t="s">
        <v>128</v>
      </c>
      <c r="C911" s="46" t="s">
        <v>1444</v>
      </c>
      <c r="D911" s="46" t="s">
        <v>1445</v>
      </c>
      <c r="E911" s="46" t="s">
        <v>589</v>
      </c>
      <c r="F911" s="46" t="s">
        <v>311</v>
      </c>
      <c r="G911" s="46" t="s">
        <v>1885</v>
      </c>
      <c r="H911" s="47"/>
      <c r="I911" s="47" t="s">
        <v>1872</v>
      </c>
      <c r="J911" s="48" t="s">
        <v>11</v>
      </c>
      <c r="K911" s="45"/>
      <c r="L911" s="49">
        <v>49128.525000000001</v>
      </c>
      <c r="M911" s="50">
        <v>4460</v>
      </c>
      <c r="N911" s="51">
        <f t="shared" si="630"/>
        <v>9.0782289922198958E-2</v>
      </c>
      <c r="O911" s="51" t="str">
        <f t="shared" si="631"/>
        <v>&lt;20%</v>
      </c>
      <c r="P911" s="50">
        <f t="shared" si="632"/>
        <v>6081.818181818182</v>
      </c>
      <c r="Q911" s="51">
        <f t="shared" si="633"/>
        <v>0.1237940317120895</v>
      </c>
      <c r="R911" s="57"/>
      <c r="S911" s="53">
        <v>0</v>
      </c>
      <c r="T911" s="54">
        <f t="shared" si="634"/>
        <v>2</v>
      </c>
      <c r="U911" s="54"/>
      <c r="V911" s="53">
        <f t="shared" si="635"/>
        <v>0</v>
      </c>
      <c r="W911" s="54"/>
    </row>
    <row r="912" spans="1:23" hidden="1">
      <c r="A912" s="8" t="s">
        <v>701</v>
      </c>
      <c r="B912" s="5" t="s">
        <v>300</v>
      </c>
      <c r="C912" s="46" t="s">
        <v>1117</v>
      </c>
      <c r="D912" s="46" t="s">
        <v>1118</v>
      </c>
      <c r="E912" s="46" t="s">
        <v>473</v>
      </c>
      <c r="F912" s="46" t="s">
        <v>311</v>
      </c>
      <c r="G912" s="46" t="s">
        <v>2766</v>
      </c>
      <c r="H912" s="47"/>
      <c r="I912" s="47" t="s">
        <v>1872</v>
      </c>
      <c r="J912" s="48" t="s">
        <v>11</v>
      </c>
      <c r="K912" s="45"/>
      <c r="L912" s="49">
        <v>49022.55</v>
      </c>
      <c r="M912" s="50">
        <v>19520</v>
      </c>
      <c r="N912" s="51">
        <f t="shared" si="630"/>
        <v>0.39818410099025853</v>
      </c>
      <c r="O912" s="51" t="str">
        <f t="shared" si="631"/>
        <v>&gt;=20%-&lt;50%</v>
      </c>
      <c r="P912" s="50">
        <f t="shared" si="632"/>
        <v>26618.181818181816</v>
      </c>
      <c r="Q912" s="51">
        <f t="shared" si="633"/>
        <v>0.54297831953217068</v>
      </c>
      <c r="R912" s="57"/>
      <c r="S912" s="53">
        <v>0</v>
      </c>
      <c r="T912" s="54">
        <f t="shared" si="634"/>
        <v>2</v>
      </c>
      <c r="U912" s="54"/>
      <c r="V912" s="53">
        <f t="shared" si="635"/>
        <v>0</v>
      </c>
      <c r="W912" s="54"/>
    </row>
    <row r="913" spans="1:23" hidden="1">
      <c r="A913" s="8" t="s">
        <v>469</v>
      </c>
      <c r="B913" s="5" t="s">
        <v>470</v>
      </c>
      <c r="C913" s="46" t="s">
        <v>1072</v>
      </c>
      <c r="D913" s="46" t="s">
        <v>70</v>
      </c>
      <c r="E913" s="46" t="s">
        <v>473</v>
      </c>
      <c r="F913" s="46" t="s">
        <v>311</v>
      </c>
      <c r="G913" s="46" t="s">
        <v>1913</v>
      </c>
      <c r="H913" s="47"/>
      <c r="I913" s="47" t="s">
        <v>1872</v>
      </c>
      <c r="J913" s="48" t="s">
        <v>11</v>
      </c>
      <c r="K913" s="45"/>
      <c r="L913" s="49">
        <v>48772.800000000003</v>
      </c>
      <c r="M913" s="50">
        <v>44460</v>
      </c>
      <c r="N913" s="51">
        <f t="shared" si="630"/>
        <v>0.91157366400944784</v>
      </c>
      <c r="O913" s="51" t="str">
        <f t="shared" si="631"/>
        <v>&gt;=80%-&lt;100%</v>
      </c>
      <c r="P913" s="50">
        <f t="shared" si="632"/>
        <v>60627.272727272728</v>
      </c>
      <c r="Q913" s="51">
        <f t="shared" si="633"/>
        <v>1.2430549963765198</v>
      </c>
      <c r="R913" s="57"/>
      <c r="S913" s="53">
        <v>39450</v>
      </c>
      <c r="T913" s="54">
        <f t="shared" si="634"/>
        <v>2</v>
      </c>
      <c r="U913" s="54"/>
      <c r="V913" s="53">
        <f t="shared" si="635"/>
        <v>53795.454545454544</v>
      </c>
      <c r="W913" s="54"/>
    </row>
    <row r="914" spans="1:23" hidden="1">
      <c r="A914" s="8" t="s">
        <v>585</v>
      </c>
      <c r="B914" s="5" t="s">
        <v>586</v>
      </c>
      <c r="C914" s="46" t="s">
        <v>2203</v>
      </c>
      <c r="D914" s="46" t="s">
        <v>2204</v>
      </c>
      <c r="E914" s="46" t="s">
        <v>589</v>
      </c>
      <c r="F914" s="46" t="s">
        <v>311</v>
      </c>
      <c r="G914" s="46" t="s">
        <v>1922</v>
      </c>
      <c r="H914" s="47"/>
      <c r="I914" s="47" t="s">
        <v>1872</v>
      </c>
      <c r="J914" s="48" t="s">
        <v>11</v>
      </c>
      <c r="K914" s="45"/>
      <c r="L914" s="49">
        <v>48764.700000000004</v>
      </c>
      <c r="M914" s="50">
        <v>27900</v>
      </c>
      <c r="N914" s="51">
        <f t="shared" si="630"/>
        <v>0.57213517154827154</v>
      </c>
      <c r="O914" s="51" t="str">
        <f t="shared" si="631"/>
        <v>&gt;=50%-&lt;80%</v>
      </c>
      <c r="P914" s="50">
        <f t="shared" si="632"/>
        <v>38045.454545454544</v>
      </c>
      <c r="Q914" s="51">
        <f t="shared" si="633"/>
        <v>0.78018432483855205</v>
      </c>
      <c r="R914" s="57"/>
      <c r="S914" s="53">
        <v>0</v>
      </c>
      <c r="T914" s="54">
        <f t="shared" si="634"/>
        <v>2</v>
      </c>
      <c r="U914" s="54"/>
      <c r="V914" s="53">
        <f t="shared" si="635"/>
        <v>0</v>
      </c>
      <c r="W914" s="54"/>
    </row>
    <row r="915" spans="1:23" hidden="1">
      <c r="A915" s="8" t="s">
        <v>701</v>
      </c>
      <c r="B915" s="5" t="s">
        <v>300</v>
      </c>
      <c r="C915" s="46" t="s">
        <v>1234</v>
      </c>
      <c r="D915" s="46" t="s">
        <v>26</v>
      </c>
      <c r="E915" s="46" t="s">
        <v>473</v>
      </c>
      <c r="F915" s="46" t="s">
        <v>311</v>
      </c>
      <c r="G915" s="46" t="s">
        <v>1940</v>
      </c>
      <c r="H915" s="47"/>
      <c r="I915" s="47" t="s">
        <v>1872</v>
      </c>
      <c r="J915" s="48" t="s">
        <v>11</v>
      </c>
      <c r="K915" s="45"/>
      <c r="L915" s="49">
        <v>48595.950000000004</v>
      </c>
      <c r="M915" s="50">
        <v>17720</v>
      </c>
      <c r="N915" s="51">
        <f t="shared" si="630"/>
        <v>0.36463944011795218</v>
      </c>
      <c r="O915" s="51" t="str">
        <f t="shared" si="631"/>
        <v>&gt;=20%-&lt;50%</v>
      </c>
      <c r="P915" s="50">
        <f t="shared" si="632"/>
        <v>24163.636363636364</v>
      </c>
      <c r="Q915" s="51">
        <f t="shared" si="633"/>
        <v>0.49723560016084389</v>
      </c>
      <c r="R915" s="57"/>
      <c r="S915" s="53">
        <v>0</v>
      </c>
      <c r="T915" s="54">
        <f t="shared" si="634"/>
        <v>2</v>
      </c>
      <c r="U915" s="54"/>
      <c r="V915" s="53">
        <f t="shared" si="635"/>
        <v>0</v>
      </c>
      <c r="W915" s="54"/>
    </row>
    <row r="916" spans="1:23" hidden="1">
      <c r="A916" s="8" t="s">
        <v>469</v>
      </c>
      <c r="B916" s="5" t="s">
        <v>470</v>
      </c>
      <c r="C916" s="46" t="s">
        <v>515</v>
      </c>
      <c r="D916" s="46" t="s">
        <v>516</v>
      </c>
      <c r="E916" s="46" t="s">
        <v>473</v>
      </c>
      <c r="F916" s="46" t="s">
        <v>311</v>
      </c>
      <c r="G916" s="46" t="s">
        <v>1912</v>
      </c>
      <c r="H916" s="47"/>
      <c r="I916" s="47" t="s">
        <v>1872</v>
      </c>
      <c r="J916" s="48" t="s">
        <v>11</v>
      </c>
      <c r="K916" s="45"/>
      <c r="L916" s="49">
        <v>48186.225000000006</v>
      </c>
      <c r="M916" s="50">
        <v>36340</v>
      </c>
      <c r="N916" s="51">
        <f t="shared" si="630"/>
        <v>0.75415743814752023</v>
      </c>
      <c r="O916" s="51" t="str">
        <f t="shared" si="631"/>
        <v>&gt;=50%-&lt;80%</v>
      </c>
      <c r="P916" s="50">
        <f t="shared" si="632"/>
        <v>49554.545454545456</v>
      </c>
      <c r="Q916" s="51">
        <f t="shared" si="633"/>
        <v>1.0283965065648004</v>
      </c>
      <c r="R916" s="57"/>
      <c r="S916" s="53">
        <v>0</v>
      </c>
      <c r="T916" s="54">
        <f t="shared" si="634"/>
        <v>2</v>
      </c>
      <c r="U916" s="54"/>
      <c r="V916" s="53">
        <f t="shared" si="635"/>
        <v>0</v>
      </c>
      <c r="W916" s="54"/>
    </row>
    <row r="917" spans="1:23" hidden="1">
      <c r="A917" s="8" t="s">
        <v>469</v>
      </c>
      <c r="B917" s="5" t="s">
        <v>470</v>
      </c>
      <c r="C917" s="46" t="s">
        <v>563</v>
      </c>
      <c r="D917" s="46" t="s">
        <v>564</v>
      </c>
      <c r="E917" s="46" t="s">
        <v>473</v>
      </c>
      <c r="F917" s="46" t="s">
        <v>311</v>
      </c>
      <c r="G917" s="46" t="s">
        <v>1913</v>
      </c>
      <c r="H917" s="47"/>
      <c r="I917" s="47" t="s">
        <v>1872</v>
      </c>
      <c r="J917" s="48" t="s">
        <v>11</v>
      </c>
      <c r="K917" s="45"/>
      <c r="L917" s="49">
        <v>47806.875</v>
      </c>
      <c r="M917" s="50">
        <v>25440</v>
      </c>
      <c r="N917" s="51">
        <f t="shared" ref="N917:N926" si="636">IFERROR(M917/L917,2)</f>
        <v>0.53214103620033726</v>
      </c>
      <c r="O917" s="51" t="str">
        <f t="shared" ref="O917:O926" si="637">IF(N917&gt;=120%, "120% equal &amp; above", IF(N917&gt;=100%,"&gt;=100%- &lt;120%",IF(N917&gt;=80%,"&gt;=80%-&lt;100%",IF(N917&gt;=50%,"&gt;=50%-&lt;80%",IF(N917&gt;=20%,"&gt;=20%-&lt;50%","&lt;20%")))))</f>
        <v>&gt;=50%-&lt;80%</v>
      </c>
      <c r="P917" s="50">
        <f t="shared" ref="P917:P926" si="638">M917/$B$3*$B$2</f>
        <v>34690.909090909088</v>
      </c>
      <c r="Q917" s="51">
        <f t="shared" ref="Q917:Q926" si="639">IFERROR(P917/L917,2)</f>
        <v>0.72564686754591445</v>
      </c>
      <c r="R917" s="57"/>
      <c r="S917" s="53">
        <v>0</v>
      </c>
      <c r="T917" s="54">
        <f t="shared" ref="T917:T926" si="640">IFERROR(S917/R917,2)</f>
        <v>2</v>
      </c>
      <c r="U917" s="54"/>
      <c r="V917" s="53">
        <f t="shared" ref="V917:V926" si="641">S917/$B$3*$B$2</f>
        <v>0</v>
      </c>
      <c r="W917" s="54"/>
    </row>
    <row r="918" spans="1:23" hidden="1">
      <c r="A918" s="8" t="s">
        <v>469</v>
      </c>
      <c r="B918" s="5" t="s">
        <v>470</v>
      </c>
      <c r="C918" s="46" t="s">
        <v>1169</v>
      </c>
      <c r="D918" s="46" t="s">
        <v>1170</v>
      </c>
      <c r="E918" s="46" t="s">
        <v>473</v>
      </c>
      <c r="F918" s="46" t="s">
        <v>311</v>
      </c>
      <c r="G918" s="46" t="s">
        <v>1914</v>
      </c>
      <c r="H918" s="47"/>
      <c r="I918" s="47" t="s">
        <v>1872</v>
      </c>
      <c r="J918" s="48" t="s">
        <v>11</v>
      </c>
      <c r="K918" s="45"/>
      <c r="L918" s="49">
        <v>47760.3</v>
      </c>
      <c r="M918" s="50">
        <v>31735</v>
      </c>
      <c r="N918" s="51">
        <f t="shared" si="636"/>
        <v>0.66446400043550813</v>
      </c>
      <c r="O918" s="51" t="str">
        <f t="shared" si="637"/>
        <v>&gt;=50%-&lt;80%</v>
      </c>
      <c r="P918" s="50">
        <f t="shared" si="638"/>
        <v>43275</v>
      </c>
      <c r="Q918" s="51">
        <f t="shared" si="639"/>
        <v>0.90608727332114747</v>
      </c>
      <c r="R918" s="57"/>
      <c r="S918" s="53">
        <v>0</v>
      </c>
      <c r="T918" s="54">
        <f t="shared" si="640"/>
        <v>2</v>
      </c>
      <c r="U918" s="54"/>
      <c r="V918" s="53">
        <f t="shared" si="641"/>
        <v>0</v>
      </c>
      <c r="W918" s="54"/>
    </row>
    <row r="919" spans="1:23" hidden="1">
      <c r="A919" s="8" t="s">
        <v>785</v>
      </c>
      <c r="B919" s="5" t="s">
        <v>786</v>
      </c>
      <c r="C919" s="46" t="s">
        <v>894</v>
      </c>
      <c r="D919" s="46" t="s">
        <v>895</v>
      </c>
      <c r="E919" s="46" t="s">
        <v>789</v>
      </c>
      <c r="F919" s="46" t="s">
        <v>311</v>
      </c>
      <c r="G919" s="46" t="s">
        <v>1947</v>
      </c>
      <c r="H919" s="47"/>
      <c r="I919" s="47" t="s">
        <v>1872</v>
      </c>
      <c r="J919" s="48" t="s">
        <v>11</v>
      </c>
      <c r="K919" s="45"/>
      <c r="L919" s="49">
        <v>47625.3</v>
      </c>
      <c r="M919" s="50">
        <v>51705</v>
      </c>
      <c r="N919" s="51">
        <f t="shared" si="636"/>
        <v>1.0856624525199841</v>
      </c>
      <c r="O919" s="51" t="str">
        <f t="shared" si="637"/>
        <v>&gt;=100%- &lt;120%</v>
      </c>
      <c r="P919" s="50">
        <f t="shared" si="638"/>
        <v>70506.818181818177</v>
      </c>
      <c r="Q919" s="51">
        <f t="shared" si="639"/>
        <v>1.4804487988908872</v>
      </c>
      <c r="R919" s="57"/>
      <c r="S919" s="53">
        <v>36990</v>
      </c>
      <c r="T919" s="54">
        <f t="shared" si="640"/>
        <v>2</v>
      </c>
      <c r="U919" s="54"/>
      <c r="V919" s="53">
        <f t="shared" si="641"/>
        <v>50440.909090909088</v>
      </c>
      <c r="W919" s="54"/>
    </row>
    <row r="920" spans="1:23" hidden="1">
      <c r="A920" s="8" t="s">
        <v>469</v>
      </c>
      <c r="B920" s="5" t="s">
        <v>470</v>
      </c>
      <c r="C920" s="46" t="s">
        <v>523</v>
      </c>
      <c r="D920" s="46" t="s">
        <v>524</v>
      </c>
      <c r="E920" s="46" t="s">
        <v>473</v>
      </c>
      <c r="F920" s="46" t="s">
        <v>311</v>
      </c>
      <c r="G920" s="46" t="s">
        <v>1912</v>
      </c>
      <c r="H920" s="47"/>
      <c r="I920" s="47" t="s">
        <v>1872</v>
      </c>
      <c r="J920" s="48" t="s">
        <v>11</v>
      </c>
      <c r="K920" s="45"/>
      <c r="L920" s="49">
        <v>47040.075000000004</v>
      </c>
      <c r="M920" s="50">
        <v>41480</v>
      </c>
      <c r="N920" s="51">
        <f t="shared" si="636"/>
        <v>0.88180131515521598</v>
      </c>
      <c r="O920" s="51" t="str">
        <f t="shared" si="637"/>
        <v>&gt;=80%-&lt;100%</v>
      </c>
      <c r="P920" s="50">
        <f t="shared" si="638"/>
        <v>56563.636363636368</v>
      </c>
      <c r="Q920" s="51">
        <f t="shared" si="639"/>
        <v>1.2024563388480218</v>
      </c>
      <c r="R920" s="57"/>
      <c r="S920" s="53">
        <v>31950</v>
      </c>
      <c r="T920" s="54">
        <f t="shared" si="640"/>
        <v>2</v>
      </c>
      <c r="U920" s="54"/>
      <c r="V920" s="53">
        <f t="shared" si="641"/>
        <v>43568.181818181816</v>
      </c>
      <c r="W920" s="54"/>
    </row>
    <row r="921" spans="1:23" hidden="1">
      <c r="A921" s="8" t="s">
        <v>585</v>
      </c>
      <c r="B921" s="5" t="s">
        <v>586</v>
      </c>
      <c r="C921" s="46" t="s">
        <v>594</v>
      </c>
      <c r="D921" s="46" t="s">
        <v>19</v>
      </c>
      <c r="E921" s="46" t="s">
        <v>589</v>
      </c>
      <c r="F921" s="46" t="s">
        <v>311</v>
      </c>
      <c r="G921" s="46" t="s">
        <v>1918</v>
      </c>
      <c r="H921" s="47"/>
      <c r="I921" s="47" t="s">
        <v>1872</v>
      </c>
      <c r="J921" s="48" t="s">
        <v>11</v>
      </c>
      <c r="K921" s="45"/>
      <c r="L921" s="49">
        <v>47031.975000000006</v>
      </c>
      <c r="M921" s="50">
        <v>70310</v>
      </c>
      <c r="N921" s="51">
        <f t="shared" si="636"/>
        <v>1.4949404102209187</v>
      </c>
      <c r="O921" s="51" t="str">
        <f t="shared" si="637"/>
        <v>120% equal &amp; above</v>
      </c>
      <c r="P921" s="50">
        <f t="shared" si="638"/>
        <v>95877.272727272735</v>
      </c>
      <c r="Q921" s="51">
        <f t="shared" si="639"/>
        <v>2.0385551048467074</v>
      </c>
      <c r="R921" s="57"/>
      <c r="S921" s="53">
        <v>28600</v>
      </c>
      <c r="T921" s="54">
        <f t="shared" si="640"/>
        <v>2</v>
      </c>
      <c r="U921" s="54"/>
      <c r="V921" s="53">
        <f t="shared" si="641"/>
        <v>39000</v>
      </c>
      <c r="W921" s="54"/>
    </row>
    <row r="922" spans="1:23" hidden="1">
      <c r="A922" s="8" t="s">
        <v>701</v>
      </c>
      <c r="B922" s="5" t="s">
        <v>300</v>
      </c>
      <c r="C922" s="46" t="s">
        <v>963</v>
      </c>
      <c r="D922" s="46" t="s">
        <v>964</v>
      </c>
      <c r="E922" s="46" t="s">
        <v>473</v>
      </c>
      <c r="F922" s="46" t="s">
        <v>311</v>
      </c>
      <c r="G922" s="46" t="s">
        <v>2766</v>
      </c>
      <c r="H922" s="47"/>
      <c r="I922" s="47" t="s">
        <v>1872</v>
      </c>
      <c r="J922" s="48" t="s">
        <v>11</v>
      </c>
      <c r="K922" s="45"/>
      <c r="L922" s="49">
        <v>46930.6</v>
      </c>
      <c r="M922" s="50">
        <v>19010</v>
      </c>
      <c r="N922" s="51">
        <f t="shared" si="636"/>
        <v>0.40506620413972977</v>
      </c>
      <c r="O922" s="51" t="str">
        <f t="shared" si="637"/>
        <v>&gt;=20%-&lt;50%</v>
      </c>
      <c r="P922" s="50">
        <f t="shared" si="638"/>
        <v>25922.727272727272</v>
      </c>
      <c r="Q922" s="51">
        <f t="shared" si="639"/>
        <v>0.552363005645086</v>
      </c>
      <c r="R922" s="57"/>
      <c r="S922" s="53">
        <v>0</v>
      </c>
      <c r="T922" s="54">
        <f t="shared" si="640"/>
        <v>2</v>
      </c>
      <c r="U922" s="54"/>
      <c r="V922" s="53">
        <f t="shared" si="641"/>
        <v>0</v>
      </c>
      <c r="W922" s="54"/>
    </row>
    <row r="923" spans="1:23" hidden="1">
      <c r="A923" s="8" t="s">
        <v>701</v>
      </c>
      <c r="B923" s="5" t="s">
        <v>300</v>
      </c>
      <c r="C923" s="46" t="s">
        <v>757</v>
      </c>
      <c r="D923" s="46" t="s">
        <v>758</v>
      </c>
      <c r="E923" s="46" t="s">
        <v>473</v>
      </c>
      <c r="F923" s="46" t="s">
        <v>311</v>
      </c>
      <c r="G923" s="46" t="s">
        <v>2766</v>
      </c>
      <c r="H923" s="47"/>
      <c r="I923" s="47" t="s">
        <v>1872</v>
      </c>
      <c r="J923" s="48" t="s">
        <v>11</v>
      </c>
      <c r="K923" s="45"/>
      <c r="L923" s="49">
        <v>46529.775000000001</v>
      </c>
      <c r="M923" s="50">
        <v>37480</v>
      </c>
      <c r="N923" s="51">
        <f t="shared" si="636"/>
        <v>0.80550572187378944</v>
      </c>
      <c r="O923" s="51" t="str">
        <f t="shared" si="637"/>
        <v>&gt;=80%-&lt;100%</v>
      </c>
      <c r="P923" s="50">
        <f t="shared" si="638"/>
        <v>51109.090909090912</v>
      </c>
      <c r="Q923" s="51">
        <f t="shared" si="639"/>
        <v>1.0984168934642584</v>
      </c>
      <c r="R923" s="57"/>
      <c r="S923" s="53">
        <v>15510</v>
      </c>
      <c r="T923" s="54">
        <f t="shared" si="640"/>
        <v>2</v>
      </c>
      <c r="U923" s="54"/>
      <c r="V923" s="53">
        <f t="shared" si="641"/>
        <v>21150</v>
      </c>
      <c r="W923" s="54"/>
    </row>
    <row r="924" spans="1:23" hidden="1">
      <c r="A924" s="8" t="s">
        <v>571</v>
      </c>
      <c r="B924" s="5" t="s">
        <v>572</v>
      </c>
      <c r="C924" s="46" t="s">
        <v>2693</v>
      </c>
      <c r="D924" s="46" t="s">
        <v>2694</v>
      </c>
      <c r="E924" s="46" t="s">
        <v>574</v>
      </c>
      <c r="F924" s="46" t="s">
        <v>311</v>
      </c>
      <c r="G924" s="46" t="s">
        <v>1883</v>
      </c>
      <c r="H924" s="47"/>
      <c r="I924" s="47" t="s">
        <v>1872</v>
      </c>
      <c r="J924" s="48" t="s">
        <v>11</v>
      </c>
      <c r="K924" s="45" t="s">
        <v>11</v>
      </c>
      <c r="L924" s="49">
        <v>20505</v>
      </c>
      <c r="M924" s="50">
        <v>16440</v>
      </c>
      <c r="N924" s="51">
        <f t="shared" si="636"/>
        <v>0.80175566934893927</v>
      </c>
      <c r="O924" s="51" t="str">
        <f t="shared" si="637"/>
        <v>&gt;=80%-&lt;100%</v>
      </c>
      <c r="P924" s="50">
        <f t="shared" si="638"/>
        <v>22418.181818181816</v>
      </c>
      <c r="Q924" s="51">
        <f t="shared" si="639"/>
        <v>1.0933031854758262</v>
      </c>
      <c r="R924" s="57">
        <v>26000</v>
      </c>
      <c r="S924" s="53">
        <v>3640</v>
      </c>
      <c r="T924" s="54">
        <f t="shared" si="640"/>
        <v>0.14000000000000001</v>
      </c>
      <c r="U924" s="54"/>
      <c r="V924" s="53">
        <f t="shared" si="641"/>
        <v>4963.636363636364</v>
      </c>
      <c r="W924" s="54"/>
    </row>
    <row r="925" spans="1:23" hidden="1">
      <c r="A925" s="8" t="s">
        <v>785</v>
      </c>
      <c r="B925" s="5" t="s">
        <v>786</v>
      </c>
      <c r="C925" s="46" t="s">
        <v>1768</v>
      </c>
      <c r="D925" s="46" t="s">
        <v>1769</v>
      </c>
      <c r="E925" s="46" t="s">
        <v>789</v>
      </c>
      <c r="F925" s="46" t="s">
        <v>311</v>
      </c>
      <c r="G925" s="46" t="s">
        <v>1948</v>
      </c>
      <c r="H925" s="47"/>
      <c r="I925" s="47" t="s">
        <v>1872</v>
      </c>
      <c r="J925" s="48"/>
      <c r="K925" s="45" t="s">
        <v>11</v>
      </c>
      <c r="L925" s="49"/>
      <c r="M925" s="50">
        <v>12350</v>
      </c>
      <c r="N925" s="51">
        <f t="shared" si="636"/>
        <v>2</v>
      </c>
      <c r="O925" s="51" t="str">
        <f t="shared" si="637"/>
        <v>120% equal &amp; above</v>
      </c>
      <c r="P925" s="50">
        <f t="shared" si="638"/>
        <v>16840.909090909092</v>
      </c>
      <c r="Q925" s="51">
        <f t="shared" si="639"/>
        <v>2</v>
      </c>
      <c r="R925" s="57">
        <v>46422.64</v>
      </c>
      <c r="S925" s="53">
        <v>10620</v>
      </c>
      <c r="T925" s="54">
        <f t="shared" si="640"/>
        <v>0.22876768749041415</v>
      </c>
      <c r="U925" s="54"/>
      <c r="V925" s="53">
        <f t="shared" si="641"/>
        <v>14481.818181818182</v>
      </c>
      <c r="W925" s="54"/>
    </row>
    <row r="926" spans="1:23">
      <c r="A926" s="8" t="s">
        <v>374</v>
      </c>
      <c r="B926" s="5" t="s">
        <v>375</v>
      </c>
      <c r="C926" s="46" t="s">
        <v>1427</v>
      </c>
      <c r="D926" s="46" t="s">
        <v>1428</v>
      </c>
      <c r="E926" s="46" t="s">
        <v>311</v>
      </c>
      <c r="F926" s="46" t="s">
        <v>311</v>
      </c>
      <c r="G926" s="46" t="s">
        <v>1900</v>
      </c>
      <c r="H926" s="47"/>
      <c r="I926" s="47" t="s">
        <v>1872</v>
      </c>
      <c r="J926" s="48" t="s">
        <v>11</v>
      </c>
      <c r="K926" s="45"/>
      <c r="L926" s="49">
        <v>46411.666666666664</v>
      </c>
      <c r="M926" s="50">
        <v>23430</v>
      </c>
      <c r="N926" s="51">
        <f t="shared" si="636"/>
        <v>0.50482996373038391</v>
      </c>
      <c r="O926" s="51" t="str">
        <f t="shared" si="637"/>
        <v>&gt;=50%-&lt;80%</v>
      </c>
      <c r="P926" s="50">
        <f t="shared" si="638"/>
        <v>31950</v>
      </c>
      <c r="Q926" s="51">
        <f t="shared" si="639"/>
        <v>0.68840449599597808</v>
      </c>
      <c r="R926" s="57"/>
      <c r="S926" s="53">
        <v>32850</v>
      </c>
      <c r="T926" s="54">
        <f t="shared" si="640"/>
        <v>2</v>
      </c>
      <c r="U926" s="54"/>
      <c r="V926" s="53">
        <f t="shared" si="641"/>
        <v>44795.454545454544</v>
      </c>
      <c r="W926" s="54"/>
    </row>
    <row r="927" spans="1:23" hidden="1">
      <c r="A927" s="8" t="s">
        <v>770</v>
      </c>
      <c r="B927" s="5" t="s">
        <v>771</v>
      </c>
      <c r="C927" s="46" t="s">
        <v>2107</v>
      </c>
      <c r="D927" s="46" t="s">
        <v>193</v>
      </c>
      <c r="E927" s="46" t="s">
        <v>574</v>
      </c>
      <c r="F927" s="46" t="s">
        <v>311</v>
      </c>
      <c r="G927" s="46" t="s">
        <v>1960</v>
      </c>
      <c r="H927" s="47"/>
      <c r="I927" s="47" t="s">
        <v>1872</v>
      </c>
      <c r="J927" s="48" t="s">
        <v>11</v>
      </c>
      <c r="K927" s="45"/>
      <c r="L927" s="49">
        <v>46000</v>
      </c>
      <c r="M927" s="50">
        <v>24020</v>
      </c>
      <c r="N927" s="51">
        <f t="shared" ref="N927:N944" si="642">IFERROR(M927/L927,2)</f>
        <v>0.52217391304347827</v>
      </c>
      <c r="O927" s="51" t="str">
        <f t="shared" ref="O927:O944" si="643">IF(N927&gt;=120%, "120% equal &amp; above", IF(N927&gt;=100%,"&gt;=100%- &lt;120%",IF(N927&gt;=80%,"&gt;=80%-&lt;100%",IF(N927&gt;=50%,"&gt;=50%-&lt;80%",IF(N927&gt;=20%,"&gt;=20%-&lt;50%","&lt;20%")))))</f>
        <v>&gt;=50%-&lt;80%</v>
      </c>
      <c r="P927" s="50">
        <f t="shared" ref="P927:P944" si="644">M927/$B$3*$B$2</f>
        <v>32754.545454545452</v>
      </c>
      <c r="Q927" s="51">
        <f t="shared" ref="Q927:Q944" si="645">IFERROR(P927/L927,2)</f>
        <v>0.71205533596837944</v>
      </c>
      <c r="R927" s="57"/>
      <c r="S927" s="53">
        <v>4990</v>
      </c>
      <c r="T927" s="54">
        <f t="shared" ref="T927:T944" si="646">IFERROR(S927/R927,2)</f>
        <v>2</v>
      </c>
      <c r="U927" s="54"/>
      <c r="V927" s="53">
        <f t="shared" ref="V927:V944" si="647">S927/$B$3*$B$2</f>
        <v>6804.545454545454</v>
      </c>
      <c r="W927" s="54"/>
    </row>
    <row r="928" spans="1:23" hidden="1">
      <c r="A928" s="8" t="s">
        <v>776</v>
      </c>
      <c r="B928" s="5" t="s">
        <v>777</v>
      </c>
      <c r="C928" s="46" t="s">
        <v>2251</v>
      </c>
      <c r="D928" s="46" t="s">
        <v>2252</v>
      </c>
      <c r="E928" s="46" t="s">
        <v>574</v>
      </c>
      <c r="F928" s="46" t="s">
        <v>311</v>
      </c>
      <c r="G928" s="46" t="s">
        <v>1962</v>
      </c>
      <c r="H928" s="47"/>
      <c r="I928" s="47" t="s">
        <v>1872</v>
      </c>
      <c r="J928" s="48" t="s">
        <v>11</v>
      </c>
      <c r="K928" s="45" t="s">
        <v>11</v>
      </c>
      <c r="L928" s="49">
        <v>20000</v>
      </c>
      <c r="M928" s="50">
        <v>11995</v>
      </c>
      <c r="N928" s="51">
        <f t="shared" si="642"/>
        <v>0.59975000000000001</v>
      </c>
      <c r="O928" s="51" t="str">
        <f t="shared" si="643"/>
        <v>&gt;=50%-&lt;80%</v>
      </c>
      <c r="P928" s="50">
        <f t="shared" si="644"/>
        <v>16356.818181818182</v>
      </c>
      <c r="Q928" s="51">
        <f t="shared" si="645"/>
        <v>0.81784090909090912</v>
      </c>
      <c r="R928" s="57">
        <v>26000</v>
      </c>
      <c r="S928" s="53">
        <v>0</v>
      </c>
      <c r="T928" s="54">
        <f t="shared" si="646"/>
        <v>0</v>
      </c>
      <c r="U928" s="54"/>
      <c r="V928" s="53">
        <f t="shared" si="647"/>
        <v>0</v>
      </c>
      <c r="W928" s="54"/>
    </row>
    <row r="929" spans="1:23" hidden="1">
      <c r="A929" s="8" t="s">
        <v>776</v>
      </c>
      <c r="B929" s="5" t="s">
        <v>777</v>
      </c>
      <c r="C929" s="46" t="s">
        <v>2119</v>
      </c>
      <c r="D929" s="46" t="s">
        <v>2120</v>
      </c>
      <c r="E929" s="46" t="s">
        <v>574</v>
      </c>
      <c r="F929" s="46" t="s">
        <v>311</v>
      </c>
      <c r="G929" s="46" t="s">
        <v>1942</v>
      </c>
      <c r="H929" s="47"/>
      <c r="I929" s="47" t="s">
        <v>1872</v>
      </c>
      <c r="J929" s="48" t="s">
        <v>11</v>
      </c>
      <c r="K929" s="45" t="s">
        <v>11</v>
      </c>
      <c r="L929" s="49">
        <v>20000</v>
      </c>
      <c r="M929" s="50">
        <v>7060</v>
      </c>
      <c r="N929" s="51">
        <f t="shared" si="642"/>
        <v>0.35299999999999998</v>
      </c>
      <c r="O929" s="51" t="str">
        <f t="shared" si="643"/>
        <v>&gt;=20%-&lt;50%</v>
      </c>
      <c r="P929" s="50">
        <f t="shared" si="644"/>
        <v>9627.2727272727279</v>
      </c>
      <c r="Q929" s="51">
        <f t="shared" si="645"/>
        <v>0.48136363636363638</v>
      </c>
      <c r="R929" s="57">
        <v>26000</v>
      </c>
      <c r="S929" s="53">
        <v>0</v>
      </c>
      <c r="T929" s="54">
        <f t="shared" si="646"/>
        <v>0</v>
      </c>
      <c r="U929" s="54"/>
      <c r="V929" s="53">
        <f t="shared" si="647"/>
        <v>0</v>
      </c>
      <c r="W929" s="54"/>
    </row>
    <row r="930" spans="1:23" hidden="1">
      <c r="A930" s="8" t="s">
        <v>776</v>
      </c>
      <c r="B930" s="5" t="s">
        <v>777</v>
      </c>
      <c r="C930" s="46" t="s">
        <v>2329</v>
      </c>
      <c r="D930" s="46" t="s">
        <v>346</v>
      </c>
      <c r="E930" s="46" t="s">
        <v>574</v>
      </c>
      <c r="F930" s="46" t="s">
        <v>311</v>
      </c>
      <c r="G930" s="46" t="s">
        <v>1962</v>
      </c>
      <c r="H930" s="47"/>
      <c r="I930" s="47" t="s">
        <v>1872</v>
      </c>
      <c r="J930" s="48" t="s">
        <v>11</v>
      </c>
      <c r="K930" s="45" t="s">
        <v>11</v>
      </c>
      <c r="L930" s="49">
        <v>20000</v>
      </c>
      <c r="M930" s="50">
        <v>20405</v>
      </c>
      <c r="N930" s="51">
        <f t="shared" si="642"/>
        <v>1.0202500000000001</v>
      </c>
      <c r="O930" s="51" t="str">
        <f t="shared" si="643"/>
        <v>&gt;=100%- &lt;120%</v>
      </c>
      <c r="P930" s="50">
        <f t="shared" si="644"/>
        <v>27825</v>
      </c>
      <c r="Q930" s="51">
        <f t="shared" si="645"/>
        <v>1.3912500000000001</v>
      </c>
      <c r="R930" s="57">
        <v>26000</v>
      </c>
      <c r="S930" s="53">
        <v>0</v>
      </c>
      <c r="T930" s="54">
        <f t="shared" si="646"/>
        <v>0</v>
      </c>
      <c r="U930" s="54"/>
      <c r="V930" s="53">
        <f t="shared" si="647"/>
        <v>0</v>
      </c>
      <c r="W930" s="54"/>
    </row>
    <row r="931" spans="1:23" hidden="1">
      <c r="A931" s="8" t="s">
        <v>776</v>
      </c>
      <c r="B931" s="5" t="s">
        <v>777</v>
      </c>
      <c r="C931" s="46" t="s">
        <v>2128</v>
      </c>
      <c r="D931" s="46" t="s">
        <v>2756</v>
      </c>
      <c r="E931" s="46" t="s">
        <v>574</v>
      </c>
      <c r="F931" s="46" t="s">
        <v>311</v>
      </c>
      <c r="G931" s="46" t="s">
        <v>1945</v>
      </c>
      <c r="H931" s="47"/>
      <c r="I931" s="47" t="s">
        <v>1872</v>
      </c>
      <c r="J931" s="48" t="s">
        <v>11</v>
      </c>
      <c r="K931" s="45" t="s">
        <v>11</v>
      </c>
      <c r="L931" s="49">
        <v>20000</v>
      </c>
      <c r="M931" s="50">
        <v>23850</v>
      </c>
      <c r="N931" s="51">
        <f t="shared" si="642"/>
        <v>1.1924999999999999</v>
      </c>
      <c r="O931" s="51" t="str">
        <f t="shared" si="643"/>
        <v>&gt;=100%- &lt;120%</v>
      </c>
      <c r="P931" s="50">
        <f t="shared" si="644"/>
        <v>32522.727272727272</v>
      </c>
      <c r="Q931" s="51">
        <f t="shared" si="645"/>
        <v>1.6261363636363637</v>
      </c>
      <c r="R931" s="57">
        <v>26000</v>
      </c>
      <c r="S931" s="53">
        <v>15200</v>
      </c>
      <c r="T931" s="54">
        <f t="shared" si="646"/>
        <v>0.58461538461538465</v>
      </c>
      <c r="U931" s="54"/>
      <c r="V931" s="53">
        <f t="shared" si="647"/>
        <v>20727.272727272728</v>
      </c>
      <c r="W931" s="54"/>
    </row>
    <row r="932" spans="1:23" hidden="1">
      <c r="A932" s="8" t="s">
        <v>776</v>
      </c>
      <c r="B932" s="5" t="s">
        <v>777</v>
      </c>
      <c r="C932" s="46" t="s">
        <v>2690</v>
      </c>
      <c r="D932" s="46" t="s">
        <v>46</v>
      </c>
      <c r="E932" s="46" t="s">
        <v>574</v>
      </c>
      <c r="F932" s="46" t="s">
        <v>311</v>
      </c>
      <c r="G932" s="46" t="s">
        <v>1942</v>
      </c>
      <c r="H932" s="47"/>
      <c r="I932" s="47" t="s">
        <v>1872</v>
      </c>
      <c r="J932" s="48" t="s">
        <v>11</v>
      </c>
      <c r="K932" s="45" t="s">
        <v>11</v>
      </c>
      <c r="L932" s="49">
        <v>20000</v>
      </c>
      <c r="M932" s="50">
        <v>27335</v>
      </c>
      <c r="N932" s="51">
        <f t="shared" si="642"/>
        <v>1.3667499999999999</v>
      </c>
      <c r="O932" s="51" t="str">
        <f t="shared" si="643"/>
        <v>120% equal &amp; above</v>
      </c>
      <c r="P932" s="50">
        <f t="shared" si="644"/>
        <v>37275</v>
      </c>
      <c r="Q932" s="51">
        <f t="shared" si="645"/>
        <v>1.86375</v>
      </c>
      <c r="R932" s="57">
        <v>26000</v>
      </c>
      <c r="S932" s="53">
        <v>29230</v>
      </c>
      <c r="T932" s="54">
        <f t="shared" si="646"/>
        <v>1.1242307692307691</v>
      </c>
      <c r="U932" s="54"/>
      <c r="V932" s="53">
        <f t="shared" si="647"/>
        <v>39859.090909090912</v>
      </c>
      <c r="W932" s="54"/>
    </row>
    <row r="933" spans="1:23" hidden="1">
      <c r="A933" s="8" t="s">
        <v>776</v>
      </c>
      <c r="B933" s="5" t="s">
        <v>777</v>
      </c>
      <c r="C933" s="46" t="s">
        <v>2442</v>
      </c>
      <c r="D933" s="46" t="s">
        <v>252</v>
      </c>
      <c r="E933" s="46" t="s">
        <v>574</v>
      </c>
      <c r="F933" s="46" t="s">
        <v>311</v>
      </c>
      <c r="G933" s="46" t="s">
        <v>1961</v>
      </c>
      <c r="H933" s="47"/>
      <c r="I933" s="47" t="s">
        <v>1872</v>
      </c>
      <c r="J933" s="48" t="s">
        <v>11</v>
      </c>
      <c r="K933" s="45" t="s">
        <v>11</v>
      </c>
      <c r="L933" s="49">
        <v>20000</v>
      </c>
      <c r="M933" s="50">
        <v>8780</v>
      </c>
      <c r="N933" s="51">
        <f t="shared" si="642"/>
        <v>0.439</v>
      </c>
      <c r="O933" s="51" t="str">
        <f t="shared" si="643"/>
        <v>&gt;=20%-&lt;50%</v>
      </c>
      <c r="P933" s="50">
        <f t="shared" si="644"/>
        <v>11972.727272727272</v>
      </c>
      <c r="Q933" s="51">
        <f t="shared" si="645"/>
        <v>0.59863636363636363</v>
      </c>
      <c r="R933" s="57">
        <v>26000</v>
      </c>
      <c r="S933" s="53">
        <v>0</v>
      </c>
      <c r="T933" s="54">
        <f t="shared" si="646"/>
        <v>0</v>
      </c>
      <c r="U933" s="54"/>
      <c r="V933" s="53">
        <f t="shared" si="647"/>
        <v>0</v>
      </c>
      <c r="W933" s="54"/>
    </row>
    <row r="934" spans="1:23" hidden="1">
      <c r="A934" s="8" t="s">
        <v>776</v>
      </c>
      <c r="B934" s="5" t="s">
        <v>777</v>
      </c>
      <c r="C934" s="46" t="s">
        <v>1583</v>
      </c>
      <c r="D934" s="46" t="s">
        <v>2720</v>
      </c>
      <c r="E934" s="46" t="s">
        <v>574</v>
      </c>
      <c r="F934" s="46" t="s">
        <v>311</v>
      </c>
      <c r="G934" s="46" t="s">
        <v>1945</v>
      </c>
      <c r="H934" s="47"/>
      <c r="I934" s="47" t="s">
        <v>1872</v>
      </c>
      <c r="J934" s="48" t="s">
        <v>11</v>
      </c>
      <c r="K934" s="45" t="s">
        <v>11</v>
      </c>
      <c r="L934" s="49">
        <v>20000</v>
      </c>
      <c r="M934" s="50">
        <v>16800</v>
      </c>
      <c r="N934" s="51">
        <f t="shared" si="642"/>
        <v>0.84</v>
      </c>
      <c r="O934" s="51" t="str">
        <f t="shared" si="643"/>
        <v>&gt;=80%-&lt;100%</v>
      </c>
      <c r="P934" s="50">
        <f t="shared" si="644"/>
        <v>22909.090909090908</v>
      </c>
      <c r="Q934" s="51">
        <f t="shared" si="645"/>
        <v>1.1454545454545455</v>
      </c>
      <c r="R934" s="57">
        <v>26000</v>
      </c>
      <c r="S934" s="53">
        <v>0</v>
      </c>
      <c r="T934" s="54">
        <f t="shared" si="646"/>
        <v>0</v>
      </c>
      <c r="U934" s="54"/>
      <c r="V934" s="53">
        <f t="shared" si="647"/>
        <v>0</v>
      </c>
      <c r="W934" s="54"/>
    </row>
    <row r="935" spans="1:23" hidden="1">
      <c r="A935" s="8" t="s">
        <v>776</v>
      </c>
      <c r="B935" s="5" t="s">
        <v>777</v>
      </c>
      <c r="C935" s="46" t="s">
        <v>2512</v>
      </c>
      <c r="D935" s="46" t="s">
        <v>2513</v>
      </c>
      <c r="E935" s="46" t="s">
        <v>574</v>
      </c>
      <c r="F935" s="46" t="s">
        <v>311</v>
      </c>
      <c r="G935" s="46" t="s">
        <v>1961</v>
      </c>
      <c r="H935" s="47"/>
      <c r="I935" s="47" t="s">
        <v>1872</v>
      </c>
      <c r="J935" s="48" t="s">
        <v>11</v>
      </c>
      <c r="K935" s="45" t="s">
        <v>11</v>
      </c>
      <c r="L935" s="49">
        <v>20000</v>
      </c>
      <c r="M935" s="50">
        <v>4540</v>
      </c>
      <c r="N935" s="51">
        <f t="shared" si="642"/>
        <v>0.22700000000000001</v>
      </c>
      <c r="O935" s="51" t="str">
        <f t="shared" si="643"/>
        <v>&gt;=20%-&lt;50%</v>
      </c>
      <c r="P935" s="50">
        <f t="shared" si="644"/>
        <v>6190.909090909091</v>
      </c>
      <c r="Q935" s="51">
        <f t="shared" si="645"/>
        <v>0.30954545454545457</v>
      </c>
      <c r="R935" s="57">
        <v>26000</v>
      </c>
      <c r="S935" s="53">
        <v>0</v>
      </c>
      <c r="T935" s="54">
        <f t="shared" si="646"/>
        <v>0</v>
      </c>
      <c r="U935" s="54"/>
      <c r="V935" s="53">
        <f t="shared" si="647"/>
        <v>0</v>
      </c>
      <c r="W935" s="54"/>
    </row>
    <row r="936" spans="1:23" hidden="1">
      <c r="A936" s="8" t="s">
        <v>776</v>
      </c>
      <c r="B936" s="5" t="s">
        <v>777</v>
      </c>
      <c r="C936" s="46" t="s">
        <v>2397</v>
      </c>
      <c r="D936" s="46" t="s">
        <v>2398</v>
      </c>
      <c r="E936" s="46" t="s">
        <v>574</v>
      </c>
      <c r="F936" s="46" t="s">
        <v>311</v>
      </c>
      <c r="G936" s="46" t="s">
        <v>1961</v>
      </c>
      <c r="H936" s="47"/>
      <c r="I936" s="47" t="s">
        <v>1872</v>
      </c>
      <c r="J936" s="48" t="s">
        <v>11</v>
      </c>
      <c r="K936" s="45" t="s">
        <v>11</v>
      </c>
      <c r="L936" s="49">
        <v>20000</v>
      </c>
      <c r="M936" s="50">
        <v>7040</v>
      </c>
      <c r="N936" s="51">
        <f t="shared" si="642"/>
        <v>0.35199999999999998</v>
      </c>
      <c r="O936" s="51" t="str">
        <f t="shared" si="643"/>
        <v>&gt;=20%-&lt;50%</v>
      </c>
      <c r="P936" s="50">
        <f t="shared" si="644"/>
        <v>9600</v>
      </c>
      <c r="Q936" s="51">
        <f t="shared" si="645"/>
        <v>0.48</v>
      </c>
      <c r="R936" s="57">
        <v>26000</v>
      </c>
      <c r="S936" s="53">
        <v>0</v>
      </c>
      <c r="T936" s="54">
        <f t="shared" si="646"/>
        <v>0</v>
      </c>
      <c r="U936" s="54"/>
      <c r="V936" s="53">
        <f t="shared" si="647"/>
        <v>0</v>
      </c>
      <c r="W936" s="54"/>
    </row>
    <row r="937" spans="1:23" hidden="1">
      <c r="A937" s="8" t="s">
        <v>776</v>
      </c>
      <c r="B937" s="5" t="s">
        <v>777</v>
      </c>
      <c r="C937" s="46" t="s">
        <v>2384</v>
      </c>
      <c r="D937" s="46" t="s">
        <v>219</v>
      </c>
      <c r="E937" s="46" t="s">
        <v>574</v>
      </c>
      <c r="F937" s="46" t="s">
        <v>311</v>
      </c>
      <c r="G937" s="46" t="s">
        <v>1944</v>
      </c>
      <c r="H937" s="47"/>
      <c r="I937" s="47" t="s">
        <v>1872</v>
      </c>
      <c r="J937" s="48" t="s">
        <v>11</v>
      </c>
      <c r="K937" s="45" t="s">
        <v>11</v>
      </c>
      <c r="L937" s="49">
        <v>20000</v>
      </c>
      <c r="M937" s="50">
        <v>2515</v>
      </c>
      <c r="N937" s="51">
        <f t="shared" si="642"/>
        <v>0.12575</v>
      </c>
      <c r="O937" s="51" t="str">
        <f t="shared" si="643"/>
        <v>&lt;20%</v>
      </c>
      <c r="P937" s="50">
        <f t="shared" si="644"/>
        <v>3429.5454545454545</v>
      </c>
      <c r="Q937" s="51">
        <f t="shared" si="645"/>
        <v>0.17147727272727273</v>
      </c>
      <c r="R937" s="57">
        <v>26000</v>
      </c>
      <c r="S937" s="53">
        <v>0</v>
      </c>
      <c r="T937" s="54">
        <f t="shared" si="646"/>
        <v>0</v>
      </c>
      <c r="U937" s="54"/>
      <c r="V937" s="53">
        <f t="shared" si="647"/>
        <v>0</v>
      </c>
      <c r="W937" s="54"/>
    </row>
    <row r="938" spans="1:23" hidden="1">
      <c r="A938" s="8" t="s">
        <v>571</v>
      </c>
      <c r="B938" s="5" t="s">
        <v>572</v>
      </c>
      <c r="C938" s="46" t="s">
        <v>2328</v>
      </c>
      <c r="D938" s="46" t="s">
        <v>132</v>
      </c>
      <c r="E938" s="46" t="s">
        <v>574</v>
      </c>
      <c r="F938" s="46" t="s">
        <v>311</v>
      </c>
      <c r="G938" s="46" t="s">
        <v>1883</v>
      </c>
      <c r="H938" s="47"/>
      <c r="I938" s="47" t="s">
        <v>1872</v>
      </c>
      <c r="J938" s="48" t="s">
        <v>11</v>
      </c>
      <c r="K938" s="45" t="s">
        <v>11</v>
      </c>
      <c r="L938" s="49">
        <v>20000</v>
      </c>
      <c r="M938" s="50">
        <v>4545</v>
      </c>
      <c r="N938" s="51">
        <f t="shared" si="642"/>
        <v>0.22725000000000001</v>
      </c>
      <c r="O938" s="51" t="str">
        <f t="shared" si="643"/>
        <v>&gt;=20%-&lt;50%</v>
      </c>
      <c r="P938" s="50">
        <f t="shared" si="644"/>
        <v>6197.727272727273</v>
      </c>
      <c r="Q938" s="51">
        <f t="shared" si="645"/>
        <v>0.30988636363636363</v>
      </c>
      <c r="R938" s="57">
        <v>26000</v>
      </c>
      <c r="S938" s="53">
        <v>0</v>
      </c>
      <c r="T938" s="54">
        <f t="shared" si="646"/>
        <v>0</v>
      </c>
      <c r="U938" s="54"/>
      <c r="V938" s="53">
        <f t="shared" si="647"/>
        <v>0</v>
      </c>
      <c r="W938" s="54"/>
    </row>
    <row r="939" spans="1:23" hidden="1">
      <c r="A939" s="8" t="s">
        <v>469</v>
      </c>
      <c r="B939" s="5" t="s">
        <v>470</v>
      </c>
      <c r="C939" s="46" t="s">
        <v>567</v>
      </c>
      <c r="D939" s="46" t="s">
        <v>568</v>
      </c>
      <c r="E939" s="46" t="s">
        <v>473</v>
      </c>
      <c r="F939" s="46" t="s">
        <v>311</v>
      </c>
      <c r="G939" s="46" t="s">
        <v>1913</v>
      </c>
      <c r="H939" s="47"/>
      <c r="I939" s="47" t="s">
        <v>1872</v>
      </c>
      <c r="J939" s="48" t="s">
        <v>11</v>
      </c>
      <c r="K939" s="45"/>
      <c r="L939" s="49">
        <v>45957.25</v>
      </c>
      <c r="M939" s="50">
        <v>38190</v>
      </c>
      <c r="N939" s="51">
        <f t="shared" si="642"/>
        <v>0.83098966974742827</v>
      </c>
      <c r="O939" s="51" t="str">
        <f t="shared" si="643"/>
        <v>&gt;=80%-&lt;100%</v>
      </c>
      <c r="P939" s="50">
        <f t="shared" si="644"/>
        <v>52077.272727272728</v>
      </c>
      <c r="Q939" s="51">
        <f t="shared" si="645"/>
        <v>1.1331677314737658</v>
      </c>
      <c r="R939" s="57"/>
      <c r="S939" s="53">
        <v>0</v>
      </c>
      <c r="T939" s="54">
        <f t="shared" si="646"/>
        <v>2</v>
      </c>
      <c r="U939" s="54"/>
      <c r="V939" s="53">
        <f t="shared" si="647"/>
        <v>0</v>
      </c>
      <c r="W939" s="54"/>
    </row>
    <row r="940" spans="1:23" hidden="1">
      <c r="A940" s="8" t="s">
        <v>701</v>
      </c>
      <c r="B940" s="5" t="s">
        <v>300</v>
      </c>
      <c r="C940" s="46" t="s">
        <v>735</v>
      </c>
      <c r="D940" s="46" t="s">
        <v>20</v>
      </c>
      <c r="E940" s="46" t="s">
        <v>473</v>
      </c>
      <c r="F940" s="46" t="s">
        <v>311</v>
      </c>
      <c r="G940" s="46" t="s">
        <v>2767</v>
      </c>
      <c r="H940" s="47"/>
      <c r="I940" s="47" t="s">
        <v>1872</v>
      </c>
      <c r="J940" s="48" t="s">
        <v>11</v>
      </c>
      <c r="K940" s="45"/>
      <c r="L940" s="49">
        <v>45862.875</v>
      </c>
      <c r="M940" s="50">
        <v>26030</v>
      </c>
      <c r="N940" s="51">
        <f t="shared" si="642"/>
        <v>0.56756145357219756</v>
      </c>
      <c r="O940" s="51" t="str">
        <f t="shared" si="643"/>
        <v>&gt;=50%-&lt;80%</v>
      </c>
      <c r="P940" s="50">
        <f t="shared" si="644"/>
        <v>35495.454545454544</v>
      </c>
      <c r="Q940" s="51">
        <f t="shared" si="645"/>
        <v>0.77394743668936028</v>
      </c>
      <c r="R940" s="57"/>
      <c r="S940" s="53">
        <v>21980</v>
      </c>
      <c r="T940" s="54">
        <f t="shared" si="646"/>
        <v>2</v>
      </c>
      <c r="U940" s="54"/>
      <c r="V940" s="53">
        <f t="shared" si="647"/>
        <v>29972.727272727272</v>
      </c>
      <c r="W940" s="54"/>
    </row>
    <row r="941" spans="1:23" hidden="1">
      <c r="A941" s="8" t="s">
        <v>307</v>
      </c>
      <c r="B941" s="5" t="s">
        <v>308</v>
      </c>
      <c r="C941" s="46" t="s">
        <v>1990</v>
      </c>
      <c r="D941" s="46" t="s">
        <v>1991</v>
      </c>
      <c r="E941" s="46" t="s">
        <v>310</v>
      </c>
      <c r="F941" s="46" t="s">
        <v>311</v>
      </c>
      <c r="G941" s="46" t="s">
        <v>1894</v>
      </c>
      <c r="H941" s="47"/>
      <c r="I941" s="47" t="s">
        <v>1872</v>
      </c>
      <c r="J941" s="48" t="s">
        <v>11</v>
      </c>
      <c r="K941" s="45"/>
      <c r="L941" s="49">
        <v>45430.200000000004</v>
      </c>
      <c r="M941" s="50">
        <v>58970</v>
      </c>
      <c r="N941" s="51">
        <f t="shared" si="642"/>
        <v>1.2980352276679388</v>
      </c>
      <c r="O941" s="51" t="str">
        <f t="shared" si="643"/>
        <v>120% equal &amp; above</v>
      </c>
      <c r="P941" s="50">
        <f t="shared" si="644"/>
        <v>80413.636363636368</v>
      </c>
      <c r="Q941" s="51">
        <f t="shared" si="645"/>
        <v>1.7700480377290075</v>
      </c>
      <c r="R941" s="57"/>
      <c r="S941" s="53">
        <v>10210</v>
      </c>
      <c r="T941" s="54">
        <f t="shared" si="646"/>
        <v>2</v>
      </c>
      <c r="U941" s="54"/>
      <c r="V941" s="53">
        <f t="shared" si="647"/>
        <v>13922.727272727272</v>
      </c>
      <c r="W941" s="54"/>
    </row>
    <row r="942" spans="1:23" hidden="1">
      <c r="A942" s="8" t="s">
        <v>685</v>
      </c>
      <c r="B942" s="5" t="s">
        <v>686</v>
      </c>
      <c r="C942" s="46" t="s">
        <v>1279</v>
      </c>
      <c r="D942" s="46" t="s">
        <v>1280</v>
      </c>
      <c r="E942" s="46" t="s">
        <v>311</v>
      </c>
      <c r="F942" s="46" t="s">
        <v>311</v>
      </c>
      <c r="G942" s="46" t="s">
        <v>1932</v>
      </c>
      <c r="H942" s="47"/>
      <c r="I942" s="47" t="s">
        <v>1872</v>
      </c>
      <c r="J942" s="48" t="s">
        <v>11</v>
      </c>
      <c r="K942" s="45"/>
      <c r="L942" s="49">
        <v>45300</v>
      </c>
      <c r="M942" s="50">
        <v>39560</v>
      </c>
      <c r="N942" s="51">
        <f t="shared" si="642"/>
        <v>0.87328918322295801</v>
      </c>
      <c r="O942" s="51" t="str">
        <f t="shared" si="643"/>
        <v>&gt;=80%-&lt;100%</v>
      </c>
      <c r="P942" s="50">
        <f t="shared" si="644"/>
        <v>53945.454545454544</v>
      </c>
      <c r="Q942" s="51">
        <f t="shared" si="645"/>
        <v>1.1908488862131246</v>
      </c>
      <c r="R942" s="57"/>
      <c r="S942" s="53">
        <v>4050</v>
      </c>
      <c r="T942" s="54">
        <f t="shared" si="646"/>
        <v>2</v>
      </c>
      <c r="U942" s="54"/>
      <c r="V942" s="53">
        <f t="shared" si="647"/>
        <v>5522.727272727273</v>
      </c>
      <c r="W942" s="54"/>
    </row>
    <row r="943" spans="1:23" hidden="1">
      <c r="A943" s="8" t="s">
        <v>701</v>
      </c>
      <c r="B943" s="5" t="s">
        <v>300</v>
      </c>
      <c r="C943" s="46" t="s">
        <v>1255</v>
      </c>
      <c r="D943" s="46" t="s">
        <v>1256</v>
      </c>
      <c r="E943" s="46" t="s">
        <v>473</v>
      </c>
      <c r="F943" s="46" t="s">
        <v>311</v>
      </c>
      <c r="G943" s="46" t="s">
        <v>2766</v>
      </c>
      <c r="H943" s="47"/>
      <c r="I943" s="47" t="s">
        <v>1872</v>
      </c>
      <c r="J943" s="48" t="s">
        <v>11</v>
      </c>
      <c r="K943" s="45"/>
      <c r="L943" s="49">
        <v>45077.724999999999</v>
      </c>
      <c r="M943" s="50">
        <v>41790</v>
      </c>
      <c r="N943" s="51">
        <f t="shared" si="642"/>
        <v>0.9270654186740791</v>
      </c>
      <c r="O943" s="51" t="str">
        <f t="shared" si="643"/>
        <v>&gt;=80%-&lt;100%</v>
      </c>
      <c r="P943" s="50">
        <f t="shared" si="644"/>
        <v>56986.363636363632</v>
      </c>
      <c r="Q943" s="51">
        <f t="shared" si="645"/>
        <v>1.2641801163737441</v>
      </c>
      <c r="R943" s="57"/>
      <c r="S943" s="53">
        <v>0</v>
      </c>
      <c r="T943" s="54">
        <f t="shared" si="646"/>
        <v>2</v>
      </c>
      <c r="U943" s="54"/>
      <c r="V943" s="53">
        <f t="shared" si="647"/>
        <v>0</v>
      </c>
      <c r="W943" s="54"/>
    </row>
    <row r="944" spans="1:23" hidden="1">
      <c r="A944" s="8" t="s">
        <v>324</v>
      </c>
      <c r="B944" s="5" t="s">
        <v>325</v>
      </c>
      <c r="C944" s="46" t="s">
        <v>1537</v>
      </c>
      <c r="D944" s="46" t="s">
        <v>1538</v>
      </c>
      <c r="E944" s="46" t="s">
        <v>310</v>
      </c>
      <c r="F944" s="46" t="s">
        <v>311</v>
      </c>
      <c r="G944" s="46" t="s">
        <v>1896</v>
      </c>
      <c r="H944" s="47"/>
      <c r="I944" s="47" t="s">
        <v>1872</v>
      </c>
      <c r="J944" s="48" t="s">
        <v>11</v>
      </c>
      <c r="K944" s="45"/>
      <c r="L944" s="49">
        <v>45000</v>
      </c>
      <c r="M944" s="50">
        <v>104590</v>
      </c>
      <c r="N944" s="51">
        <f t="shared" si="642"/>
        <v>2.3242222222222222</v>
      </c>
      <c r="O944" s="51" t="str">
        <f t="shared" si="643"/>
        <v>120% equal &amp; above</v>
      </c>
      <c r="P944" s="50">
        <f t="shared" si="644"/>
        <v>142622.72727272726</v>
      </c>
      <c r="Q944" s="51">
        <f t="shared" si="645"/>
        <v>3.1693939393939394</v>
      </c>
      <c r="R944" s="57"/>
      <c r="S944" s="53">
        <v>10930</v>
      </c>
      <c r="T944" s="54">
        <f t="shared" si="646"/>
        <v>2</v>
      </c>
      <c r="U944" s="54"/>
      <c r="V944" s="53">
        <f t="shared" si="647"/>
        <v>14904.545454545454</v>
      </c>
      <c r="W944" s="54"/>
    </row>
    <row r="945" spans="1:23" hidden="1">
      <c r="A945" s="8" t="s">
        <v>307</v>
      </c>
      <c r="B945" s="5" t="s">
        <v>308</v>
      </c>
      <c r="C945" s="46" t="s">
        <v>2356</v>
      </c>
      <c r="D945" s="46" t="s">
        <v>2357</v>
      </c>
      <c r="E945" s="46" t="s">
        <v>310</v>
      </c>
      <c r="F945" s="46" t="s">
        <v>311</v>
      </c>
      <c r="G945" s="46" t="s">
        <v>1891</v>
      </c>
      <c r="H945" s="47"/>
      <c r="I945" s="47" t="s">
        <v>1872</v>
      </c>
      <c r="J945" s="48" t="s">
        <v>11</v>
      </c>
      <c r="K945" s="45"/>
      <c r="L945" s="49">
        <v>45000</v>
      </c>
      <c r="M945" s="50">
        <v>7830</v>
      </c>
      <c r="N945" s="51">
        <f t="shared" ref="N945:N961" si="648">IFERROR(M945/L945,2)</f>
        <v>0.17399999999999999</v>
      </c>
      <c r="O945" s="51" t="str">
        <f t="shared" ref="O945:O961" si="649">IF(N945&gt;=120%, "120% equal &amp; above", IF(N945&gt;=100%,"&gt;=100%- &lt;120%",IF(N945&gt;=80%,"&gt;=80%-&lt;100%",IF(N945&gt;=50%,"&gt;=50%-&lt;80%",IF(N945&gt;=20%,"&gt;=20%-&lt;50%","&lt;20%")))))</f>
        <v>&lt;20%</v>
      </c>
      <c r="P945" s="50">
        <f t="shared" ref="P945:P961" si="650">M945/$B$3*$B$2</f>
        <v>10677.272727272728</v>
      </c>
      <c r="Q945" s="51">
        <f t="shared" ref="Q945:Q961" si="651">IFERROR(P945/L945,2)</f>
        <v>0.23727272727272727</v>
      </c>
      <c r="R945" s="57"/>
      <c r="S945" s="53">
        <v>0</v>
      </c>
      <c r="T945" s="54">
        <f t="shared" ref="T945:T961" si="652">IFERROR(S945/R945,2)</f>
        <v>2</v>
      </c>
      <c r="U945" s="54"/>
      <c r="V945" s="53">
        <f t="shared" ref="V945:V961" si="653">S945/$B$3*$B$2</f>
        <v>0</v>
      </c>
      <c r="W945" s="54"/>
    </row>
    <row r="946" spans="1:23" hidden="1">
      <c r="A946" s="8" t="s">
        <v>776</v>
      </c>
      <c r="B946" s="5" t="s">
        <v>777</v>
      </c>
      <c r="C946" s="46" t="s">
        <v>1332</v>
      </c>
      <c r="D946" s="46" t="s">
        <v>1333</v>
      </c>
      <c r="E946" s="46" t="s">
        <v>574</v>
      </c>
      <c r="F946" s="46" t="s">
        <v>311</v>
      </c>
      <c r="G946" s="46" t="s">
        <v>1943</v>
      </c>
      <c r="H946" s="47"/>
      <c r="I946" s="47" t="s">
        <v>1872</v>
      </c>
      <c r="J946" s="48" t="s">
        <v>11</v>
      </c>
      <c r="K946" s="45"/>
      <c r="L946" s="49">
        <v>45000</v>
      </c>
      <c r="M946" s="50">
        <v>36090</v>
      </c>
      <c r="N946" s="51">
        <f t="shared" si="648"/>
        <v>0.80200000000000005</v>
      </c>
      <c r="O946" s="51" t="str">
        <f t="shared" si="649"/>
        <v>&gt;=80%-&lt;100%</v>
      </c>
      <c r="P946" s="50">
        <f t="shared" si="650"/>
        <v>49213.636363636368</v>
      </c>
      <c r="Q946" s="51">
        <f t="shared" si="651"/>
        <v>1.0936363636363637</v>
      </c>
      <c r="R946" s="57"/>
      <c r="S946" s="53">
        <v>0</v>
      </c>
      <c r="T946" s="54">
        <f t="shared" si="652"/>
        <v>2</v>
      </c>
      <c r="U946" s="54"/>
      <c r="V946" s="53">
        <f t="shared" si="653"/>
        <v>0</v>
      </c>
      <c r="W946" s="54"/>
    </row>
    <row r="947" spans="1:23" hidden="1">
      <c r="A947" s="8" t="s">
        <v>428</v>
      </c>
      <c r="B947" s="5" t="s">
        <v>429</v>
      </c>
      <c r="C947" s="46" t="s">
        <v>1138</v>
      </c>
      <c r="D947" s="46" t="s">
        <v>1139</v>
      </c>
      <c r="E947" s="46" t="s">
        <v>310</v>
      </c>
      <c r="F947" s="46" t="s">
        <v>311</v>
      </c>
      <c r="G947" s="46" t="s">
        <v>1959</v>
      </c>
      <c r="H947" s="47"/>
      <c r="I947" s="47" t="s">
        <v>1872</v>
      </c>
      <c r="J947" s="48" t="s">
        <v>11</v>
      </c>
      <c r="K947" s="45"/>
      <c r="L947" s="49">
        <v>45000</v>
      </c>
      <c r="M947" s="50">
        <v>64390</v>
      </c>
      <c r="N947" s="51">
        <f t="shared" si="648"/>
        <v>1.4308888888888889</v>
      </c>
      <c r="O947" s="51" t="str">
        <f t="shared" si="649"/>
        <v>120% equal &amp; above</v>
      </c>
      <c r="P947" s="50">
        <f t="shared" si="650"/>
        <v>87804.545454545456</v>
      </c>
      <c r="Q947" s="51">
        <f t="shared" si="651"/>
        <v>1.9512121212121212</v>
      </c>
      <c r="R947" s="57"/>
      <c r="S947" s="53">
        <v>0</v>
      </c>
      <c r="T947" s="54">
        <f t="shared" si="652"/>
        <v>2</v>
      </c>
      <c r="U947" s="54"/>
      <c r="V947" s="53">
        <f t="shared" si="653"/>
        <v>0</v>
      </c>
      <c r="W947" s="54"/>
    </row>
    <row r="948" spans="1:23" hidden="1">
      <c r="A948" s="8" t="s">
        <v>307</v>
      </c>
      <c r="B948" s="5" t="s">
        <v>308</v>
      </c>
      <c r="C948" s="46" t="s">
        <v>321</v>
      </c>
      <c r="D948" s="46" t="s">
        <v>57</v>
      </c>
      <c r="E948" s="46" t="s">
        <v>310</v>
      </c>
      <c r="F948" s="46" t="s">
        <v>311</v>
      </c>
      <c r="G948" s="46" t="s">
        <v>1892</v>
      </c>
      <c r="H948" s="47"/>
      <c r="I948" s="47" t="s">
        <v>1872</v>
      </c>
      <c r="J948" s="48" t="s">
        <v>11</v>
      </c>
      <c r="K948" s="45"/>
      <c r="L948" s="49">
        <v>45000</v>
      </c>
      <c r="M948" s="50">
        <v>19880</v>
      </c>
      <c r="N948" s="51">
        <f t="shared" si="648"/>
        <v>0.44177777777777777</v>
      </c>
      <c r="O948" s="51" t="str">
        <f t="shared" si="649"/>
        <v>&gt;=20%-&lt;50%</v>
      </c>
      <c r="P948" s="50">
        <f t="shared" si="650"/>
        <v>27109.090909090908</v>
      </c>
      <c r="Q948" s="51">
        <f t="shared" si="651"/>
        <v>0.60242424242424242</v>
      </c>
      <c r="R948" s="57"/>
      <c r="S948" s="53">
        <v>16030</v>
      </c>
      <c r="T948" s="54">
        <f t="shared" si="652"/>
        <v>2</v>
      </c>
      <c r="U948" s="54"/>
      <c r="V948" s="53">
        <f t="shared" si="653"/>
        <v>21859.090909090908</v>
      </c>
      <c r="W948" s="54"/>
    </row>
    <row r="949" spans="1:23" hidden="1">
      <c r="A949" s="8" t="s">
        <v>307</v>
      </c>
      <c r="B949" s="5" t="s">
        <v>308</v>
      </c>
      <c r="C949" s="46" t="s">
        <v>1999</v>
      </c>
      <c r="D949" s="46" t="s">
        <v>2000</v>
      </c>
      <c r="E949" s="46" t="s">
        <v>310</v>
      </c>
      <c r="F949" s="46" t="s">
        <v>311</v>
      </c>
      <c r="G949" s="46" t="s">
        <v>1895</v>
      </c>
      <c r="H949" s="47"/>
      <c r="I949" s="47" t="s">
        <v>1872</v>
      </c>
      <c r="J949" s="48" t="s">
        <v>11</v>
      </c>
      <c r="K949" s="45"/>
      <c r="L949" s="49">
        <v>45000</v>
      </c>
      <c r="M949" s="50">
        <v>31180</v>
      </c>
      <c r="N949" s="51">
        <f t="shared" si="648"/>
        <v>0.69288888888888889</v>
      </c>
      <c r="O949" s="51" t="str">
        <f t="shared" si="649"/>
        <v>&gt;=50%-&lt;80%</v>
      </c>
      <c r="P949" s="50">
        <f t="shared" si="650"/>
        <v>42518.181818181816</v>
      </c>
      <c r="Q949" s="51">
        <f t="shared" si="651"/>
        <v>0.94484848484848483</v>
      </c>
      <c r="R949" s="57"/>
      <c r="S949" s="53">
        <v>0</v>
      </c>
      <c r="T949" s="54">
        <f t="shared" si="652"/>
        <v>2</v>
      </c>
      <c r="U949" s="54"/>
      <c r="V949" s="53">
        <f t="shared" si="653"/>
        <v>0</v>
      </c>
      <c r="W949" s="54"/>
    </row>
    <row r="950" spans="1:23" hidden="1">
      <c r="A950" s="8" t="s">
        <v>776</v>
      </c>
      <c r="B950" s="5" t="s">
        <v>777</v>
      </c>
      <c r="C950" s="46" t="s">
        <v>2324</v>
      </c>
      <c r="D950" s="46" t="s">
        <v>2325</v>
      </c>
      <c r="E950" s="46" t="s">
        <v>574</v>
      </c>
      <c r="F950" s="46" t="s">
        <v>311</v>
      </c>
      <c r="G950" s="46" t="s">
        <v>1942</v>
      </c>
      <c r="H950" s="47"/>
      <c r="I950" s="47" t="s">
        <v>1872</v>
      </c>
      <c r="J950" s="48" t="s">
        <v>11</v>
      </c>
      <c r="K950" s="45"/>
      <c r="L950" s="49">
        <v>45000</v>
      </c>
      <c r="M950" s="50">
        <v>7260</v>
      </c>
      <c r="N950" s="51">
        <f t="shared" si="648"/>
        <v>0.16133333333333333</v>
      </c>
      <c r="O950" s="51" t="str">
        <f t="shared" si="649"/>
        <v>&lt;20%</v>
      </c>
      <c r="P950" s="50">
        <f t="shared" si="650"/>
        <v>9900</v>
      </c>
      <c r="Q950" s="51">
        <f t="shared" si="651"/>
        <v>0.22</v>
      </c>
      <c r="R950" s="57"/>
      <c r="S950" s="53">
        <v>0</v>
      </c>
      <c r="T950" s="54">
        <f t="shared" si="652"/>
        <v>2</v>
      </c>
      <c r="U950" s="54"/>
      <c r="V950" s="53">
        <f t="shared" si="653"/>
        <v>0</v>
      </c>
      <c r="W950" s="54"/>
    </row>
    <row r="951" spans="1:23" hidden="1">
      <c r="A951" s="8" t="s">
        <v>415</v>
      </c>
      <c r="B951" s="5" t="s">
        <v>416</v>
      </c>
      <c r="C951" s="46" t="s">
        <v>938</v>
      </c>
      <c r="D951" s="46" t="s">
        <v>939</v>
      </c>
      <c r="E951" s="46" t="s">
        <v>310</v>
      </c>
      <c r="F951" s="46" t="s">
        <v>311</v>
      </c>
      <c r="G951" s="46" t="s">
        <v>1905</v>
      </c>
      <c r="H951" s="47"/>
      <c r="I951" s="47" t="s">
        <v>1872</v>
      </c>
      <c r="J951" s="48" t="s">
        <v>11</v>
      </c>
      <c r="K951" s="45"/>
      <c r="L951" s="49">
        <v>45000</v>
      </c>
      <c r="M951" s="50">
        <v>26810</v>
      </c>
      <c r="N951" s="51">
        <f t="shared" si="648"/>
        <v>0.59577777777777774</v>
      </c>
      <c r="O951" s="51" t="str">
        <f t="shared" si="649"/>
        <v>&gt;=50%-&lt;80%</v>
      </c>
      <c r="P951" s="50">
        <f t="shared" si="650"/>
        <v>36559.090909090912</v>
      </c>
      <c r="Q951" s="51">
        <f t="shared" si="651"/>
        <v>0.81242424242424249</v>
      </c>
      <c r="R951" s="57"/>
      <c r="S951" s="53">
        <v>0</v>
      </c>
      <c r="T951" s="54">
        <f t="shared" si="652"/>
        <v>2</v>
      </c>
      <c r="U951" s="54"/>
      <c r="V951" s="53">
        <f t="shared" si="653"/>
        <v>0</v>
      </c>
      <c r="W951" s="54"/>
    </row>
    <row r="952" spans="1:23" hidden="1">
      <c r="A952" s="8" t="s">
        <v>307</v>
      </c>
      <c r="B952" s="5" t="s">
        <v>308</v>
      </c>
      <c r="C952" s="46" t="s">
        <v>2373</v>
      </c>
      <c r="D952" s="46" t="s">
        <v>2374</v>
      </c>
      <c r="E952" s="46" t="s">
        <v>310</v>
      </c>
      <c r="F952" s="46" t="s">
        <v>311</v>
      </c>
      <c r="G952" s="46" t="s">
        <v>1895</v>
      </c>
      <c r="H952" s="47"/>
      <c r="I952" s="47" t="s">
        <v>1872</v>
      </c>
      <c r="J952" s="48" t="s">
        <v>11</v>
      </c>
      <c r="K952" s="45"/>
      <c r="L952" s="49">
        <v>45000</v>
      </c>
      <c r="M952" s="50">
        <v>69925</v>
      </c>
      <c r="N952" s="51">
        <f t="shared" si="648"/>
        <v>1.5538888888888889</v>
      </c>
      <c r="O952" s="51" t="str">
        <f t="shared" si="649"/>
        <v>120% equal &amp; above</v>
      </c>
      <c r="P952" s="50">
        <f t="shared" si="650"/>
        <v>95352.272727272735</v>
      </c>
      <c r="Q952" s="51">
        <f t="shared" si="651"/>
        <v>2.1189393939393941</v>
      </c>
      <c r="R952" s="57"/>
      <c r="S952" s="53">
        <v>27550</v>
      </c>
      <c r="T952" s="54">
        <f t="shared" si="652"/>
        <v>2</v>
      </c>
      <c r="U952" s="54"/>
      <c r="V952" s="53">
        <f t="shared" si="653"/>
        <v>37568.181818181816</v>
      </c>
      <c r="W952" s="54"/>
    </row>
    <row r="953" spans="1:23" hidden="1">
      <c r="A953" s="8" t="s">
        <v>324</v>
      </c>
      <c r="B953" s="5" t="s">
        <v>325</v>
      </c>
      <c r="C953" s="46" t="s">
        <v>990</v>
      </c>
      <c r="D953" s="46" t="s">
        <v>991</v>
      </c>
      <c r="E953" s="46" t="s">
        <v>310</v>
      </c>
      <c r="F953" s="46" t="s">
        <v>311</v>
      </c>
      <c r="G953" s="46" t="s">
        <v>1896</v>
      </c>
      <c r="H953" s="47"/>
      <c r="I953" s="47" t="s">
        <v>1872</v>
      </c>
      <c r="J953" s="48" t="s">
        <v>11</v>
      </c>
      <c r="K953" s="45"/>
      <c r="L953" s="49">
        <v>45000</v>
      </c>
      <c r="M953" s="50">
        <v>53650</v>
      </c>
      <c r="N953" s="51">
        <f t="shared" si="648"/>
        <v>1.1922222222222223</v>
      </c>
      <c r="O953" s="51" t="str">
        <f t="shared" si="649"/>
        <v>&gt;=100%- &lt;120%</v>
      </c>
      <c r="P953" s="50">
        <f t="shared" si="650"/>
        <v>73159.090909090912</v>
      </c>
      <c r="Q953" s="51">
        <f t="shared" si="651"/>
        <v>1.6257575757575757</v>
      </c>
      <c r="R953" s="57"/>
      <c r="S953" s="53">
        <v>0</v>
      </c>
      <c r="T953" s="54">
        <f t="shared" si="652"/>
        <v>2</v>
      </c>
      <c r="U953" s="54"/>
      <c r="V953" s="53">
        <f t="shared" si="653"/>
        <v>0</v>
      </c>
      <c r="W953" s="54"/>
    </row>
    <row r="954" spans="1:23" hidden="1">
      <c r="A954" s="8" t="s">
        <v>770</v>
      </c>
      <c r="B954" s="5" t="s">
        <v>771</v>
      </c>
      <c r="C954" s="46" t="s">
        <v>2316</v>
      </c>
      <c r="D954" s="46" t="s">
        <v>2317</v>
      </c>
      <c r="E954" s="46" t="s">
        <v>574</v>
      </c>
      <c r="F954" s="46" t="s">
        <v>311</v>
      </c>
      <c r="G954" s="46" t="s">
        <v>1960</v>
      </c>
      <c r="H954" s="47"/>
      <c r="I954" s="47" t="s">
        <v>1872</v>
      </c>
      <c r="J954" s="48" t="s">
        <v>11</v>
      </c>
      <c r="K954" s="45"/>
      <c r="L954" s="49">
        <v>45000</v>
      </c>
      <c r="M954" s="50">
        <v>9650</v>
      </c>
      <c r="N954" s="51">
        <f t="shared" si="648"/>
        <v>0.21444444444444444</v>
      </c>
      <c r="O954" s="51" t="str">
        <f t="shared" si="649"/>
        <v>&gt;=20%-&lt;50%</v>
      </c>
      <c r="P954" s="50">
        <f t="shared" si="650"/>
        <v>13159.090909090908</v>
      </c>
      <c r="Q954" s="51">
        <f t="shared" si="651"/>
        <v>0.29242424242424242</v>
      </c>
      <c r="R954" s="57"/>
      <c r="S954" s="53">
        <v>0</v>
      </c>
      <c r="T954" s="54">
        <f t="shared" si="652"/>
        <v>2</v>
      </c>
      <c r="U954" s="54"/>
      <c r="V954" s="53">
        <f t="shared" si="653"/>
        <v>0</v>
      </c>
      <c r="W954" s="54"/>
    </row>
    <row r="955" spans="1:23" hidden="1">
      <c r="A955" s="8" t="s">
        <v>428</v>
      </c>
      <c r="B955" s="5" t="s">
        <v>429</v>
      </c>
      <c r="C955" s="46" t="s">
        <v>1782</v>
      </c>
      <c r="D955" s="46" t="s">
        <v>1783</v>
      </c>
      <c r="E955" s="46" t="s">
        <v>310</v>
      </c>
      <c r="F955" s="46" t="s">
        <v>311</v>
      </c>
      <c r="G955" s="46" t="s">
        <v>1959</v>
      </c>
      <c r="H955" s="47"/>
      <c r="I955" s="47" t="s">
        <v>1872</v>
      </c>
      <c r="J955" s="48" t="s">
        <v>11</v>
      </c>
      <c r="K955" s="45"/>
      <c r="L955" s="49">
        <v>45000</v>
      </c>
      <c r="M955" s="50">
        <v>51430</v>
      </c>
      <c r="N955" s="51">
        <f t="shared" si="648"/>
        <v>1.1428888888888888</v>
      </c>
      <c r="O955" s="51" t="str">
        <f t="shared" si="649"/>
        <v>&gt;=100%- &lt;120%</v>
      </c>
      <c r="P955" s="50">
        <f t="shared" si="650"/>
        <v>70131.818181818177</v>
      </c>
      <c r="Q955" s="51">
        <f t="shared" si="651"/>
        <v>1.5584848484848484</v>
      </c>
      <c r="R955" s="57"/>
      <c r="S955" s="53">
        <v>24680</v>
      </c>
      <c r="T955" s="54">
        <f t="shared" si="652"/>
        <v>2</v>
      </c>
      <c r="U955" s="54"/>
      <c r="V955" s="53">
        <f t="shared" si="653"/>
        <v>33654.545454545456</v>
      </c>
      <c r="W955" s="54"/>
    </row>
    <row r="956" spans="1:23" hidden="1">
      <c r="A956" s="8" t="s">
        <v>415</v>
      </c>
      <c r="B956" s="5" t="s">
        <v>416</v>
      </c>
      <c r="C956" s="46" t="s">
        <v>2020</v>
      </c>
      <c r="D956" s="46" t="s">
        <v>2021</v>
      </c>
      <c r="E956" s="46" t="s">
        <v>310</v>
      </c>
      <c r="F956" s="46" t="s">
        <v>311</v>
      </c>
      <c r="G956" s="46" t="s">
        <v>1903</v>
      </c>
      <c r="H956" s="47"/>
      <c r="I956" s="47" t="s">
        <v>1872</v>
      </c>
      <c r="J956" s="48" t="s">
        <v>11</v>
      </c>
      <c r="K956" s="45"/>
      <c r="L956" s="49">
        <v>45000</v>
      </c>
      <c r="M956" s="50">
        <v>33460</v>
      </c>
      <c r="N956" s="51">
        <f t="shared" si="648"/>
        <v>0.74355555555555553</v>
      </c>
      <c r="O956" s="51" t="str">
        <f t="shared" si="649"/>
        <v>&gt;=50%-&lt;80%</v>
      </c>
      <c r="P956" s="50">
        <f t="shared" si="650"/>
        <v>45627.272727272728</v>
      </c>
      <c r="Q956" s="51">
        <f t="shared" si="651"/>
        <v>1.0139393939393939</v>
      </c>
      <c r="R956" s="57"/>
      <c r="S956" s="53">
        <v>0</v>
      </c>
      <c r="T956" s="54">
        <f t="shared" si="652"/>
        <v>2</v>
      </c>
      <c r="U956" s="54"/>
      <c r="V956" s="53">
        <f t="shared" si="653"/>
        <v>0</v>
      </c>
      <c r="W956" s="54"/>
    </row>
    <row r="957" spans="1:23" hidden="1">
      <c r="A957" s="8" t="s">
        <v>307</v>
      </c>
      <c r="B957" s="5" t="s">
        <v>308</v>
      </c>
      <c r="C957" s="46" t="s">
        <v>884</v>
      </c>
      <c r="D957" s="46" t="s">
        <v>219</v>
      </c>
      <c r="E957" s="46" t="s">
        <v>310</v>
      </c>
      <c r="F957" s="46" t="s">
        <v>311</v>
      </c>
      <c r="G957" s="46" t="s">
        <v>1894</v>
      </c>
      <c r="H957" s="47"/>
      <c r="I957" s="47" t="s">
        <v>1872</v>
      </c>
      <c r="J957" s="48" t="s">
        <v>11</v>
      </c>
      <c r="K957" s="45"/>
      <c r="L957" s="49">
        <v>45000</v>
      </c>
      <c r="M957" s="50">
        <v>48850</v>
      </c>
      <c r="N957" s="51">
        <f t="shared" si="648"/>
        <v>1.0855555555555556</v>
      </c>
      <c r="O957" s="51" t="str">
        <f t="shared" si="649"/>
        <v>&gt;=100%- &lt;120%</v>
      </c>
      <c r="P957" s="50">
        <f t="shared" si="650"/>
        <v>66613.636363636368</v>
      </c>
      <c r="Q957" s="51">
        <f t="shared" si="651"/>
        <v>1.4803030303030305</v>
      </c>
      <c r="R957" s="57"/>
      <c r="S957" s="53">
        <v>6570</v>
      </c>
      <c r="T957" s="54">
        <f t="shared" si="652"/>
        <v>2</v>
      </c>
      <c r="U957" s="54"/>
      <c r="V957" s="53">
        <f t="shared" si="653"/>
        <v>8959.0909090909081</v>
      </c>
      <c r="W957" s="54"/>
    </row>
    <row r="958" spans="1:23" hidden="1">
      <c r="A958" s="8" t="s">
        <v>428</v>
      </c>
      <c r="B958" s="5" t="s">
        <v>429</v>
      </c>
      <c r="C958" s="46" t="s">
        <v>1565</v>
      </c>
      <c r="D958" s="46" t="s">
        <v>1566</v>
      </c>
      <c r="E958" s="46" t="s">
        <v>310</v>
      </c>
      <c r="F958" s="46" t="s">
        <v>311</v>
      </c>
      <c r="G958" s="46" t="s">
        <v>1909</v>
      </c>
      <c r="H958" s="47"/>
      <c r="I958" s="47" t="s">
        <v>1872</v>
      </c>
      <c r="J958" s="48" t="s">
        <v>11</v>
      </c>
      <c r="K958" s="45"/>
      <c r="L958" s="49">
        <v>45000</v>
      </c>
      <c r="M958" s="50">
        <v>14020</v>
      </c>
      <c r="N958" s="51">
        <f t="shared" si="648"/>
        <v>0.31155555555555553</v>
      </c>
      <c r="O958" s="51" t="str">
        <f t="shared" si="649"/>
        <v>&gt;=20%-&lt;50%</v>
      </c>
      <c r="P958" s="50">
        <f t="shared" si="650"/>
        <v>19118.181818181816</v>
      </c>
      <c r="Q958" s="51">
        <f t="shared" si="651"/>
        <v>0.42484848484848481</v>
      </c>
      <c r="R958" s="57"/>
      <c r="S958" s="53">
        <v>0</v>
      </c>
      <c r="T958" s="54">
        <f t="shared" si="652"/>
        <v>2</v>
      </c>
      <c r="U958" s="54"/>
      <c r="V958" s="53">
        <f t="shared" si="653"/>
        <v>0</v>
      </c>
      <c r="W958" s="54"/>
    </row>
    <row r="959" spans="1:23" hidden="1">
      <c r="A959" s="8" t="s">
        <v>307</v>
      </c>
      <c r="B959" s="5" t="s">
        <v>308</v>
      </c>
      <c r="C959" s="46" t="s">
        <v>1214</v>
      </c>
      <c r="D959" s="46" t="s">
        <v>1215</v>
      </c>
      <c r="E959" s="46" t="s">
        <v>310</v>
      </c>
      <c r="F959" s="46" t="s">
        <v>311</v>
      </c>
      <c r="G959" s="46" t="s">
        <v>1894</v>
      </c>
      <c r="H959" s="47"/>
      <c r="I959" s="47" t="s">
        <v>1872</v>
      </c>
      <c r="J959" s="48" t="s">
        <v>11</v>
      </c>
      <c r="K959" s="45"/>
      <c r="L959" s="49">
        <v>45000</v>
      </c>
      <c r="M959" s="50">
        <v>57990</v>
      </c>
      <c r="N959" s="51">
        <f t="shared" si="648"/>
        <v>1.2886666666666666</v>
      </c>
      <c r="O959" s="51" t="str">
        <f t="shared" si="649"/>
        <v>120% equal &amp; above</v>
      </c>
      <c r="P959" s="50">
        <f t="shared" si="650"/>
        <v>79077.272727272735</v>
      </c>
      <c r="Q959" s="51">
        <f t="shared" si="651"/>
        <v>1.7572727272727275</v>
      </c>
      <c r="R959" s="57"/>
      <c r="S959" s="53">
        <v>4150</v>
      </c>
      <c r="T959" s="54">
        <f t="shared" si="652"/>
        <v>2</v>
      </c>
      <c r="U959" s="54"/>
      <c r="V959" s="53">
        <f t="shared" si="653"/>
        <v>5659.090909090909</v>
      </c>
      <c r="W959" s="54"/>
    </row>
    <row r="960" spans="1:23" hidden="1">
      <c r="A960" s="8" t="s">
        <v>324</v>
      </c>
      <c r="B960" s="5" t="s">
        <v>325</v>
      </c>
      <c r="C960" s="46" t="s">
        <v>2649</v>
      </c>
      <c r="D960" s="46" t="s">
        <v>304</v>
      </c>
      <c r="E960" s="46" t="s">
        <v>310</v>
      </c>
      <c r="F960" s="46" t="s">
        <v>311</v>
      </c>
      <c r="G960" s="46" t="s">
        <v>1897</v>
      </c>
      <c r="H960" s="47"/>
      <c r="I960" s="47" t="s">
        <v>1872</v>
      </c>
      <c r="J960" s="48" t="s">
        <v>11</v>
      </c>
      <c r="K960" s="45"/>
      <c r="L960" s="49">
        <v>45000</v>
      </c>
      <c r="M960" s="50">
        <v>41220</v>
      </c>
      <c r="N960" s="51">
        <f t="shared" si="648"/>
        <v>0.91600000000000004</v>
      </c>
      <c r="O960" s="51" t="str">
        <f t="shared" si="649"/>
        <v>&gt;=80%-&lt;100%</v>
      </c>
      <c r="P960" s="50">
        <f t="shared" si="650"/>
        <v>56209.090909090912</v>
      </c>
      <c r="Q960" s="51">
        <f t="shared" si="651"/>
        <v>1.2490909090909093</v>
      </c>
      <c r="R960" s="57"/>
      <c r="S960" s="53">
        <v>23120</v>
      </c>
      <c r="T960" s="54">
        <f t="shared" si="652"/>
        <v>2</v>
      </c>
      <c r="U960" s="54"/>
      <c r="V960" s="53">
        <f t="shared" si="653"/>
        <v>31527.272727272728</v>
      </c>
      <c r="W960" s="54"/>
    </row>
    <row r="961" spans="1:23" hidden="1">
      <c r="A961" s="8" t="s">
        <v>324</v>
      </c>
      <c r="B961" s="5" t="s">
        <v>325</v>
      </c>
      <c r="C961" s="46" t="s">
        <v>1003</v>
      </c>
      <c r="D961" s="46" t="s">
        <v>1004</v>
      </c>
      <c r="E961" s="46" t="s">
        <v>310</v>
      </c>
      <c r="F961" s="46" t="s">
        <v>311</v>
      </c>
      <c r="G961" s="46" t="s">
        <v>1898</v>
      </c>
      <c r="H961" s="47"/>
      <c r="I961" s="47" t="s">
        <v>1872</v>
      </c>
      <c r="J961" s="48" t="s">
        <v>11</v>
      </c>
      <c r="K961" s="45"/>
      <c r="L961" s="49">
        <v>45000</v>
      </c>
      <c r="M961" s="50">
        <v>18380</v>
      </c>
      <c r="N961" s="51">
        <f t="shared" si="648"/>
        <v>0.40844444444444444</v>
      </c>
      <c r="O961" s="51" t="str">
        <f t="shared" si="649"/>
        <v>&gt;=20%-&lt;50%</v>
      </c>
      <c r="P961" s="50">
        <f t="shared" si="650"/>
        <v>25063.636363636364</v>
      </c>
      <c r="Q961" s="51">
        <f t="shared" si="651"/>
        <v>0.556969696969697</v>
      </c>
      <c r="R961" s="57"/>
      <c r="S961" s="53">
        <v>0</v>
      </c>
      <c r="T961" s="54">
        <f t="shared" si="652"/>
        <v>2</v>
      </c>
      <c r="U961" s="54"/>
      <c r="V961" s="53">
        <f t="shared" si="653"/>
        <v>0</v>
      </c>
      <c r="W961" s="54"/>
    </row>
    <row r="962" spans="1:23" hidden="1">
      <c r="A962" s="8" t="s">
        <v>776</v>
      </c>
      <c r="B962" s="5" t="s">
        <v>777</v>
      </c>
      <c r="C962" s="46" t="s">
        <v>2730</v>
      </c>
      <c r="D962" s="46" t="s">
        <v>2731</v>
      </c>
      <c r="E962" s="46" t="s">
        <v>574</v>
      </c>
      <c r="F962" s="46" t="s">
        <v>311</v>
      </c>
      <c r="G962" s="46" t="s">
        <v>1943</v>
      </c>
      <c r="H962" s="47"/>
      <c r="I962" s="47" t="s">
        <v>1872</v>
      </c>
      <c r="J962" s="48"/>
      <c r="K962" s="45" t="s">
        <v>11</v>
      </c>
      <c r="L962" s="49"/>
      <c r="M962" s="50">
        <v>17430</v>
      </c>
      <c r="N962" s="51">
        <f t="shared" ref="N962:N973" si="654">IFERROR(M962/L962,2)</f>
        <v>2</v>
      </c>
      <c r="O962" s="51" t="str">
        <f t="shared" ref="O962:O973" si="655">IF(N962&gt;=120%, "120% equal &amp; above", IF(N962&gt;=100%,"&gt;=100%- &lt;120%",IF(N962&gt;=80%,"&gt;=80%-&lt;100%",IF(N962&gt;=50%,"&gt;=50%-&lt;80%",IF(N962&gt;=20%,"&gt;=20%-&lt;50%","&lt;20%")))))</f>
        <v>120% equal &amp; above</v>
      </c>
      <c r="P962" s="50">
        <f t="shared" ref="P962:P973" si="656">M962/$B$3*$B$2</f>
        <v>23768.181818181816</v>
      </c>
      <c r="Q962" s="51">
        <f t="shared" ref="Q962:Q973" si="657">IFERROR(P962/L962,2)</f>
        <v>2</v>
      </c>
      <c r="R962" s="57">
        <v>45000</v>
      </c>
      <c r="S962" s="53">
        <v>35700</v>
      </c>
      <c r="T962" s="54">
        <f t="shared" ref="T962:T973" si="658">IFERROR(S962/R962,2)</f>
        <v>0.79333333333333333</v>
      </c>
      <c r="U962" s="54"/>
      <c r="V962" s="53">
        <f t="shared" ref="V962:V973" si="659">S962/$B$3*$B$2</f>
        <v>48681.818181818184</v>
      </c>
      <c r="W962" s="54"/>
    </row>
    <row r="963" spans="1:23" hidden="1">
      <c r="A963" s="8" t="s">
        <v>776</v>
      </c>
      <c r="B963" s="5" t="s">
        <v>777</v>
      </c>
      <c r="C963" s="46" t="s">
        <v>2667</v>
      </c>
      <c r="D963" s="46" t="s">
        <v>2668</v>
      </c>
      <c r="E963" s="46" t="s">
        <v>574</v>
      </c>
      <c r="F963" s="46" t="s">
        <v>311</v>
      </c>
      <c r="G963" s="46" t="s">
        <v>1945</v>
      </c>
      <c r="H963" s="47"/>
      <c r="I963" s="47" t="s">
        <v>1872</v>
      </c>
      <c r="J963" s="48"/>
      <c r="K963" s="45" t="s">
        <v>11</v>
      </c>
      <c r="L963" s="49"/>
      <c r="M963" s="50">
        <v>3860</v>
      </c>
      <c r="N963" s="51">
        <f t="shared" si="654"/>
        <v>2</v>
      </c>
      <c r="O963" s="51" t="str">
        <f t="shared" si="655"/>
        <v>120% equal &amp; above</v>
      </c>
      <c r="P963" s="50">
        <f t="shared" si="656"/>
        <v>5263.636363636364</v>
      </c>
      <c r="Q963" s="51">
        <f t="shared" si="657"/>
        <v>2</v>
      </c>
      <c r="R963" s="57">
        <v>45000</v>
      </c>
      <c r="S963" s="53">
        <v>30330</v>
      </c>
      <c r="T963" s="54">
        <f t="shared" si="658"/>
        <v>0.67400000000000004</v>
      </c>
      <c r="U963" s="54"/>
      <c r="V963" s="53">
        <f t="shared" si="659"/>
        <v>41359.090909090912</v>
      </c>
      <c r="W963" s="54"/>
    </row>
    <row r="964" spans="1:23" hidden="1">
      <c r="A964" s="8" t="s">
        <v>469</v>
      </c>
      <c r="B964" s="5" t="s">
        <v>470</v>
      </c>
      <c r="C964" s="46" t="s">
        <v>525</v>
      </c>
      <c r="D964" s="46" t="s">
        <v>248</v>
      </c>
      <c r="E964" s="46" t="s">
        <v>473</v>
      </c>
      <c r="F964" s="46" t="s">
        <v>311</v>
      </c>
      <c r="G964" s="46" t="s">
        <v>1913</v>
      </c>
      <c r="H964" s="47"/>
      <c r="I964" s="47" t="s">
        <v>1872</v>
      </c>
      <c r="J964" s="48" t="s">
        <v>11</v>
      </c>
      <c r="K964" s="45"/>
      <c r="L964" s="49">
        <v>44466.975000000006</v>
      </c>
      <c r="M964" s="50">
        <v>31350</v>
      </c>
      <c r="N964" s="51">
        <f t="shared" si="654"/>
        <v>0.70501760014032877</v>
      </c>
      <c r="O964" s="51" t="str">
        <f t="shared" si="655"/>
        <v>&gt;=50%-&lt;80%</v>
      </c>
      <c r="P964" s="50">
        <f t="shared" si="656"/>
        <v>42750</v>
      </c>
      <c r="Q964" s="51">
        <f t="shared" si="657"/>
        <v>0.96138763655499382</v>
      </c>
      <c r="R964" s="57"/>
      <c r="S964" s="53">
        <v>7350</v>
      </c>
      <c r="T964" s="54">
        <f t="shared" si="658"/>
        <v>2</v>
      </c>
      <c r="U964" s="54"/>
      <c r="V964" s="53">
        <f t="shared" si="659"/>
        <v>10022.727272727272</v>
      </c>
      <c r="W964" s="54"/>
    </row>
    <row r="965" spans="1:23" hidden="1">
      <c r="A965" s="8" t="s">
        <v>571</v>
      </c>
      <c r="B965" s="5" t="s">
        <v>572</v>
      </c>
      <c r="C965" s="46" t="s">
        <v>2060</v>
      </c>
      <c r="D965" s="46" t="s">
        <v>2061</v>
      </c>
      <c r="E965" s="46" t="s">
        <v>574</v>
      </c>
      <c r="F965" s="46" t="s">
        <v>311</v>
      </c>
      <c r="G965" s="46" t="s">
        <v>1883</v>
      </c>
      <c r="H965" s="47"/>
      <c r="I965" s="47" t="s">
        <v>1872</v>
      </c>
      <c r="J965" s="48" t="s">
        <v>11</v>
      </c>
      <c r="K965" s="45" t="s">
        <v>11</v>
      </c>
      <c r="L965" s="49">
        <v>18315</v>
      </c>
      <c r="M965" s="50">
        <v>18720</v>
      </c>
      <c r="N965" s="51">
        <f t="shared" si="654"/>
        <v>1.0221130221130221</v>
      </c>
      <c r="O965" s="51" t="str">
        <f t="shared" si="655"/>
        <v>&gt;=100%- &lt;120%</v>
      </c>
      <c r="P965" s="50">
        <f t="shared" si="656"/>
        <v>25527.272727272728</v>
      </c>
      <c r="Q965" s="51">
        <f t="shared" si="657"/>
        <v>1.3937904846995757</v>
      </c>
      <c r="R965" s="57">
        <v>26000</v>
      </c>
      <c r="S965" s="53">
        <v>5010</v>
      </c>
      <c r="T965" s="54">
        <f t="shared" si="658"/>
        <v>0.19269230769230769</v>
      </c>
      <c r="U965" s="54"/>
      <c r="V965" s="53">
        <f t="shared" si="659"/>
        <v>6831.818181818182</v>
      </c>
      <c r="W965" s="54"/>
    </row>
    <row r="966" spans="1:23" hidden="1">
      <c r="A966" s="8" t="s">
        <v>633</v>
      </c>
      <c r="B966" s="5" t="s">
        <v>128</v>
      </c>
      <c r="C966" s="46" t="s">
        <v>1036</v>
      </c>
      <c r="D966" s="46" t="s">
        <v>285</v>
      </c>
      <c r="E966" s="46" t="s">
        <v>589</v>
      </c>
      <c r="F966" s="46" t="s">
        <v>311</v>
      </c>
      <c r="G966" s="46" t="s">
        <v>1925</v>
      </c>
      <c r="H966" s="47"/>
      <c r="I966" s="47" t="s">
        <v>1872</v>
      </c>
      <c r="J966" s="48" t="s">
        <v>11</v>
      </c>
      <c r="K966" s="45"/>
      <c r="L966" s="49">
        <v>44204.4</v>
      </c>
      <c r="M966" s="50">
        <v>25735</v>
      </c>
      <c r="N966" s="51">
        <f t="shared" si="654"/>
        <v>0.5821818642488078</v>
      </c>
      <c r="O966" s="51" t="str">
        <f t="shared" si="655"/>
        <v>&gt;=50%-&lt;80%</v>
      </c>
      <c r="P966" s="50">
        <f t="shared" si="656"/>
        <v>35093.181818181816</v>
      </c>
      <c r="Q966" s="51">
        <f t="shared" si="657"/>
        <v>0.79388436033928333</v>
      </c>
      <c r="R966" s="57"/>
      <c r="S966" s="53">
        <v>0</v>
      </c>
      <c r="T966" s="54">
        <f t="shared" si="658"/>
        <v>2</v>
      </c>
      <c r="U966" s="54"/>
      <c r="V966" s="53">
        <f t="shared" si="659"/>
        <v>0</v>
      </c>
      <c r="W966" s="54"/>
    </row>
    <row r="967" spans="1:23" hidden="1">
      <c r="A967" s="8" t="s">
        <v>633</v>
      </c>
      <c r="B967" s="5" t="s">
        <v>128</v>
      </c>
      <c r="C967" s="46" t="s">
        <v>1107</v>
      </c>
      <c r="D967" s="46" t="s">
        <v>183</v>
      </c>
      <c r="E967" s="46" t="s">
        <v>589</v>
      </c>
      <c r="F967" s="46" t="s">
        <v>311</v>
      </c>
      <c r="G967" s="46" t="s">
        <v>1924</v>
      </c>
      <c r="H967" s="47"/>
      <c r="I967" s="47" t="s">
        <v>1872</v>
      </c>
      <c r="J967" s="48" t="s">
        <v>11</v>
      </c>
      <c r="K967" s="45"/>
      <c r="L967" s="49">
        <v>44094.375</v>
      </c>
      <c r="M967" s="50">
        <v>18830</v>
      </c>
      <c r="N967" s="51">
        <f t="shared" si="654"/>
        <v>0.42703859619282503</v>
      </c>
      <c r="O967" s="51" t="str">
        <f t="shared" si="655"/>
        <v>&gt;=20%-&lt;50%</v>
      </c>
      <c r="P967" s="50">
        <f t="shared" si="656"/>
        <v>25677.272727272728</v>
      </c>
      <c r="Q967" s="51">
        <f t="shared" si="657"/>
        <v>0.58232535844476141</v>
      </c>
      <c r="R967" s="57"/>
      <c r="S967" s="53">
        <v>0</v>
      </c>
      <c r="T967" s="54">
        <f t="shared" si="658"/>
        <v>2</v>
      </c>
      <c r="U967" s="54"/>
      <c r="V967" s="53">
        <f t="shared" si="659"/>
        <v>0</v>
      </c>
      <c r="W967" s="54"/>
    </row>
    <row r="968" spans="1:23" hidden="1">
      <c r="A968" s="8" t="s">
        <v>469</v>
      </c>
      <c r="B968" s="5" t="s">
        <v>470</v>
      </c>
      <c r="C968" s="46" t="s">
        <v>1364</v>
      </c>
      <c r="D968" s="46" t="s">
        <v>1365</v>
      </c>
      <c r="E968" s="46" t="s">
        <v>473</v>
      </c>
      <c r="F968" s="46" t="s">
        <v>311</v>
      </c>
      <c r="G968" s="46" t="s">
        <v>1913</v>
      </c>
      <c r="H968" s="47"/>
      <c r="I968" s="47" t="s">
        <v>1872</v>
      </c>
      <c r="J968" s="48" t="s">
        <v>11</v>
      </c>
      <c r="K968" s="45"/>
      <c r="L968" s="49">
        <v>44059.950000000004</v>
      </c>
      <c r="M968" s="50">
        <v>50220</v>
      </c>
      <c r="N968" s="51">
        <f t="shared" si="654"/>
        <v>1.1398106443606948</v>
      </c>
      <c r="O968" s="51" t="str">
        <f t="shared" si="655"/>
        <v>&gt;=100%- &lt;120%</v>
      </c>
      <c r="P968" s="50">
        <f t="shared" si="656"/>
        <v>68481.818181818177</v>
      </c>
      <c r="Q968" s="51">
        <f t="shared" si="657"/>
        <v>1.5542872423100382</v>
      </c>
      <c r="R968" s="57"/>
      <c r="S968" s="53">
        <v>7790</v>
      </c>
      <c r="T968" s="54">
        <f t="shared" si="658"/>
        <v>2</v>
      </c>
      <c r="U968" s="54"/>
      <c r="V968" s="53">
        <f t="shared" si="659"/>
        <v>10622.727272727272</v>
      </c>
      <c r="W968" s="54"/>
    </row>
    <row r="969" spans="1:23" hidden="1">
      <c r="A969" s="8" t="s">
        <v>469</v>
      </c>
      <c r="B969" s="5" t="s">
        <v>470</v>
      </c>
      <c r="C969" s="46" t="s">
        <v>553</v>
      </c>
      <c r="D969" s="46" t="s">
        <v>554</v>
      </c>
      <c r="E969" s="46" t="s">
        <v>473</v>
      </c>
      <c r="F969" s="46" t="s">
        <v>311</v>
      </c>
      <c r="G969" s="46" t="s">
        <v>1913</v>
      </c>
      <c r="H969" s="47"/>
      <c r="I969" s="47" t="s">
        <v>1872</v>
      </c>
      <c r="J969" s="48" t="s">
        <v>11</v>
      </c>
      <c r="K969" s="45"/>
      <c r="L969" s="49">
        <v>44026.200000000004</v>
      </c>
      <c r="M969" s="50">
        <v>46240</v>
      </c>
      <c r="N969" s="51">
        <f t="shared" si="654"/>
        <v>1.0502836947090595</v>
      </c>
      <c r="O969" s="51" t="str">
        <f t="shared" si="655"/>
        <v>&gt;=100%- &lt;120%</v>
      </c>
      <c r="P969" s="50">
        <f t="shared" si="656"/>
        <v>63054.545454545456</v>
      </c>
      <c r="Q969" s="51">
        <f t="shared" si="657"/>
        <v>1.4322050382396265</v>
      </c>
      <c r="R969" s="57"/>
      <c r="S969" s="53">
        <v>6570</v>
      </c>
      <c r="T969" s="54">
        <f t="shared" si="658"/>
        <v>2</v>
      </c>
      <c r="U969" s="54"/>
      <c r="V969" s="53">
        <f t="shared" si="659"/>
        <v>8959.0909090909081</v>
      </c>
      <c r="W969" s="54"/>
    </row>
    <row r="970" spans="1:23" hidden="1">
      <c r="A970" s="8" t="s">
        <v>633</v>
      </c>
      <c r="B970" s="5" t="s">
        <v>128</v>
      </c>
      <c r="C970" s="46" t="s">
        <v>1104</v>
      </c>
      <c r="D970" s="46" t="s">
        <v>1105</v>
      </c>
      <c r="E970" s="46" t="s">
        <v>589</v>
      </c>
      <c r="F970" s="46" t="s">
        <v>311</v>
      </c>
      <c r="G970" s="46" t="s">
        <v>1924</v>
      </c>
      <c r="H970" s="47"/>
      <c r="I970" s="47" t="s">
        <v>1872</v>
      </c>
      <c r="J970" s="48" t="s">
        <v>11</v>
      </c>
      <c r="K970" s="45"/>
      <c r="L970" s="49">
        <v>43996.5</v>
      </c>
      <c r="M970" s="50">
        <v>2400</v>
      </c>
      <c r="N970" s="51">
        <f t="shared" si="654"/>
        <v>5.4549793733592443E-2</v>
      </c>
      <c r="O970" s="51" t="str">
        <f t="shared" si="655"/>
        <v>&lt;20%</v>
      </c>
      <c r="P970" s="50">
        <f t="shared" si="656"/>
        <v>3272.727272727273</v>
      </c>
      <c r="Q970" s="51">
        <f t="shared" si="657"/>
        <v>7.4386082363989706E-2</v>
      </c>
      <c r="R970" s="57"/>
      <c r="S970" s="53">
        <v>0</v>
      </c>
      <c r="T970" s="54">
        <f t="shared" si="658"/>
        <v>2</v>
      </c>
      <c r="U970" s="54"/>
      <c r="V970" s="53">
        <f t="shared" si="659"/>
        <v>0</v>
      </c>
      <c r="W970" s="54"/>
    </row>
    <row r="971" spans="1:23" hidden="1">
      <c r="A971" s="8" t="s">
        <v>469</v>
      </c>
      <c r="B971" s="5" t="s">
        <v>470</v>
      </c>
      <c r="C971" s="46" t="s">
        <v>1073</v>
      </c>
      <c r="D971" s="46" t="s">
        <v>1074</v>
      </c>
      <c r="E971" s="46" t="s">
        <v>473</v>
      </c>
      <c r="F971" s="46" t="s">
        <v>311</v>
      </c>
      <c r="G971" s="46" t="s">
        <v>1913</v>
      </c>
      <c r="H971" s="47"/>
      <c r="I971" s="47" t="s">
        <v>1872</v>
      </c>
      <c r="J971" s="48" t="s">
        <v>11</v>
      </c>
      <c r="K971" s="45"/>
      <c r="L971" s="49">
        <v>43602.3</v>
      </c>
      <c r="M971" s="50">
        <v>49840</v>
      </c>
      <c r="N971" s="51">
        <f t="shared" si="654"/>
        <v>1.1430589670728377</v>
      </c>
      <c r="O971" s="51" t="str">
        <f t="shared" si="655"/>
        <v>&gt;=100%- &lt;120%</v>
      </c>
      <c r="P971" s="50">
        <f t="shared" si="656"/>
        <v>67963.636363636368</v>
      </c>
      <c r="Q971" s="51">
        <f t="shared" si="657"/>
        <v>1.5587167732811427</v>
      </c>
      <c r="R971" s="57"/>
      <c r="S971" s="53">
        <v>0</v>
      </c>
      <c r="T971" s="54">
        <f t="shared" si="658"/>
        <v>2</v>
      </c>
      <c r="U971" s="54"/>
      <c r="V971" s="53">
        <f t="shared" si="659"/>
        <v>0</v>
      </c>
      <c r="W971" s="54"/>
    </row>
    <row r="972" spans="1:23" hidden="1">
      <c r="A972" s="8" t="s">
        <v>469</v>
      </c>
      <c r="B972" s="5" t="s">
        <v>470</v>
      </c>
      <c r="C972" s="46" t="s">
        <v>501</v>
      </c>
      <c r="D972" s="46" t="s">
        <v>24</v>
      </c>
      <c r="E972" s="46" t="s">
        <v>473</v>
      </c>
      <c r="F972" s="46" t="s">
        <v>311</v>
      </c>
      <c r="G972" s="46" t="s">
        <v>1911</v>
      </c>
      <c r="H972" s="47"/>
      <c r="I972" s="47" t="s">
        <v>1872</v>
      </c>
      <c r="J972" s="48" t="s">
        <v>11</v>
      </c>
      <c r="K972" s="45"/>
      <c r="L972" s="49">
        <v>43520.625</v>
      </c>
      <c r="M972" s="50">
        <v>37410</v>
      </c>
      <c r="N972" s="51">
        <f t="shared" si="654"/>
        <v>0.85959243462151569</v>
      </c>
      <c r="O972" s="51" t="str">
        <f t="shared" si="655"/>
        <v>&gt;=80%-&lt;100%</v>
      </c>
      <c r="P972" s="50">
        <f t="shared" si="656"/>
        <v>51013.636363636368</v>
      </c>
      <c r="Q972" s="51">
        <f t="shared" si="657"/>
        <v>1.1721715017566123</v>
      </c>
      <c r="R972" s="57"/>
      <c r="S972" s="53">
        <v>43910</v>
      </c>
      <c r="T972" s="54">
        <f t="shared" si="658"/>
        <v>2</v>
      </c>
      <c r="U972" s="54"/>
      <c r="V972" s="53">
        <f t="shared" si="659"/>
        <v>59877.272727272728</v>
      </c>
      <c r="W972" s="54"/>
    </row>
    <row r="973" spans="1:23" hidden="1">
      <c r="A973" s="8" t="s">
        <v>680</v>
      </c>
      <c r="B973" s="5" t="s">
        <v>681</v>
      </c>
      <c r="C973" s="46" t="s">
        <v>714</v>
      </c>
      <c r="D973" s="46" t="s">
        <v>47</v>
      </c>
      <c r="E973" s="46" t="s">
        <v>311</v>
      </c>
      <c r="F973" s="46" t="s">
        <v>311</v>
      </c>
      <c r="G973" s="46" t="s">
        <v>1934</v>
      </c>
      <c r="H973" s="47"/>
      <c r="I973" s="47" t="s">
        <v>1872</v>
      </c>
      <c r="J973" s="48" t="s">
        <v>11</v>
      </c>
      <c r="K973" s="45"/>
      <c r="L973" s="49">
        <v>43438.333333333336</v>
      </c>
      <c r="M973" s="50">
        <v>9280</v>
      </c>
      <c r="N973" s="51">
        <f t="shared" si="654"/>
        <v>0.21363618923377967</v>
      </c>
      <c r="O973" s="51" t="str">
        <f t="shared" si="655"/>
        <v>&gt;=20%-&lt;50%</v>
      </c>
      <c r="P973" s="50">
        <f t="shared" si="656"/>
        <v>12654.545454545454</v>
      </c>
      <c r="Q973" s="51">
        <f t="shared" si="657"/>
        <v>0.29132207622788137</v>
      </c>
      <c r="R973" s="57"/>
      <c r="S973" s="53">
        <v>7350</v>
      </c>
      <c r="T973" s="54">
        <f t="shared" si="658"/>
        <v>2</v>
      </c>
      <c r="U973" s="54"/>
      <c r="V973" s="53">
        <f t="shared" si="659"/>
        <v>10022.727272727272</v>
      </c>
      <c r="W973" s="54"/>
    </row>
    <row r="974" spans="1:23" hidden="1">
      <c r="A974" s="8" t="s">
        <v>770</v>
      </c>
      <c r="B974" s="5" t="s">
        <v>771</v>
      </c>
      <c r="C974" s="46" t="s">
        <v>2294</v>
      </c>
      <c r="D974" s="46" t="s">
        <v>154</v>
      </c>
      <c r="E974" s="46" t="s">
        <v>574</v>
      </c>
      <c r="F974" s="46" t="s">
        <v>311</v>
      </c>
      <c r="G974" s="46" t="s">
        <v>1965</v>
      </c>
      <c r="H974" s="47"/>
      <c r="I974" s="47" t="s">
        <v>1872</v>
      </c>
      <c r="J974" s="48" t="s">
        <v>11</v>
      </c>
      <c r="K974" s="45"/>
      <c r="L974" s="49">
        <v>43320</v>
      </c>
      <c r="M974" s="50">
        <v>57215</v>
      </c>
      <c r="N974" s="51">
        <f t="shared" ref="N974:N978" si="660">IFERROR(M974/L974,2)</f>
        <v>1.3207525392428439</v>
      </c>
      <c r="O974" s="51" t="str">
        <f t="shared" ref="O974:O977" si="661">IF(N974&gt;=120%, "120% equal &amp; above", IF(N974&gt;=100%,"&gt;=100%- &lt;120%",IF(N974&gt;=80%,"&gt;=80%-&lt;100%",IF(N974&gt;=50%,"&gt;=50%-&lt;80%",IF(N974&gt;=20%,"&gt;=20%-&lt;50%","&lt;20%")))))</f>
        <v>120% equal &amp; above</v>
      </c>
      <c r="P974" s="50">
        <f t="shared" ref="P974:P978" si="662">M974/$B$3*$B$2</f>
        <v>78020.454545454544</v>
      </c>
      <c r="Q974" s="51">
        <f t="shared" ref="Q974:Q977" si="663">IFERROR(P974/L974,2)</f>
        <v>1.8010261898766053</v>
      </c>
      <c r="R974" s="57"/>
      <c r="S974" s="53">
        <v>0</v>
      </c>
      <c r="T974" s="54">
        <f t="shared" ref="T974:T978" si="664">IFERROR(S974/R974,2)</f>
        <v>2</v>
      </c>
      <c r="U974" s="54"/>
      <c r="V974" s="53">
        <f t="shared" ref="V974:V978" si="665">S974/$B$3*$B$2</f>
        <v>0</v>
      </c>
      <c r="W974" s="54"/>
    </row>
    <row r="975" spans="1:23" hidden="1">
      <c r="A975" s="8" t="s">
        <v>701</v>
      </c>
      <c r="B975" s="5" t="s">
        <v>300</v>
      </c>
      <c r="C975" s="46" t="s">
        <v>743</v>
      </c>
      <c r="D975" s="46" t="s">
        <v>118</v>
      </c>
      <c r="E975" s="46" t="s">
        <v>473</v>
      </c>
      <c r="F975" s="46" t="s">
        <v>311</v>
      </c>
      <c r="G975" s="46" t="s">
        <v>2767</v>
      </c>
      <c r="H975" s="47"/>
      <c r="I975" s="47" t="s">
        <v>1872</v>
      </c>
      <c r="J975" s="48" t="s">
        <v>11</v>
      </c>
      <c r="K975" s="45"/>
      <c r="L975" s="49">
        <v>42405.525000000001</v>
      </c>
      <c r="M975" s="50">
        <v>60160</v>
      </c>
      <c r="N975" s="51">
        <f t="shared" si="660"/>
        <v>1.4186830607568235</v>
      </c>
      <c r="O975" s="51" t="str">
        <f t="shared" si="661"/>
        <v>120% equal &amp; above</v>
      </c>
      <c r="P975" s="50">
        <f t="shared" si="662"/>
        <v>82036.363636363632</v>
      </c>
      <c r="Q975" s="51">
        <f t="shared" si="663"/>
        <v>1.9345678101229411</v>
      </c>
      <c r="R975" s="57"/>
      <c r="S975" s="53">
        <v>43940</v>
      </c>
      <c r="T975" s="54">
        <f t="shared" si="664"/>
        <v>2</v>
      </c>
      <c r="U975" s="54"/>
      <c r="V975" s="53">
        <f t="shared" si="665"/>
        <v>59918.181818181816</v>
      </c>
      <c r="W975" s="54"/>
    </row>
    <row r="976" spans="1:23" hidden="1">
      <c r="A976" s="8" t="s">
        <v>469</v>
      </c>
      <c r="B976" s="5" t="s">
        <v>470</v>
      </c>
      <c r="C976" s="46" t="s">
        <v>547</v>
      </c>
      <c r="D976" s="46" t="s">
        <v>548</v>
      </c>
      <c r="E976" s="46" t="s">
        <v>473</v>
      </c>
      <c r="F976" s="46" t="s">
        <v>311</v>
      </c>
      <c r="G976" s="46" t="s">
        <v>1916</v>
      </c>
      <c r="H976" s="47"/>
      <c r="I976" s="47" t="s">
        <v>1872</v>
      </c>
      <c r="J976" s="48" t="s">
        <v>11</v>
      </c>
      <c r="K976" s="45"/>
      <c r="L976" s="49">
        <v>42184.675000000003</v>
      </c>
      <c r="M976" s="50">
        <v>10205</v>
      </c>
      <c r="N976" s="51">
        <f t="shared" si="660"/>
        <v>0.24191249547377097</v>
      </c>
      <c r="O976" s="51" t="str">
        <f t="shared" si="661"/>
        <v>&gt;=20%-&lt;50%</v>
      </c>
      <c r="P976" s="50">
        <f t="shared" si="662"/>
        <v>13915.909090909092</v>
      </c>
      <c r="Q976" s="51">
        <f t="shared" si="663"/>
        <v>0.32988067564605134</v>
      </c>
      <c r="R976" s="57"/>
      <c r="S976" s="53">
        <v>0</v>
      </c>
      <c r="T976" s="54">
        <f t="shared" si="664"/>
        <v>2</v>
      </c>
      <c r="U976" s="54"/>
      <c r="V976" s="53">
        <f t="shared" si="665"/>
        <v>0</v>
      </c>
      <c r="W976" s="54"/>
    </row>
    <row r="977" spans="1:23" hidden="1">
      <c r="A977" s="55" t="s">
        <v>667</v>
      </c>
      <c r="B977" s="59" t="s">
        <v>668</v>
      </c>
      <c r="C977" s="58" t="s">
        <v>2077</v>
      </c>
      <c r="D977" s="58" t="s">
        <v>223</v>
      </c>
      <c r="E977" s="58" t="s">
        <v>589</v>
      </c>
      <c r="F977" s="58" t="s">
        <v>311</v>
      </c>
      <c r="G977" s="46" t="s">
        <v>1927</v>
      </c>
      <c r="H977" s="47"/>
      <c r="I977" s="47" t="s">
        <v>1872</v>
      </c>
      <c r="J977" s="48" t="s">
        <v>11</v>
      </c>
      <c r="K977" s="45"/>
      <c r="L977" s="49">
        <v>41983.65</v>
      </c>
      <c r="M977" s="50">
        <v>36920</v>
      </c>
      <c r="N977" s="51">
        <f t="shared" si="660"/>
        <v>0.87938995299360578</v>
      </c>
      <c r="O977" s="51" t="str">
        <f t="shared" si="661"/>
        <v>&gt;=80%-&lt;100%</v>
      </c>
      <c r="P977" s="50">
        <f t="shared" si="662"/>
        <v>50345.454545454544</v>
      </c>
      <c r="Q977" s="51">
        <f t="shared" si="663"/>
        <v>1.1991681177185534</v>
      </c>
      <c r="R977" s="57"/>
      <c r="S977" s="53">
        <v>45630</v>
      </c>
      <c r="T977" s="54">
        <f t="shared" si="664"/>
        <v>2</v>
      </c>
      <c r="U977" s="54"/>
      <c r="V977" s="53">
        <f t="shared" si="665"/>
        <v>62222.727272727272</v>
      </c>
      <c r="W977" s="54"/>
    </row>
    <row r="978" spans="1:23" hidden="1">
      <c r="A978" s="55" t="s">
        <v>633</v>
      </c>
      <c r="B978" s="59" t="s">
        <v>128</v>
      </c>
      <c r="C978" s="58" t="s">
        <v>2073</v>
      </c>
      <c r="D978" s="58" t="s">
        <v>232</v>
      </c>
      <c r="E978" s="58" t="s">
        <v>589</v>
      </c>
      <c r="F978" s="58" t="s">
        <v>311</v>
      </c>
      <c r="G978" s="46" t="s">
        <v>1925</v>
      </c>
      <c r="H978" s="47"/>
      <c r="I978" s="47" t="s">
        <v>1872</v>
      </c>
      <c r="J978" s="48" t="s">
        <v>11</v>
      </c>
      <c r="K978" s="45"/>
      <c r="L978" s="49">
        <v>41972.175000000003</v>
      </c>
      <c r="M978" s="50">
        <v>57920</v>
      </c>
      <c r="N978" s="51">
        <f t="shared" si="660"/>
        <v>1.3799618437691159</v>
      </c>
      <c r="O978" s="51" t="str">
        <f t="shared" ref="O978:O989" si="666">IF(N978&gt;=120%, "120% equal &amp; above", IF(N978&gt;=100%,"&gt;=100%- &lt;120%",IF(N978&gt;=80%,"&gt;=80%-&lt;100%",IF(N978&gt;=50%,"&gt;=50%-&lt;80%",IF(N978&gt;=20%,"&gt;=20%-&lt;50%","&lt;20%")))))</f>
        <v>120% equal &amp; above</v>
      </c>
      <c r="P978" s="50">
        <f t="shared" si="662"/>
        <v>78981.818181818177</v>
      </c>
      <c r="Q978" s="51">
        <f t="shared" ref="Q978:Q989" si="667">IFERROR(P978/L978,2)</f>
        <v>1.8817661505942489</v>
      </c>
      <c r="R978" s="57"/>
      <c r="S978" s="53">
        <v>0</v>
      </c>
      <c r="T978" s="54">
        <f t="shared" si="664"/>
        <v>2</v>
      </c>
      <c r="U978" s="54"/>
      <c r="V978" s="53">
        <f t="shared" si="665"/>
        <v>0</v>
      </c>
      <c r="W978" s="54"/>
    </row>
    <row r="979" spans="1:23" hidden="1">
      <c r="A979" s="55" t="s">
        <v>585</v>
      </c>
      <c r="B979" s="59" t="s">
        <v>586</v>
      </c>
      <c r="C979" s="58" t="s">
        <v>2230</v>
      </c>
      <c r="D979" s="58" t="s">
        <v>2231</v>
      </c>
      <c r="E979" s="58" t="s">
        <v>589</v>
      </c>
      <c r="F979" s="58" t="s">
        <v>311</v>
      </c>
      <c r="G979" s="46" t="s">
        <v>1919</v>
      </c>
      <c r="H979" s="47"/>
      <c r="I979" s="47" t="s">
        <v>1872</v>
      </c>
      <c r="J979" s="48" t="s">
        <v>11</v>
      </c>
      <c r="K979" s="45"/>
      <c r="L979" s="49">
        <v>41838.525000000001</v>
      </c>
      <c r="M979" s="50">
        <v>28010</v>
      </c>
      <c r="N979" s="51">
        <f t="shared" ref="N979:N990" si="668">IFERROR(M979/L979,2)</f>
        <v>0.66947866828479252</v>
      </c>
      <c r="O979" s="51" t="str">
        <f t="shared" si="666"/>
        <v>&gt;=50%-&lt;80%</v>
      </c>
      <c r="P979" s="50">
        <f t="shared" ref="P979:P990" si="669">M979/$B$3*$B$2</f>
        <v>38195.454545454544</v>
      </c>
      <c r="Q979" s="51">
        <f t="shared" si="667"/>
        <v>0.91292545675198977</v>
      </c>
      <c r="R979" s="57"/>
      <c r="S979" s="53">
        <v>22620</v>
      </c>
      <c r="T979" s="54">
        <f t="shared" ref="T979:T990" si="670">IFERROR(S979/R979,2)</f>
        <v>2</v>
      </c>
      <c r="U979" s="54"/>
      <c r="V979" s="53">
        <f t="shared" ref="V979:V990" si="671">S979/$B$3*$B$2</f>
        <v>30845.454545454548</v>
      </c>
      <c r="W979" s="54"/>
    </row>
    <row r="980" spans="1:23" hidden="1">
      <c r="A980" s="55" t="s">
        <v>701</v>
      </c>
      <c r="B980" s="59" t="s">
        <v>300</v>
      </c>
      <c r="C980" s="60" t="s">
        <v>1291</v>
      </c>
      <c r="D980" s="47" t="s">
        <v>1292</v>
      </c>
      <c r="E980" s="58" t="s">
        <v>473</v>
      </c>
      <c r="F980" s="58" t="s">
        <v>311</v>
      </c>
      <c r="G980" s="46" t="s">
        <v>1941</v>
      </c>
      <c r="H980" s="47"/>
      <c r="I980" s="47" t="s">
        <v>1872</v>
      </c>
      <c r="J980" s="48" t="s">
        <v>11</v>
      </c>
      <c r="K980" s="59"/>
      <c r="L980" s="49">
        <v>41600.25</v>
      </c>
      <c r="M980" s="50">
        <v>23180</v>
      </c>
      <c r="N980" s="51">
        <f t="shared" si="668"/>
        <v>0.55720818985462828</v>
      </c>
      <c r="O980" s="51" t="str">
        <f t="shared" si="666"/>
        <v>&gt;=50%-&lt;80%</v>
      </c>
      <c r="P980" s="50">
        <f t="shared" si="669"/>
        <v>31609.090909090912</v>
      </c>
      <c r="Q980" s="51">
        <f t="shared" si="667"/>
        <v>0.75982934980176586</v>
      </c>
      <c r="R980" s="57"/>
      <c r="S980" s="53">
        <v>0</v>
      </c>
      <c r="T980" s="54">
        <f t="shared" si="670"/>
        <v>2</v>
      </c>
      <c r="U980" s="54"/>
      <c r="V980" s="53">
        <f t="shared" si="671"/>
        <v>0</v>
      </c>
      <c r="W980" s="54"/>
    </row>
    <row r="981" spans="1:23" hidden="1">
      <c r="A981" s="55" t="s">
        <v>701</v>
      </c>
      <c r="B981" s="59" t="s">
        <v>300</v>
      </c>
      <c r="C981" s="60" t="s">
        <v>769</v>
      </c>
      <c r="D981" s="47" t="s">
        <v>202</v>
      </c>
      <c r="E981" s="58" t="s">
        <v>473</v>
      </c>
      <c r="F981" s="58" t="s">
        <v>311</v>
      </c>
      <c r="G981" s="46" t="s">
        <v>1940</v>
      </c>
      <c r="H981" s="47"/>
      <c r="I981" s="47" t="s">
        <v>1872</v>
      </c>
      <c r="J981" s="48" t="s">
        <v>11</v>
      </c>
      <c r="K981" s="59"/>
      <c r="L981" s="49">
        <v>41488.200000000004</v>
      </c>
      <c r="M981" s="50">
        <v>19320</v>
      </c>
      <c r="N981" s="51">
        <f t="shared" si="668"/>
        <v>0.46567457734970419</v>
      </c>
      <c r="O981" s="51" t="str">
        <f t="shared" si="666"/>
        <v>&gt;=20%-&lt;50%</v>
      </c>
      <c r="P981" s="50">
        <f t="shared" si="669"/>
        <v>26345.454545454544</v>
      </c>
      <c r="Q981" s="51">
        <f t="shared" si="667"/>
        <v>0.63501078729505112</v>
      </c>
      <c r="R981" s="57"/>
      <c r="S981" s="53">
        <v>0</v>
      </c>
      <c r="T981" s="54">
        <f t="shared" si="670"/>
        <v>2</v>
      </c>
      <c r="U981" s="54"/>
      <c r="V981" s="53">
        <f t="shared" si="671"/>
        <v>0</v>
      </c>
      <c r="W981" s="54"/>
    </row>
    <row r="982" spans="1:23">
      <c r="A982" s="55" t="s">
        <v>374</v>
      </c>
      <c r="B982" s="59" t="s">
        <v>375</v>
      </c>
      <c r="C982" s="58" t="s">
        <v>2095</v>
      </c>
      <c r="D982" s="58" t="s">
        <v>180</v>
      </c>
      <c r="E982" s="58" t="s">
        <v>311</v>
      </c>
      <c r="F982" s="58" t="s">
        <v>311</v>
      </c>
      <c r="G982" s="46" t="s">
        <v>1936</v>
      </c>
      <c r="H982" s="47"/>
      <c r="I982" s="47" t="s">
        <v>1872</v>
      </c>
      <c r="J982" s="48" t="s">
        <v>11</v>
      </c>
      <c r="K982" s="45"/>
      <c r="L982" s="49">
        <v>41325</v>
      </c>
      <c r="M982" s="50">
        <v>51120</v>
      </c>
      <c r="N982" s="51">
        <f t="shared" si="668"/>
        <v>1.2370235934664247</v>
      </c>
      <c r="O982" s="51" t="str">
        <f t="shared" si="666"/>
        <v>120% equal &amp; above</v>
      </c>
      <c r="P982" s="50">
        <f t="shared" si="669"/>
        <v>69709.090909090912</v>
      </c>
      <c r="Q982" s="51">
        <f t="shared" si="667"/>
        <v>1.6868503547269429</v>
      </c>
      <c r="R982" s="57"/>
      <c r="S982" s="53">
        <v>20770</v>
      </c>
      <c r="T982" s="54">
        <f t="shared" si="670"/>
        <v>2</v>
      </c>
      <c r="U982" s="54"/>
      <c r="V982" s="53">
        <f t="shared" si="671"/>
        <v>28322.727272727272</v>
      </c>
      <c r="W982" s="54"/>
    </row>
    <row r="983" spans="1:23" hidden="1">
      <c r="A983" s="55" t="s">
        <v>701</v>
      </c>
      <c r="B983" s="59" t="s">
        <v>300</v>
      </c>
      <c r="C983" s="58" t="s">
        <v>1024</v>
      </c>
      <c r="D983" s="58" t="s">
        <v>1025</v>
      </c>
      <c r="E983" s="58" t="s">
        <v>473</v>
      </c>
      <c r="F983" s="58" t="s">
        <v>311</v>
      </c>
      <c r="G983" s="46" t="s">
        <v>1939</v>
      </c>
      <c r="H983" s="47"/>
      <c r="I983" s="47" t="s">
        <v>1872</v>
      </c>
      <c r="J983" s="48" t="s">
        <v>11</v>
      </c>
      <c r="K983" s="45"/>
      <c r="L983" s="49">
        <v>41241.15</v>
      </c>
      <c r="M983" s="50">
        <v>26250</v>
      </c>
      <c r="N983" s="51">
        <f t="shared" si="668"/>
        <v>0.63650019458720231</v>
      </c>
      <c r="O983" s="51" t="str">
        <f t="shared" si="666"/>
        <v>&gt;=50%-&lt;80%</v>
      </c>
      <c r="P983" s="50">
        <f t="shared" si="669"/>
        <v>35795.454545454544</v>
      </c>
      <c r="Q983" s="51">
        <f t="shared" si="667"/>
        <v>0.86795481080073045</v>
      </c>
      <c r="R983" s="57"/>
      <c r="S983" s="53">
        <v>0</v>
      </c>
      <c r="T983" s="54">
        <f t="shared" si="670"/>
        <v>2</v>
      </c>
      <c r="U983" s="54"/>
      <c r="V983" s="53">
        <f t="shared" si="671"/>
        <v>0</v>
      </c>
      <c r="W983" s="54"/>
    </row>
    <row r="984" spans="1:23" hidden="1">
      <c r="A984" s="55" t="s">
        <v>633</v>
      </c>
      <c r="B984" s="59" t="s">
        <v>128</v>
      </c>
      <c r="C984" s="58" t="s">
        <v>1035</v>
      </c>
      <c r="D984" s="58" t="s">
        <v>291</v>
      </c>
      <c r="E984" s="58" t="s">
        <v>589</v>
      </c>
      <c r="F984" s="58" t="s">
        <v>311</v>
      </c>
      <c r="G984" s="46" t="s">
        <v>1924</v>
      </c>
      <c r="H984" s="47"/>
      <c r="I984" s="47" t="s">
        <v>1872</v>
      </c>
      <c r="J984" s="48" t="s">
        <v>11</v>
      </c>
      <c r="K984" s="45"/>
      <c r="L984" s="49">
        <v>41172.975000000006</v>
      </c>
      <c r="M984" s="50">
        <v>31085</v>
      </c>
      <c r="N984" s="51">
        <f t="shared" si="668"/>
        <v>0.75498552144944575</v>
      </c>
      <c r="O984" s="51" t="str">
        <f t="shared" si="666"/>
        <v>&gt;=50%-&lt;80%</v>
      </c>
      <c r="P984" s="50">
        <f t="shared" si="669"/>
        <v>42388.636363636368</v>
      </c>
      <c r="Q984" s="51">
        <f t="shared" si="667"/>
        <v>1.0295257110674261</v>
      </c>
      <c r="R984" s="57"/>
      <c r="S984" s="53">
        <v>0</v>
      </c>
      <c r="T984" s="54">
        <f t="shared" si="670"/>
        <v>2</v>
      </c>
      <c r="U984" s="54"/>
      <c r="V984" s="53">
        <f t="shared" si="671"/>
        <v>0</v>
      </c>
      <c r="W984" s="54"/>
    </row>
    <row r="985" spans="1:23" hidden="1">
      <c r="A985" s="55" t="s">
        <v>776</v>
      </c>
      <c r="B985" s="59" t="s">
        <v>777</v>
      </c>
      <c r="C985" s="58" t="s">
        <v>1832</v>
      </c>
      <c r="D985" s="58" t="s">
        <v>46</v>
      </c>
      <c r="E985" s="58" t="s">
        <v>574</v>
      </c>
      <c r="F985" s="58" t="s">
        <v>311</v>
      </c>
      <c r="G985" s="46" t="s">
        <v>1962</v>
      </c>
      <c r="H985" s="47"/>
      <c r="I985" s="47" t="s">
        <v>1872</v>
      </c>
      <c r="J985" s="48" t="s">
        <v>11</v>
      </c>
      <c r="K985" s="45" t="s">
        <v>11</v>
      </c>
      <c r="L985" s="49">
        <v>15000</v>
      </c>
      <c r="M985" s="50">
        <v>8270</v>
      </c>
      <c r="N985" s="51">
        <f t="shared" si="668"/>
        <v>0.55133333333333334</v>
      </c>
      <c r="O985" s="51" t="str">
        <f t="shared" si="666"/>
        <v>&gt;=50%-&lt;80%</v>
      </c>
      <c r="P985" s="50">
        <f t="shared" si="669"/>
        <v>11277.272727272728</v>
      </c>
      <c r="Q985" s="51">
        <f t="shared" si="667"/>
        <v>0.75181818181818183</v>
      </c>
      <c r="R985" s="57">
        <v>26000</v>
      </c>
      <c r="S985" s="53">
        <v>16030</v>
      </c>
      <c r="T985" s="54">
        <f t="shared" si="670"/>
        <v>0.61653846153846159</v>
      </c>
      <c r="U985" s="54"/>
      <c r="V985" s="53">
        <f t="shared" si="671"/>
        <v>21859.090909090908</v>
      </c>
      <c r="W985" s="54"/>
    </row>
    <row r="986" spans="1:23" hidden="1">
      <c r="A986" s="55" t="s">
        <v>776</v>
      </c>
      <c r="B986" s="59" t="s">
        <v>777</v>
      </c>
      <c r="C986" s="58" t="s">
        <v>2733</v>
      </c>
      <c r="D986" s="58" t="s">
        <v>2734</v>
      </c>
      <c r="E986" s="58" t="s">
        <v>574</v>
      </c>
      <c r="F986" s="58" t="s">
        <v>311</v>
      </c>
      <c r="G986" s="46" t="s">
        <v>1961</v>
      </c>
      <c r="H986" s="47"/>
      <c r="I986" s="47" t="s">
        <v>1872</v>
      </c>
      <c r="J986" s="48" t="s">
        <v>11</v>
      </c>
      <c r="K986" s="45" t="s">
        <v>11</v>
      </c>
      <c r="L986" s="49">
        <v>15000</v>
      </c>
      <c r="M986" s="50">
        <v>12985</v>
      </c>
      <c r="N986" s="51">
        <f t="shared" si="668"/>
        <v>0.8656666666666667</v>
      </c>
      <c r="O986" s="51" t="str">
        <f t="shared" si="666"/>
        <v>&gt;=80%-&lt;100%</v>
      </c>
      <c r="P986" s="50">
        <f t="shared" si="669"/>
        <v>17706.818181818184</v>
      </c>
      <c r="Q986" s="51">
        <f t="shared" si="667"/>
        <v>1.1804545454545456</v>
      </c>
      <c r="R986" s="57">
        <v>26000</v>
      </c>
      <c r="S986" s="53">
        <v>0</v>
      </c>
      <c r="T986" s="54">
        <f t="shared" si="670"/>
        <v>0</v>
      </c>
      <c r="U986" s="54"/>
      <c r="V986" s="53">
        <f t="shared" si="671"/>
        <v>0</v>
      </c>
      <c r="W986" s="54"/>
    </row>
    <row r="987" spans="1:23" hidden="1">
      <c r="A987" s="55" t="s">
        <v>776</v>
      </c>
      <c r="B987" s="59" t="s">
        <v>777</v>
      </c>
      <c r="C987" s="58" t="s">
        <v>2133</v>
      </c>
      <c r="D987" s="58" t="s">
        <v>2134</v>
      </c>
      <c r="E987" s="58" t="s">
        <v>574</v>
      </c>
      <c r="F987" s="58" t="s">
        <v>311</v>
      </c>
      <c r="G987" s="46" t="s">
        <v>1967</v>
      </c>
      <c r="H987" s="47"/>
      <c r="I987" s="47" t="s">
        <v>1872</v>
      </c>
      <c r="J987" s="48" t="s">
        <v>11</v>
      </c>
      <c r="K987" s="45" t="s">
        <v>11</v>
      </c>
      <c r="L987" s="49">
        <v>15000</v>
      </c>
      <c r="M987" s="50">
        <v>6650</v>
      </c>
      <c r="N987" s="51">
        <f t="shared" si="668"/>
        <v>0.44333333333333336</v>
      </c>
      <c r="O987" s="51" t="str">
        <f t="shared" si="666"/>
        <v>&gt;=20%-&lt;50%</v>
      </c>
      <c r="P987" s="50">
        <f t="shared" si="669"/>
        <v>9068.181818181818</v>
      </c>
      <c r="Q987" s="51">
        <f t="shared" si="667"/>
        <v>0.6045454545454545</v>
      </c>
      <c r="R987" s="57">
        <v>26000</v>
      </c>
      <c r="S987" s="53">
        <v>0</v>
      </c>
      <c r="T987" s="54">
        <f t="shared" si="670"/>
        <v>0</v>
      </c>
      <c r="U987" s="54"/>
      <c r="V987" s="53">
        <f t="shared" si="671"/>
        <v>0</v>
      </c>
      <c r="W987" s="54"/>
    </row>
    <row r="988" spans="1:23" hidden="1">
      <c r="A988" s="55" t="s">
        <v>776</v>
      </c>
      <c r="B988" s="59" t="s">
        <v>777</v>
      </c>
      <c r="C988" s="58" t="s">
        <v>2129</v>
      </c>
      <c r="D988" s="58" t="s">
        <v>2757</v>
      </c>
      <c r="E988" s="58" t="s">
        <v>574</v>
      </c>
      <c r="F988" s="58" t="s">
        <v>311</v>
      </c>
      <c r="G988" s="46" t="s">
        <v>1945</v>
      </c>
      <c r="H988" s="47"/>
      <c r="I988" s="47" t="s">
        <v>1872</v>
      </c>
      <c r="J988" s="48" t="s">
        <v>11</v>
      </c>
      <c r="K988" s="45" t="s">
        <v>11</v>
      </c>
      <c r="L988" s="49">
        <v>15000</v>
      </c>
      <c r="M988" s="50">
        <v>4180</v>
      </c>
      <c r="N988" s="51">
        <f t="shared" si="668"/>
        <v>0.27866666666666667</v>
      </c>
      <c r="O988" s="51" t="str">
        <f t="shared" si="666"/>
        <v>&gt;=20%-&lt;50%</v>
      </c>
      <c r="P988" s="50">
        <f t="shared" si="669"/>
        <v>5700</v>
      </c>
      <c r="Q988" s="51">
        <f t="shared" si="667"/>
        <v>0.38</v>
      </c>
      <c r="R988" s="57">
        <v>26000</v>
      </c>
      <c r="S988" s="53">
        <v>19710</v>
      </c>
      <c r="T988" s="54">
        <f t="shared" si="670"/>
        <v>0.75807692307692309</v>
      </c>
      <c r="U988" s="54"/>
      <c r="V988" s="53">
        <f t="shared" si="671"/>
        <v>26877.272727272728</v>
      </c>
      <c r="W988" s="54"/>
    </row>
    <row r="989" spans="1:23" hidden="1">
      <c r="A989" s="55" t="s">
        <v>469</v>
      </c>
      <c r="B989" s="59" t="s">
        <v>470</v>
      </c>
      <c r="C989" s="58" t="s">
        <v>1475</v>
      </c>
      <c r="D989" s="58" t="s">
        <v>1476</v>
      </c>
      <c r="E989" s="58" t="s">
        <v>473</v>
      </c>
      <c r="F989" s="58" t="s">
        <v>311</v>
      </c>
      <c r="G989" s="46" t="s">
        <v>1914</v>
      </c>
      <c r="H989" s="47"/>
      <c r="I989" s="47" t="s">
        <v>1872</v>
      </c>
      <c r="J989" s="48" t="s">
        <v>11</v>
      </c>
      <c r="K989" s="45"/>
      <c r="L989" s="49">
        <v>40945.5</v>
      </c>
      <c r="M989" s="50">
        <v>29700</v>
      </c>
      <c r="N989" s="51">
        <f t="shared" si="668"/>
        <v>0.72535443455324766</v>
      </c>
      <c r="O989" s="51" t="str">
        <f t="shared" si="666"/>
        <v>&gt;=50%-&lt;80%</v>
      </c>
      <c r="P989" s="50">
        <f t="shared" si="669"/>
        <v>40500</v>
      </c>
      <c r="Q989" s="51">
        <f t="shared" si="667"/>
        <v>0.98911968348170132</v>
      </c>
      <c r="R989" s="57"/>
      <c r="S989" s="53">
        <v>0</v>
      </c>
      <c r="T989" s="54">
        <f t="shared" si="670"/>
        <v>2</v>
      </c>
      <c r="U989" s="54"/>
      <c r="V989" s="53">
        <f t="shared" si="671"/>
        <v>0</v>
      </c>
      <c r="W989" s="54"/>
    </row>
    <row r="990" spans="1:23" hidden="1">
      <c r="A990" s="55" t="s">
        <v>428</v>
      </c>
      <c r="B990" s="59" t="s">
        <v>429</v>
      </c>
      <c r="C990" s="58" t="s">
        <v>458</v>
      </c>
      <c r="D990" s="58" t="s">
        <v>195</v>
      </c>
      <c r="E990" s="58" t="s">
        <v>310</v>
      </c>
      <c r="F990" s="58" t="s">
        <v>311</v>
      </c>
      <c r="G990" s="46" t="s">
        <v>1908</v>
      </c>
      <c r="H990" s="47"/>
      <c r="I990" s="47" t="s">
        <v>1872</v>
      </c>
      <c r="J990" s="48" t="s">
        <v>11</v>
      </c>
      <c r="K990" s="59"/>
      <c r="L990" s="49">
        <v>40246.666666666664</v>
      </c>
      <c r="M990" s="50">
        <v>57810</v>
      </c>
      <c r="N990" s="51">
        <f t="shared" si="668"/>
        <v>1.4363922478052014</v>
      </c>
      <c r="O990" s="51" t="str">
        <f t="shared" ref="O990:O1013" si="672">IF(N990&gt;=120%, "120% equal &amp; above", IF(N990&gt;=100%,"&gt;=100%- &lt;120%",IF(N990&gt;=80%,"&gt;=80%-&lt;100%",IF(N990&gt;=50%,"&gt;=50%-&lt;80%",IF(N990&gt;=20%,"&gt;=20%-&lt;50%","&lt;20%")))))</f>
        <v>120% equal &amp; above</v>
      </c>
      <c r="P990" s="50">
        <f t="shared" si="669"/>
        <v>78831.818181818177</v>
      </c>
      <c r="Q990" s="51">
        <f t="shared" ref="Q990:Q1013" si="673">IFERROR(P990/L990,2)</f>
        <v>1.9587167015525471</v>
      </c>
      <c r="R990" s="57"/>
      <c r="S990" s="53">
        <v>58590</v>
      </c>
      <c r="T990" s="54">
        <f t="shared" si="670"/>
        <v>2</v>
      </c>
      <c r="U990" s="54"/>
      <c r="V990" s="53">
        <f t="shared" si="671"/>
        <v>79895.454545454544</v>
      </c>
      <c r="W990" s="54"/>
    </row>
    <row r="991" spans="1:23">
      <c r="A991" s="55" t="s">
        <v>374</v>
      </c>
      <c r="B991" s="59" t="s">
        <v>375</v>
      </c>
      <c r="C991" s="58" t="s">
        <v>379</v>
      </c>
      <c r="D991" s="76" t="s">
        <v>380</v>
      </c>
      <c r="E991" s="58" t="s">
        <v>311</v>
      </c>
      <c r="F991" s="58" t="s">
        <v>311</v>
      </c>
      <c r="G991" s="46" t="s">
        <v>1900</v>
      </c>
      <c r="H991" s="47"/>
      <c r="I991" s="47" t="s">
        <v>1872</v>
      </c>
      <c r="J991" s="48" t="s">
        <v>11</v>
      </c>
      <c r="K991" s="45"/>
      <c r="L991" s="49">
        <v>40146.666666666664</v>
      </c>
      <c r="M991" s="50">
        <v>24910</v>
      </c>
      <c r="N991" s="51">
        <f t="shared" ref="N991:N1014" si="674">IFERROR(M991/L991,2)</f>
        <v>0.62047492527399539</v>
      </c>
      <c r="O991" s="51" t="str">
        <f t="shared" si="672"/>
        <v>&gt;=50%-&lt;80%</v>
      </c>
      <c r="P991" s="50">
        <f t="shared" ref="P991:P1014" si="675">M991/$B$3*$B$2</f>
        <v>33968.181818181816</v>
      </c>
      <c r="Q991" s="51">
        <f t="shared" si="673"/>
        <v>0.84610217082817551</v>
      </c>
      <c r="R991" s="57"/>
      <c r="S991" s="53">
        <v>0</v>
      </c>
      <c r="T991" s="54">
        <f t="shared" ref="T991:T1014" si="676">IFERROR(S991/R991,2)</f>
        <v>2</v>
      </c>
      <c r="U991" s="54"/>
      <c r="V991" s="53">
        <f t="shared" ref="V991:V1014" si="677">S991/$B$3*$B$2</f>
        <v>0</v>
      </c>
      <c r="W991" s="54"/>
    </row>
    <row r="992" spans="1:23" hidden="1">
      <c r="A992" s="55" t="s">
        <v>633</v>
      </c>
      <c r="B992" s="59" t="s">
        <v>128</v>
      </c>
      <c r="C992" s="58" t="s">
        <v>640</v>
      </c>
      <c r="D992" s="58" t="s">
        <v>641</v>
      </c>
      <c r="E992" s="58" t="s">
        <v>589</v>
      </c>
      <c r="F992" s="58" t="s">
        <v>311</v>
      </c>
      <c r="G992" s="46" t="s">
        <v>1923</v>
      </c>
      <c r="H992" s="47"/>
      <c r="I992" s="47" t="s">
        <v>1872</v>
      </c>
      <c r="J992" s="48" t="s">
        <v>11</v>
      </c>
      <c r="K992" s="45"/>
      <c r="L992" s="49">
        <v>40103.775000000001</v>
      </c>
      <c r="M992" s="50">
        <v>17610</v>
      </c>
      <c r="N992" s="51">
        <f t="shared" si="674"/>
        <v>0.43911078196503944</v>
      </c>
      <c r="O992" s="51" t="str">
        <f t="shared" si="672"/>
        <v>&gt;=20%-&lt;50%</v>
      </c>
      <c r="P992" s="50">
        <f t="shared" si="675"/>
        <v>24013.636363636364</v>
      </c>
      <c r="Q992" s="51">
        <f t="shared" si="673"/>
        <v>0.59878742995232648</v>
      </c>
      <c r="R992" s="57"/>
      <c r="S992" s="53">
        <v>0</v>
      </c>
      <c r="T992" s="54">
        <f t="shared" si="676"/>
        <v>2</v>
      </c>
      <c r="U992" s="54"/>
      <c r="V992" s="53">
        <f t="shared" si="677"/>
        <v>0</v>
      </c>
      <c r="W992" s="54"/>
    </row>
    <row r="993" spans="1:23" hidden="1">
      <c r="A993" s="8" t="s">
        <v>785</v>
      </c>
      <c r="B993" s="5" t="s">
        <v>786</v>
      </c>
      <c r="C993" s="46" t="s">
        <v>1161</v>
      </c>
      <c r="D993" s="46" t="s">
        <v>1162</v>
      </c>
      <c r="E993" s="46" t="s">
        <v>789</v>
      </c>
      <c r="F993" s="46" t="s">
        <v>311</v>
      </c>
      <c r="G993" s="46" t="s">
        <v>1949</v>
      </c>
      <c r="H993" s="47"/>
      <c r="I993" s="47" t="s">
        <v>1872</v>
      </c>
      <c r="J993" s="48" t="s">
        <v>11</v>
      </c>
      <c r="K993" s="45"/>
      <c r="L993" s="49">
        <v>40000</v>
      </c>
      <c r="M993" s="50">
        <v>32780</v>
      </c>
      <c r="N993" s="51">
        <f t="shared" si="674"/>
        <v>0.81950000000000001</v>
      </c>
      <c r="O993" s="51" t="str">
        <f t="shared" si="672"/>
        <v>&gt;=80%-&lt;100%</v>
      </c>
      <c r="P993" s="50">
        <f t="shared" si="675"/>
        <v>44700</v>
      </c>
      <c r="Q993" s="51">
        <f t="shared" si="673"/>
        <v>1.1174999999999999</v>
      </c>
      <c r="R993" s="57"/>
      <c r="S993" s="53">
        <v>4050</v>
      </c>
      <c r="T993" s="54">
        <f t="shared" si="676"/>
        <v>2</v>
      </c>
      <c r="U993" s="54"/>
      <c r="V993" s="53">
        <f t="shared" si="677"/>
        <v>5522.727272727273</v>
      </c>
      <c r="W993" s="54"/>
    </row>
    <row r="994" spans="1:23" hidden="1">
      <c r="A994" s="8" t="s">
        <v>307</v>
      </c>
      <c r="B994" s="5" t="s">
        <v>308</v>
      </c>
      <c r="C994" s="46" t="s">
        <v>1988</v>
      </c>
      <c r="D994" s="46" t="s">
        <v>1989</v>
      </c>
      <c r="E994" s="46" t="s">
        <v>310</v>
      </c>
      <c r="F994" s="46" t="s">
        <v>311</v>
      </c>
      <c r="G994" s="46" t="s">
        <v>1892</v>
      </c>
      <c r="H994" s="47"/>
      <c r="I994" s="47" t="s">
        <v>1872</v>
      </c>
      <c r="J994" s="48" t="s">
        <v>11</v>
      </c>
      <c r="K994" s="45"/>
      <c r="L994" s="49">
        <v>40000</v>
      </c>
      <c r="M994" s="50">
        <v>51300</v>
      </c>
      <c r="N994" s="51">
        <f t="shared" si="674"/>
        <v>1.2825</v>
      </c>
      <c r="O994" s="51" t="str">
        <f t="shared" si="672"/>
        <v>120% equal &amp; above</v>
      </c>
      <c r="P994" s="50">
        <f t="shared" si="675"/>
        <v>69954.545454545456</v>
      </c>
      <c r="Q994" s="51">
        <f t="shared" si="673"/>
        <v>1.7488636363636363</v>
      </c>
      <c r="R994" s="57"/>
      <c r="S994" s="53">
        <v>25260</v>
      </c>
      <c r="T994" s="54">
        <f t="shared" si="676"/>
        <v>2</v>
      </c>
      <c r="U994" s="54"/>
      <c r="V994" s="53">
        <f t="shared" si="677"/>
        <v>34445.454545454544</v>
      </c>
      <c r="W994" s="54"/>
    </row>
    <row r="995" spans="1:23">
      <c r="A995" s="8" t="s">
        <v>374</v>
      </c>
      <c r="B995" s="5" t="s">
        <v>375</v>
      </c>
      <c r="C995" s="46" t="s">
        <v>1368</v>
      </c>
      <c r="D995" s="46" t="s">
        <v>261</v>
      </c>
      <c r="E995" s="46" t="s">
        <v>311</v>
      </c>
      <c r="F995" s="46" t="s">
        <v>311</v>
      </c>
      <c r="G995" s="46" t="s">
        <v>1900</v>
      </c>
      <c r="H995" s="47"/>
      <c r="I995" s="47" t="s">
        <v>1872</v>
      </c>
      <c r="J995" s="48" t="s">
        <v>11</v>
      </c>
      <c r="K995" s="45"/>
      <c r="L995" s="49">
        <v>40000</v>
      </c>
      <c r="M995" s="50">
        <v>37010</v>
      </c>
      <c r="N995" s="51">
        <f t="shared" si="674"/>
        <v>0.92525000000000002</v>
      </c>
      <c r="O995" s="51" t="str">
        <f t="shared" si="672"/>
        <v>&gt;=80%-&lt;100%</v>
      </c>
      <c r="P995" s="50">
        <f t="shared" si="675"/>
        <v>50468.181818181816</v>
      </c>
      <c r="Q995" s="51">
        <f t="shared" si="673"/>
        <v>1.2617045454545455</v>
      </c>
      <c r="R995" s="57"/>
      <c r="S995" s="53">
        <v>9040</v>
      </c>
      <c r="T995" s="54">
        <f t="shared" si="676"/>
        <v>2</v>
      </c>
      <c r="U995" s="54"/>
      <c r="V995" s="53">
        <f t="shared" si="677"/>
        <v>12327.272727272728</v>
      </c>
      <c r="W995" s="54"/>
    </row>
    <row r="996" spans="1:23" hidden="1">
      <c r="A996" s="8" t="s">
        <v>785</v>
      </c>
      <c r="B996" s="5" t="s">
        <v>786</v>
      </c>
      <c r="C996" s="46" t="s">
        <v>1059</v>
      </c>
      <c r="D996" s="46" t="s">
        <v>1060</v>
      </c>
      <c r="E996" s="46" t="s">
        <v>789</v>
      </c>
      <c r="F996" s="46" t="s">
        <v>311</v>
      </c>
      <c r="G996" s="46" t="s">
        <v>1951</v>
      </c>
      <c r="H996" s="47"/>
      <c r="I996" s="47" t="s">
        <v>1872</v>
      </c>
      <c r="J996" s="48" t="s">
        <v>11</v>
      </c>
      <c r="K996" s="45"/>
      <c r="L996" s="49">
        <v>40000</v>
      </c>
      <c r="M996" s="50">
        <v>32205</v>
      </c>
      <c r="N996" s="51">
        <f t="shared" si="674"/>
        <v>0.80512499999999998</v>
      </c>
      <c r="O996" s="51" t="str">
        <f t="shared" si="672"/>
        <v>&gt;=80%-&lt;100%</v>
      </c>
      <c r="P996" s="50">
        <f t="shared" si="675"/>
        <v>43915.909090909088</v>
      </c>
      <c r="Q996" s="51">
        <f t="shared" si="673"/>
        <v>1.0978977272727273</v>
      </c>
      <c r="R996" s="57"/>
      <c r="S996" s="53">
        <v>0</v>
      </c>
      <c r="T996" s="54">
        <f t="shared" si="676"/>
        <v>2</v>
      </c>
      <c r="U996" s="54"/>
      <c r="V996" s="53">
        <f t="shared" si="677"/>
        <v>0</v>
      </c>
      <c r="W996" s="54"/>
    </row>
    <row r="997" spans="1:23">
      <c r="A997" s="8" t="s">
        <v>374</v>
      </c>
      <c r="B997" s="5" t="s">
        <v>375</v>
      </c>
      <c r="C997" s="46" t="s">
        <v>389</v>
      </c>
      <c r="D997" s="46" t="s">
        <v>78</v>
      </c>
      <c r="E997" s="46" t="s">
        <v>311</v>
      </c>
      <c r="F997" s="46" t="s">
        <v>311</v>
      </c>
      <c r="G997" s="46" t="s">
        <v>1902</v>
      </c>
      <c r="H997" s="47"/>
      <c r="I997" s="47" t="s">
        <v>1872</v>
      </c>
      <c r="J997" s="48" t="s">
        <v>11</v>
      </c>
      <c r="K997" s="45"/>
      <c r="L997" s="49">
        <v>40000</v>
      </c>
      <c r="M997" s="50">
        <v>45200</v>
      </c>
      <c r="N997" s="51">
        <f t="shared" si="674"/>
        <v>1.1299999999999999</v>
      </c>
      <c r="O997" s="51" t="str">
        <f t="shared" si="672"/>
        <v>&gt;=100%- &lt;120%</v>
      </c>
      <c r="P997" s="50">
        <f t="shared" si="675"/>
        <v>61636.363636363632</v>
      </c>
      <c r="Q997" s="51">
        <f t="shared" si="673"/>
        <v>1.5409090909090908</v>
      </c>
      <c r="R997" s="57"/>
      <c r="S997" s="53">
        <v>0</v>
      </c>
      <c r="T997" s="54">
        <f t="shared" si="676"/>
        <v>2</v>
      </c>
      <c r="U997" s="54"/>
      <c r="V997" s="53">
        <f t="shared" si="677"/>
        <v>0</v>
      </c>
      <c r="W997" s="54"/>
    </row>
    <row r="998" spans="1:23" hidden="1">
      <c r="A998" s="8" t="s">
        <v>685</v>
      </c>
      <c r="B998" s="5" t="s">
        <v>686</v>
      </c>
      <c r="C998" s="46" t="s">
        <v>918</v>
      </c>
      <c r="D998" s="46" t="s">
        <v>255</v>
      </c>
      <c r="E998" s="46" t="s">
        <v>311</v>
      </c>
      <c r="F998" s="46" t="s">
        <v>311</v>
      </c>
      <c r="G998" s="46" t="s">
        <v>1932</v>
      </c>
      <c r="H998" s="47"/>
      <c r="I998" s="47" t="s">
        <v>1872</v>
      </c>
      <c r="J998" s="48" t="s">
        <v>11</v>
      </c>
      <c r="K998" s="45"/>
      <c r="L998" s="49">
        <v>40000</v>
      </c>
      <c r="M998" s="50">
        <v>42475</v>
      </c>
      <c r="N998" s="51">
        <f t="shared" si="674"/>
        <v>1.0618749999999999</v>
      </c>
      <c r="O998" s="51" t="str">
        <f t="shared" si="672"/>
        <v>&gt;=100%- &lt;120%</v>
      </c>
      <c r="P998" s="50">
        <f t="shared" si="675"/>
        <v>57920.454545454544</v>
      </c>
      <c r="Q998" s="51">
        <f t="shared" si="673"/>
        <v>1.4480113636363636</v>
      </c>
      <c r="R998" s="57"/>
      <c r="S998" s="53">
        <v>9980</v>
      </c>
      <c r="T998" s="54">
        <f t="shared" si="676"/>
        <v>2</v>
      </c>
      <c r="U998" s="54"/>
      <c r="V998" s="53">
        <f t="shared" si="677"/>
        <v>13609.090909090908</v>
      </c>
      <c r="W998" s="54"/>
    </row>
    <row r="999" spans="1:23" hidden="1">
      <c r="A999" s="8" t="s">
        <v>680</v>
      </c>
      <c r="B999" s="5" t="s">
        <v>681</v>
      </c>
      <c r="C999" s="46" t="s">
        <v>717</v>
      </c>
      <c r="D999" s="46" t="s">
        <v>718</v>
      </c>
      <c r="E999" s="46" t="s">
        <v>311</v>
      </c>
      <c r="F999" s="46" t="s">
        <v>311</v>
      </c>
      <c r="G999" s="46" t="s">
        <v>1934</v>
      </c>
      <c r="H999" s="47"/>
      <c r="I999" s="47" t="s">
        <v>1872</v>
      </c>
      <c r="J999" s="48" t="s">
        <v>11</v>
      </c>
      <c r="K999" s="45"/>
      <c r="L999" s="49">
        <v>40000</v>
      </c>
      <c r="M999" s="50">
        <v>24410</v>
      </c>
      <c r="N999" s="51">
        <f t="shared" si="674"/>
        <v>0.61024999999999996</v>
      </c>
      <c r="O999" s="51" t="str">
        <f t="shared" si="672"/>
        <v>&gt;=50%-&lt;80%</v>
      </c>
      <c r="P999" s="50">
        <f t="shared" si="675"/>
        <v>33286.363636363632</v>
      </c>
      <c r="Q999" s="51">
        <f t="shared" si="673"/>
        <v>0.83215909090909079</v>
      </c>
      <c r="R999" s="57"/>
      <c r="S999" s="53">
        <v>3890</v>
      </c>
      <c r="T999" s="54">
        <f t="shared" si="676"/>
        <v>2</v>
      </c>
      <c r="U999" s="54"/>
      <c r="V999" s="53">
        <f t="shared" si="677"/>
        <v>5304.545454545454</v>
      </c>
      <c r="W999" s="54"/>
    </row>
    <row r="1000" spans="1:23" hidden="1">
      <c r="A1000" s="8" t="s">
        <v>785</v>
      </c>
      <c r="B1000" s="5" t="s">
        <v>786</v>
      </c>
      <c r="C1000" s="46" t="s">
        <v>897</v>
      </c>
      <c r="D1000" s="46" t="s">
        <v>898</v>
      </c>
      <c r="E1000" s="46" t="s">
        <v>789</v>
      </c>
      <c r="F1000" s="46" t="s">
        <v>311</v>
      </c>
      <c r="G1000" s="46" t="s">
        <v>1948</v>
      </c>
      <c r="H1000" s="47"/>
      <c r="I1000" s="47" t="s">
        <v>1872</v>
      </c>
      <c r="J1000" s="48" t="s">
        <v>11</v>
      </c>
      <c r="K1000" s="45"/>
      <c r="L1000" s="49">
        <v>40000</v>
      </c>
      <c r="M1000" s="50">
        <v>46150</v>
      </c>
      <c r="N1000" s="51">
        <f t="shared" si="674"/>
        <v>1.1537500000000001</v>
      </c>
      <c r="O1000" s="51" t="str">
        <f t="shared" si="672"/>
        <v>&gt;=100%- &lt;120%</v>
      </c>
      <c r="P1000" s="50">
        <f t="shared" si="675"/>
        <v>62931.818181818177</v>
      </c>
      <c r="Q1000" s="51">
        <f t="shared" si="673"/>
        <v>1.5732954545454545</v>
      </c>
      <c r="R1000" s="57"/>
      <c r="S1000" s="53">
        <v>18450</v>
      </c>
      <c r="T1000" s="54">
        <f t="shared" si="676"/>
        <v>2</v>
      </c>
      <c r="U1000" s="54"/>
      <c r="V1000" s="53">
        <f t="shared" si="677"/>
        <v>25159.090909090908</v>
      </c>
      <c r="W1000" s="54"/>
    </row>
    <row r="1001" spans="1:23">
      <c r="A1001" s="8" t="s">
        <v>374</v>
      </c>
      <c r="B1001" s="5" t="s">
        <v>375</v>
      </c>
      <c r="C1001" s="46" t="s">
        <v>1017</v>
      </c>
      <c r="D1001" s="46" t="s">
        <v>1018</v>
      </c>
      <c r="E1001" s="46" t="s">
        <v>311</v>
      </c>
      <c r="F1001" s="46" t="s">
        <v>311</v>
      </c>
      <c r="G1001" s="46" t="s">
        <v>1900</v>
      </c>
      <c r="H1001" s="47"/>
      <c r="I1001" s="47" t="s">
        <v>1872</v>
      </c>
      <c r="J1001" s="48" t="s">
        <v>11</v>
      </c>
      <c r="K1001" s="45"/>
      <c r="L1001" s="49">
        <v>40000</v>
      </c>
      <c r="M1001" s="50">
        <v>26590</v>
      </c>
      <c r="N1001" s="51">
        <f t="shared" si="674"/>
        <v>0.66474999999999995</v>
      </c>
      <c r="O1001" s="51" t="str">
        <f t="shared" si="672"/>
        <v>&gt;=50%-&lt;80%</v>
      </c>
      <c r="P1001" s="50">
        <f t="shared" si="675"/>
        <v>36259.090909090912</v>
      </c>
      <c r="Q1001" s="51">
        <f t="shared" si="673"/>
        <v>0.90647727272727274</v>
      </c>
      <c r="R1001" s="57"/>
      <c r="S1001" s="53">
        <v>0</v>
      </c>
      <c r="T1001" s="54">
        <f t="shared" si="676"/>
        <v>2</v>
      </c>
      <c r="U1001" s="54"/>
      <c r="V1001" s="53">
        <f t="shared" si="677"/>
        <v>0</v>
      </c>
      <c r="W1001" s="54"/>
    </row>
    <row r="1002" spans="1:23">
      <c r="A1002" s="8" t="s">
        <v>374</v>
      </c>
      <c r="B1002" s="5" t="s">
        <v>375</v>
      </c>
      <c r="C1002" s="46" t="s">
        <v>1174</v>
      </c>
      <c r="D1002" s="46" t="s">
        <v>25</v>
      </c>
      <c r="E1002" s="46" t="s">
        <v>311</v>
      </c>
      <c r="F1002" s="46" t="s">
        <v>311</v>
      </c>
      <c r="G1002" s="46" t="s">
        <v>1937</v>
      </c>
      <c r="H1002" s="47"/>
      <c r="I1002" s="47" t="s">
        <v>1872</v>
      </c>
      <c r="J1002" s="48" t="s">
        <v>11</v>
      </c>
      <c r="K1002" s="45"/>
      <c r="L1002" s="49">
        <v>40000</v>
      </c>
      <c r="M1002" s="50">
        <v>88050</v>
      </c>
      <c r="N1002" s="51">
        <f t="shared" si="674"/>
        <v>2.2012499999999999</v>
      </c>
      <c r="O1002" s="51" t="str">
        <f t="shared" si="672"/>
        <v>120% equal &amp; above</v>
      </c>
      <c r="P1002" s="50">
        <f t="shared" si="675"/>
        <v>120068.18181818182</v>
      </c>
      <c r="Q1002" s="51">
        <f t="shared" si="673"/>
        <v>3.0017045454545457</v>
      </c>
      <c r="R1002" s="57"/>
      <c r="S1002" s="53">
        <v>0</v>
      </c>
      <c r="T1002" s="54">
        <f t="shared" si="676"/>
        <v>2</v>
      </c>
      <c r="U1002" s="54"/>
      <c r="V1002" s="53">
        <f t="shared" si="677"/>
        <v>0</v>
      </c>
      <c r="W1002" s="54"/>
    </row>
    <row r="1003" spans="1:23">
      <c r="A1003" s="8" t="s">
        <v>374</v>
      </c>
      <c r="B1003" s="5" t="s">
        <v>375</v>
      </c>
      <c r="C1003" s="46" t="s">
        <v>2218</v>
      </c>
      <c r="D1003" s="46" t="s">
        <v>2219</v>
      </c>
      <c r="E1003" s="46" t="s">
        <v>311</v>
      </c>
      <c r="F1003" s="46" t="s">
        <v>311</v>
      </c>
      <c r="G1003" s="46" t="s">
        <v>1902</v>
      </c>
      <c r="H1003" s="47"/>
      <c r="I1003" s="47" t="s">
        <v>1872</v>
      </c>
      <c r="J1003" s="48" t="s">
        <v>11</v>
      </c>
      <c r="K1003" s="45"/>
      <c r="L1003" s="49">
        <v>40000</v>
      </c>
      <c r="M1003" s="50">
        <v>11520</v>
      </c>
      <c r="N1003" s="51">
        <f t="shared" si="674"/>
        <v>0.28799999999999998</v>
      </c>
      <c r="O1003" s="51" t="str">
        <f t="shared" si="672"/>
        <v>&gt;=20%-&lt;50%</v>
      </c>
      <c r="P1003" s="50">
        <f t="shared" si="675"/>
        <v>15709.090909090908</v>
      </c>
      <c r="Q1003" s="51">
        <f t="shared" si="673"/>
        <v>0.3927272727272727</v>
      </c>
      <c r="R1003" s="57"/>
      <c r="S1003" s="53">
        <v>0</v>
      </c>
      <c r="T1003" s="54">
        <f t="shared" si="676"/>
        <v>2</v>
      </c>
      <c r="U1003" s="54"/>
      <c r="V1003" s="53">
        <f t="shared" si="677"/>
        <v>0</v>
      </c>
      <c r="W1003" s="54"/>
    </row>
    <row r="1004" spans="1:23">
      <c r="A1004" s="8" t="s">
        <v>374</v>
      </c>
      <c r="B1004" s="5" t="s">
        <v>375</v>
      </c>
      <c r="C1004" s="46" t="s">
        <v>2716</v>
      </c>
      <c r="D1004" s="46" t="s">
        <v>2717</v>
      </c>
      <c r="E1004" s="46" t="s">
        <v>311</v>
      </c>
      <c r="F1004" s="46" t="s">
        <v>311</v>
      </c>
      <c r="G1004" s="46" t="s">
        <v>1938</v>
      </c>
      <c r="H1004" s="47"/>
      <c r="I1004" s="47" t="s">
        <v>1872</v>
      </c>
      <c r="J1004" s="48" t="s">
        <v>11</v>
      </c>
      <c r="K1004" s="45"/>
      <c r="L1004" s="49">
        <v>40000</v>
      </c>
      <c r="M1004" s="50">
        <v>4600</v>
      </c>
      <c r="N1004" s="51">
        <f t="shared" si="674"/>
        <v>0.115</v>
      </c>
      <c r="O1004" s="51" t="str">
        <f t="shared" si="672"/>
        <v>&lt;20%</v>
      </c>
      <c r="P1004" s="50">
        <f t="shared" si="675"/>
        <v>6272.727272727273</v>
      </c>
      <c r="Q1004" s="51">
        <f t="shared" si="673"/>
        <v>0.15681818181818183</v>
      </c>
      <c r="R1004" s="57"/>
      <c r="S1004" s="53">
        <v>0</v>
      </c>
      <c r="T1004" s="54">
        <f t="shared" si="676"/>
        <v>2</v>
      </c>
      <c r="U1004" s="54"/>
      <c r="V1004" s="53">
        <f t="shared" si="677"/>
        <v>0</v>
      </c>
      <c r="W1004" s="54"/>
    </row>
    <row r="1005" spans="1:23" hidden="1">
      <c r="A1005" s="8" t="s">
        <v>685</v>
      </c>
      <c r="B1005" s="5" t="s">
        <v>686</v>
      </c>
      <c r="C1005" s="46" t="s">
        <v>1553</v>
      </c>
      <c r="D1005" s="46" t="s">
        <v>47</v>
      </c>
      <c r="E1005" s="46" t="s">
        <v>311</v>
      </c>
      <c r="F1005" s="46" t="s">
        <v>311</v>
      </c>
      <c r="G1005" s="46" t="s">
        <v>1884</v>
      </c>
      <c r="H1005" s="47"/>
      <c r="I1005" s="47" t="s">
        <v>1872</v>
      </c>
      <c r="J1005" s="48" t="s">
        <v>11</v>
      </c>
      <c r="K1005" s="45"/>
      <c r="L1005" s="49">
        <v>40000</v>
      </c>
      <c r="M1005" s="50">
        <v>46660</v>
      </c>
      <c r="N1005" s="51">
        <f t="shared" si="674"/>
        <v>1.1665000000000001</v>
      </c>
      <c r="O1005" s="51" t="str">
        <f t="shared" si="672"/>
        <v>&gt;=100%- &lt;120%</v>
      </c>
      <c r="P1005" s="50">
        <f t="shared" si="675"/>
        <v>63627.272727272728</v>
      </c>
      <c r="Q1005" s="51">
        <f t="shared" si="673"/>
        <v>1.5906818181818183</v>
      </c>
      <c r="R1005" s="57"/>
      <c r="S1005" s="53">
        <v>6570</v>
      </c>
      <c r="T1005" s="54">
        <f t="shared" si="676"/>
        <v>2</v>
      </c>
      <c r="U1005" s="54"/>
      <c r="V1005" s="53">
        <f t="shared" si="677"/>
        <v>8959.0909090909081</v>
      </c>
      <c r="W1005" s="54"/>
    </row>
    <row r="1006" spans="1:23">
      <c r="A1006" s="8" t="s">
        <v>374</v>
      </c>
      <c r="B1006" s="5" t="s">
        <v>375</v>
      </c>
      <c r="C1006" s="46" t="s">
        <v>2199</v>
      </c>
      <c r="D1006" s="46" t="s">
        <v>2200</v>
      </c>
      <c r="E1006" s="46" t="s">
        <v>311</v>
      </c>
      <c r="F1006" s="46" t="s">
        <v>311</v>
      </c>
      <c r="G1006" s="46" t="s">
        <v>1900</v>
      </c>
      <c r="H1006" s="47"/>
      <c r="I1006" s="47" t="s">
        <v>1872</v>
      </c>
      <c r="J1006" s="48" t="s">
        <v>11</v>
      </c>
      <c r="K1006" s="45"/>
      <c r="L1006" s="49">
        <v>40000</v>
      </c>
      <c r="M1006" s="50">
        <v>8710</v>
      </c>
      <c r="N1006" s="51">
        <f t="shared" si="674"/>
        <v>0.21775</v>
      </c>
      <c r="O1006" s="51" t="str">
        <f t="shared" si="672"/>
        <v>&gt;=20%-&lt;50%</v>
      </c>
      <c r="P1006" s="50">
        <f t="shared" si="675"/>
        <v>11877.272727272728</v>
      </c>
      <c r="Q1006" s="51">
        <f t="shared" si="673"/>
        <v>0.29693181818181819</v>
      </c>
      <c r="R1006" s="57"/>
      <c r="S1006" s="53">
        <v>4990</v>
      </c>
      <c r="T1006" s="54">
        <f t="shared" si="676"/>
        <v>2</v>
      </c>
      <c r="U1006" s="54"/>
      <c r="V1006" s="53">
        <f t="shared" si="677"/>
        <v>6804.545454545454</v>
      </c>
      <c r="W1006" s="54"/>
    </row>
    <row r="1007" spans="1:23">
      <c r="A1007" s="8" t="s">
        <v>374</v>
      </c>
      <c r="B1007" s="5" t="s">
        <v>375</v>
      </c>
      <c r="C1007" s="46" t="s">
        <v>2099</v>
      </c>
      <c r="D1007" s="46" t="s">
        <v>2100</v>
      </c>
      <c r="E1007" s="46" t="s">
        <v>311</v>
      </c>
      <c r="F1007" s="46" t="s">
        <v>311</v>
      </c>
      <c r="G1007" s="46" t="s">
        <v>1937</v>
      </c>
      <c r="H1007" s="47"/>
      <c r="I1007" s="47" t="s">
        <v>1872</v>
      </c>
      <c r="J1007" s="48" t="s">
        <v>11</v>
      </c>
      <c r="K1007" s="45"/>
      <c r="L1007" s="49">
        <v>40000</v>
      </c>
      <c r="M1007" s="50">
        <v>46860</v>
      </c>
      <c r="N1007" s="51">
        <f t="shared" si="674"/>
        <v>1.1715</v>
      </c>
      <c r="O1007" s="51" t="str">
        <f t="shared" si="672"/>
        <v>&gt;=100%- &lt;120%</v>
      </c>
      <c r="P1007" s="50">
        <f t="shared" si="675"/>
        <v>63900</v>
      </c>
      <c r="Q1007" s="51">
        <f t="shared" si="673"/>
        <v>1.5974999999999999</v>
      </c>
      <c r="R1007" s="57"/>
      <c r="S1007" s="53">
        <v>0</v>
      </c>
      <c r="T1007" s="54">
        <f t="shared" si="676"/>
        <v>2</v>
      </c>
      <c r="U1007" s="54"/>
      <c r="V1007" s="53">
        <f t="shared" si="677"/>
        <v>0</v>
      </c>
      <c r="W1007" s="54"/>
    </row>
    <row r="1008" spans="1:23" hidden="1">
      <c r="A1008" s="8" t="s">
        <v>680</v>
      </c>
      <c r="B1008" s="5" t="s">
        <v>681</v>
      </c>
      <c r="C1008" s="46" t="s">
        <v>982</v>
      </c>
      <c r="D1008" s="46" t="s">
        <v>983</v>
      </c>
      <c r="E1008" s="46" t="s">
        <v>311</v>
      </c>
      <c r="F1008" s="46" t="s">
        <v>311</v>
      </c>
      <c r="G1008" s="46" t="s">
        <v>1934</v>
      </c>
      <c r="H1008" s="47"/>
      <c r="I1008" s="47" t="s">
        <v>1872</v>
      </c>
      <c r="J1008" s="48" t="s">
        <v>11</v>
      </c>
      <c r="K1008" s="45"/>
      <c r="L1008" s="49">
        <v>40000</v>
      </c>
      <c r="M1008" s="50">
        <v>37215</v>
      </c>
      <c r="N1008" s="51">
        <f t="shared" si="674"/>
        <v>0.93037499999999995</v>
      </c>
      <c r="O1008" s="51" t="str">
        <f t="shared" si="672"/>
        <v>&gt;=80%-&lt;100%</v>
      </c>
      <c r="P1008" s="50">
        <f t="shared" si="675"/>
        <v>50747.727272727272</v>
      </c>
      <c r="Q1008" s="51">
        <f t="shared" si="673"/>
        <v>1.2686931818181817</v>
      </c>
      <c r="R1008" s="57"/>
      <c r="S1008" s="53">
        <v>26380</v>
      </c>
      <c r="T1008" s="54">
        <f t="shared" si="676"/>
        <v>2</v>
      </c>
      <c r="U1008" s="54"/>
      <c r="V1008" s="53">
        <f t="shared" si="677"/>
        <v>35972.727272727272</v>
      </c>
      <c r="W1008" s="54"/>
    </row>
    <row r="1009" spans="1:23" hidden="1">
      <c r="A1009" s="8" t="s">
        <v>571</v>
      </c>
      <c r="B1009" s="5" t="s">
        <v>572</v>
      </c>
      <c r="C1009" s="46" t="s">
        <v>2354</v>
      </c>
      <c r="D1009" s="46" t="s">
        <v>1975</v>
      </c>
      <c r="E1009" s="46" t="s">
        <v>574</v>
      </c>
      <c r="F1009" s="46" t="s">
        <v>311</v>
      </c>
      <c r="G1009" s="46" t="s">
        <v>1889</v>
      </c>
      <c r="H1009" s="47"/>
      <c r="I1009" s="47" t="s">
        <v>1872</v>
      </c>
      <c r="J1009" s="48" t="s">
        <v>11</v>
      </c>
      <c r="K1009" s="45"/>
      <c r="L1009" s="49">
        <v>40000</v>
      </c>
      <c r="M1009" s="50">
        <v>5840</v>
      </c>
      <c r="N1009" s="51">
        <f t="shared" si="674"/>
        <v>0.14599999999999999</v>
      </c>
      <c r="O1009" s="51" t="str">
        <f t="shared" si="672"/>
        <v>&lt;20%</v>
      </c>
      <c r="P1009" s="50">
        <f t="shared" si="675"/>
        <v>7963.6363636363631</v>
      </c>
      <c r="Q1009" s="51">
        <f t="shared" si="673"/>
        <v>0.19909090909090907</v>
      </c>
      <c r="R1009" s="57"/>
      <c r="S1009" s="53">
        <v>0</v>
      </c>
      <c r="T1009" s="54">
        <f t="shared" si="676"/>
        <v>2</v>
      </c>
      <c r="U1009" s="54"/>
      <c r="V1009" s="53">
        <f t="shared" si="677"/>
        <v>0</v>
      </c>
      <c r="W1009" s="54"/>
    </row>
    <row r="1010" spans="1:23">
      <c r="A1010" s="8" t="s">
        <v>374</v>
      </c>
      <c r="B1010" s="5" t="s">
        <v>375</v>
      </c>
      <c r="C1010" s="46" t="s">
        <v>1507</v>
      </c>
      <c r="D1010" s="46" t="s">
        <v>1508</v>
      </c>
      <c r="E1010" s="46" t="s">
        <v>311</v>
      </c>
      <c r="F1010" s="46" t="s">
        <v>311</v>
      </c>
      <c r="G1010" s="46" t="s">
        <v>1937</v>
      </c>
      <c r="H1010" s="47"/>
      <c r="I1010" s="47" t="s">
        <v>1872</v>
      </c>
      <c r="J1010" s="48" t="s">
        <v>11</v>
      </c>
      <c r="K1010" s="45"/>
      <c r="L1010" s="49">
        <v>40000</v>
      </c>
      <c r="M1010" s="50">
        <v>43260</v>
      </c>
      <c r="N1010" s="51">
        <f t="shared" si="674"/>
        <v>1.0814999999999999</v>
      </c>
      <c r="O1010" s="51" t="str">
        <f t="shared" si="672"/>
        <v>&gt;=100%- &lt;120%</v>
      </c>
      <c r="P1010" s="50">
        <f t="shared" si="675"/>
        <v>58990.909090909088</v>
      </c>
      <c r="Q1010" s="51">
        <f t="shared" si="673"/>
        <v>1.4747727272727271</v>
      </c>
      <c r="R1010" s="57"/>
      <c r="S1010" s="53">
        <v>18610</v>
      </c>
      <c r="T1010" s="54">
        <f t="shared" si="676"/>
        <v>2</v>
      </c>
      <c r="U1010" s="54"/>
      <c r="V1010" s="53">
        <f t="shared" si="677"/>
        <v>25377.272727272728</v>
      </c>
      <c r="W1010" s="54"/>
    </row>
    <row r="1011" spans="1:23">
      <c r="A1011" s="8" t="s">
        <v>374</v>
      </c>
      <c r="B1011" s="5" t="s">
        <v>375</v>
      </c>
      <c r="C1011" s="46" t="s">
        <v>1452</v>
      </c>
      <c r="D1011" s="46" t="s">
        <v>155</v>
      </c>
      <c r="E1011" s="46" t="s">
        <v>311</v>
      </c>
      <c r="F1011" s="46" t="s">
        <v>311</v>
      </c>
      <c r="G1011" s="46" t="s">
        <v>1900</v>
      </c>
      <c r="H1011" s="47"/>
      <c r="I1011" s="47" t="s">
        <v>1872</v>
      </c>
      <c r="J1011" s="48" t="s">
        <v>11</v>
      </c>
      <c r="K1011" s="45"/>
      <c r="L1011" s="49">
        <v>40000</v>
      </c>
      <c r="M1011" s="50">
        <v>33600</v>
      </c>
      <c r="N1011" s="51">
        <f t="shared" si="674"/>
        <v>0.84</v>
      </c>
      <c r="O1011" s="51" t="str">
        <f t="shared" si="672"/>
        <v>&gt;=80%-&lt;100%</v>
      </c>
      <c r="P1011" s="50">
        <f t="shared" si="675"/>
        <v>45818.181818181816</v>
      </c>
      <c r="Q1011" s="51">
        <f t="shared" si="673"/>
        <v>1.1454545454545455</v>
      </c>
      <c r="R1011" s="57"/>
      <c r="S1011" s="53">
        <v>0</v>
      </c>
      <c r="T1011" s="54">
        <f t="shared" si="676"/>
        <v>2</v>
      </c>
      <c r="U1011" s="54"/>
      <c r="V1011" s="53">
        <f t="shared" si="677"/>
        <v>0</v>
      </c>
      <c r="W1011" s="54"/>
    </row>
    <row r="1012" spans="1:23" hidden="1">
      <c r="A1012" s="8" t="s">
        <v>770</v>
      </c>
      <c r="B1012" s="5" t="s">
        <v>771</v>
      </c>
      <c r="C1012" s="46" t="s">
        <v>2229</v>
      </c>
      <c r="D1012" s="46" t="s">
        <v>142</v>
      </c>
      <c r="E1012" s="46" t="s">
        <v>574</v>
      </c>
      <c r="F1012" s="46" t="s">
        <v>311</v>
      </c>
      <c r="G1012" s="46" t="s">
        <v>1960</v>
      </c>
      <c r="H1012" s="47"/>
      <c r="I1012" s="47" t="s">
        <v>1872</v>
      </c>
      <c r="J1012" s="48" t="s">
        <v>11</v>
      </c>
      <c r="K1012" s="45"/>
      <c r="L1012" s="49">
        <v>40000</v>
      </c>
      <c r="M1012" s="50">
        <v>19580</v>
      </c>
      <c r="N1012" s="51">
        <f t="shared" si="674"/>
        <v>0.48949999999999999</v>
      </c>
      <c r="O1012" s="51" t="str">
        <f t="shared" si="672"/>
        <v>&gt;=20%-&lt;50%</v>
      </c>
      <c r="P1012" s="50">
        <f t="shared" si="675"/>
        <v>26700</v>
      </c>
      <c r="Q1012" s="51">
        <f t="shared" si="673"/>
        <v>0.66749999999999998</v>
      </c>
      <c r="R1012" s="57"/>
      <c r="S1012" s="53">
        <v>13920</v>
      </c>
      <c r="T1012" s="54">
        <f t="shared" si="676"/>
        <v>2</v>
      </c>
      <c r="U1012" s="54"/>
      <c r="V1012" s="53">
        <f t="shared" si="677"/>
        <v>18981.818181818184</v>
      </c>
      <c r="W1012" s="54"/>
    </row>
    <row r="1013" spans="1:23" hidden="1">
      <c r="A1013" s="8" t="s">
        <v>785</v>
      </c>
      <c r="B1013" s="5" t="s">
        <v>786</v>
      </c>
      <c r="C1013" s="46" t="s">
        <v>1545</v>
      </c>
      <c r="D1013" s="46" t="s">
        <v>1546</v>
      </c>
      <c r="E1013" s="46" t="s">
        <v>789</v>
      </c>
      <c r="F1013" s="46" t="s">
        <v>311</v>
      </c>
      <c r="G1013" s="46" t="s">
        <v>1949</v>
      </c>
      <c r="H1013" s="47"/>
      <c r="I1013" s="47" t="s">
        <v>1872</v>
      </c>
      <c r="J1013" s="48" t="s">
        <v>11</v>
      </c>
      <c r="K1013" s="45"/>
      <c r="L1013" s="49">
        <v>40000</v>
      </c>
      <c r="M1013" s="50">
        <v>21560</v>
      </c>
      <c r="N1013" s="51">
        <f t="shared" si="674"/>
        <v>0.53900000000000003</v>
      </c>
      <c r="O1013" s="51" t="str">
        <f t="shared" si="672"/>
        <v>&gt;=50%-&lt;80%</v>
      </c>
      <c r="P1013" s="50">
        <f t="shared" si="675"/>
        <v>29400</v>
      </c>
      <c r="Q1013" s="51">
        <f t="shared" si="673"/>
        <v>0.73499999999999999</v>
      </c>
      <c r="R1013" s="57"/>
      <c r="S1013" s="53">
        <v>0</v>
      </c>
      <c r="T1013" s="54">
        <f t="shared" si="676"/>
        <v>2</v>
      </c>
      <c r="U1013" s="54"/>
      <c r="V1013" s="53">
        <f t="shared" si="677"/>
        <v>0</v>
      </c>
      <c r="W1013" s="54"/>
    </row>
    <row r="1014" spans="1:23">
      <c r="A1014" s="8" t="s">
        <v>374</v>
      </c>
      <c r="B1014" s="5" t="s">
        <v>375</v>
      </c>
      <c r="C1014" s="46" t="s">
        <v>1435</v>
      </c>
      <c r="D1014" s="46" t="s">
        <v>1436</v>
      </c>
      <c r="E1014" s="46" t="s">
        <v>311</v>
      </c>
      <c r="F1014" s="46" t="s">
        <v>311</v>
      </c>
      <c r="G1014" s="46" t="s">
        <v>1938</v>
      </c>
      <c r="H1014" s="47"/>
      <c r="I1014" s="47" t="s">
        <v>1872</v>
      </c>
      <c r="J1014" s="48" t="s">
        <v>11</v>
      </c>
      <c r="K1014" s="45"/>
      <c r="L1014" s="49">
        <v>40000</v>
      </c>
      <c r="M1014" s="50">
        <v>14730</v>
      </c>
      <c r="N1014" s="51">
        <f t="shared" si="674"/>
        <v>0.36825000000000002</v>
      </c>
      <c r="O1014" s="51" t="str">
        <f t="shared" ref="O1014:O1030" si="678">IF(N1014&gt;=120%, "120% equal &amp; above", IF(N1014&gt;=100%,"&gt;=100%- &lt;120%",IF(N1014&gt;=80%,"&gt;=80%-&lt;100%",IF(N1014&gt;=50%,"&gt;=50%-&lt;80%",IF(N1014&gt;=20%,"&gt;=20%-&lt;50%","&lt;20%")))))</f>
        <v>&gt;=20%-&lt;50%</v>
      </c>
      <c r="P1014" s="50">
        <f t="shared" si="675"/>
        <v>20086.363636363636</v>
      </c>
      <c r="Q1014" s="51">
        <f t="shared" ref="Q1014:Q1030" si="679">IFERROR(P1014/L1014,2)</f>
        <v>0.50215909090909094</v>
      </c>
      <c r="R1014" s="57"/>
      <c r="S1014" s="53">
        <v>29010</v>
      </c>
      <c r="T1014" s="54">
        <f t="shared" si="676"/>
        <v>2</v>
      </c>
      <c r="U1014" s="54"/>
      <c r="V1014" s="53">
        <f t="shared" si="677"/>
        <v>39559.090909090912</v>
      </c>
      <c r="W1014" s="54"/>
    </row>
    <row r="1015" spans="1:23" hidden="1">
      <c r="A1015" s="8" t="s">
        <v>680</v>
      </c>
      <c r="B1015" s="5" t="s">
        <v>681</v>
      </c>
      <c r="C1015" s="46" t="s">
        <v>707</v>
      </c>
      <c r="D1015" s="46" t="s">
        <v>708</v>
      </c>
      <c r="E1015" s="46" t="s">
        <v>311</v>
      </c>
      <c r="F1015" s="46" t="s">
        <v>311</v>
      </c>
      <c r="G1015" s="46" t="s">
        <v>1929</v>
      </c>
      <c r="H1015" s="47"/>
      <c r="I1015" s="47" t="s">
        <v>1872</v>
      </c>
      <c r="J1015" s="48" t="s">
        <v>11</v>
      </c>
      <c r="K1015" s="45"/>
      <c r="L1015" s="49">
        <v>40000</v>
      </c>
      <c r="M1015" s="50">
        <v>7570</v>
      </c>
      <c r="N1015" s="51">
        <f t="shared" ref="N1015:N1030" si="680">IFERROR(M1015/L1015,2)</f>
        <v>0.18925</v>
      </c>
      <c r="O1015" s="51" t="str">
        <f t="shared" si="678"/>
        <v>&lt;20%</v>
      </c>
      <c r="P1015" s="50">
        <f t="shared" ref="P1015:P1030" si="681">M1015/$B$3*$B$2</f>
        <v>10322.727272727272</v>
      </c>
      <c r="Q1015" s="51">
        <f t="shared" si="679"/>
        <v>0.25806818181818181</v>
      </c>
      <c r="R1015" s="57"/>
      <c r="S1015" s="53">
        <v>0</v>
      </c>
      <c r="T1015" s="54">
        <f t="shared" ref="T1015:T1030" si="682">IFERROR(S1015/R1015,2)</f>
        <v>2</v>
      </c>
      <c r="U1015" s="54"/>
      <c r="V1015" s="53">
        <f t="shared" ref="V1015:V1030" si="683">S1015/$B$3*$B$2</f>
        <v>0</v>
      </c>
      <c r="W1015" s="54"/>
    </row>
    <row r="1016" spans="1:23">
      <c r="A1016" s="8" t="s">
        <v>374</v>
      </c>
      <c r="B1016" s="5" t="s">
        <v>375</v>
      </c>
      <c r="C1016" s="46" t="s">
        <v>2011</v>
      </c>
      <c r="D1016" s="46" t="s">
        <v>2012</v>
      </c>
      <c r="E1016" s="46" t="s">
        <v>311</v>
      </c>
      <c r="F1016" s="46" t="s">
        <v>311</v>
      </c>
      <c r="G1016" s="46" t="s">
        <v>1902</v>
      </c>
      <c r="H1016" s="47"/>
      <c r="I1016" s="47" t="s">
        <v>1872</v>
      </c>
      <c r="J1016" s="48" t="s">
        <v>11</v>
      </c>
      <c r="K1016" s="45"/>
      <c r="L1016" s="49">
        <v>40000</v>
      </c>
      <c r="M1016" s="50">
        <v>39300</v>
      </c>
      <c r="N1016" s="51">
        <f t="shared" si="680"/>
        <v>0.98250000000000004</v>
      </c>
      <c r="O1016" s="51" t="str">
        <f t="shared" si="678"/>
        <v>&gt;=80%-&lt;100%</v>
      </c>
      <c r="P1016" s="50">
        <f t="shared" si="681"/>
        <v>53590.909090909088</v>
      </c>
      <c r="Q1016" s="51">
        <f t="shared" si="679"/>
        <v>1.3397727272727271</v>
      </c>
      <c r="R1016" s="57"/>
      <c r="S1016" s="53">
        <v>0</v>
      </c>
      <c r="T1016" s="54">
        <f t="shared" si="682"/>
        <v>2</v>
      </c>
      <c r="U1016" s="54"/>
      <c r="V1016" s="53">
        <f t="shared" si="683"/>
        <v>0</v>
      </c>
      <c r="W1016" s="54"/>
    </row>
    <row r="1017" spans="1:23" hidden="1">
      <c r="A1017" s="8" t="s">
        <v>776</v>
      </c>
      <c r="B1017" s="5" t="s">
        <v>777</v>
      </c>
      <c r="C1017" s="46" t="s">
        <v>2296</v>
      </c>
      <c r="D1017" s="46" t="s">
        <v>26</v>
      </c>
      <c r="E1017" s="46" t="s">
        <v>574</v>
      </c>
      <c r="F1017" s="46" t="s">
        <v>311</v>
      </c>
      <c r="G1017" s="46" t="s">
        <v>1942</v>
      </c>
      <c r="H1017" s="47"/>
      <c r="I1017" s="47" t="s">
        <v>1872</v>
      </c>
      <c r="J1017" s="48" t="s">
        <v>11</v>
      </c>
      <c r="K1017" s="45"/>
      <c r="L1017" s="49">
        <v>40000</v>
      </c>
      <c r="M1017" s="50">
        <v>48050</v>
      </c>
      <c r="N1017" s="51">
        <f t="shared" si="680"/>
        <v>1.2012499999999999</v>
      </c>
      <c r="O1017" s="51" t="str">
        <f t="shared" si="678"/>
        <v>120% equal &amp; above</v>
      </c>
      <c r="P1017" s="50">
        <f t="shared" si="681"/>
        <v>65522.727272727272</v>
      </c>
      <c r="Q1017" s="51">
        <f t="shared" si="679"/>
        <v>1.6380681818181817</v>
      </c>
      <c r="R1017" s="57"/>
      <c r="S1017" s="53">
        <v>5940</v>
      </c>
      <c r="T1017" s="54">
        <f t="shared" si="682"/>
        <v>2</v>
      </c>
      <c r="U1017" s="54"/>
      <c r="V1017" s="53">
        <f t="shared" si="683"/>
        <v>8100</v>
      </c>
      <c r="W1017" s="54"/>
    </row>
    <row r="1018" spans="1:23">
      <c r="A1018" s="8" t="s">
        <v>374</v>
      </c>
      <c r="B1018" s="5" t="s">
        <v>375</v>
      </c>
      <c r="C1018" s="46" t="s">
        <v>2634</v>
      </c>
      <c r="D1018" s="46" t="s">
        <v>2635</v>
      </c>
      <c r="E1018" s="46" t="s">
        <v>311</v>
      </c>
      <c r="F1018" s="46" t="s">
        <v>311</v>
      </c>
      <c r="G1018" s="46" t="s">
        <v>1902</v>
      </c>
      <c r="H1018" s="47"/>
      <c r="I1018" s="47" t="s">
        <v>1872</v>
      </c>
      <c r="J1018" s="48" t="s">
        <v>11</v>
      </c>
      <c r="K1018" s="45"/>
      <c r="L1018" s="49">
        <v>40000</v>
      </c>
      <c r="M1018" s="50">
        <v>34450</v>
      </c>
      <c r="N1018" s="51">
        <f t="shared" si="680"/>
        <v>0.86124999999999996</v>
      </c>
      <c r="O1018" s="51" t="str">
        <f t="shared" si="678"/>
        <v>&gt;=80%-&lt;100%</v>
      </c>
      <c r="P1018" s="50">
        <f t="shared" si="681"/>
        <v>46977.272727272728</v>
      </c>
      <c r="Q1018" s="51">
        <f t="shared" si="679"/>
        <v>1.1744318181818183</v>
      </c>
      <c r="R1018" s="57"/>
      <c r="S1018" s="53">
        <v>0</v>
      </c>
      <c r="T1018" s="54">
        <f t="shared" si="682"/>
        <v>2</v>
      </c>
      <c r="U1018" s="54"/>
      <c r="V1018" s="53">
        <f t="shared" si="683"/>
        <v>0</v>
      </c>
      <c r="W1018" s="54"/>
    </row>
    <row r="1019" spans="1:23" hidden="1">
      <c r="A1019" s="8" t="s">
        <v>770</v>
      </c>
      <c r="B1019" s="5" t="s">
        <v>771</v>
      </c>
      <c r="C1019" s="46" t="s">
        <v>2210</v>
      </c>
      <c r="D1019" s="46" t="s">
        <v>66</v>
      </c>
      <c r="E1019" s="46" t="s">
        <v>574</v>
      </c>
      <c r="F1019" s="46" t="s">
        <v>311</v>
      </c>
      <c r="G1019" s="46" t="s">
        <v>1964</v>
      </c>
      <c r="H1019" s="47"/>
      <c r="I1019" s="47" t="s">
        <v>1872</v>
      </c>
      <c r="J1019" s="48" t="s">
        <v>11</v>
      </c>
      <c r="K1019" s="45"/>
      <c r="L1019" s="49">
        <v>40000</v>
      </c>
      <c r="M1019" s="50">
        <v>44180</v>
      </c>
      <c r="N1019" s="51">
        <f t="shared" si="680"/>
        <v>1.1045</v>
      </c>
      <c r="O1019" s="51" t="str">
        <f t="shared" si="678"/>
        <v>&gt;=100%- &lt;120%</v>
      </c>
      <c r="P1019" s="50">
        <f t="shared" si="681"/>
        <v>60245.454545454544</v>
      </c>
      <c r="Q1019" s="51">
        <f t="shared" si="679"/>
        <v>1.5061363636363636</v>
      </c>
      <c r="R1019" s="57"/>
      <c r="S1019" s="53">
        <v>0</v>
      </c>
      <c r="T1019" s="54">
        <f t="shared" si="682"/>
        <v>2</v>
      </c>
      <c r="U1019" s="54"/>
      <c r="V1019" s="53">
        <f t="shared" si="683"/>
        <v>0</v>
      </c>
      <c r="W1019" s="54"/>
    </row>
    <row r="1020" spans="1:23" hidden="1">
      <c r="A1020" s="8" t="s">
        <v>685</v>
      </c>
      <c r="B1020" s="5" t="s">
        <v>686</v>
      </c>
      <c r="C1020" s="46" t="s">
        <v>1080</v>
      </c>
      <c r="D1020" s="46" t="s">
        <v>26</v>
      </c>
      <c r="E1020" s="46" t="s">
        <v>311</v>
      </c>
      <c r="F1020" s="46" t="s">
        <v>311</v>
      </c>
      <c r="G1020" s="46" t="s">
        <v>1884</v>
      </c>
      <c r="H1020" s="47"/>
      <c r="I1020" s="47" t="s">
        <v>1872</v>
      </c>
      <c r="J1020" s="48" t="s">
        <v>11</v>
      </c>
      <c r="K1020" s="45"/>
      <c r="L1020" s="49">
        <v>40000</v>
      </c>
      <c r="M1020" s="50">
        <v>46300</v>
      </c>
      <c r="N1020" s="51">
        <f t="shared" si="680"/>
        <v>1.1575</v>
      </c>
      <c r="O1020" s="51" t="str">
        <f t="shared" si="678"/>
        <v>&gt;=100%- &lt;120%</v>
      </c>
      <c r="P1020" s="50">
        <f t="shared" si="681"/>
        <v>63136.363636363632</v>
      </c>
      <c r="Q1020" s="51">
        <f t="shared" si="679"/>
        <v>1.5784090909090909</v>
      </c>
      <c r="R1020" s="57"/>
      <c r="S1020" s="53">
        <v>0</v>
      </c>
      <c r="T1020" s="54">
        <f t="shared" si="682"/>
        <v>2</v>
      </c>
      <c r="U1020" s="54"/>
      <c r="V1020" s="53">
        <f t="shared" si="683"/>
        <v>0</v>
      </c>
      <c r="W1020" s="54"/>
    </row>
    <row r="1021" spans="1:23" hidden="1">
      <c r="A1021" s="8" t="s">
        <v>680</v>
      </c>
      <c r="B1021" s="5" t="s">
        <v>681</v>
      </c>
      <c r="C1021" s="46" t="s">
        <v>946</v>
      </c>
      <c r="D1021" s="46" t="s">
        <v>293</v>
      </c>
      <c r="E1021" s="46" t="s">
        <v>311</v>
      </c>
      <c r="F1021" s="46" t="s">
        <v>311</v>
      </c>
      <c r="G1021" s="46" t="s">
        <v>1930</v>
      </c>
      <c r="H1021" s="47"/>
      <c r="I1021" s="47" t="s">
        <v>1872</v>
      </c>
      <c r="J1021" s="48" t="s">
        <v>11</v>
      </c>
      <c r="K1021" s="45"/>
      <c r="L1021" s="49">
        <v>40000</v>
      </c>
      <c r="M1021" s="50">
        <v>21260</v>
      </c>
      <c r="N1021" s="51">
        <f t="shared" si="680"/>
        <v>0.53149999999999997</v>
      </c>
      <c r="O1021" s="51" t="str">
        <f t="shared" si="678"/>
        <v>&gt;=50%-&lt;80%</v>
      </c>
      <c r="P1021" s="50">
        <f t="shared" si="681"/>
        <v>28990.909090909092</v>
      </c>
      <c r="Q1021" s="51">
        <f t="shared" si="679"/>
        <v>0.72477272727272735</v>
      </c>
      <c r="R1021" s="57"/>
      <c r="S1021" s="53">
        <v>0</v>
      </c>
      <c r="T1021" s="54">
        <f t="shared" si="682"/>
        <v>2</v>
      </c>
      <c r="U1021" s="54"/>
      <c r="V1021" s="53">
        <f t="shared" si="683"/>
        <v>0</v>
      </c>
      <c r="W1021" s="54"/>
    </row>
    <row r="1022" spans="1:23" hidden="1">
      <c r="A1022" s="8" t="s">
        <v>776</v>
      </c>
      <c r="B1022" s="5" t="s">
        <v>777</v>
      </c>
      <c r="C1022" s="46" t="s">
        <v>2598</v>
      </c>
      <c r="D1022" s="46" t="s">
        <v>226</v>
      </c>
      <c r="E1022" s="46" t="s">
        <v>574</v>
      </c>
      <c r="F1022" s="46" t="s">
        <v>311</v>
      </c>
      <c r="G1022" s="46" t="s">
        <v>1962</v>
      </c>
      <c r="H1022" s="47"/>
      <c r="I1022" s="47" t="s">
        <v>1872</v>
      </c>
      <c r="J1022" s="48" t="s">
        <v>11</v>
      </c>
      <c r="K1022" s="45"/>
      <c r="L1022" s="49">
        <v>40000</v>
      </c>
      <c r="M1022" s="50">
        <v>18270</v>
      </c>
      <c r="N1022" s="51">
        <f t="shared" si="680"/>
        <v>0.45674999999999999</v>
      </c>
      <c r="O1022" s="51" t="str">
        <f t="shared" si="678"/>
        <v>&gt;=20%-&lt;50%</v>
      </c>
      <c r="P1022" s="50">
        <f t="shared" si="681"/>
        <v>24913.636363636364</v>
      </c>
      <c r="Q1022" s="51">
        <f t="shared" si="679"/>
        <v>0.62284090909090906</v>
      </c>
      <c r="R1022" s="57"/>
      <c r="S1022" s="53">
        <v>0</v>
      </c>
      <c r="T1022" s="54">
        <f t="shared" si="682"/>
        <v>2</v>
      </c>
      <c r="U1022" s="54"/>
      <c r="V1022" s="53">
        <f t="shared" si="683"/>
        <v>0</v>
      </c>
      <c r="W1022" s="54"/>
    </row>
    <row r="1023" spans="1:23" hidden="1">
      <c r="A1023" s="8" t="s">
        <v>307</v>
      </c>
      <c r="B1023" s="5" t="s">
        <v>308</v>
      </c>
      <c r="C1023" s="46" t="s">
        <v>1402</v>
      </c>
      <c r="D1023" s="46" t="s">
        <v>1403</v>
      </c>
      <c r="E1023" s="46" t="s">
        <v>310</v>
      </c>
      <c r="F1023" s="46" t="s">
        <v>311</v>
      </c>
      <c r="G1023" s="46" t="s">
        <v>1891</v>
      </c>
      <c r="H1023" s="47"/>
      <c r="I1023" s="47" t="s">
        <v>1872</v>
      </c>
      <c r="J1023" s="48" t="s">
        <v>11</v>
      </c>
      <c r="K1023" s="45"/>
      <c r="L1023" s="49">
        <v>40000</v>
      </c>
      <c r="M1023" s="50">
        <v>52575</v>
      </c>
      <c r="N1023" s="51">
        <f t="shared" si="680"/>
        <v>1.3143750000000001</v>
      </c>
      <c r="O1023" s="51" t="str">
        <f t="shared" si="678"/>
        <v>120% equal &amp; above</v>
      </c>
      <c r="P1023" s="50">
        <f t="shared" si="681"/>
        <v>71693.181818181823</v>
      </c>
      <c r="Q1023" s="51">
        <f t="shared" si="679"/>
        <v>1.7923295454545456</v>
      </c>
      <c r="R1023" s="57"/>
      <c r="S1023" s="53">
        <v>0</v>
      </c>
      <c r="T1023" s="54">
        <f t="shared" si="682"/>
        <v>2</v>
      </c>
      <c r="U1023" s="54"/>
      <c r="V1023" s="53">
        <f t="shared" si="683"/>
        <v>0</v>
      </c>
      <c r="W1023" s="54"/>
    </row>
    <row r="1024" spans="1:23" hidden="1">
      <c r="A1024" s="8" t="s">
        <v>680</v>
      </c>
      <c r="B1024" s="5" t="s">
        <v>681</v>
      </c>
      <c r="C1024" s="46" t="s">
        <v>2654</v>
      </c>
      <c r="D1024" s="46" t="s">
        <v>302</v>
      </c>
      <c r="E1024" s="46" t="s">
        <v>311</v>
      </c>
      <c r="F1024" s="46" t="s">
        <v>311</v>
      </c>
      <c r="G1024" s="46" t="s">
        <v>1929</v>
      </c>
      <c r="H1024" s="47"/>
      <c r="I1024" s="47" t="s">
        <v>1872</v>
      </c>
      <c r="J1024" s="48" t="s">
        <v>11</v>
      </c>
      <c r="K1024" s="45"/>
      <c r="L1024" s="49">
        <v>40000</v>
      </c>
      <c r="M1024" s="50">
        <v>56505</v>
      </c>
      <c r="N1024" s="51">
        <f t="shared" si="680"/>
        <v>1.412625</v>
      </c>
      <c r="O1024" s="51" t="str">
        <f t="shared" si="678"/>
        <v>120% equal &amp; above</v>
      </c>
      <c r="P1024" s="50">
        <f t="shared" si="681"/>
        <v>77052.272727272735</v>
      </c>
      <c r="Q1024" s="51">
        <f t="shared" si="679"/>
        <v>1.9263068181818184</v>
      </c>
      <c r="R1024" s="57"/>
      <c r="S1024" s="53">
        <v>37600</v>
      </c>
      <c r="T1024" s="54">
        <f t="shared" si="682"/>
        <v>2</v>
      </c>
      <c r="U1024" s="54"/>
      <c r="V1024" s="53">
        <f t="shared" si="683"/>
        <v>51272.727272727272</v>
      </c>
      <c r="W1024" s="54"/>
    </row>
    <row r="1025" spans="1:23" hidden="1">
      <c r="A1025" s="8" t="s">
        <v>770</v>
      </c>
      <c r="B1025" s="5" t="s">
        <v>771</v>
      </c>
      <c r="C1025" s="46" t="s">
        <v>1346</v>
      </c>
      <c r="D1025" s="46" t="s">
        <v>17</v>
      </c>
      <c r="E1025" s="46" t="s">
        <v>574</v>
      </c>
      <c r="F1025" s="46" t="s">
        <v>311</v>
      </c>
      <c r="G1025" s="46" t="s">
        <v>1965</v>
      </c>
      <c r="H1025" s="47"/>
      <c r="I1025" s="47" t="s">
        <v>1872</v>
      </c>
      <c r="J1025" s="48" t="s">
        <v>11</v>
      </c>
      <c r="K1025" s="45"/>
      <c r="L1025" s="49">
        <v>40000</v>
      </c>
      <c r="M1025" s="50">
        <v>76600</v>
      </c>
      <c r="N1025" s="51">
        <f t="shared" si="680"/>
        <v>1.915</v>
      </c>
      <c r="O1025" s="51" t="str">
        <f t="shared" si="678"/>
        <v>120% equal &amp; above</v>
      </c>
      <c r="P1025" s="50">
        <f t="shared" si="681"/>
        <v>104454.54545454546</v>
      </c>
      <c r="Q1025" s="51">
        <f t="shared" si="679"/>
        <v>2.6113636363636363</v>
      </c>
      <c r="R1025" s="57"/>
      <c r="S1025" s="53">
        <v>0</v>
      </c>
      <c r="T1025" s="54">
        <f t="shared" si="682"/>
        <v>2</v>
      </c>
      <c r="U1025" s="54"/>
      <c r="V1025" s="53">
        <f t="shared" si="683"/>
        <v>0</v>
      </c>
      <c r="W1025" s="54"/>
    </row>
    <row r="1026" spans="1:23" hidden="1">
      <c r="A1026" s="8" t="s">
        <v>428</v>
      </c>
      <c r="B1026" s="5" t="s">
        <v>429</v>
      </c>
      <c r="C1026" s="46" t="s">
        <v>2560</v>
      </c>
      <c r="D1026" s="46" t="s">
        <v>2561</v>
      </c>
      <c r="E1026" s="46" t="s">
        <v>310</v>
      </c>
      <c r="F1026" s="46" t="s">
        <v>311</v>
      </c>
      <c r="G1026" s="46" t="s">
        <v>1904</v>
      </c>
      <c r="H1026" s="47"/>
      <c r="I1026" s="47" t="s">
        <v>1872</v>
      </c>
      <c r="J1026" s="48" t="s">
        <v>11</v>
      </c>
      <c r="K1026" s="45"/>
      <c r="L1026" s="49">
        <v>40000</v>
      </c>
      <c r="M1026" s="50">
        <v>29640</v>
      </c>
      <c r="N1026" s="51">
        <f t="shared" si="680"/>
        <v>0.74099999999999999</v>
      </c>
      <c r="O1026" s="51" t="str">
        <f t="shared" si="678"/>
        <v>&gt;=50%-&lt;80%</v>
      </c>
      <c r="P1026" s="50">
        <f t="shared" si="681"/>
        <v>40418.181818181816</v>
      </c>
      <c r="Q1026" s="51">
        <f t="shared" si="679"/>
        <v>1.0104545454545455</v>
      </c>
      <c r="R1026" s="57"/>
      <c r="S1026" s="53">
        <v>22210</v>
      </c>
      <c r="T1026" s="54">
        <f t="shared" si="682"/>
        <v>2</v>
      </c>
      <c r="U1026" s="54"/>
      <c r="V1026" s="53">
        <f t="shared" si="683"/>
        <v>30286.363636363636</v>
      </c>
      <c r="W1026" s="54"/>
    </row>
    <row r="1027" spans="1:23" hidden="1">
      <c r="A1027" s="8" t="s">
        <v>770</v>
      </c>
      <c r="B1027" s="5" t="s">
        <v>771</v>
      </c>
      <c r="C1027" s="46" t="s">
        <v>2318</v>
      </c>
      <c r="D1027" s="46" t="s">
        <v>2319</v>
      </c>
      <c r="E1027" s="46" t="s">
        <v>574</v>
      </c>
      <c r="F1027" s="46" t="s">
        <v>311</v>
      </c>
      <c r="G1027" s="46" t="s">
        <v>1960</v>
      </c>
      <c r="H1027" s="47"/>
      <c r="I1027" s="47" t="s">
        <v>1872</v>
      </c>
      <c r="J1027" s="48" t="s">
        <v>11</v>
      </c>
      <c r="K1027" s="45"/>
      <c r="L1027" s="49">
        <v>40000</v>
      </c>
      <c r="M1027" s="50">
        <v>12350</v>
      </c>
      <c r="N1027" s="51">
        <f t="shared" si="680"/>
        <v>0.30875000000000002</v>
      </c>
      <c r="O1027" s="51" t="str">
        <f t="shared" si="678"/>
        <v>&gt;=20%-&lt;50%</v>
      </c>
      <c r="P1027" s="50">
        <f t="shared" si="681"/>
        <v>16840.909090909092</v>
      </c>
      <c r="Q1027" s="51">
        <f t="shared" si="679"/>
        <v>0.42102272727272727</v>
      </c>
      <c r="R1027" s="57"/>
      <c r="S1027" s="53">
        <v>0</v>
      </c>
      <c r="T1027" s="54">
        <f t="shared" si="682"/>
        <v>2</v>
      </c>
      <c r="U1027" s="54"/>
      <c r="V1027" s="53">
        <f t="shared" si="683"/>
        <v>0</v>
      </c>
      <c r="W1027" s="54"/>
    </row>
    <row r="1028" spans="1:23" hidden="1">
      <c r="A1028" s="8" t="s">
        <v>415</v>
      </c>
      <c r="B1028" s="5" t="s">
        <v>416</v>
      </c>
      <c r="C1028" s="46" t="s">
        <v>2171</v>
      </c>
      <c r="D1028" s="46" t="s">
        <v>2172</v>
      </c>
      <c r="E1028" s="46" t="s">
        <v>310</v>
      </c>
      <c r="F1028" s="46" t="s">
        <v>311</v>
      </c>
      <c r="G1028" s="46" t="s">
        <v>1903</v>
      </c>
      <c r="H1028" s="47"/>
      <c r="I1028" s="47" t="s">
        <v>1872</v>
      </c>
      <c r="J1028" s="48" t="s">
        <v>11</v>
      </c>
      <c r="K1028" s="45"/>
      <c r="L1028" s="49">
        <v>40000</v>
      </c>
      <c r="M1028" s="50">
        <v>42820</v>
      </c>
      <c r="N1028" s="51">
        <f t="shared" si="680"/>
        <v>1.0705</v>
      </c>
      <c r="O1028" s="51" t="str">
        <f t="shared" si="678"/>
        <v>&gt;=100%- &lt;120%</v>
      </c>
      <c r="P1028" s="50">
        <f t="shared" si="681"/>
        <v>58390.909090909088</v>
      </c>
      <c r="Q1028" s="51">
        <f t="shared" si="679"/>
        <v>1.4597727272727272</v>
      </c>
      <c r="R1028" s="57"/>
      <c r="S1028" s="53">
        <v>15155</v>
      </c>
      <c r="T1028" s="54">
        <f t="shared" si="682"/>
        <v>2</v>
      </c>
      <c r="U1028" s="54"/>
      <c r="V1028" s="53">
        <f t="shared" si="683"/>
        <v>20665.909090909092</v>
      </c>
      <c r="W1028" s="54"/>
    </row>
    <row r="1029" spans="1:23" hidden="1">
      <c r="A1029" s="8" t="s">
        <v>685</v>
      </c>
      <c r="B1029" s="5" t="s">
        <v>686</v>
      </c>
      <c r="C1029" s="46" t="s">
        <v>2084</v>
      </c>
      <c r="D1029" s="46" t="s">
        <v>47</v>
      </c>
      <c r="E1029" s="46" t="s">
        <v>311</v>
      </c>
      <c r="F1029" s="46" t="s">
        <v>311</v>
      </c>
      <c r="G1029" s="46" t="s">
        <v>1932</v>
      </c>
      <c r="H1029" s="47"/>
      <c r="I1029" s="47" t="s">
        <v>1872</v>
      </c>
      <c r="J1029" s="48" t="s">
        <v>11</v>
      </c>
      <c r="K1029" s="45"/>
      <c r="L1029" s="49">
        <v>40000</v>
      </c>
      <c r="M1029" s="50">
        <v>17940</v>
      </c>
      <c r="N1029" s="51">
        <f t="shared" si="680"/>
        <v>0.44850000000000001</v>
      </c>
      <c r="O1029" s="51" t="str">
        <f t="shared" si="678"/>
        <v>&gt;=20%-&lt;50%</v>
      </c>
      <c r="P1029" s="50">
        <f t="shared" si="681"/>
        <v>24463.636363636364</v>
      </c>
      <c r="Q1029" s="51">
        <f t="shared" si="679"/>
        <v>0.61159090909090907</v>
      </c>
      <c r="R1029" s="57"/>
      <c r="S1029" s="53">
        <v>0</v>
      </c>
      <c r="T1029" s="54">
        <f t="shared" si="682"/>
        <v>2</v>
      </c>
      <c r="U1029" s="54"/>
      <c r="V1029" s="53">
        <f t="shared" si="683"/>
        <v>0</v>
      </c>
      <c r="W1029" s="54"/>
    </row>
    <row r="1030" spans="1:23" hidden="1">
      <c r="A1030" s="8" t="s">
        <v>680</v>
      </c>
      <c r="B1030" s="5" t="s">
        <v>681</v>
      </c>
      <c r="C1030" s="46" t="s">
        <v>2655</v>
      </c>
      <c r="D1030" s="46" t="s">
        <v>299</v>
      </c>
      <c r="E1030" s="46" t="s">
        <v>311</v>
      </c>
      <c r="F1030" s="46" t="s">
        <v>311</v>
      </c>
      <c r="G1030" s="46" t="s">
        <v>1930</v>
      </c>
      <c r="H1030" s="47"/>
      <c r="I1030" s="47" t="s">
        <v>1872</v>
      </c>
      <c r="J1030" s="48" t="s">
        <v>11</v>
      </c>
      <c r="K1030" s="45"/>
      <c r="L1030" s="49">
        <v>40000</v>
      </c>
      <c r="M1030" s="50">
        <v>39260</v>
      </c>
      <c r="N1030" s="51">
        <f t="shared" si="680"/>
        <v>0.98150000000000004</v>
      </c>
      <c r="O1030" s="51" t="str">
        <f t="shared" si="678"/>
        <v>&gt;=80%-&lt;100%</v>
      </c>
      <c r="P1030" s="50">
        <f t="shared" si="681"/>
        <v>53536.363636363632</v>
      </c>
      <c r="Q1030" s="51">
        <f t="shared" si="679"/>
        <v>1.3384090909090909</v>
      </c>
      <c r="R1030" s="57"/>
      <c r="S1030" s="53">
        <v>0</v>
      </c>
      <c r="T1030" s="54">
        <f t="shared" si="682"/>
        <v>2</v>
      </c>
      <c r="U1030" s="54"/>
      <c r="V1030" s="53">
        <f t="shared" si="683"/>
        <v>0</v>
      </c>
      <c r="W1030" s="54"/>
    </row>
    <row r="1031" spans="1:23" hidden="1">
      <c r="A1031" s="8" t="s">
        <v>680</v>
      </c>
      <c r="B1031" s="5" t="s">
        <v>681</v>
      </c>
      <c r="C1031" s="46" t="s">
        <v>683</v>
      </c>
      <c r="D1031" s="46" t="s">
        <v>684</v>
      </c>
      <c r="E1031" s="46" t="s">
        <v>311</v>
      </c>
      <c r="F1031" s="46" t="s">
        <v>311</v>
      </c>
      <c r="G1031" s="46" t="s">
        <v>1929</v>
      </c>
      <c r="H1031" s="47"/>
      <c r="I1031" s="47" t="s">
        <v>1872</v>
      </c>
      <c r="J1031" s="48" t="s">
        <v>11</v>
      </c>
      <c r="K1031" s="45"/>
      <c r="L1031" s="49">
        <v>40000</v>
      </c>
      <c r="M1031" s="50">
        <v>0</v>
      </c>
      <c r="N1031" s="51">
        <f t="shared" ref="N1031:N1039" si="684">IFERROR(M1031/L1031,2)</f>
        <v>0</v>
      </c>
      <c r="O1031" s="51" t="str">
        <f t="shared" ref="O1031:O1039" si="685">IF(N1031&gt;=120%, "120% equal &amp; above", IF(N1031&gt;=100%,"&gt;=100%- &lt;120%",IF(N1031&gt;=80%,"&gt;=80%-&lt;100%",IF(N1031&gt;=50%,"&gt;=50%-&lt;80%",IF(N1031&gt;=20%,"&gt;=20%-&lt;50%","&lt;20%")))))</f>
        <v>&lt;20%</v>
      </c>
      <c r="P1031" s="50">
        <f t="shared" ref="P1031:P1039" si="686">M1031/$B$3*$B$2</f>
        <v>0</v>
      </c>
      <c r="Q1031" s="51">
        <f t="shared" ref="Q1031:Q1039" si="687">IFERROR(P1031/L1031,2)</f>
        <v>0</v>
      </c>
      <c r="R1031" s="53"/>
      <c r="S1031" s="53">
        <v>0</v>
      </c>
      <c r="T1031" s="54">
        <f t="shared" ref="T1031:T1039" si="688">IFERROR(S1031/R1031,2)</f>
        <v>2</v>
      </c>
      <c r="U1031" s="54"/>
      <c r="V1031" s="53">
        <f t="shared" ref="V1031:V1039" si="689">S1031/$B$3*$B$2</f>
        <v>0</v>
      </c>
      <c r="W1031" s="54"/>
    </row>
    <row r="1032" spans="1:23" hidden="1">
      <c r="A1032" s="8" t="s">
        <v>307</v>
      </c>
      <c r="B1032" s="5" t="s">
        <v>308</v>
      </c>
      <c r="C1032" s="46" t="s">
        <v>1979</v>
      </c>
      <c r="D1032" s="46" t="s">
        <v>251</v>
      </c>
      <c r="E1032" s="46" t="s">
        <v>310</v>
      </c>
      <c r="F1032" s="46" t="s">
        <v>311</v>
      </c>
      <c r="G1032" s="46" t="s">
        <v>1890</v>
      </c>
      <c r="H1032" s="47"/>
      <c r="I1032" s="47" t="s">
        <v>1872</v>
      </c>
      <c r="J1032" s="48" t="s">
        <v>11</v>
      </c>
      <c r="K1032" s="45"/>
      <c r="L1032" s="49">
        <v>40000</v>
      </c>
      <c r="M1032" s="50">
        <v>0</v>
      </c>
      <c r="N1032" s="51">
        <f t="shared" si="684"/>
        <v>0</v>
      </c>
      <c r="O1032" s="51" t="str">
        <f t="shared" si="685"/>
        <v>&lt;20%</v>
      </c>
      <c r="P1032" s="50">
        <f t="shared" si="686"/>
        <v>0</v>
      </c>
      <c r="Q1032" s="51">
        <f t="shared" si="687"/>
        <v>0</v>
      </c>
      <c r="R1032" s="53"/>
      <c r="S1032" s="53">
        <v>4150</v>
      </c>
      <c r="T1032" s="54">
        <f t="shared" si="688"/>
        <v>2</v>
      </c>
      <c r="U1032" s="54"/>
      <c r="V1032" s="53">
        <f t="shared" si="689"/>
        <v>5659.090909090909</v>
      </c>
      <c r="W1032" s="54"/>
    </row>
    <row r="1033" spans="1:23" hidden="1">
      <c r="A1033" s="8" t="s">
        <v>785</v>
      </c>
      <c r="B1033" s="5" t="s">
        <v>786</v>
      </c>
      <c r="C1033" s="46" t="s">
        <v>2309</v>
      </c>
      <c r="D1033" s="46" t="s">
        <v>2763</v>
      </c>
      <c r="E1033" s="46" t="s">
        <v>789</v>
      </c>
      <c r="F1033" s="46" t="s">
        <v>311</v>
      </c>
      <c r="G1033" s="46" t="s">
        <v>1948</v>
      </c>
      <c r="H1033" s="47"/>
      <c r="I1033" s="47" t="s">
        <v>1872</v>
      </c>
      <c r="J1033" s="48" t="s">
        <v>11</v>
      </c>
      <c r="K1033" s="45"/>
      <c r="L1033" s="49">
        <v>40000</v>
      </c>
      <c r="M1033" s="50">
        <v>49240</v>
      </c>
      <c r="N1033" s="51">
        <f t="shared" si="684"/>
        <v>1.2310000000000001</v>
      </c>
      <c r="O1033" s="51" t="str">
        <f t="shared" si="685"/>
        <v>120% equal &amp; above</v>
      </c>
      <c r="P1033" s="50">
        <f t="shared" si="686"/>
        <v>67145.454545454544</v>
      </c>
      <c r="Q1033" s="51">
        <f t="shared" si="687"/>
        <v>1.6786363636363637</v>
      </c>
      <c r="R1033" s="53"/>
      <c r="S1033" s="53">
        <v>14870</v>
      </c>
      <c r="T1033" s="54">
        <f t="shared" si="688"/>
        <v>2</v>
      </c>
      <c r="U1033" s="54"/>
      <c r="V1033" s="53">
        <f t="shared" si="689"/>
        <v>20277.272727272728</v>
      </c>
      <c r="W1033" s="54"/>
    </row>
    <row r="1034" spans="1:23" hidden="1">
      <c r="A1034" s="8" t="s">
        <v>680</v>
      </c>
      <c r="B1034" s="5" t="s">
        <v>681</v>
      </c>
      <c r="C1034" s="46" t="s">
        <v>2081</v>
      </c>
      <c r="D1034" s="46" t="s">
        <v>2082</v>
      </c>
      <c r="E1034" s="46" t="s">
        <v>311</v>
      </c>
      <c r="F1034" s="46" t="s">
        <v>311</v>
      </c>
      <c r="G1034" s="46" t="s">
        <v>1929</v>
      </c>
      <c r="H1034" s="47"/>
      <c r="I1034" s="47" t="s">
        <v>1872</v>
      </c>
      <c r="J1034" s="48" t="s">
        <v>11</v>
      </c>
      <c r="K1034" s="45"/>
      <c r="L1034" s="49">
        <v>40000</v>
      </c>
      <c r="M1034" s="50">
        <v>15520</v>
      </c>
      <c r="N1034" s="51">
        <f t="shared" si="684"/>
        <v>0.38800000000000001</v>
      </c>
      <c r="O1034" s="51" t="str">
        <f t="shared" si="685"/>
        <v>&gt;=20%-&lt;50%</v>
      </c>
      <c r="P1034" s="50">
        <f t="shared" si="686"/>
        <v>21163.636363636364</v>
      </c>
      <c r="Q1034" s="51">
        <f t="shared" si="687"/>
        <v>0.52909090909090906</v>
      </c>
      <c r="R1034" s="53"/>
      <c r="S1034" s="53">
        <v>0</v>
      </c>
      <c r="T1034" s="54">
        <f t="shared" si="688"/>
        <v>2</v>
      </c>
      <c r="U1034" s="54"/>
      <c r="V1034" s="53">
        <f t="shared" si="689"/>
        <v>0</v>
      </c>
      <c r="W1034" s="54"/>
    </row>
    <row r="1035" spans="1:23" hidden="1">
      <c r="A1035" s="8" t="s">
        <v>680</v>
      </c>
      <c r="B1035" s="5" t="s">
        <v>681</v>
      </c>
      <c r="C1035" s="46" t="s">
        <v>1542</v>
      </c>
      <c r="D1035" s="46" t="s">
        <v>1543</v>
      </c>
      <c r="E1035" s="46" t="s">
        <v>311</v>
      </c>
      <c r="F1035" s="46" t="s">
        <v>311</v>
      </c>
      <c r="G1035" s="46" t="s">
        <v>1930</v>
      </c>
      <c r="H1035" s="47"/>
      <c r="I1035" s="47" t="s">
        <v>1872</v>
      </c>
      <c r="J1035" s="48" t="s">
        <v>11</v>
      </c>
      <c r="K1035" s="45"/>
      <c r="L1035" s="49">
        <v>40000</v>
      </c>
      <c r="M1035" s="50">
        <v>82215</v>
      </c>
      <c r="N1035" s="51">
        <f t="shared" si="684"/>
        <v>2.0553750000000002</v>
      </c>
      <c r="O1035" s="51" t="str">
        <f t="shared" si="685"/>
        <v>120% equal &amp; above</v>
      </c>
      <c r="P1035" s="50">
        <f t="shared" si="686"/>
        <v>112111.36363636363</v>
      </c>
      <c r="Q1035" s="51">
        <f t="shared" si="687"/>
        <v>2.8027840909090909</v>
      </c>
      <c r="R1035" s="53"/>
      <c r="S1035" s="53">
        <v>0</v>
      </c>
      <c r="T1035" s="54">
        <f t="shared" si="688"/>
        <v>2</v>
      </c>
      <c r="U1035" s="54"/>
      <c r="V1035" s="53">
        <f t="shared" si="689"/>
        <v>0</v>
      </c>
      <c r="W1035" s="54"/>
    </row>
    <row r="1036" spans="1:23" hidden="1">
      <c r="A1036" s="8" t="s">
        <v>685</v>
      </c>
      <c r="B1036" s="5" t="s">
        <v>686</v>
      </c>
      <c r="C1036" s="46" t="s">
        <v>2260</v>
      </c>
      <c r="D1036" s="46" t="s">
        <v>2261</v>
      </c>
      <c r="E1036" s="46" t="s">
        <v>311</v>
      </c>
      <c r="F1036" s="46" t="s">
        <v>311</v>
      </c>
      <c r="G1036" s="46" t="s">
        <v>1958</v>
      </c>
      <c r="H1036" s="47"/>
      <c r="I1036" s="47" t="s">
        <v>1872</v>
      </c>
      <c r="J1036" s="48" t="s">
        <v>11</v>
      </c>
      <c r="K1036" s="45"/>
      <c r="L1036" s="49">
        <v>40000</v>
      </c>
      <c r="M1036" s="50">
        <v>48555</v>
      </c>
      <c r="N1036" s="51">
        <f t="shared" si="684"/>
        <v>1.213875</v>
      </c>
      <c r="O1036" s="51" t="str">
        <f t="shared" si="685"/>
        <v>120% equal &amp; above</v>
      </c>
      <c r="P1036" s="50">
        <f t="shared" si="686"/>
        <v>66211.363636363632</v>
      </c>
      <c r="Q1036" s="51">
        <f t="shared" si="687"/>
        <v>1.6552840909090909</v>
      </c>
      <c r="R1036" s="53"/>
      <c r="S1036" s="53">
        <v>0</v>
      </c>
      <c r="T1036" s="54">
        <f t="shared" si="688"/>
        <v>2</v>
      </c>
      <c r="U1036" s="54"/>
      <c r="V1036" s="53">
        <f t="shared" si="689"/>
        <v>0</v>
      </c>
      <c r="W1036" s="54"/>
    </row>
    <row r="1037" spans="1:23" hidden="1">
      <c r="A1037" s="8" t="s">
        <v>307</v>
      </c>
      <c r="B1037" s="5" t="s">
        <v>308</v>
      </c>
      <c r="C1037" s="46" t="s">
        <v>2233</v>
      </c>
      <c r="D1037" s="46" t="s">
        <v>2234</v>
      </c>
      <c r="E1037" s="46" t="s">
        <v>310</v>
      </c>
      <c r="F1037" s="46" t="s">
        <v>311</v>
      </c>
      <c r="G1037" s="46" t="s">
        <v>1892</v>
      </c>
      <c r="H1037" s="47"/>
      <c r="I1037" s="47" t="s">
        <v>1872</v>
      </c>
      <c r="J1037" s="48" t="s">
        <v>11</v>
      </c>
      <c r="K1037" s="45"/>
      <c r="L1037" s="49">
        <v>40000</v>
      </c>
      <c r="M1037" s="50">
        <v>32985</v>
      </c>
      <c r="N1037" s="51">
        <f t="shared" si="684"/>
        <v>0.82462500000000005</v>
      </c>
      <c r="O1037" s="51" t="str">
        <f t="shared" si="685"/>
        <v>&gt;=80%-&lt;100%</v>
      </c>
      <c r="P1037" s="50">
        <f t="shared" si="686"/>
        <v>44979.545454545456</v>
      </c>
      <c r="Q1037" s="51">
        <f t="shared" si="687"/>
        <v>1.1244886363636364</v>
      </c>
      <c r="R1037" s="53"/>
      <c r="S1037" s="53">
        <v>0</v>
      </c>
      <c r="T1037" s="54">
        <f t="shared" si="688"/>
        <v>2</v>
      </c>
      <c r="U1037" s="54"/>
      <c r="V1037" s="53">
        <f t="shared" si="689"/>
        <v>0</v>
      </c>
      <c r="W1037" s="54"/>
    </row>
    <row r="1038" spans="1:23" hidden="1">
      <c r="A1038" s="8" t="s">
        <v>680</v>
      </c>
      <c r="B1038" s="5" t="s">
        <v>681</v>
      </c>
      <c r="C1038" s="46" t="s">
        <v>2301</v>
      </c>
      <c r="D1038" s="46" t="s">
        <v>2302</v>
      </c>
      <c r="E1038" s="46" t="s">
        <v>311</v>
      </c>
      <c r="F1038" s="46" t="s">
        <v>311</v>
      </c>
      <c r="G1038" s="46" t="s">
        <v>1935</v>
      </c>
      <c r="H1038" s="47"/>
      <c r="I1038" s="47" t="s">
        <v>1872</v>
      </c>
      <c r="J1038" s="48" t="s">
        <v>11</v>
      </c>
      <c r="K1038" s="45"/>
      <c r="L1038" s="49">
        <v>40000</v>
      </c>
      <c r="M1038" s="50">
        <v>17890</v>
      </c>
      <c r="N1038" s="51">
        <f t="shared" si="684"/>
        <v>0.44724999999999998</v>
      </c>
      <c r="O1038" s="51" t="str">
        <f t="shared" si="685"/>
        <v>&gt;=20%-&lt;50%</v>
      </c>
      <c r="P1038" s="50">
        <f t="shared" si="686"/>
        <v>24395.454545454544</v>
      </c>
      <c r="Q1038" s="51">
        <f t="shared" si="687"/>
        <v>0.60988636363636362</v>
      </c>
      <c r="R1038" s="53"/>
      <c r="S1038" s="53">
        <v>0</v>
      </c>
      <c r="T1038" s="54">
        <f t="shared" si="688"/>
        <v>2</v>
      </c>
      <c r="U1038" s="54"/>
      <c r="V1038" s="53">
        <f t="shared" si="689"/>
        <v>0</v>
      </c>
      <c r="W1038" s="54"/>
    </row>
    <row r="1039" spans="1:23" hidden="1">
      <c r="A1039" s="8" t="s">
        <v>307</v>
      </c>
      <c r="B1039" s="5" t="s">
        <v>308</v>
      </c>
      <c r="C1039" s="46" t="s">
        <v>2618</v>
      </c>
      <c r="D1039" s="46" t="s">
        <v>2619</v>
      </c>
      <c r="E1039" s="46" t="s">
        <v>310</v>
      </c>
      <c r="F1039" s="46" t="s">
        <v>311</v>
      </c>
      <c r="G1039" s="46" t="s">
        <v>1895</v>
      </c>
      <c r="H1039" s="47"/>
      <c r="I1039" s="47" t="s">
        <v>1872</v>
      </c>
      <c r="J1039" s="48" t="s">
        <v>11</v>
      </c>
      <c r="K1039" s="45"/>
      <c r="L1039" s="49">
        <v>40000</v>
      </c>
      <c r="M1039" s="50">
        <v>41450</v>
      </c>
      <c r="N1039" s="51">
        <f t="shared" si="684"/>
        <v>1.0362499999999999</v>
      </c>
      <c r="O1039" s="51" t="str">
        <f t="shared" si="685"/>
        <v>&gt;=100%- &lt;120%</v>
      </c>
      <c r="P1039" s="50">
        <f t="shared" si="686"/>
        <v>56522.727272727272</v>
      </c>
      <c r="Q1039" s="51">
        <f t="shared" si="687"/>
        <v>1.4130681818181818</v>
      </c>
      <c r="R1039" s="53"/>
      <c r="S1039" s="53">
        <v>11880</v>
      </c>
      <c r="T1039" s="54">
        <f t="shared" si="688"/>
        <v>2</v>
      </c>
      <c r="U1039" s="54"/>
      <c r="V1039" s="53">
        <f t="shared" si="689"/>
        <v>16200</v>
      </c>
      <c r="W1039" s="54"/>
    </row>
    <row r="1040" spans="1:23" hidden="1">
      <c r="A1040" s="8" t="s">
        <v>680</v>
      </c>
      <c r="B1040" s="5" t="s">
        <v>681</v>
      </c>
      <c r="C1040" s="46" t="s">
        <v>2636</v>
      </c>
      <c r="D1040" s="46" t="s">
        <v>2637</v>
      </c>
      <c r="E1040" s="46" t="s">
        <v>311</v>
      </c>
      <c r="F1040" s="46" t="s">
        <v>311</v>
      </c>
      <c r="G1040" s="46" t="s">
        <v>1931</v>
      </c>
      <c r="H1040" s="47"/>
      <c r="I1040" s="47" t="s">
        <v>1872</v>
      </c>
      <c r="J1040" s="48" t="s">
        <v>11</v>
      </c>
      <c r="K1040" s="45"/>
      <c r="L1040" s="49">
        <v>40000</v>
      </c>
      <c r="M1040" s="50">
        <v>12090</v>
      </c>
      <c r="N1040" s="51">
        <f t="shared" ref="N1040:N1049" si="690">IFERROR(M1040/L1040,2)</f>
        <v>0.30225000000000002</v>
      </c>
      <c r="O1040" s="51" t="str">
        <f t="shared" ref="O1040:O1048" si="691">IF(N1040&gt;=120%, "120% equal &amp; above", IF(N1040&gt;=100%,"&gt;=100%- &lt;120%",IF(N1040&gt;=80%,"&gt;=80%-&lt;100%",IF(N1040&gt;=50%,"&gt;=50%-&lt;80%",IF(N1040&gt;=20%,"&gt;=20%-&lt;50%","&lt;20%")))))</f>
        <v>&gt;=20%-&lt;50%</v>
      </c>
      <c r="P1040" s="50">
        <f t="shared" ref="P1040:P1049" si="692">M1040/$B$3*$B$2</f>
        <v>16486.363636363636</v>
      </c>
      <c r="Q1040" s="51">
        <f t="shared" ref="Q1040:Q1048" si="693">IFERROR(P1040/L1040,2)</f>
        <v>0.41215909090909092</v>
      </c>
      <c r="R1040" s="53"/>
      <c r="S1040" s="53">
        <v>6570</v>
      </c>
      <c r="T1040" s="54">
        <f t="shared" ref="T1040:T1049" si="694">IFERROR(S1040/R1040,2)</f>
        <v>2</v>
      </c>
      <c r="U1040" s="54"/>
      <c r="V1040" s="53">
        <f t="shared" ref="V1040:V1049" si="695">S1040/$B$3*$B$2</f>
        <v>8959.0909090909081</v>
      </c>
      <c r="W1040" s="54"/>
    </row>
    <row r="1041" spans="1:23" hidden="1">
      <c r="A1041" s="8" t="s">
        <v>785</v>
      </c>
      <c r="B1041" s="5" t="s">
        <v>786</v>
      </c>
      <c r="C1041" s="46" t="s">
        <v>1776</v>
      </c>
      <c r="D1041" s="46" t="s">
        <v>750</v>
      </c>
      <c r="E1041" s="46" t="s">
        <v>789</v>
      </c>
      <c r="F1041" s="46" t="s">
        <v>311</v>
      </c>
      <c r="G1041" s="46" t="s">
        <v>1951</v>
      </c>
      <c r="H1041" s="47"/>
      <c r="I1041" s="47" t="s">
        <v>1872</v>
      </c>
      <c r="J1041" s="48"/>
      <c r="K1041" s="45" t="s">
        <v>11</v>
      </c>
      <c r="L1041" s="49"/>
      <c r="M1041" s="50">
        <v>5480</v>
      </c>
      <c r="N1041" s="51">
        <f t="shared" si="690"/>
        <v>2</v>
      </c>
      <c r="O1041" s="51" t="str">
        <f t="shared" si="691"/>
        <v>120% equal &amp; above</v>
      </c>
      <c r="P1041" s="50">
        <f t="shared" si="692"/>
        <v>7472.727272727273</v>
      </c>
      <c r="Q1041" s="51">
        <f t="shared" si="693"/>
        <v>2</v>
      </c>
      <c r="R1041" s="53">
        <v>40000</v>
      </c>
      <c r="S1041" s="53">
        <v>0</v>
      </c>
      <c r="T1041" s="54">
        <f t="shared" si="694"/>
        <v>0</v>
      </c>
      <c r="U1041" s="54"/>
      <c r="V1041" s="53">
        <f t="shared" si="695"/>
        <v>0</v>
      </c>
      <c r="W1041" s="54"/>
    </row>
    <row r="1042" spans="1:23" hidden="1">
      <c r="A1042" s="8" t="s">
        <v>776</v>
      </c>
      <c r="B1042" s="5" t="s">
        <v>777</v>
      </c>
      <c r="C1042" s="46" t="s">
        <v>2445</v>
      </c>
      <c r="D1042" s="46" t="s">
        <v>263</v>
      </c>
      <c r="E1042" s="46" t="s">
        <v>574</v>
      </c>
      <c r="F1042" s="46" t="s">
        <v>311</v>
      </c>
      <c r="G1042" s="46" t="s">
        <v>1961</v>
      </c>
      <c r="H1042" s="47"/>
      <c r="I1042" s="47" t="s">
        <v>1872</v>
      </c>
      <c r="J1042" s="48"/>
      <c r="K1042" s="45" t="s">
        <v>11</v>
      </c>
      <c r="L1042" s="49"/>
      <c r="M1042" s="50">
        <v>8020</v>
      </c>
      <c r="N1042" s="51">
        <f t="shared" si="690"/>
        <v>2</v>
      </c>
      <c r="O1042" s="51" t="str">
        <f t="shared" si="691"/>
        <v>120% equal &amp; above</v>
      </c>
      <c r="P1042" s="50">
        <f t="shared" si="692"/>
        <v>10936.363636363636</v>
      </c>
      <c r="Q1042" s="51">
        <f t="shared" si="693"/>
        <v>2</v>
      </c>
      <c r="R1042" s="53">
        <v>40000</v>
      </c>
      <c r="S1042" s="53">
        <v>4150</v>
      </c>
      <c r="T1042" s="54">
        <f t="shared" si="694"/>
        <v>0.10375</v>
      </c>
      <c r="U1042" s="54"/>
      <c r="V1042" s="53">
        <f t="shared" si="695"/>
        <v>5659.090909090909</v>
      </c>
      <c r="W1042" s="54"/>
    </row>
    <row r="1043" spans="1:23" hidden="1">
      <c r="A1043" s="8" t="s">
        <v>469</v>
      </c>
      <c r="B1043" s="5" t="s">
        <v>470</v>
      </c>
      <c r="C1043" s="46" t="s">
        <v>551</v>
      </c>
      <c r="D1043" s="46" t="s">
        <v>552</v>
      </c>
      <c r="E1043" s="46" t="s">
        <v>473</v>
      </c>
      <c r="F1043" s="46" t="s">
        <v>311</v>
      </c>
      <c r="G1043" s="46" t="s">
        <v>1916</v>
      </c>
      <c r="H1043" s="47"/>
      <c r="I1043" s="47" t="s">
        <v>1872</v>
      </c>
      <c r="J1043" s="48" t="s">
        <v>11</v>
      </c>
      <c r="K1043" s="45"/>
      <c r="L1043" s="49">
        <v>39922.200000000004</v>
      </c>
      <c r="M1043" s="50">
        <v>36000</v>
      </c>
      <c r="N1043" s="51">
        <f t="shared" si="690"/>
        <v>0.90175391135759042</v>
      </c>
      <c r="O1043" s="51" t="str">
        <f t="shared" si="691"/>
        <v>&gt;=80%-&lt;100%</v>
      </c>
      <c r="P1043" s="50">
        <f t="shared" si="692"/>
        <v>49090.909090909088</v>
      </c>
      <c r="Q1043" s="51">
        <f t="shared" si="693"/>
        <v>1.2296644245785324</v>
      </c>
      <c r="R1043" s="53"/>
      <c r="S1043" s="53">
        <v>0</v>
      </c>
      <c r="T1043" s="54">
        <f t="shared" si="694"/>
        <v>2</v>
      </c>
      <c r="U1043" s="54"/>
      <c r="V1043" s="53">
        <f t="shared" si="695"/>
        <v>0</v>
      </c>
      <c r="W1043" s="54"/>
    </row>
    <row r="1044" spans="1:23" hidden="1">
      <c r="A1044" s="8" t="s">
        <v>469</v>
      </c>
      <c r="B1044" s="5" t="s">
        <v>470</v>
      </c>
      <c r="C1044" s="46" t="s">
        <v>537</v>
      </c>
      <c r="D1044" s="46" t="s">
        <v>181</v>
      </c>
      <c r="E1044" s="46" t="s">
        <v>473</v>
      </c>
      <c r="F1044" s="46" t="s">
        <v>311</v>
      </c>
      <c r="G1044" s="46" t="s">
        <v>1915</v>
      </c>
      <c r="H1044" s="47"/>
      <c r="I1044" s="47" t="s">
        <v>1872</v>
      </c>
      <c r="J1044" s="48" t="s">
        <v>11</v>
      </c>
      <c r="K1044" s="45"/>
      <c r="L1044" s="49">
        <v>39745.350000000006</v>
      </c>
      <c r="M1044" s="50">
        <v>22330</v>
      </c>
      <c r="N1044" s="51">
        <f t="shared" si="690"/>
        <v>0.56182672941614542</v>
      </c>
      <c r="O1044" s="51" t="str">
        <f t="shared" si="691"/>
        <v>&gt;=50%-&lt;80%</v>
      </c>
      <c r="P1044" s="50">
        <f t="shared" si="692"/>
        <v>30450</v>
      </c>
      <c r="Q1044" s="51">
        <f t="shared" si="693"/>
        <v>0.76612735829474377</v>
      </c>
      <c r="R1044" s="53"/>
      <c r="S1044" s="53">
        <v>0</v>
      </c>
      <c r="T1044" s="54">
        <f t="shared" si="694"/>
        <v>2</v>
      </c>
      <c r="U1044" s="54"/>
      <c r="V1044" s="53">
        <f t="shared" si="695"/>
        <v>0</v>
      </c>
      <c r="W1044" s="54"/>
    </row>
    <row r="1045" spans="1:23" hidden="1">
      <c r="A1045" s="8" t="s">
        <v>469</v>
      </c>
      <c r="B1045" s="5" t="s">
        <v>470</v>
      </c>
      <c r="C1045" s="46" t="s">
        <v>486</v>
      </c>
      <c r="D1045" s="46" t="s">
        <v>47</v>
      </c>
      <c r="E1045" s="46" t="s">
        <v>473</v>
      </c>
      <c r="F1045" s="46" t="s">
        <v>311</v>
      </c>
      <c r="G1045" s="46" t="s">
        <v>1910</v>
      </c>
      <c r="H1045" s="47"/>
      <c r="I1045" s="47" t="s">
        <v>1872</v>
      </c>
      <c r="J1045" s="48" t="s">
        <v>11</v>
      </c>
      <c r="K1045" s="45"/>
      <c r="L1045" s="49">
        <v>39723.075000000004</v>
      </c>
      <c r="M1045" s="50">
        <v>37910</v>
      </c>
      <c r="N1045" s="51">
        <f t="shared" si="690"/>
        <v>0.95435713373146458</v>
      </c>
      <c r="O1045" s="51" t="str">
        <f t="shared" si="691"/>
        <v>&gt;=80%-&lt;100%</v>
      </c>
      <c r="P1045" s="50">
        <f t="shared" si="692"/>
        <v>51695.454545454544</v>
      </c>
      <c r="Q1045" s="51">
        <f t="shared" si="693"/>
        <v>1.3013960914519971</v>
      </c>
      <c r="R1045" s="53"/>
      <c r="S1045" s="53">
        <v>0</v>
      </c>
      <c r="T1045" s="54">
        <f t="shared" si="694"/>
        <v>2</v>
      </c>
      <c r="U1045" s="54"/>
      <c r="V1045" s="53">
        <f t="shared" si="695"/>
        <v>0</v>
      </c>
      <c r="W1045" s="54"/>
    </row>
    <row r="1046" spans="1:23" hidden="1">
      <c r="A1046" s="8" t="s">
        <v>680</v>
      </c>
      <c r="B1046" s="5" t="s">
        <v>681</v>
      </c>
      <c r="C1046" s="46" t="s">
        <v>921</v>
      </c>
      <c r="D1046" s="46" t="s">
        <v>922</v>
      </c>
      <c r="E1046" s="46" t="s">
        <v>311</v>
      </c>
      <c r="F1046" s="46" t="s">
        <v>311</v>
      </c>
      <c r="G1046" s="46" t="s">
        <v>1931</v>
      </c>
      <c r="H1046" s="47"/>
      <c r="I1046" s="47" t="s">
        <v>1872</v>
      </c>
      <c r="J1046" s="48" t="s">
        <v>11</v>
      </c>
      <c r="K1046" s="45"/>
      <c r="L1046" s="49">
        <v>39420</v>
      </c>
      <c r="M1046" s="50">
        <v>39125</v>
      </c>
      <c r="N1046" s="51">
        <f t="shared" si="690"/>
        <v>0.99251648909183154</v>
      </c>
      <c r="O1046" s="51" t="str">
        <f t="shared" si="691"/>
        <v>&gt;=80%-&lt;100%</v>
      </c>
      <c r="P1046" s="50">
        <f t="shared" si="692"/>
        <v>53352.272727272728</v>
      </c>
      <c r="Q1046" s="51">
        <f t="shared" si="693"/>
        <v>1.3534315760343159</v>
      </c>
      <c r="R1046" s="53"/>
      <c r="S1046" s="53">
        <v>0</v>
      </c>
      <c r="T1046" s="54">
        <f t="shared" si="694"/>
        <v>2</v>
      </c>
      <c r="U1046" s="54"/>
      <c r="V1046" s="53">
        <f t="shared" si="695"/>
        <v>0</v>
      </c>
      <c r="W1046" s="54"/>
    </row>
    <row r="1047" spans="1:23">
      <c r="A1047" s="8" t="s">
        <v>374</v>
      </c>
      <c r="B1047" s="5" t="s">
        <v>375</v>
      </c>
      <c r="C1047" s="46" t="s">
        <v>1275</v>
      </c>
      <c r="D1047" s="46" t="s">
        <v>1276</v>
      </c>
      <c r="E1047" s="46" t="s">
        <v>311</v>
      </c>
      <c r="F1047" s="46" t="s">
        <v>311</v>
      </c>
      <c r="G1047" s="46" t="s">
        <v>1900</v>
      </c>
      <c r="H1047" s="47"/>
      <c r="I1047" s="47" t="s">
        <v>1872</v>
      </c>
      <c r="J1047" s="48" t="s">
        <v>11</v>
      </c>
      <c r="K1047" s="45"/>
      <c r="L1047" s="49">
        <v>39403.333333333336</v>
      </c>
      <c r="M1047" s="50">
        <v>20840</v>
      </c>
      <c r="N1047" s="51">
        <f t="shared" si="690"/>
        <v>0.52888926486760846</v>
      </c>
      <c r="O1047" s="51" t="str">
        <f t="shared" si="691"/>
        <v>&gt;=50%-&lt;80%</v>
      </c>
      <c r="P1047" s="50">
        <f t="shared" si="692"/>
        <v>28418.181818181816</v>
      </c>
      <c r="Q1047" s="51">
        <f t="shared" si="693"/>
        <v>0.72121263391037516</v>
      </c>
      <c r="R1047" s="53"/>
      <c r="S1047" s="53">
        <v>0</v>
      </c>
      <c r="T1047" s="54">
        <f t="shared" si="694"/>
        <v>2</v>
      </c>
      <c r="U1047" s="54"/>
      <c r="V1047" s="53">
        <f t="shared" si="695"/>
        <v>0</v>
      </c>
      <c r="W1047" s="54"/>
    </row>
    <row r="1048" spans="1:23" hidden="1">
      <c r="A1048" s="8" t="s">
        <v>324</v>
      </c>
      <c r="B1048" s="5" t="s">
        <v>325</v>
      </c>
      <c r="C1048" s="46" t="s">
        <v>1498</v>
      </c>
      <c r="D1048" s="46" t="s">
        <v>1499</v>
      </c>
      <c r="E1048" s="46" t="s">
        <v>310</v>
      </c>
      <c r="F1048" s="46" t="s">
        <v>311</v>
      </c>
      <c r="G1048" s="46" t="s">
        <v>1898</v>
      </c>
      <c r="H1048" s="47"/>
      <c r="I1048" s="47" t="s">
        <v>1872</v>
      </c>
      <c r="J1048" s="48" t="s">
        <v>11</v>
      </c>
      <c r="K1048" s="45"/>
      <c r="L1048" s="49">
        <v>39081.666666666664</v>
      </c>
      <c r="M1048" s="50">
        <v>81890</v>
      </c>
      <c r="N1048" s="51">
        <f t="shared" si="690"/>
        <v>2.0953558787155102</v>
      </c>
      <c r="O1048" s="51" t="str">
        <f t="shared" si="691"/>
        <v>120% equal &amp; above</v>
      </c>
      <c r="P1048" s="50">
        <f t="shared" si="692"/>
        <v>111668.18181818182</v>
      </c>
      <c r="Q1048" s="51">
        <f t="shared" si="693"/>
        <v>2.8573034709756961</v>
      </c>
      <c r="R1048" s="53"/>
      <c r="S1048" s="53">
        <v>19350</v>
      </c>
      <c r="T1048" s="54">
        <f t="shared" si="694"/>
        <v>2</v>
      </c>
      <c r="U1048" s="54"/>
      <c r="V1048" s="53">
        <f t="shared" si="695"/>
        <v>26386.363636363636</v>
      </c>
      <c r="W1048" s="54"/>
    </row>
    <row r="1049" spans="1:23" hidden="1">
      <c r="A1049" s="8" t="s">
        <v>469</v>
      </c>
      <c r="B1049" s="5" t="s">
        <v>470</v>
      </c>
      <c r="C1049" s="46" t="s">
        <v>1168</v>
      </c>
      <c r="D1049" s="46" t="s">
        <v>18</v>
      </c>
      <c r="E1049" s="46" t="s">
        <v>473</v>
      </c>
      <c r="F1049" s="46" t="s">
        <v>311</v>
      </c>
      <c r="G1049" s="46" t="s">
        <v>1912</v>
      </c>
      <c r="H1049" s="47"/>
      <c r="I1049" s="47" t="s">
        <v>1872</v>
      </c>
      <c r="J1049" s="48" t="s">
        <v>11</v>
      </c>
      <c r="K1049" s="45"/>
      <c r="L1049" s="49">
        <v>39074.275000000001</v>
      </c>
      <c r="M1049" s="50">
        <v>24215</v>
      </c>
      <c r="N1049" s="51">
        <f t="shared" si="690"/>
        <v>0.61971719244950796</v>
      </c>
      <c r="O1049" s="51" t="str">
        <f t="shared" ref="O1049:O1062" si="696">IF(N1049&gt;=120%, "120% equal &amp; above", IF(N1049&gt;=100%,"&gt;=100%- &lt;120%",IF(N1049&gt;=80%,"&gt;=80%-&lt;100%",IF(N1049&gt;=50%,"&gt;=50%-&lt;80%",IF(N1049&gt;=20%,"&gt;=20%-&lt;50%","&lt;20%")))))</f>
        <v>&gt;=50%-&lt;80%</v>
      </c>
      <c r="P1049" s="50">
        <f t="shared" si="692"/>
        <v>33020.454545454544</v>
      </c>
      <c r="Q1049" s="51">
        <f t="shared" ref="Q1049:Q1062" si="697">IFERROR(P1049/L1049,2)</f>
        <v>0.84506889879478364</v>
      </c>
      <c r="R1049" s="53"/>
      <c r="S1049" s="53">
        <v>0</v>
      </c>
      <c r="T1049" s="54">
        <f t="shared" si="694"/>
        <v>2</v>
      </c>
      <c r="U1049" s="54"/>
      <c r="V1049" s="53">
        <f t="shared" si="695"/>
        <v>0</v>
      </c>
      <c r="W1049" s="54"/>
    </row>
    <row r="1050" spans="1:23" hidden="1">
      <c r="A1050" s="8" t="s">
        <v>776</v>
      </c>
      <c r="B1050" s="5" t="s">
        <v>777</v>
      </c>
      <c r="C1050" s="46" t="s">
        <v>2214</v>
      </c>
      <c r="D1050" s="46" t="s">
        <v>2215</v>
      </c>
      <c r="E1050" s="46" t="s">
        <v>574</v>
      </c>
      <c r="F1050" s="46" t="s">
        <v>311</v>
      </c>
      <c r="G1050" s="46" t="s">
        <v>1962</v>
      </c>
      <c r="H1050" s="47"/>
      <c r="I1050" s="47" t="s">
        <v>1872</v>
      </c>
      <c r="J1050" s="48" t="s">
        <v>11</v>
      </c>
      <c r="K1050" s="45" t="s">
        <v>11</v>
      </c>
      <c r="L1050" s="49">
        <v>13000</v>
      </c>
      <c r="M1050" s="50">
        <v>14490</v>
      </c>
      <c r="N1050" s="51">
        <f t="shared" ref="N1050:N1062" si="698">IFERROR(M1050/L1050,2)</f>
        <v>1.1146153846153846</v>
      </c>
      <c r="O1050" s="51" t="str">
        <f t="shared" si="696"/>
        <v>&gt;=100%- &lt;120%</v>
      </c>
      <c r="P1050" s="50">
        <f t="shared" ref="P1050:P1062" si="699">M1050/$B$3*$B$2</f>
        <v>19759.090909090908</v>
      </c>
      <c r="Q1050" s="51">
        <f t="shared" si="697"/>
        <v>1.51993006993007</v>
      </c>
      <c r="R1050" s="53">
        <v>26000</v>
      </c>
      <c r="S1050" s="53">
        <v>9300</v>
      </c>
      <c r="T1050" s="54">
        <f t="shared" ref="T1050:T1062" si="700">IFERROR(S1050/R1050,2)</f>
        <v>0.3576923076923077</v>
      </c>
      <c r="U1050" s="54"/>
      <c r="V1050" s="53">
        <f t="shared" ref="V1050:V1062" si="701">S1050/$B$3*$B$2</f>
        <v>12681.818181818182</v>
      </c>
      <c r="W1050" s="54"/>
    </row>
    <row r="1051" spans="1:23" hidden="1">
      <c r="A1051" s="8" t="s">
        <v>776</v>
      </c>
      <c r="B1051" s="5" t="s">
        <v>777</v>
      </c>
      <c r="C1051" s="46" t="s">
        <v>2130</v>
      </c>
      <c r="D1051" s="46" t="s">
        <v>2759</v>
      </c>
      <c r="E1051" s="46" t="s">
        <v>574</v>
      </c>
      <c r="F1051" s="46" t="s">
        <v>311</v>
      </c>
      <c r="G1051" s="46" t="s">
        <v>1945</v>
      </c>
      <c r="H1051" s="47"/>
      <c r="I1051" s="47" t="s">
        <v>1872</v>
      </c>
      <c r="J1051" s="48" t="s">
        <v>11</v>
      </c>
      <c r="K1051" s="45" t="s">
        <v>11</v>
      </c>
      <c r="L1051" s="49">
        <v>13000</v>
      </c>
      <c r="M1051" s="50">
        <v>17460</v>
      </c>
      <c r="N1051" s="51">
        <f t="shared" si="698"/>
        <v>1.3430769230769231</v>
      </c>
      <c r="O1051" s="51" t="str">
        <f t="shared" si="696"/>
        <v>120% equal &amp; above</v>
      </c>
      <c r="P1051" s="50">
        <f t="shared" si="699"/>
        <v>23809.090909090908</v>
      </c>
      <c r="Q1051" s="51">
        <f t="shared" si="697"/>
        <v>1.8314685314685315</v>
      </c>
      <c r="R1051" s="53">
        <v>26000</v>
      </c>
      <c r="S1051" s="53">
        <v>19080</v>
      </c>
      <c r="T1051" s="54">
        <f t="shared" si="700"/>
        <v>0.73384615384615381</v>
      </c>
      <c r="U1051" s="54"/>
      <c r="V1051" s="53">
        <f t="shared" si="701"/>
        <v>26018.181818181816</v>
      </c>
      <c r="W1051" s="54"/>
    </row>
    <row r="1052" spans="1:23" hidden="1">
      <c r="A1052" s="8" t="s">
        <v>776</v>
      </c>
      <c r="B1052" s="5" t="s">
        <v>777</v>
      </c>
      <c r="C1052" s="46" t="s">
        <v>2480</v>
      </c>
      <c r="D1052" s="46" t="s">
        <v>2481</v>
      </c>
      <c r="E1052" s="46" t="s">
        <v>574</v>
      </c>
      <c r="F1052" s="46" t="s">
        <v>311</v>
      </c>
      <c r="G1052" s="46" t="s">
        <v>1962</v>
      </c>
      <c r="H1052" s="47"/>
      <c r="I1052" s="47" t="s">
        <v>1872</v>
      </c>
      <c r="J1052" s="48" t="s">
        <v>11</v>
      </c>
      <c r="K1052" s="45" t="s">
        <v>11</v>
      </c>
      <c r="L1052" s="49">
        <v>13000</v>
      </c>
      <c r="M1052" s="50">
        <v>9050</v>
      </c>
      <c r="N1052" s="51">
        <f t="shared" si="698"/>
        <v>0.69615384615384612</v>
      </c>
      <c r="O1052" s="51" t="str">
        <f t="shared" si="696"/>
        <v>&gt;=50%-&lt;80%</v>
      </c>
      <c r="P1052" s="50">
        <f t="shared" si="699"/>
        <v>12340.909090909092</v>
      </c>
      <c r="Q1052" s="51">
        <f t="shared" si="697"/>
        <v>0.94930069930069938</v>
      </c>
      <c r="R1052" s="53">
        <v>26000</v>
      </c>
      <c r="S1052" s="53">
        <v>11560</v>
      </c>
      <c r="T1052" s="54">
        <f t="shared" si="700"/>
        <v>0.44461538461538463</v>
      </c>
      <c r="U1052" s="54"/>
      <c r="V1052" s="53">
        <f t="shared" si="701"/>
        <v>15763.636363636364</v>
      </c>
      <c r="W1052" s="54"/>
    </row>
    <row r="1053" spans="1:23" hidden="1">
      <c r="A1053" s="8" t="s">
        <v>776</v>
      </c>
      <c r="B1053" s="5" t="s">
        <v>777</v>
      </c>
      <c r="C1053" s="46" t="s">
        <v>2624</v>
      </c>
      <c r="D1053" s="46" t="s">
        <v>2625</v>
      </c>
      <c r="E1053" s="46" t="s">
        <v>574</v>
      </c>
      <c r="F1053" s="46" t="s">
        <v>311</v>
      </c>
      <c r="G1053" s="46" t="s">
        <v>1961</v>
      </c>
      <c r="H1053" s="47"/>
      <c r="I1053" s="47" t="s">
        <v>1872</v>
      </c>
      <c r="J1053" s="48" t="s">
        <v>11</v>
      </c>
      <c r="K1053" s="45" t="s">
        <v>11</v>
      </c>
      <c r="L1053" s="49">
        <v>13000</v>
      </c>
      <c r="M1053" s="50">
        <v>0</v>
      </c>
      <c r="N1053" s="51">
        <f t="shared" si="698"/>
        <v>0</v>
      </c>
      <c r="O1053" s="51" t="str">
        <f t="shared" si="696"/>
        <v>&lt;20%</v>
      </c>
      <c r="P1053" s="50">
        <f t="shared" si="699"/>
        <v>0</v>
      </c>
      <c r="Q1053" s="51">
        <f t="shared" si="697"/>
        <v>0</v>
      </c>
      <c r="R1053" s="53">
        <v>26000</v>
      </c>
      <c r="S1053" s="53">
        <v>9300</v>
      </c>
      <c r="T1053" s="54">
        <f t="shared" si="700"/>
        <v>0.3576923076923077</v>
      </c>
      <c r="U1053" s="54"/>
      <c r="V1053" s="53">
        <f t="shared" si="701"/>
        <v>12681.818181818182</v>
      </c>
      <c r="W1053" s="54"/>
    </row>
    <row r="1054" spans="1:23" hidden="1">
      <c r="A1054" s="8" t="s">
        <v>770</v>
      </c>
      <c r="B1054" s="5" t="s">
        <v>771</v>
      </c>
      <c r="C1054" s="46" t="s">
        <v>2642</v>
      </c>
      <c r="D1054" s="46" t="s">
        <v>192</v>
      </c>
      <c r="E1054" s="46" t="s">
        <v>574</v>
      </c>
      <c r="F1054" s="46" t="s">
        <v>311</v>
      </c>
      <c r="G1054" s="46" t="s">
        <v>1964</v>
      </c>
      <c r="H1054" s="47"/>
      <c r="I1054" s="47" t="s">
        <v>1872</v>
      </c>
      <c r="J1054" s="48" t="s">
        <v>11</v>
      </c>
      <c r="K1054" s="45" t="s">
        <v>11</v>
      </c>
      <c r="L1054" s="49">
        <v>13000</v>
      </c>
      <c r="M1054" s="50">
        <v>6820</v>
      </c>
      <c r="N1054" s="51">
        <f t="shared" si="698"/>
        <v>0.52461538461538459</v>
      </c>
      <c r="O1054" s="51" t="str">
        <f t="shared" si="696"/>
        <v>&gt;=50%-&lt;80%</v>
      </c>
      <c r="P1054" s="50">
        <f t="shared" si="699"/>
        <v>9300</v>
      </c>
      <c r="Q1054" s="51">
        <f t="shared" si="697"/>
        <v>0.7153846153846154</v>
      </c>
      <c r="R1054" s="53">
        <v>26000</v>
      </c>
      <c r="S1054" s="53">
        <v>0</v>
      </c>
      <c r="T1054" s="54">
        <f t="shared" si="700"/>
        <v>0</v>
      </c>
      <c r="U1054" s="54"/>
      <c r="V1054" s="53">
        <f t="shared" si="701"/>
        <v>0</v>
      </c>
      <c r="W1054" s="54"/>
    </row>
    <row r="1055" spans="1:23" hidden="1">
      <c r="A1055" s="8" t="s">
        <v>469</v>
      </c>
      <c r="B1055" s="5" t="s">
        <v>470</v>
      </c>
      <c r="C1055" s="46" t="s">
        <v>569</v>
      </c>
      <c r="D1055" s="46" t="s">
        <v>570</v>
      </c>
      <c r="E1055" s="46" t="s">
        <v>473</v>
      </c>
      <c r="F1055" s="46" t="s">
        <v>311</v>
      </c>
      <c r="G1055" s="46" t="s">
        <v>1913</v>
      </c>
      <c r="H1055" s="47"/>
      <c r="I1055" s="47" t="s">
        <v>1872</v>
      </c>
      <c r="J1055" s="48" t="s">
        <v>11</v>
      </c>
      <c r="K1055" s="45"/>
      <c r="L1055" s="49">
        <v>38988.675000000003</v>
      </c>
      <c r="M1055" s="50">
        <v>39145</v>
      </c>
      <c r="N1055" s="51">
        <f t="shared" si="698"/>
        <v>1.0040094976297604</v>
      </c>
      <c r="O1055" s="51" t="str">
        <f t="shared" si="696"/>
        <v>&gt;=100%- &lt;120%</v>
      </c>
      <c r="P1055" s="50">
        <f t="shared" si="699"/>
        <v>53379.545454545456</v>
      </c>
      <c r="Q1055" s="51">
        <f t="shared" si="697"/>
        <v>1.3691038604042187</v>
      </c>
      <c r="R1055" s="53"/>
      <c r="S1055" s="53">
        <v>0</v>
      </c>
      <c r="T1055" s="54">
        <f t="shared" si="700"/>
        <v>2</v>
      </c>
      <c r="U1055" s="54"/>
      <c r="V1055" s="53">
        <f t="shared" si="701"/>
        <v>0</v>
      </c>
      <c r="W1055" s="54"/>
    </row>
    <row r="1056" spans="1:23" hidden="1">
      <c r="A1056" s="8" t="s">
        <v>469</v>
      </c>
      <c r="B1056" s="5" t="s">
        <v>470</v>
      </c>
      <c r="C1056" s="46" t="s">
        <v>1420</v>
      </c>
      <c r="D1056" s="46" t="s">
        <v>1421</v>
      </c>
      <c r="E1056" s="46" t="s">
        <v>473</v>
      </c>
      <c r="F1056" s="46" t="s">
        <v>311</v>
      </c>
      <c r="G1056" s="46" t="s">
        <v>1913</v>
      </c>
      <c r="H1056" s="47"/>
      <c r="I1056" s="47" t="s">
        <v>1872</v>
      </c>
      <c r="J1056" s="48" t="s">
        <v>11</v>
      </c>
      <c r="K1056" s="45"/>
      <c r="L1056" s="49">
        <v>38975.175000000003</v>
      </c>
      <c r="M1056" s="50">
        <v>940</v>
      </c>
      <c r="N1056" s="51">
        <f t="shared" si="698"/>
        <v>2.4117916083763572E-2</v>
      </c>
      <c r="O1056" s="51" t="str">
        <f t="shared" si="696"/>
        <v>&lt;20%</v>
      </c>
      <c r="P1056" s="50">
        <f t="shared" si="699"/>
        <v>1281.8181818181818</v>
      </c>
      <c r="Q1056" s="51">
        <f t="shared" si="697"/>
        <v>3.2888067386950326E-2</v>
      </c>
      <c r="R1056" s="53"/>
      <c r="S1056" s="53">
        <v>3640</v>
      </c>
      <c r="T1056" s="54">
        <f t="shared" si="700"/>
        <v>2</v>
      </c>
      <c r="U1056" s="54"/>
      <c r="V1056" s="53">
        <f t="shared" si="701"/>
        <v>4963.636363636364</v>
      </c>
      <c r="W1056" s="54"/>
    </row>
    <row r="1057" spans="1:23" hidden="1">
      <c r="A1057" s="8" t="s">
        <v>469</v>
      </c>
      <c r="B1057" s="5" t="s">
        <v>470</v>
      </c>
      <c r="C1057" s="46" t="s">
        <v>1172</v>
      </c>
      <c r="D1057" s="46" t="s">
        <v>1173</v>
      </c>
      <c r="E1057" s="46" t="s">
        <v>473</v>
      </c>
      <c r="F1057" s="46" t="s">
        <v>311</v>
      </c>
      <c r="G1057" s="46" t="s">
        <v>1911</v>
      </c>
      <c r="H1057" s="47"/>
      <c r="I1057" s="47" t="s">
        <v>1872</v>
      </c>
      <c r="J1057" s="48" t="s">
        <v>11</v>
      </c>
      <c r="K1057" s="45"/>
      <c r="L1057" s="49">
        <v>38777.4</v>
      </c>
      <c r="M1057" s="50">
        <v>45650</v>
      </c>
      <c r="N1057" s="51">
        <f t="shared" si="698"/>
        <v>1.1772320991092748</v>
      </c>
      <c r="O1057" s="51" t="str">
        <f t="shared" si="696"/>
        <v>&gt;=100%- &lt;120%</v>
      </c>
      <c r="P1057" s="50">
        <f t="shared" si="699"/>
        <v>62250</v>
      </c>
      <c r="Q1057" s="51">
        <f t="shared" si="697"/>
        <v>1.605316498785375</v>
      </c>
      <c r="R1057" s="53"/>
      <c r="S1057" s="53">
        <v>9980</v>
      </c>
      <c r="T1057" s="54">
        <f t="shared" si="700"/>
        <v>2</v>
      </c>
      <c r="U1057" s="54"/>
      <c r="V1057" s="53">
        <f t="shared" si="701"/>
        <v>13609.090909090908</v>
      </c>
      <c r="W1057" s="54"/>
    </row>
    <row r="1058" spans="1:23" hidden="1">
      <c r="A1058" s="8" t="s">
        <v>469</v>
      </c>
      <c r="B1058" s="5" t="s">
        <v>470</v>
      </c>
      <c r="C1058" s="46" t="s">
        <v>1799</v>
      </c>
      <c r="D1058" s="46" t="s">
        <v>1800</v>
      </c>
      <c r="E1058" s="46" t="s">
        <v>473</v>
      </c>
      <c r="F1058" s="46" t="s">
        <v>311</v>
      </c>
      <c r="G1058" s="46" t="s">
        <v>1915</v>
      </c>
      <c r="H1058" s="47"/>
      <c r="I1058" s="47" t="s">
        <v>1872</v>
      </c>
      <c r="J1058" s="48" t="s">
        <v>11</v>
      </c>
      <c r="K1058" s="45"/>
      <c r="L1058" s="49">
        <v>38591.100000000006</v>
      </c>
      <c r="M1058" s="50">
        <v>21210</v>
      </c>
      <c r="N1058" s="51">
        <f t="shared" si="698"/>
        <v>0.54960858850874938</v>
      </c>
      <c r="O1058" s="51" t="str">
        <f t="shared" si="696"/>
        <v>&gt;=50%-&lt;80%</v>
      </c>
      <c r="P1058" s="50">
        <f t="shared" si="699"/>
        <v>28922.727272727272</v>
      </c>
      <c r="Q1058" s="51">
        <f t="shared" si="697"/>
        <v>0.74946625705738545</v>
      </c>
      <c r="R1058" s="53"/>
      <c r="S1058" s="53">
        <v>0</v>
      </c>
      <c r="T1058" s="54">
        <f t="shared" si="700"/>
        <v>2</v>
      </c>
      <c r="U1058" s="54"/>
      <c r="V1058" s="53">
        <f t="shared" si="701"/>
        <v>0</v>
      </c>
      <c r="W1058" s="54"/>
    </row>
    <row r="1059" spans="1:23" hidden="1">
      <c r="A1059" s="8" t="s">
        <v>585</v>
      </c>
      <c r="B1059" s="5" t="s">
        <v>586</v>
      </c>
      <c r="C1059" s="46" t="s">
        <v>2069</v>
      </c>
      <c r="D1059" s="46" t="s">
        <v>2070</v>
      </c>
      <c r="E1059" s="46" t="s">
        <v>589</v>
      </c>
      <c r="F1059" s="46" t="s">
        <v>311</v>
      </c>
      <c r="G1059" s="46" t="s">
        <v>1920</v>
      </c>
      <c r="H1059" s="47"/>
      <c r="I1059" s="47" t="s">
        <v>1872</v>
      </c>
      <c r="J1059" s="48" t="s">
        <v>11</v>
      </c>
      <c r="K1059" s="45"/>
      <c r="L1059" s="49">
        <v>38447.325000000004</v>
      </c>
      <c r="M1059" s="50">
        <v>29300</v>
      </c>
      <c r="N1059" s="51">
        <f t="shared" si="698"/>
        <v>0.76208162726535578</v>
      </c>
      <c r="O1059" s="51" t="str">
        <f t="shared" si="696"/>
        <v>&gt;=50%-&lt;80%</v>
      </c>
      <c r="P1059" s="50">
        <f t="shared" si="699"/>
        <v>39954.545454545456</v>
      </c>
      <c r="Q1059" s="51">
        <f t="shared" si="697"/>
        <v>1.0392022189982126</v>
      </c>
      <c r="R1059" s="53"/>
      <c r="S1059" s="53">
        <v>4050</v>
      </c>
      <c r="T1059" s="54">
        <f t="shared" si="700"/>
        <v>2</v>
      </c>
      <c r="U1059" s="54"/>
      <c r="V1059" s="53">
        <f t="shared" si="701"/>
        <v>5522.727272727273</v>
      </c>
      <c r="W1059" s="54"/>
    </row>
    <row r="1060" spans="1:23" hidden="1">
      <c r="A1060" s="8" t="s">
        <v>633</v>
      </c>
      <c r="B1060" s="5" t="s">
        <v>128</v>
      </c>
      <c r="C1060" s="46" t="s">
        <v>2255</v>
      </c>
      <c r="D1060" s="46" t="s">
        <v>2256</v>
      </c>
      <c r="E1060" s="46" t="s">
        <v>589</v>
      </c>
      <c r="F1060" s="46" t="s">
        <v>311</v>
      </c>
      <c r="G1060" s="46" t="s">
        <v>1885</v>
      </c>
      <c r="H1060" s="47"/>
      <c r="I1060" s="47" t="s">
        <v>1872</v>
      </c>
      <c r="J1060" s="48" t="s">
        <v>11</v>
      </c>
      <c r="K1060" s="45"/>
      <c r="L1060" s="49">
        <v>38358.9</v>
      </c>
      <c r="M1060" s="50">
        <v>7720</v>
      </c>
      <c r="N1060" s="51">
        <f t="shared" si="698"/>
        <v>0.20125707462935588</v>
      </c>
      <c r="O1060" s="51" t="str">
        <f t="shared" si="696"/>
        <v>&gt;=20%-&lt;50%</v>
      </c>
      <c r="P1060" s="50">
        <f t="shared" si="699"/>
        <v>10527.272727272728</v>
      </c>
      <c r="Q1060" s="51">
        <f t="shared" si="697"/>
        <v>0.27444146540366715</v>
      </c>
      <c r="R1060" s="53"/>
      <c r="S1060" s="53">
        <v>0</v>
      </c>
      <c r="T1060" s="54">
        <f t="shared" si="700"/>
        <v>2</v>
      </c>
      <c r="U1060" s="54"/>
      <c r="V1060" s="53">
        <f t="shared" si="701"/>
        <v>0</v>
      </c>
      <c r="W1060" s="54"/>
    </row>
    <row r="1061" spans="1:23" hidden="1">
      <c r="A1061" s="8" t="s">
        <v>701</v>
      </c>
      <c r="B1061" s="5" t="s">
        <v>300</v>
      </c>
      <c r="C1061" s="46" t="s">
        <v>1228</v>
      </c>
      <c r="D1061" s="46" t="s">
        <v>1229</v>
      </c>
      <c r="E1061" s="46" t="s">
        <v>473</v>
      </c>
      <c r="F1061" s="46" t="s">
        <v>311</v>
      </c>
      <c r="G1061" s="46" t="s">
        <v>1940</v>
      </c>
      <c r="H1061" s="47"/>
      <c r="I1061" s="47" t="s">
        <v>1872</v>
      </c>
      <c r="J1061" s="48" t="s">
        <v>11</v>
      </c>
      <c r="K1061" s="45"/>
      <c r="L1061" s="49">
        <v>38254.950000000004</v>
      </c>
      <c r="M1061" s="50">
        <v>9530</v>
      </c>
      <c r="N1061" s="51">
        <f t="shared" si="698"/>
        <v>0.24911808798599916</v>
      </c>
      <c r="O1061" s="51" t="str">
        <f t="shared" si="696"/>
        <v>&gt;=20%-&lt;50%</v>
      </c>
      <c r="P1061" s="50">
        <f t="shared" si="699"/>
        <v>12995.454545454546</v>
      </c>
      <c r="Q1061" s="51">
        <f t="shared" si="697"/>
        <v>0.33970648361727163</v>
      </c>
      <c r="R1061" s="53"/>
      <c r="S1061" s="53">
        <v>0</v>
      </c>
      <c r="T1061" s="54">
        <f t="shared" si="700"/>
        <v>2</v>
      </c>
      <c r="U1061" s="54"/>
      <c r="V1061" s="53">
        <f t="shared" si="701"/>
        <v>0</v>
      </c>
      <c r="W1061" s="54"/>
    </row>
    <row r="1062" spans="1:23">
      <c r="A1062" s="8" t="s">
        <v>374</v>
      </c>
      <c r="B1062" s="5" t="s">
        <v>375</v>
      </c>
      <c r="C1062" s="46" t="s">
        <v>2007</v>
      </c>
      <c r="D1062" s="46" t="s">
        <v>2008</v>
      </c>
      <c r="E1062" s="46" t="s">
        <v>311</v>
      </c>
      <c r="F1062" s="46" t="s">
        <v>311</v>
      </c>
      <c r="G1062" s="46" t="s">
        <v>1899</v>
      </c>
      <c r="H1062" s="47"/>
      <c r="I1062" s="47" t="s">
        <v>1872</v>
      </c>
      <c r="J1062" s="48" t="s">
        <v>11</v>
      </c>
      <c r="K1062" s="45"/>
      <c r="L1062" s="49">
        <v>38131.425000000003</v>
      </c>
      <c r="M1062" s="50">
        <v>49610</v>
      </c>
      <c r="N1062" s="51">
        <f t="shared" si="698"/>
        <v>1.301026646656924</v>
      </c>
      <c r="O1062" s="51" t="str">
        <f t="shared" si="696"/>
        <v>120% equal &amp; above</v>
      </c>
      <c r="P1062" s="50">
        <f t="shared" si="699"/>
        <v>67650</v>
      </c>
      <c r="Q1062" s="51">
        <f t="shared" si="697"/>
        <v>1.77412724544126</v>
      </c>
      <c r="R1062" s="53"/>
      <c r="S1062" s="53">
        <v>0</v>
      </c>
      <c r="T1062" s="54">
        <f t="shared" si="700"/>
        <v>2</v>
      </c>
      <c r="U1062" s="54"/>
      <c r="V1062" s="53">
        <f t="shared" si="701"/>
        <v>0</v>
      </c>
      <c r="W1062" s="54"/>
    </row>
    <row r="1063" spans="1:23" hidden="1">
      <c r="A1063" s="8" t="s">
        <v>585</v>
      </c>
      <c r="B1063" s="5" t="s">
        <v>586</v>
      </c>
      <c r="C1063" s="46" t="s">
        <v>1556</v>
      </c>
      <c r="D1063" s="46" t="s">
        <v>1557</v>
      </c>
      <c r="E1063" s="46" t="s">
        <v>589</v>
      </c>
      <c r="F1063" s="46" t="s">
        <v>311</v>
      </c>
      <c r="G1063" s="46" t="s">
        <v>1921</v>
      </c>
      <c r="H1063" s="47"/>
      <c r="I1063" s="47" t="s">
        <v>1872</v>
      </c>
      <c r="J1063" s="48" t="s">
        <v>11</v>
      </c>
      <c r="K1063" s="45"/>
      <c r="L1063" s="49">
        <v>37642.050000000003</v>
      </c>
      <c r="M1063" s="50">
        <v>31270</v>
      </c>
      <c r="N1063" s="51">
        <f t="shared" ref="N1063:N1069" si="702">IFERROR(M1063/L1063,2)</f>
        <v>0.83071989968665361</v>
      </c>
      <c r="O1063" s="51" t="str">
        <f t="shared" ref="O1063:O1069" si="703">IF(N1063&gt;=120%, "120% equal &amp; above", IF(N1063&gt;=100%,"&gt;=100%- &lt;120%",IF(N1063&gt;=80%,"&gt;=80%-&lt;100%",IF(N1063&gt;=50%,"&gt;=50%-&lt;80%",IF(N1063&gt;=20%,"&gt;=20%-&lt;50%","&lt;20%")))))</f>
        <v>&gt;=80%-&lt;100%</v>
      </c>
      <c r="P1063" s="50">
        <f t="shared" ref="P1063:P1069" si="704">M1063/$B$3*$B$2</f>
        <v>42640.909090909088</v>
      </c>
      <c r="Q1063" s="51">
        <f t="shared" ref="Q1063:Q1069" si="705">IFERROR(P1063/L1063,2)</f>
        <v>1.132799863209073</v>
      </c>
      <c r="R1063" s="53"/>
      <c r="S1063" s="53">
        <v>0</v>
      </c>
      <c r="T1063" s="54">
        <f t="shared" ref="T1063:T1069" si="706">IFERROR(S1063/R1063,2)</f>
        <v>2</v>
      </c>
      <c r="U1063" s="54"/>
      <c r="V1063" s="53">
        <f t="shared" ref="V1063:V1069" si="707">S1063/$B$3*$B$2</f>
        <v>0</v>
      </c>
      <c r="W1063" s="54"/>
    </row>
    <row r="1064" spans="1:23" hidden="1">
      <c r="A1064" s="8" t="s">
        <v>469</v>
      </c>
      <c r="B1064" s="5" t="s">
        <v>470</v>
      </c>
      <c r="C1064" s="46" t="s">
        <v>494</v>
      </c>
      <c r="D1064" s="46" t="s">
        <v>15</v>
      </c>
      <c r="E1064" s="46" t="s">
        <v>473</v>
      </c>
      <c r="F1064" s="46" t="s">
        <v>311</v>
      </c>
      <c r="G1064" s="46" t="s">
        <v>1911</v>
      </c>
      <c r="H1064" s="47"/>
      <c r="I1064" s="47" t="s">
        <v>1872</v>
      </c>
      <c r="J1064" s="48" t="s">
        <v>11</v>
      </c>
      <c r="K1064" s="45"/>
      <c r="L1064" s="49">
        <v>37123.65</v>
      </c>
      <c r="M1064" s="50">
        <v>30630</v>
      </c>
      <c r="N1064" s="51">
        <f t="shared" si="702"/>
        <v>0.82508050797806787</v>
      </c>
      <c r="O1064" s="51" t="str">
        <f t="shared" si="703"/>
        <v>&gt;=80%-&lt;100%</v>
      </c>
      <c r="P1064" s="50">
        <f t="shared" si="704"/>
        <v>41768.181818181816</v>
      </c>
      <c r="Q1064" s="51">
        <f t="shared" si="705"/>
        <v>1.1251097836064561</v>
      </c>
      <c r="R1064" s="53"/>
      <c r="S1064" s="53">
        <v>4150</v>
      </c>
      <c r="T1064" s="54">
        <f t="shared" si="706"/>
        <v>2</v>
      </c>
      <c r="U1064" s="54"/>
      <c r="V1064" s="53">
        <f t="shared" si="707"/>
        <v>5659.090909090909</v>
      </c>
      <c r="W1064" s="54"/>
    </row>
    <row r="1065" spans="1:23" hidden="1">
      <c r="A1065" s="8" t="s">
        <v>571</v>
      </c>
      <c r="B1065" s="5" t="s">
        <v>572</v>
      </c>
      <c r="C1065" s="46" t="s">
        <v>2274</v>
      </c>
      <c r="D1065" s="46" t="s">
        <v>2275</v>
      </c>
      <c r="E1065" s="46" t="s">
        <v>574</v>
      </c>
      <c r="F1065" s="46" t="s">
        <v>311</v>
      </c>
      <c r="G1065" s="46" t="s">
        <v>1889</v>
      </c>
      <c r="H1065" s="47"/>
      <c r="I1065" s="47" t="s">
        <v>1872</v>
      </c>
      <c r="J1065" s="48" t="s">
        <v>11</v>
      </c>
      <c r="K1065" s="45"/>
      <c r="L1065" s="49">
        <v>36960</v>
      </c>
      <c r="M1065" s="50">
        <v>38190</v>
      </c>
      <c r="N1065" s="51">
        <f t="shared" si="702"/>
        <v>1.0332792207792207</v>
      </c>
      <c r="O1065" s="51" t="str">
        <f t="shared" si="703"/>
        <v>&gt;=100%- &lt;120%</v>
      </c>
      <c r="P1065" s="50">
        <f t="shared" si="704"/>
        <v>52077.272727272728</v>
      </c>
      <c r="Q1065" s="51">
        <f t="shared" si="705"/>
        <v>1.4090171192443919</v>
      </c>
      <c r="R1065" s="53"/>
      <c r="S1065" s="53">
        <v>22650</v>
      </c>
      <c r="T1065" s="54">
        <f t="shared" si="706"/>
        <v>2</v>
      </c>
      <c r="U1065" s="54"/>
      <c r="V1065" s="53">
        <f t="shared" si="707"/>
        <v>30886.363636363636</v>
      </c>
      <c r="W1065" s="54"/>
    </row>
    <row r="1066" spans="1:23" hidden="1">
      <c r="A1066" s="8" t="s">
        <v>307</v>
      </c>
      <c r="B1066" s="5" t="s">
        <v>308</v>
      </c>
      <c r="C1066" s="46" t="s">
        <v>1359</v>
      </c>
      <c r="D1066" s="46" t="s">
        <v>170</v>
      </c>
      <c r="E1066" s="46" t="s">
        <v>310</v>
      </c>
      <c r="F1066" s="46" t="s">
        <v>311</v>
      </c>
      <c r="G1066" s="46" t="s">
        <v>1894</v>
      </c>
      <c r="H1066" s="47"/>
      <c r="I1066" s="47" t="s">
        <v>1872</v>
      </c>
      <c r="J1066" s="48" t="s">
        <v>11</v>
      </c>
      <c r="K1066" s="45"/>
      <c r="L1066" s="49">
        <v>36865</v>
      </c>
      <c r="M1066" s="50">
        <v>65290</v>
      </c>
      <c r="N1066" s="51">
        <f t="shared" si="702"/>
        <v>1.7710565577105655</v>
      </c>
      <c r="O1066" s="51" t="str">
        <f t="shared" si="703"/>
        <v>120% equal &amp; above</v>
      </c>
      <c r="P1066" s="50">
        <f t="shared" si="704"/>
        <v>89031.818181818177</v>
      </c>
      <c r="Q1066" s="51">
        <f t="shared" si="705"/>
        <v>2.4150771241507711</v>
      </c>
      <c r="R1066" s="53"/>
      <c r="S1066" s="53">
        <v>0</v>
      </c>
      <c r="T1066" s="54">
        <f t="shared" si="706"/>
        <v>2</v>
      </c>
      <c r="U1066" s="54"/>
      <c r="V1066" s="53">
        <f t="shared" si="707"/>
        <v>0</v>
      </c>
      <c r="W1066" s="54"/>
    </row>
    <row r="1067" spans="1:23" hidden="1">
      <c r="A1067" s="8" t="s">
        <v>469</v>
      </c>
      <c r="B1067" s="5" t="s">
        <v>470</v>
      </c>
      <c r="C1067" s="46" t="s">
        <v>482</v>
      </c>
      <c r="D1067" s="46" t="s">
        <v>483</v>
      </c>
      <c r="E1067" s="46" t="s">
        <v>473</v>
      </c>
      <c r="F1067" s="46" t="s">
        <v>311</v>
      </c>
      <c r="G1067" s="46" t="s">
        <v>1910</v>
      </c>
      <c r="H1067" s="47"/>
      <c r="I1067" s="47" t="s">
        <v>1872</v>
      </c>
      <c r="J1067" s="48" t="s">
        <v>11</v>
      </c>
      <c r="K1067" s="45"/>
      <c r="L1067" s="49">
        <v>36559.350000000006</v>
      </c>
      <c r="M1067" s="50">
        <v>37680</v>
      </c>
      <c r="N1067" s="51">
        <f t="shared" si="702"/>
        <v>1.0306528972752522</v>
      </c>
      <c r="O1067" s="51" t="str">
        <f t="shared" si="703"/>
        <v>&gt;=100%- &lt;120%</v>
      </c>
      <c r="P1067" s="50">
        <f t="shared" si="704"/>
        <v>51381.818181818184</v>
      </c>
      <c r="Q1067" s="51">
        <f t="shared" si="705"/>
        <v>1.4054357690117076</v>
      </c>
      <c r="R1067" s="53"/>
      <c r="S1067" s="53">
        <v>9300</v>
      </c>
      <c r="T1067" s="54">
        <f t="shared" si="706"/>
        <v>2</v>
      </c>
      <c r="U1067" s="54"/>
      <c r="V1067" s="53">
        <f t="shared" si="707"/>
        <v>12681.818181818182</v>
      </c>
      <c r="W1067" s="54"/>
    </row>
    <row r="1068" spans="1:23" hidden="1">
      <c r="A1068" s="8" t="s">
        <v>685</v>
      </c>
      <c r="B1068" s="5" t="s">
        <v>686</v>
      </c>
      <c r="C1068" s="46" t="s">
        <v>1323</v>
      </c>
      <c r="D1068" s="46" t="s">
        <v>1324</v>
      </c>
      <c r="E1068" s="46" t="s">
        <v>311</v>
      </c>
      <c r="F1068" s="46" t="s">
        <v>311</v>
      </c>
      <c r="G1068" s="46" t="s">
        <v>1932</v>
      </c>
      <c r="H1068" s="47"/>
      <c r="I1068" s="47" t="s">
        <v>1872</v>
      </c>
      <c r="J1068" s="48" t="s">
        <v>11</v>
      </c>
      <c r="K1068" s="45"/>
      <c r="L1068" s="49">
        <v>36480</v>
      </c>
      <c r="M1068" s="50">
        <v>61490</v>
      </c>
      <c r="N1068" s="51">
        <f t="shared" si="702"/>
        <v>1.6855811403508771</v>
      </c>
      <c r="O1068" s="51" t="str">
        <f t="shared" si="703"/>
        <v>120% equal &amp; above</v>
      </c>
      <c r="P1068" s="50">
        <f t="shared" si="704"/>
        <v>83850</v>
      </c>
      <c r="Q1068" s="51">
        <f t="shared" si="705"/>
        <v>2.2985197368421053</v>
      </c>
      <c r="R1068" s="53"/>
      <c r="S1068" s="53">
        <v>0</v>
      </c>
      <c r="T1068" s="54">
        <f t="shared" si="706"/>
        <v>2</v>
      </c>
      <c r="U1068" s="54"/>
      <c r="V1068" s="53">
        <f t="shared" si="707"/>
        <v>0</v>
      </c>
      <c r="W1068" s="54"/>
    </row>
    <row r="1069" spans="1:23" hidden="1">
      <c r="A1069" s="8" t="s">
        <v>415</v>
      </c>
      <c r="B1069" s="5" t="s">
        <v>416</v>
      </c>
      <c r="C1069" s="46" t="s">
        <v>2727</v>
      </c>
      <c r="D1069" s="46" t="s">
        <v>281</v>
      </c>
      <c r="E1069" s="46" t="s">
        <v>310</v>
      </c>
      <c r="F1069" s="46" t="s">
        <v>311</v>
      </c>
      <c r="G1069" s="46" t="s">
        <v>1903</v>
      </c>
      <c r="H1069" s="47"/>
      <c r="I1069" s="47" t="s">
        <v>1872</v>
      </c>
      <c r="J1069" s="48" t="s">
        <v>11</v>
      </c>
      <c r="K1069" s="45"/>
      <c r="L1069" s="49">
        <v>36345</v>
      </c>
      <c r="M1069" s="50">
        <v>47880</v>
      </c>
      <c r="N1069" s="51">
        <f t="shared" si="702"/>
        <v>1.317375154766818</v>
      </c>
      <c r="O1069" s="51" t="str">
        <f t="shared" si="703"/>
        <v>120% equal &amp; above</v>
      </c>
      <c r="P1069" s="50">
        <f t="shared" si="704"/>
        <v>65290.909090909096</v>
      </c>
      <c r="Q1069" s="51">
        <f t="shared" si="705"/>
        <v>1.7964206655911157</v>
      </c>
      <c r="R1069" s="53"/>
      <c r="S1069" s="53">
        <v>0</v>
      </c>
      <c r="T1069" s="54">
        <f t="shared" si="706"/>
        <v>2</v>
      </c>
      <c r="U1069" s="54"/>
      <c r="V1069" s="53">
        <f t="shared" si="707"/>
        <v>0</v>
      </c>
      <c r="W1069" s="54"/>
    </row>
    <row r="1070" spans="1:23" hidden="1">
      <c r="A1070" s="8" t="s">
        <v>469</v>
      </c>
      <c r="B1070" s="5" t="s">
        <v>470</v>
      </c>
      <c r="C1070" s="46" t="s">
        <v>511</v>
      </c>
      <c r="D1070" s="46" t="s">
        <v>45</v>
      </c>
      <c r="E1070" s="46" t="s">
        <v>473</v>
      </c>
      <c r="F1070" s="46" t="s">
        <v>311</v>
      </c>
      <c r="G1070" s="46" t="s">
        <v>1912</v>
      </c>
      <c r="H1070" s="47"/>
      <c r="I1070" s="47" t="s">
        <v>1872</v>
      </c>
      <c r="J1070" s="48" t="s">
        <v>11</v>
      </c>
      <c r="K1070" s="45"/>
      <c r="L1070" s="49">
        <v>36103.725000000006</v>
      </c>
      <c r="M1070" s="50">
        <v>10040</v>
      </c>
      <c r="N1070" s="51">
        <f t="shared" ref="N1070:N1078" si="708">IFERROR(M1070/L1070,2)</f>
        <v>0.27808764885063797</v>
      </c>
      <c r="O1070" s="51" t="str">
        <f t="shared" ref="O1070:O1078" si="709">IF(N1070&gt;=120%, "120% equal &amp; above", IF(N1070&gt;=100%,"&gt;=100%- &lt;120%",IF(N1070&gt;=80%,"&gt;=80%-&lt;100%",IF(N1070&gt;=50%,"&gt;=50%-&lt;80%",IF(N1070&gt;=20%,"&gt;=20%-&lt;50%","&lt;20%")))))</f>
        <v>&gt;=20%-&lt;50%</v>
      </c>
      <c r="P1070" s="50">
        <f t="shared" ref="P1070:P1078" si="710">M1070/$B$3*$B$2</f>
        <v>13690.909090909092</v>
      </c>
      <c r="Q1070" s="51">
        <f t="shared" ref="Q1070:Q1078" si="711">IFERROR(P1070/L1070,2)</f>
        <v>0.37921043025086992</v>
      </c>
      <c r="R1070" s="53"/>
      <c r="S1070" s="53">
        <v>0</v>
      </c>
      <c r="T1070" s="54">
        <f t="shared" ref="T1070:T1078" si="712">IFERROR(S1070/R1070,2)</f>
        <v>2</v>
      </c>
      <c r="U1070" s="54"/>
      <c r="V1070" s="53">
        <f t="shared" ref="V1070:V1078" si="713">S1070/$B$3*$B$2</f>
        <v>0</v>
      </c>
      <c r="W1070" s="54"/>
    </row>
    <row r="1071" spans="1:23" hidden="1">
      <c r="A1071" s="8" t="s">
        <v>685</v>
      </c>
      <c r="B1071" s="5" t="s">
        <v>686</v>
      </c>
      <c r="C1071" s="46" t="s">
        <v>2335</v>
      </c>
      <c r="D1071" s="46" t="s">
        <v>45</v>
      </c>
      <c r="E1071" s="46" t="s">
        <v>311</v>
      </c>
      <c r="F1071" s="46" t="s">
        <v>311</v>
      </c>
      <c r="G1071" s="46" t="s">
        <v>1958</v>
      </c>
      <c r="H1071" s="47"/>
      <c r="I1071" s="47" t="s">
        <v>1872</v>
      </c>
      <c r="J1071" s="48" t="s">
        <v>11</v>
      </c>
      <c r="K1071" s="45"/>
      <c r="L1071" s="50">
        <v>35602.5</v>
      </c>
      <c r="M1071" s="50">
        <v>46495</v>
      </c>
      <c r="N1071" s="51">
        <f t="shared" si="708"/>
        <v>1.3059476160381995</v>
      </c>
      <c r="O1071" s="51" t="str">
        <f t="shared" si="709"/>
        <v>120% equal &amp; above</v>
      </c>
      <c r="P1071" s="50">
        <f t="shared" si="710"/>
        <v>63402.272727272728</v>
      </c>
      <c r="Q1071" s="51">
        <f t="shared" si="711"/>
        <v>1.7808376582339085</v>
      </c>
      <c r="R1071" s="53"/>
      <c r="S1071" s="53">
        <v>0</v>
      </c>
      <c r="T1071" s="54">
        <f t="shared" si="712"/>
        <v>2</v>
      </c>
      <c r="U1071" s="54"/>
      <c r="V1071" s="53">
        <f t="shared" si="713"/>
        <v>0</v>
      </c>
      <c r="W1071" s="54"/>
    </row>
    <row r="1072" spans="1:23" hidden="1">
      <c r="A1072" s="8" t="s">
        <v>701</v>
      </c>
      <c r="B1072" s="5" t="s">
        <v>300</v>
      </c>
      <c r="C1072" s="46" t="s">
        <v>1293</v>
      </c>
      <c r="D1072" s="46" t="s">
        <v>1294</v>
      </c>
      <c r="E1072" s="46" t="s">
        <v>473</v>
      </c>
      <c r="F1072" s="46" t="s">
        <v>311</v>
      </c>
      <c r="G1072" s="46" t="s">
        <v>2768</v>
      </c>
      <c r="H1072" s="47"/>
      <c r="I1072" s="47" t="s">
        <v>1872</v>
      </c>
      <c r="J1072" s="48" t="s">
        <v>11</v>
      </c>
      <c r="K1072" s="45"/>
      <c r="L1072" s="50">
        <v>35595.450000000004</v>
      </c>
      <c r="M1072" s="50">
        <v>23410</v>
      </c>
      <c r="N1072" s="51">
        <f t="shared" si="708"/>
        <v>0.65766832558655663</v>
      </c>
      <c r="O1072" s="51" t="str">
        <f t="shared" si="709"/>
        <v>&gt;=50%-&lt;80%</v>
      </c>
      <c r="P1072" s="50">
        <f t="shared" si="710"/>
        <v>31922.727272727272</v>
      </c>
      <c r="Q1072" s="51">
        <f t="shared" si="711"/>
        <v>0.89682044398166816</v>
      </c>
      <c r="R1072" s="53"/>
      <c r="S1072" s="53">
        <v>0</v>
      </c>
      <c r="T1072" s="54">
        <f t="shared" si="712"/>
        <v>2</v>
      </c>
      <c r="U1072" s="54"/>
      <c r="V1072" s="53">
        <f t="shared" si="713"/>
        <v>0</v>
      </c>
      <c r="W1072" s="54"/>
    </row>
    <row r="1073" spans="1:23" hidden="1">
      <c r="A1073" s="8" t="s">
        <v>585</v>
      </c>
      <c r="B1073" s="5" t="s">
        <v>586</v>
      </c>
      <c r="C1073" s="5" t="s">
        <v>2067</v>
      </c>
      <c r="D1073" s="5" t="s">
        <v>2068</v>
      </c>
      <c r="E1073" s="5" t="s">
        <v>589</v>
      </c>
      <c r="F1073" s="5" t="s">
        <v>311</v>
      </c>
      <c r="G1073" s="46" t="s">
        <v>1919</v>
      </c>
      <c r="H1073" s="8"/>
      <c r="I1073" s="47" t="s">
        <v>1872</v>
      </c>
      <c r="J1073" s="48" t="s">
        <v>11</v>
      </c>
      <c r="K1073" s="5"/>
      <c r="L1073" s="50">
        <v>35488.800000000003</v>
      </c>
      <c r="M1073" s="50">
        <v>50380</v>
      </c>
      <c r="N1073" s="51">
        <f t="shared" si="708"/>
        <v>1.4196028042650075</v>
      </c>
      <c r="O1073" s="51" t="str">
        <f t="shared" si="709"/>
        <v>120% equal &amp; above</v>
      </c>
      <c r="P1073" s="50">
        <f t="shared" si="710"/>
        <v>68700</v>
      </c>
      <c r="Q1073" s="51">
        <f t="shared" si="711"/>
        <v>1.9358220058159192</v>
      </c>
      <c r="R1073" s="53"/>
      <c r="S1073" s="53">
        <v>0</v>
      </c>
      <c r="T1073" s="54">
        <f t="shared" si="712"/>
        <v>2</v>
      </c>
      <c r="U1073" s="54"/>
      <c r="V1073" s="53">
        <f t="shared" si="713"/>
        <v>0</v>
      </c>
      <c r="W1073" s="54"/>
    </row>
    <row r="1074" spans="1:23" hidden="1">
      <c r="A1074" s="8" t="s">
        <v>770</v>
      </c>
      <c r="B1074" s="5" t="s">
        <v>771</v>
      </c>
      <c r="C1074" s="5" t="s">
        <v>2416</v>
      </c>
      <c r="D1074" s="5" t="s">
        <v>2417</v>
      </c>
      <c r="E1074" s="5" t="s">
        <v>574</v>
      </c>
      <c r="F1074" s="5" t="s">
        <v>311</v>
      </c>
      <c r="G1074" s="46" t="s">
        <v>1960</v>
      </c>
      <c r="H1074" s="8"/>
      <c r="I1074" s="47" t="s">
        <v>1872</v>
      </c>
      <c r="J1074" s="48" t="s">
        <v>11</v>
      </c>
      <c r="K1074" s="5"/>
      <c r="L1074" s="50">
        <v>35482.725000000006</v>
      </c>
      <c r="M1074" s="50">
        <v>77550</v>
      </c>
      <c r="N1074" s="51">
        <f t="shared" si="708"/>
        <v>2.1855705839954509</v>
      </c>
      <c r="O1074" s="51" t="str">
        <f t="shared" si="709"/>
        <v>120% equal &amp; above</v>
      </c>
      <c r="P1074" s="50">
        <f t="shared" si="710"/>
        <v>105750</v>
      </c>
      <c r="Q1074" s="51">
        <f t="shared" si="711"/>
        <v>2.9803235236301604</v>
      </c>
      <c r="R1074" s="53"/>
      <c r="S1074" s="53">
        <v>51980</v>
      </c>
      <c r="T1074" s="54">
        <f t="shared" si="712"/>
        <v>2</v>
      </c>
      <c r="U1074" s="54"/>
      <c r="V1074" s="53">
        <f t="shared" si="713"/>
        <v>70881.818181818177</v>
      </c>
      <c r="W1074" s="54"/>
    </row>
    <row r="1075" spans="1:23" hidden="1">
      <c r="A1075" s="8" t="s">
        <v>585</v>
      </c>
      <c r="B1075" s="5" t="s">
        <v>586</v>
      </c>
      <c r="C1075" s="5" t="s">
        <v>2418</v>
      </c>
      <c r="D1075" s="5" t="s">
        <v>2419</v>
      </c>
      <c r="E1075" s="5" t="s">
        <v>589</v>
      </c>
      <c r="F1075" s="5" t="s">
        <v>311</v>
      </c>
      <c r="G1075" s="46" t="s">
        <v>1921</v>
      </c>
      <c r="H1075" s="8"/>
      <c r="I1075" s="47" t="s">
        <v>1872</v>
      </c>
      <c r="J1075" s="48" t="s">
        <v>11</v>
      </c>
      <c r="K1075" s="5"/>
      <c r="L1075" s="50">
        <v>35288.325000000004</v>
      </c>
      <c r="M1075" s="50">
        <v>26620</v>
      </c>
      <c r="N1075" s="51">
        <f t="shared" si="708"/>
        <v>0.75435714219929673</v>
      </c>
      <c r="O1075" s="51" t="str">
        <f t="shared" si="709"/>
        <v>&gt;=50%-&lt;80%</v>
      </c>
      <c r="P1075" s="50">
        <f t="shared" si="710"/>
        <v>36300</v>
      </c>
      <c r="Q1075" s="51">
        <f t="shared" si="711"/>
        <v>1.0286688302717681</v>
      </c>
      <c r="R1075" s="53"/>
      <c r="S1075" s="53">
        <v>7790</v>
      </c>
      <c r="T1075" s="54">
        <f t="shared" si="712"/>
        <v>2</v>
      </c>
      <c r="U1075" s="54"/>
      <c r="V1075" s="53">
        <f t="shared" si="713"/>
        <v>10622.727272727272</v>
      </c>
      <c r="W1075" s="54"/>
    </row>
    <row r="1076" spans="1:23" hidden="1">
      <c r="A1076" s="8" t="s">
        <v>785</v>
      </c>
      <c r="B1076" s="5" t="s">
        <v>786</v>
      </c>
      <c r="C1076" s="5" t="s">
        <v>2536</v>
      </c>
      <c r="D1076" s="5" t="s">
        <v>76</v>
      </c>
      <c r="E1076" s="5" t="s">
        <v>789</v>
      </c>
      <c r="F1076" s="5" t="s">
        <v>311</v>
      </c>
      <c r="G1076" s="46" t="s">
        <v>1963</v>
      </c>
      <c r="H1076" s="8"/>
      <c r="I1076" s="47" t="s">
        <v>1872</v>
      </c>
      <c r="J1076" s="48" t="s">
        <v>11</v>
      </c>
      <c r="K1076" s="5"/>
      <c r="L1076" s="50">
        <v>35235</v>
      </c>
      <c r="M1076" s="50">
        <v>14550</v>
      </c>
      <c r="N1076" s="51">
        <f t="shared" si="708"/>
        <v>0.41294167730949338</v>
      </c>
      <c r="O1076" s="51" t="str">
        <f t="shared" si="709"/>
        <v>&gt;=20%-&lt;50%</v>
      </c>
      <c r="P1076" s="50">
        <f t="shared" si="710"/>
        <v>19840.909090909092</v>
      </c>
      <c r="Q1076" s="51">
        <f t="shared" si="711"/>
        <v>0.56310228724021827</v>
      </c>
      <c r="R1076" s="53"/>
      <c r="S1076" s="53">
        <v>11880</v>
      </c>
      <c r="T1076" s="54">
        <f t="shared" si="712"/>
        <v>2</v>
      </c>
      <c r="U1076" s="54"/>
      <c r="V1076" s="53">
        <f t="shared" si="713"/>
        <v>16200</v>
      </c>
      <c r="W1076" s="54"/>
    </row>
    <row r="1077" spans="1:23" hidden="1">
      <c r="A1077" s="8" t="s">
        <v>701</v>
      </c>
      <c r="B1077" s="5" t="s">
        <v>300</v>
      </c>
      <c r="C1077" s="5" t="s">
        <v>978</v>
      </c>
      <c r="D1077" s="5" t="s">
        <v>979</v>
      </c>
      <c r="E1077" s="5" t="s">
        <v>473</v>
      </c>
      <c r="F1077" s="5" t="s">
        <v>311</v>
      </c>
      <c r="G1077" s="46" t="s">
        <v>1939</v>
      </c>
      <c r="H1077" s="8"/>
      <c r="I1077" s="47" t="s">
        <v>1872</v>
      </c>
      <c r="J1077" s="48" t="s">
        <v>11</v>
      </c>
      <c r="K1077" s="5"/>
      <c r="L1077" s="50">
        <v>35106.075000000004</v>
      </c>
      <c r="M1077" s="50">
        <v>63915</v>
      </c>
      <c r="N1077" s="51">
        <f t="shared" si="708"/>
        <v>1.8206250627562321</v>
      </c>
      <c r="O1077" s="51" t="str">
        <f t="shared" si="709"/>
        <v>120% equal &amp; above</v>
      </c>
      <c r="P1077" s="50">
        <f t="shared" si="710"/>
        <v>87156.818181818177</v>
      </c>
      <c r="Q1077" s="51">
        <f t="shared" si="711"/>
        <v>2.4826705401221347</v>
      </c>
      <c r="R1077" s="53"/>
      <c r="S1077" s="53">
        <v>0</v>
      </c>
      <c r="T1077" s="54">
        <f t="shared" si="712"/>
        <v>2</v>
      </c>
      <c r="U1077" s="54"/>
      <c r="V1077" s="53">
        <f t="shared" si="713"/>
        <v>0</v>
      </c>
      <c r="W1077" s="54"/>
    </row>
    <row r="1078" spans="1:23" hidden="1">
      <c r="A1078" s="8" t="s">
        <v>324</v>
      </c>
      <c r="B1078" s="5" t="s">
        <v>325</v>
      </c>
      <c r="C1078" s="5" t="s">
        <v>340</v>
      </c>
      <c r="D1078" s="5" t="s">
        <v>108</v>
      </c>
      <c r="E1078" s="5" t="s">
        <v>310</v>
      </c>
      <c r="F1078" s="5" t="s">
        <v>311</v>
      </c>
      <c r="G1078" s="46" t="s">
        <v>1897</v>
      </c>
      <c r="H1078" s="8"/>
      <c r="I1078" s="47" t="s">
        <v>1872</v>
      </c>
      <c r="J1078" s="48" t="s">
        <v>11</v>
      </c>
      <c r="K1078" s="5"/>
      <c r="L1078" s="50">
        <v>35000</v>
      </c>
      <c r="M1078" s="50">
        <v>382435</v>
      </c>
      <c r="N1078" s="51">
        <f t="shared" si="708"/>
        <v>10.926714285714286</v>
      </c>
      <c r="O1078" s="51" t="str">
        <f t="shared" si="709"/>
        <v>120% equal &amp; above</v>
      </c>
      <c r="P1078" s="50">
        <f t="shared" si="710"/>
        <v>521502.27272727276</v>
      </c>
      <c r="Q1078" s="51">
        <f t="shared" si="711"/>
        <v>14.900064935064936</v>
      </c>
      <c r="R1078" s="53"/>
      <c r="S1078" s="53">
        <v>4990</v>
      </c>
      <c r="T1078" s="54">
        <f t="shared" si="712"/>
        <v>2</v>
      </c>
      <c r="U1078" s="54"/>
      <c r="V1078" s="53">
        <f t="shared" si="713"/>
        <v>6804.545454545454</v>
      </c>
      <c r="W1078" s="54"/>
    </row>
    <row r="1079" spans="1:23" hidden="1">
      <c r="A1079" s="8" t="s">
        <v>415</v>
      </c>
      <c r="B1079" s="5" t="s">
        <v>416</v>
      </c>
      <c r="C1079" s="5" t="s">
        <v>2198</v>
      </c>
      <c r="D1079" s="5" t="s">
        <v>249</v>
      </c>
      <c r="E1079" s="5" t="s">
        <v>310</v>
      </c>
      <c r="F1079" s="5" t="s">
        <v>311</v>
      </c>
      <c r="G1079" s="46" t="s">
        <v>1906</v>
      </c>
      <c r="H1079" s="8"/>
      <c r="I1079" s="47" t="s">
        <v>1872</v>
      </c>
      <c r="J1079" s="48" t="s">
        <v>11</v>
      </c>
      <c r="K1079" s="5"/>
      <c r="L1079" s="50">
        <v>35000</v>
      </c>
      <c r="M1079" s="50">
        <v>31090</v>
      </c>
      <c r="N1079" s="51">
        <f t="shared" ref="N1079:N1093" si="714">IFERROR(M1079/L1079,2)</f>
        <v>0.88828571428571423</v>
      </c>
      <c r="O1079" s="51" t="str">
        <f t="shared" ref="O1079:O1093" si="715">IF(N1079&gt;=120%, "120% equal &amp; above", IF(N1079&gt;=100%,"&gt;=100%- &lt;120%",IF(N1079&gt;=80%,"&gt;=80%-&lt;100%",IF(N1079&gt;=50%,"&gt;=50%-&lt;80%",IF(N1079&gt;=20%,"&gt;=20%-&lt;50%","&lt;20%")))))</f>
        <v>&gt;=80%-&lt;100%</v>
      </c>
      <c r="P1079" s="50">
        <f t="shared" ref="P1079:P1093" si="716">M1079/$B$3*$B$2</f>
        <v>42395.454545454544</v>
      </c>
      <c r="Q1079" s="51">
        <f t="shared" ref="Q1079:Q1093" si="717">IFERROR(P1079/L1079,2)</f>
        <v>1.2112987012987013</v>
      </c>
      <c r="R1079" s="53"/>
      <c r="S1079" s="53">
        <v>0</v>
      </c>
      <c r="T1079" s="54">
        <f t="shared" ref="T1079:T1093" si="718">IFERROR(S1079/R1079,2)</f>
        <v>2</v>
      </c>
      <c r="U1079" s="54"/>
      <c r="V1079" s="53">
        <f t="shared" ref="V1079:V1093" si="719">S1079/$B$3*$B$2</f>
        <v>0</v>
      </c>
      <c r="W1079" s="54"/>
    </row>
    <row r="1080" spans="1:23" hidden="1">
      <c r="A1080" s="8" t="s">
        <v>415</v>
      </c>
      <c r="B1080" s="5" t="s">
        <v>416</v>
      </c>
      <c r="C1080" s="5" t="s">
        <v>421</v>
      </c>
      <c r="D1080" s="5" t="s">
        <v>422</v>
      </c>
      <c r="E1080" s="5" t="s">
        <v>310</v>
      </c>
      <c r="F1080" s="5" t="s">
        <v>311</v>
      </c>
      <c r="G1080" s="46" t="s">
        <v>1903</v>
      </c>
      <c r="H1080" s="8"/>
      <c r="I1080" s="47" t="s">
        <v>1872</v>
      </c>
      <c r="J1080" s="48" t="s">
        <v>11</v>
      </c>
      <c r="K1080" s="5"/>
      <c r="L1080" s="50">
        <v>35000</v>
      </c>
      <c r="M1080" s="50">
        <v>18350</v>
      </c>
      <c r="N1080" s="51">
        <f t="shared" si="714"/>
        <v>0.52428571428571424</v>
      </c>
      <c r="O1080" s="51" t="str">
        <f t="shared" si="715"/>
        <v>&gt;=50%-&lt;80%</v>
      </c>
      <c r="P1080" s="50">
        <f t="shared" si="716"/>
        <v>25022.727272727272</v>
      </c>
      <c r="Q1080" s="51">
        <f t="shared" si="717"/>
        <v>0.71493506493506487</v>
      </c>
      <c r="R1080" s="53"/>
      <c r="S1080" s="53">
        <v>0</v>
      </c>
      <c r="T1080" s="54">
        <f t="shared" si="718"/>
        <v>2</v>
      </c>
      <c r="U1080" s="54"/>
      <c r="V1080" s="53">
        <f t="shared" si="719"/>
        <v>0</v>
      </c>
      <c r="W1080" s="54"/>
    </row>
    <row r="1081" spans="1:23" hidden="1">
      <c r="A1081" s="8" t="s">
        <v>415</v>
      </c>
      <c r="B1081" s="5" t="s">
        <v>416</v>
      </c>
      <c r="C1081" s="5" t="s">
        <v>2581</v>
      </c>
      <c r="D1081" s="5" t="s">
        <v>2582</v>
      </c>
      <c r="E1081" s="5" t="s">
        <v>310</v>
      </c>
      <c r="F1081" s="5" t="s">
        <v>311</v>
      </c>
      <c r="G1081" s="46" t="s">
        <v>1906</v>
      </c>
      <c r="H1081" s="8"/>
      <c r="I1081" s="47" t="s">
        <v>1872</v>
      </c>
      <c r="J1081" s="48" t="s">
        <v>11</v>
      </c>
      <c r="K1081" s="5"/>
      <c r="L1081" s="50">
        <v>35000</v>
      </c>
      <c r="M1081" s="50">
        <v>6890</v>
      </c>
      <c r="N1081" s="51">
        <f t="shared" si="714"/>
        <v>0.19685714285714287</v>
      </c>
      <c r="O1081" s="51" t="str">
        <f t="shared" si="715"/>
        <v>&lt;20%</v>
      </c>
      <c r="P1081" s="50">
        <f t="shared" si="716"/>
        <v>9395.454545454546</v>
      </c>
      <c r="Q1081" s="51">
        <f t="shared" si="717"/>
        <v>0.26844155844155848</v>
      </c>
      <c r="R1081" s="53"/>
      <c r="S1081" s="53">
        <v>19860</v>
      </c>
      <c r="T1081" s="54">
        <f t="shared" si="718"/>
        <v>2</v>
      </c>
      <c r="U1081" s="54"/>
      <c r="V1081" s="53">
        <f t="shared" si="719"/>
        <v>27081.818181818184</v>
      </c>
      <c r="W1081" s="54"/>
    </row>
    <row r="1082" spans="1:23" hidden="1">
      <c r="A1082" s="8" t="s">
        <v>307</v>
      </c>
      <c r="B1082" s="5" t="s">
        <v>308</v>
      </c>
      <c r="C1082" s="5" t="s">
        <v>1996</v>
      </c>
      <c r="D1082" s="5" t="s">
        <v>292</v>
      </c>
      <c r="E1082" s="5" t="s">
        <v>310</v>
      </c>
      <c r="F1082" s="5" t="s">
        <v>311</v>
      </c>
      <c r="G1082" s="46" t="s">
        <v>1895</v>
      </c>
      <c r="H1082" s="8"/>
      <c r="I1082" s="47" t="s">
        <v>1872</v>
      </c>
      <c r="J1082" s="48" t="s">
        <v>11</v>
      </c>
      <c r="K1082" s="5"/>
      <c r="L1082" s="50">
        <v>35000</v>
      </c>
      <c r="M1082" s="50">
        <v>32380</v>
      </c>
      <c r="N1082" s="51">
        <f t="shared" si="714"/>
        <v>0.92514285714285716</v>
      </c>
      <c r="O1082" s="51" t="str">
        <f t="shared" si="715"/>
        <v>&gt;=80%-&lt;100%</v>
      </c>
      <c r="P1082" s="50">
        <f t="shared" si="716"/>
        <v>44154.545454545456</v>
      </c>
      <c r="Q1082" s="51">
        <f t="shared" si="717"/>
        <v>1.2615584415584415</v>
      </c>
      <c r="R1082" s="53"/>
      <c r="S1082" s="53">
        <v>14360</v>
      </c>
      <c r="T1082" s="54">
        <f t="shared" si="718"/>
        <v>2</v>
      </c>
      <c r="U1082" s="54"/>
      <c r="V1082" s="53">
        <f t="shared" si="719"/>
        <v>19581.818181818184</v>
      </c>
      <c r="W1082" s="54"/>
    </row>
    <row r="1083" spans="1:23" hidden="1">
      <c r="A1083" s="8" t="s">
        <v>776</v>
      </c>
      <c r="B1083" s="5" t="s">
        <v>777</v>
      </c>
      <c r="C1083" s="5" t="s">
        <v>2436</v>
      </c>
      <c r="D1083" s="5" t="s">
        <v>2286</v>
      </c>
      <c r="E1083" s="5" t="s">
        <v>574</v>
      </c>
      <c r="F1083" s="5" t="s">
        <v>311</v>
      </c>
      <c r="G1083" s="46" t="s">
        <v>1943</v>
      </c>
      <c r="H1083" s="8"/>
      <c r="I1083" s="47" t="s">
        <v>1872</v>
      </c>
      <c r="J1083" s="48" t="s">
        <v>11</v>
      </c>
      <c r="K1083" s="5"/>
      <c r="L1083" s="50">
        <v>35000</v>
      </c>
      <c r="M1083" s="50">
        <v>24000</v>
      </c>
      <c r="N1083" s="51">
        <f t="shared" si="714"/>
        <v>0.68571428571428572</v>
      </c>
      <c r="O1083" s="51" t="str">
        <f t="shared" si="715"/>
        <v>&gt;=50%-&lt;80%</v>
      </c>
      <c r="P1083" s="50">
        <f t="shared" si="716"/>
        <v>32727.272727272728</v>
      </c>
      <c r="Q1083" s="51">
        <f t="shared" si="717"/>
        <v>0.93506493506493504</v>
      </c>
      <c r="R1083" s="53"/>
      <c r="S1083" s="53">
        <v>0</v>
      </c>
      <c r="T1083" s="54">
        <f t="shared" si="718"/>
        <v>2</v>
      </c>
      <c r="U1083" s="54"/>
      <c r="V1083" s="53">
        <f t="shared" si="719"/>
        <v>0</v>
      </c>
      <c r="W1083" s="54"/>
    </row>
    <row r="1084" spans="1:23" hidden="1">
      <c r="A1084" s="8" t="s">
        <v>415</v>
      </c>
      <c r="B1084" s="5" t="s">
        <v>416</v>
      </c>
      <c r="C1084" s="5" t="s">
        <v>1241</v>
      </c>
      <c r="D1084" s="5" t="s">
        <v>121</v>
      </c>
      <c r="E1084" s="5" t="s">
        <v>310</v>
      </c>
      <c r="F1084" s="5" t="s">
        <v>311</v>
      </c>
      <c r="G1084" s="46" t="s">
        <v>1906</v>
      </c>
      <c r="H1084" s="8"/>
      <c r="I1084" s="47" t="s">
        <v>1872</v>
      </c>
      <c r="J1084" s="48" t="s">
        <v>11</v>
      </c>
      <c r="K1084" s="5"/>
      <c r="L1084" s="50">
        <v>35000</v>
      </c>
      <c r="M1084" s="50">
        <v>33520</v>
      </c>
      <c r="N1084" s="51">
        <f t="shared" si="714"/>
        <v>0.95771428571428574</v>
      </c>
      <c r="O1084" s="51" t="str">
        <f t="shared" si="715"/>
        <v>&gt;=80%-&lt;100%</v>
      </c>
      <c r="P1084" s="50">
        <f t="shared" si="716"/>
        <v>45709.090909090912</v>
      </c>
      <c r="Q1084" s="51">
        <f t="shared" si="717"/>
        <v>1.305974025974026</v>
      </c>
      <c r="R1084" s="53"/>
      <c r="S1084" s="53">
        <v>0</v>
      </c>
      <c r="T1084" s="54">
        <f t="shared" si="718"/>
        <v>2</v>
      </c>
      <c r="U1084" s="54"/>
      <c r="V1084" s="53">
        <f t="shared" si="719"/>
        <v>0</v>
      </c>
      <c r="W1084" s="54"/>
    </row>
    <row r="1085" spans="1:23" hidden="1">
      <c r="A1085" s="8" t="s">
        <v>776</v>
      </c>
      <c r="B1085" s="5" t="s">
        <v>777</v>
      </c>
      <c r="C1085" s="5" t="s">
        <v>2495</v>
      </c>
      <c r="D1085" s="5" t="s">
        <v>2496</v>
      </c>
      <c r="E1085" s="5" t="s">
        <v>574</v>
      </c>
      <c r="F1085" s="5" t="s">
        <v>311</v>
      </c>
      <c r="G1085" s="46" t="s">
        <v>1961</v>
      </c>
      <c r="H1085" s="8"/>
      <c r="I1085" s="47" t="s">
        <v>1872</v>
      </c>
      <c r="J1085" s="48" t="s">
        <v>11</v>
      </c>
      <c r="K1085" s="5"/>
      <c r="L1085" s="50">
        <v>35000</v>
      </c>
      <c r="M1085" s="50">
        <v>16480</v>
      </c>
      <c r="N1085" s="51">
        <f t="shared" si="714"/>
        <v>0.47085714285714286</v>
      </c>
      <c r="O1085" s="51" t="str">
        <f t="shared" si="715"/>
        <v>&gt;=20%-&lt;50%</v>
      </c>
      <c r="P1085" s="50">
        <f t="shared" si="716"/>
        <v>22472.727272727272</v>
      </c>
      <c r="Q1085" s="51">
        <f t="shared" si="717"/>
        <v>0.64207792207792203</v>
      </c>
      <c r="R1085" s="53"/>
      <c r="S1085" s="53">
        <v>0</v>
      </c>
      <c r="T1085" s="54">
        <f t="shared" si="718"/>
        <v>2</v>
      </c>
      <c r="U1085" s="54"/>
      <c r="V1085" s="53">
        <f t="shared" si="719"/>
        <v>0</v>
      </c>
      <c r="W1085" s="54"/>
    </row>
    <row r="1086" spans="1:23" hidden="1">
      <c r="A1086" s="8" t="s">
        <v>770</v>
      </c>
      <c r="B1086" s="5" t="s">
        <v>771</v>
      </c>
      <c r="C1086" s="5" t="s">
        <v>2643</v>
      </c>
      <c r="D1086" s="5" t="s">
        <v>77</v>
      </c>
      <c r="E1086" s="5" t="s">
        <v>574</v>
      </c>
      <c r="F1086" s="5" t="s">
        <v>311</v>
      </c>
      <c r="G1086" s="46" t="s">
        <v>1964</v>
      </c>
      <c r="H1086" s="8"/>
      <c r="I1086" s="47" t="s">
        <v>1872</v>
      </c>
      <c r="J1086" s="48" t="s">
        <v>11</v>
      </c>
      <c r="K1086" s="5"/>
      <c r="L1086" s="50">
        <v>35000</v>
      </c>
      <c r="M1086" s="50">
        <v>16980</v>
      </c>
      <c r="N1086" s="51">
        <f t="shared" si="714"/>
        <v>0.48514285714285715</v>
      </c>
      <c r="O1086" s="51" t="str">
        <f t="shared" si="715"/>
        <v>&gt;=20%-&lt;50%</v>
      </c>
      <c r="P1086" s="50">
        <f t="shared" si="716"/>
        <v>23154.545454545456</v>
      </c>
      <c r="Q1086" s="51">
        <f t="shared" si="717"/>
        <v>0.66155844155844157</v>
      </c>
      <c r="R1086" s="53"/>
      <c r="S1086" s="53">
        <v>9580</v>
      </c>
      <c r="T1086" s="54">
        <f t="shared" si="718"/>
        <v>2</v>
      </c>
      <c r="U1086" s="54"/>
      <c r="V1086" s="53">
        <f t="shared" si="719"/>
        <v>13063.636363636364</v>
      </c>
      <c r="W1086" s="54"/>
    </row>
    <row r="1087" spans="1:23" hidden="1">
      <c r="A1087" s="8" t="s">
        <v>776</v>
      </c>
      <c r="B1087" s="5" t="s">
        <v>777</v>
      </c>
      <c r="C1087" s="5" t="s">
        <v>1450</v>
      </c>
      <c r="D1087" s="5" t="s">
        <v>1451</v>
      </c>
      <c r="E1087" s="5" t="s">
        <v>574</v>
      </c>
      <c r="F1087" s="5" t="s">
        <v>311</v>
      </c>
      <c r="G1087" s="46" t="s">
        <v>1942</v>
      </c>
      <c r="H1087" s="8"/>
      <c r="I1087" s="47" t="s">
        <v>1872</v>
      </c>
      <c r="J1087" s="48" t="s">
        <v>11</v>
      </c>
      <c r="K1087" s="5"/>
      <c r="L1087" s="50">
        <v>35000</v>
      </c>
      <c r="M1087" s="50">
        <v>44660</v>
      </c>
      <c r="N1087" s="51">
        <f t="shared" si="714"/>
        <v>1.276</v>
      </c>
      <c r="O1087" s="51" t="str">
        <f t="shared" si="715"/>
        <v>120% equal &amp; above</v>
      </c>
      <c r="P1087" s="50">
        <f t="shared" si="716"/>
        <v>60900</v>
      </c>
      <c r="Q1087" s="51">
        <f t="shared" si="717"/>
        <v>1.74</v>
      </c>
      <c r="R1087" s="53"/>
      <c r="S1087" s="53">
        <v>0</v>
      </c>
      <c r="T1087" s="54">
        <f t="shared" si="718"/>
        <v>2</v>
      </c>
      <c r="U1087" s="54"/>
      <c r="V1087" s="53">
        <f t="shared" si="719"/>
        <v>0</v>
      </c>
      <c r="W1087" s="54"/>
    </row>
    <row r="1088" spans="1:23" hidden="1">
      <c r="A1088" s="8" t="s">
        <v>785</v>
      </c>
      <c r="B1088" s="5" t="s">
        <v>786</v>
      </c>
      <c r="C1088" s="5" t="s">
        <v>800</v>
      </c>
      <c r="D1088" s="5" t="s">
        <v>801</v>
      </c>
      <c r="E1088" s="5" t="s">
        <v>789</v>
      </c>
      <c r="F1088" s="5" t="s">
        <v>311</v>
      </c>
      <c r="G1088" s="46" t="s">
        <v>1947</v>
      </c>
      <c r="H1088" s="8"/>
      <c r="I1088" s="47" t="s">
        <v>1872</v>
      </c>
      <c r="J1088" s="48" t="s">
        <v>11</v>
      </c>
      <c r="K1088" s="5"/>
      <c r="L1088" s="50">
        <v>35000</v>
      </c>
      <c r="M1088" s="50">
        <v>34150</v>
      </c>
      <c r="N1088" s="51">
        <f t="shared" si="714"/>
        <v>0.97571428571428576</v>
      </c>
      <c r="O1088" s="51" t="str">
        <f t="shared" si="715"/>
        <v>&gt;=80%-&lt;100%</v>
      </c>
      <c r="P1088" s="50">
        <f t="shared" si="716"/>
        <v>46568.181818181816</v>
      </c>
      <c r="Q1088" s="51">
        <f t="shared" si="717"/>
        <v>1.3305194805194804</v>
      </c>
      <c r="R1088" s="53"/>
      <c r="S1088" s="53">
        <v>20830</v>
      </c>
      <c r="T1088" s="54">
        <f t="shared" si="718"/>
        <v>2</v>
      </c>
      <c r="U1088" s="54"/>
      <c r="V1088" s="53">
        <f t="shared" si="719"/>
        <v>28404.545454545456</v>
      </c>
      <c r="W1088" s="54"/>
    </row>
    <row r="1089" spans="1:23" hidden="1">
      <c r="A1089" s="8" t="s">
        <v>428</v>
      </c>
      <c r="B1089" s="5" t="s">
        <v>429</v>
      </c>
      <c r="C1089" s="5" t="s">
        <v>2597</v>
      </c>
      <c r="D1089" s="5" t="s">
        <v>189</v>
      </c>
      <c r="E1089" s="5" t="s">
        <v>310</v>
      </c>
      <c r="F1089" s="5" t="s">
        <v>311</v>
      </c>
      <c r="G1089" s="46" t="s">
        <v>1908</v>
      </c>
      <c r="H1089" s="8"/>
      <c r="I1089" s="47" t="s">
        <v>1872</v>
      </c>
      <c r="J1089" s="48" t="s">
        <v>11</v>
      </c>
      <c r="K1089" s="5"/>
      <c r="L1089" s="50">
        <v>35000</v>
      </c>
      <c r="M1089" s="50">
        <v>90940</v>
      </c>
      <c r="N1089" s="51">
        <f t="shared" si="714"/>
        <v>2.5982857142857143</v>
      </c>
      <c r="O1089" s="51" t="str">
        <f t="shared" si="715"/>
        <v>120% equal &amp; above</v>
      </c>
      <c r="P1089" s="50">
        <f t="shared" si="716"/>
        <v>124009.09090909091</v>
      </c>
      <c r="Q1089" s="51">
        <f t="shared" si="717"/>
        <v>3.5431168831168831</v>
      </c>
      <c r="R1089" s="53"/>
      <c r="S1089" s="53">
        <v>0</v>
      </c>
      <c r="T1089" s="54">
        <f t="shared" si="718"/>
        <v>2</v>
      </c>
      <c r="U1089" s="54"/>
      <c r="V1089" s="53">
        <f t="shared" si="719"/>
        <v>0</v>
      </c>
      <c r="W1089" s="54"/>
    </row>
    <row r="1090" spans="1:23" hidden="1">
      <c r="A1090" s="8" t="s">
        <v>571</v>
      </c>
      <c r="B1090" s="5" t="s">
        <v>572</v>
      </c>
      <c r="C1090" s="5" t="s">
        <v>2695</v>
      </c>
      <c r="D1090" s="5" t="s">
        <v>2696</v>
      </c>
      <c r="E1090" s="5" t="s">
        <v>574</v>
      </c>
      <c r="F1090" s="5" t="s">
        <v>311</v>
      </c>
      <c r="G1090" s="46" t="s">
        <v>1883</v>
      </c>
      <c r="H1090" s="8"/>
      <c r="I1090" s="47" t="s">
        <v>1872</v>
      </c>
      <c r="J1090" s="48" t="s">
        <v>11</v>
      </c>
      <c r="K1090" s="5"/>
      <c r="L1090" s="50">
        <v>35000</v>
      </c>
      <c r="M1090" s="50">
        <v>18820</v>
      </c>
      <c r="N1090" s="51">
        <f t="shared" si="714"/>
        <v>0.5377142857142857</v>
      </c>
      <c r="O1090" s="51" t="str">
        <f t="shared" si="715"/>
        <v>&gt;=50%-&lt;80%</v>
      </c>
      <c r="P1090" s="50">
        <f t="shared" si="716"/>
        <v>25663.636363636364</v>
      </c>
      <c r="Q1090" s="51">
        <f t="shared" si="717"/>
        <v>0.73324675324675326</v>
      </c>
      <c r="R1090" s="53"/>
      <c r="S1090" s="53">
        <v>0</v>
      </c>
      <c r="T1090" s="54">
        <f t="shared" si="718"/>
        <v>2</v>
      </c>
      <c r="U1090" s="54"/>
      <c r="V1090" s="53">
        <f t="shared" si="719"/>
        <v>0</v>
      </c>
      <c r="W1090" s="54"/>
    </row>
    <row r="1091" spans="1:23" hidden="1">
      <c r="A1091" s="8" t="s">
        <v>770</v>
      </c>
      <c r="B1091" s="5" t="s">
        <v>771</v>
      </c>
      <c r="C1091" s="5" t="s">
        <v>2586</v>
      </c>
      <c r="D1091" s="5" t="s">
        <v>245</v>
      </c>
      <c r="E1091" s="5" t="s">
        <v>574</v>
      </c>
      <c r="F1091" s="5" t="s">
        <v>311</v>
      </c>
      <c r="G1091" s="46" t="s">
        <v>1965</v>
      </c>
      <c r="H1091" s="8"/>
      <c r="I1091" s="47" t="s">
        <v>1872</v>
      </c>
      <c r="J1091" s="48" t="s">
        <v>11</v>
      </c>
      <c r="K1091" s="5"/>
      <c r="L1091" s="50">
        <v>35000</v>
      </c>
      <c r="M1091" s="50">
        <v>9490</v>
      </c>
      <c r="N1091" s="51">
        <f t="shared" si="714"/>
        <v>0.27114285714285713</v>
      </c>
      <c r="O1091" s="51" t="str">
        <f t="shared" si="715"/>
        <v>&gt;=20%-&lt;50%</v>
      </c>
      <c r="P1091" s="50">
        <f t="shared" si="716"/>
        <v>12940.909090909092</v>
      </c>
      <c r="Q1091" s="51">
        <f t="shared" si="717"/>
        <v>0.36974025974025976</v>
      </c>
      <c r="R1091" s="53"/>
      <c r="S1091" s="53">
        <v>0</v>
      </c>
      <c r="T1091" s="54">
        <f t="shared" si="718"/>
        <v>2</v>
      </c>
      <c r="U1091" s="54"/>
      <c r="V1091" s="53">
        <f t="shared" si="719"/>
        <v>0</v>
      </c>
      <c r="W1091" s="54"/>
    </row>
    <row r="1092" spans="1:23" hidden="1">
      <c r="A1092" s="8" t="s">
        <v>428</v>
      </c>
      <c r="B1092" s="5" t="s">
        <v>429</v>
      </c>
      <c r="C1092" s="5" t="s">
        <v>2307</v>
      </c>
      <c r="D1092" s="5" t="s">
        <v>2308</v>
      </c>
      <c r="E1092" s="5" t="s">
        <v>310</v>
      </c>
      <c r="F1092" s="5" t="s">
        <v>311</v>
      </c>
      <c r="G1092" s="46" t="s">
        <v>1959</v>
      </c>
      <c r="H1092" s="8"/>
      <c r="I1092" s="47" t="s">
        <v>1872</v>
      </c>
      <c r="J1092" s="48" t="s">
        <v>11</v>
      </c>
      <c r="K1092" s="5"/>
      <c r="L1092" s="50">
        <v>35000</v>
      </c>
      <c r="M1092" s="50">
        <v>29530</v>
      </c>
      <c r="N1092" s="51">
        <f t="shared" si="714"/>
        <v>0.84371428571428575</v>
      </c>
      <c r="O1092" s="51" t="str">
        <f t="shared" si="715"/>
        <v>&gt;=80%-&lt;100%</v>
      </c>
      <c r="P1092" s="50">
        <f t="shared" si="716"/>
        <v>40268.181818181816</v>
      </c>
      <c r="Q1092" s="51">
        <f t="shared" si="717"/>
        <v>1.1505194805194805</v>
      </c>
      <c r="R1092" s="53"/>
      <c r="S1092" s="53">
        <v>16560</v>
      </c>
      <c r="T1092" s="54">
        <f t="shared" si="718"/>
        <v>2</v>
      </c>
      <c r="U1092" s="54"/>
      <c r="V1092" s="53">
        <f t="shared" si="719"/>
        <v>22581.818181818184</v>
      </c>
      <c r="W1092" s="54"/>
    </row>
    <row r="1093" spans="1:23" hidden="1">
      <c r="A1093" s="8" t="s">
        <v>770</v>
      </c>
      <c r="B1093" s="5" t="s">
        <v>771</v>
      </c>
      <c r="C1093" s="5" t="s">
        <v>2501</v>
      </c>
      <c r="D1093" s="5" t="s">
        <v>2502</v>
      </c>
      <c r="E1093" s="5" t="s">
        <v>574</v>
      </c>
      <c r="F1093" s="5" t="s">
        <v>311</v>
      </c>
      <c r="G1093" s="46" t="s">
        <v>1965</v>
      </c>
      <c r="H1093" s="8"/>
      <c r="I1093" s="47" t="s">
        <v>1872</v>
      </c>
      <c r="J1093" s="48" t="s">
        <v>11</v>
      </c>
      <c r="K1093" s="5"/>
      <c r="L1093" s="50">
        <v>35000</v>
      </c>
      <c r="M1093" s="50">
        <v>18740</v>
      </c>
      <c r="N1093" s="51">
        <f t="shared" si="714"/>
        <v>0.53542857142857148</v>
      </c>
      <c r="O1093" s="51" t="str">
        <f t="shared" si="715"/>
        <v>&gt;=50%-&lt;80%</v>
      </c>
      <c r="P1093" s="50">
        <f t="shared" si="716"/>
        <v>25554.545454545456</v>
      </c>
      <c r="Q1093" s="51">
        <f t="shared" si="717"/>
        <v>0.73012987012987018</v>
      </c>
      <c r="R1093" s="53"/>
      <c r="S1093" s="53">
        <v>0</v>
      </c>
      <c r="T1093" s="54">
        <f t="shared" si="718"/>
        <v>2</v>
      </c>
      <c r="U1093" s="54"/>
      <c r="V1093" s="53">
        <f t="shared" si="719"/>
        <v>0</v>
      </c>
      <c r="W1093" s="54"/>
    </row>
    <row r="1094" spans="1:23" hidden="1">
      <c r="A1094" s="8" t="s">
        <v>776</v>
      </c>
      <c r="B1094" s="5" t="s">
        <v>777</v>
      </c>
      <c r="C1094" s="5" t="s">
        <v>2656</v>
      </c>
      <c r="D1094" s="5" t="s">
        <v>2657</v>
      </c>
      <c r="E1094" s="5" t="s">
        <v>574</v>
      </c>
      <c r="F1094" s="5" t="s">
        <v>311</v>
      </c>
      <c r="G1094" s="46" t="s">
        <v>1966</v>
      </c>
      <c r="H1094" s="8"/>
      <c r="I1094" s="47" t="s">
        <v>1872</v>
      </c>
      <c r="J1094" s="48"/>
      <c r="K1094" s="45" t="s">
        <v>11</v>
      </c>
      <c r="L1094" s="50"/>
      <c r="M1094" s="50">
        <v>17040</v>
      </c>
      <c r="N1094" s="51">
        <f t="shared" ref="N1094:N1099" si="720">IFERROR(M1094/L1094,2)</f>
        <v>2</v>
      </c>
      <c r="O1094" s="51" t="str">
        <f t="shared" ref="O1094:O1099" si="721">IF(N1094&gt;=120%, "120% equal &amp; above", IF(N1094&gt;=100%,"&gt;=100%- &lt;120%",IF(N1094&gt;=80%,"&gt;=80%-&lt;100%",IF(N1094&gt;=50%,"&gt;=50%-&lt;80%",IF(N1094&gt;=20%,"&gt;=20%-&lt;50%","&lt;20%")))))</f>
        <v>120% equal &amp; above</v>
      </c>
      <c r="P1094" s="50">
        <f t="shared" ref="P1094:P1099" si="722">M1094/$B$3*$B$2</f>
        <v>23236.363636363636</v>
      </c>
      <c r="Q1094" s="51">
        <f t="shared" ref="Q1094:Q1099" si="723">IFERROR(P1094/L1094,2)</f>
        <v>2</v>
      </c>
      <c r="R1094" s="53">
        <v>34902</v>
      </c>
      <c r="S1094" s="53">
        <v>19390</v>
      </c>
      <c r="T1094" s="54">
        <f t="shared" ref="T1094:T1099" si="724">IFERROR(S1094/R1094,2)</f>
        <v>0.55555555555555558</v>
      </c>
      <c r="U1094" s="54"/>
      <c r="V1094" s="53">
        <f t="shared" ref="V1094:V1099" si="725">S1094/$B$3*$B$2</f>
        <v>26440.909090909092</v>
      </c>
      <c r="W1094" s="54"/>
    </row>
    <row r="1095" spans="1:23">
      <c r="A1095" s="8" t="s">
        <v>374</v>
      </c>
      <c r="B1095" s="5" t="s">
        <v>375</v>
      </c>
      <c r="C1095" s="5" t="s">
        <v>2750</v>
      </c>
      <c r="D1095" s="5" t="s">
        <v>49</v>
      </c>
      <c r="E1095" s="5" t="s">
        <v>311</v>
      </c>
      <c r="F1095" s="5" t="s">
        <v>311</v>
      </c>
      <c r="G1095" s="46" t="s">
        <v>1938</v>
      </c>
      <c r="H1095" s="8"/>
      <c r="I1095" s="47" t="s">
        <v>1872</v>
      </c>
      <c r="J1095" s="48" t="s">
        <v>11</v>
      </c>
      <c r="K1095" s="5"/>
      <c r="L1095" s="50">
        <v>34819.875</v>
      </c>
      <c r="M1095" s="50">
        <v>105230</v>
      </c>
      <c r="N1095" s="51">
        <f t="shared" si="720"/>
        <v>3.0221245768400951</v>
      </c>
      <c r="O1095" s="51" t="str">
        <f t="shared" si="721"/>
        <v>120% equal &amp; above</v>
      </c>
      <c r="P1095" s="50">
        <f t="shared" si="722"/>
        <v>143495.45454545453</v>
      </c>
      <c r="Q1095" s="51">
        <f t="shared" si="723"/>
        <v>4.1210789684183107</v>
      </c>
      <c r="R1095" s="53"/>
      <c r="S1095" s="53">
        <v>55720</v>
      </c>
      <c r="T1095" s="54">
        <f t="shared" si="724"/>
        <v>2</v>
      </c>
      <c r="U1095" s="54"/>
      <c r="V1095" s="53">
        <f t="shared" si="725"/>
        <v>75981.818181818177</v>
      </c>
      <c r="W1095" s="54"/>
    </row>
    <row r="1096" spans="1:23" hidden="1">
      <c r="A1096" s="8" t="s">
        <v>415</v>
      </c>
      <c r="B1096" s="5" t="s">
        <v>416</v>
      </c>
      <c r="C1096" s="5" t="s">
        <v>1562</v>
      </c>
      <c r="D1096" s="5" t="s">
        <v>1563</v>
      </c>
      <c r="E1096" s="5" t="s">
        <v>310</v>
      </c>
      <c r="F1096" s="5" t="s">
        <v>311</v>
      </c>
      <c r="G1096" s="46" t="s">
        <v>1906</v>
      </c>
      <c r="H1096" s="8"/>
      <c r="I1096" s="47" t="s">
        <v>1872</v>
      </c>
      <c r="J1096" s="48" t="s">
        <v>11</v>
      </c>
      <c r="K1096" s="5"/>
      <c r="L1096" s="50">
        <v>34436.666666666664</v>
      </c>
      <c r="M1096" s="50">
        <v>15735</v>
      </c>
      <c r="N1096" s="51">
        <f t="shared" si="720"/>
        <v>0.45692575742909691</v>
      </c>
      <c r="O1096" s="51" t="str">
        <f t="shared" si="721"/>
        <v>&gt;=20%-&lt;50%</v>
      </c>
      <c r="P1096" s="50">
        <f t="shared" si="722"/>
        <v>21456.818181818184</v>
      </c>
      <c r="Q1096" s="51">
        <f t="shared" si="723"/>
        <v>0.62308057831240493</v>
      </c>
      <c r="R1096" s="53"/>
      <c r="S1096" s="53">
        <v>4990</v>
      </c>
      <c r="T1096" s="54">
        <f t="shared" si="724"/>
        <v>2</v>
      </c>
      <c r="U1096" s="54"/>
      <c r="V1096" s="53">
        <f t="shared" si="725"/>
        <v>6804.545454545454</v>
      </c>
      <c r="W1096" s="54"/>
    </row>
    <row r="1097" spans="1:23" hidden="1">
      <c r="A1097" s="8" t="s">
        <v>469</v>
      </c>
      <c r="B1097" s="5" t="s">
        <v>470</v>
      </c>
      <c r="C1097" s="5" t="s">
        <v>491</v>
      </c>
      <c r="D1097" s="5" t="s">
        <v>492</v>
      </c>
      <c r="E1097" s="5" t="s">
        <v>473</v>
      </c>
      <c r="F1097" s="5" t="s">
        <v>311</v>
      </c>
      <c r="G1097" s="46" t="s">
        <v>1910</v>
      </c>
      <c r="H1097" s="8"/>
      <c r="I1097" s="47" t="s">
        <v>1872</v>
      </c>
      <c r="J1097" s="48" t="s">
        <v>11</v>
      </c>
      <c r="K1097" s="5"/>
      <c r="L1097" s="50">
        <v>34031.32</v>
      </c>
      <c r="M1097" s="50">
        <v>16980</v>
      </c>
      <c r="N1097" s="51">
        <f t="shared" si="720"/>
        <v>0.49895214173296831</v>
      </c>
      <c r="O1097" s="51" t="str">
        <f t="shared" si="721"/>
        <v>&gt;=20%-&lt;50%</v>
      </c>
      <c r="P1097" s="50">
        <f t="shared" si="722"/>
        <v>23154.545454545456</v>
      </c>
      <c r="Q1097" s="51">
        <f t="shared" si="723"/>
        <v>0.6803892841813205</v>
      </c>
      <c r="R1097" s="53"/>
      <c r="S1097" s="53">
        <v>0</v>
      </c>
      <c r="T1097" s="54">
        <f t="shared" si="724"/>
        <v>2</v>
      </c>
      <c r="U1097" s="54"/>
      <c r="V1097" s="53">
        <f t="shared" si="725"/>
        <v>0</v>
      </c>
      <c r="W1097" s="54"/>
    </row>
    <row r="1098" spans="1:23" hidden="1">
      <c r="A1098" s="8" t="s">
        <v>770</v>
      </c>
      <c r="B1098" s="5" t="s">
        <v>771</v>
      </c>
      <c r="C1098" s="5" t="s">
        <v>2249</v>
      </c>
      <c r="D1098" s="5" t="s">
        <v>2250</v>
      </c>
      <c r="E1098" s="5" t="s">
        <v>574</v>
      </c>
      <c r="F1098" s="5" t="s">
        <v>311</v>
      </c>
      <c r="G1098" s="46" t="s">
        <v>1888</v>
      </c>
      <c r="H1098" s="8"/>
      <c r="I1098" s="47" t="s">
        <v>1872</v>
      </c>
      <c r="J1098" s="48" t="s">
        <v>11</v>
      </c>
      <c r="K1098" s="5"/>
      <c r="L1098" s="50">
        <v>33663</v>
      </c>
      <c r="M1098" s="50">
        <v>25880</v>
      </c>
      <c r="N1098" s="51">
        <f t="shared" si="720"/>
        <v>0.76879660161007635</v>
      </c>
      <c r="O1098" s="51" t="str">
        <f t="shared" si="721"/>
        <v>&gt;=50%-&lt;80%</v>
      </c>
      <c r="P1098" s="50">
        <f t="shared" si="722"/>
        <v>35290.909090909088</v>
      </c>
      <c r="Q1098" s="51">
        <f t="shared" si="723"/>
        <v>1.0483590021955587</v>
      </c>
      <c r="R1098" s="53"/>
      <c r="S1098" s="53">
        <v>0</v>
      </c>
      <c r="T1098" s="54">
        <f t="shared" si="724"/>
        <v>2</v>
      </c>
      <c r="U1098" s="54"/>
      <c r="V1098" s="53">
        <f t="shared" si="725"/>
        <v>0</v>
      </c>
      <c r="W1098" s="54"/>
    </row>
    <row r="1099" spans="1:23" hidden="1">
      <c r="A1099" s="8" t="s">
        <v>571</v>
      </c>
      <c r="B1099" s="5" t="s">
        <v>572</v>
      </c>
      <c r="C1099" s="5" t="s">
        <v>2742</v>
      </c>
      <c r="D1099" s="5" t="s">
        <v>2743</v>
      </c>
      <c r="E1099" s="5" t="s">
        <v>574</v>
      </c>
      <c r="F1099" s="5" t="s">
        <v>311</v>
      </c>
      <c r="G1099" s="46" t="s">
        <v>1917</v>
      </c>
      <c r="H1099" s="8"/>
      <c r="I1099" s="47" t="s">
        <v>1872</v>
      </c>
      <c r="J1099" s="48" t="s">
        <v>11</v>
      </c>
      <c r="K1099" s="5"/>
      <c r="L1099" s="50">
        <v>33660</v>
      </c>
      <c r="M1099" s="50">
        <v>37800</v>
      </c>
      <c r="N1099" s="51">
        <f t="shared" si="720"/>
        <v>1.1229946524064172</v>
      </c>
      <c r="O1099" s="51" t="str">
        <f t="shared" si="721"/>
        <v>&gt;=100%- &lt;120%</v>
      </c>
      <c r="P1099" s="50">
        <f t="shared" si="722"/>
        <v>51545.454545454544</v>
      </c>
      <c r="Q1099" s="51">
        <f t="shared" si="723"/>
        <v>1.5313563441905687</v>
      </c>
      <c r="R1099" s="53"/>
      <c r="S1099" s="53">
        <v>0</v>
      </c>
      <c r="T1099" s="54">
        <f t="shared" si="724"/>
        <v>2</v>
      </c>
      <c r="U1099" s="54"/>
      <c r="V1099" s="53">
        <f t="shared" si="725"/>
        <v>0</v>
      </c>
      <c r="W1099" s="54"/>
    </row>
    <row r="1100" spans="1:23" hidden="1">
      <c r="A1100" s="8" t="s">
        <v>307</v>
      </c>
      <c r="B1100" s="5" t="s">
        <v>308</v>
      </c>
      <c r="C1100" s="5" t="s">
        <v>1360</v>
      </c>
      <c r="D1100" s="5" t="s">
        <v>1361</v>
      </c>
      <c r="E1100" s="5" t="s">
        <v>310</v>
      </c>
      <c r="F1100" s="5" t="s">
        <v>311</v>
      </c>
      <c r="G1100" s="46" t="s">
        <v>1894</v>
      </c>
      <c r="H1100" s="8"/>
      <c r="I1100" s="47" t="s">
        <v>1872</v>
      </c>
      <c r="J1100" s="48" t="s">
        <v>11</v>
      </c>
      <c r="K1100" s="5"/>
      <c r="L1100" s="50">
        <v>32221.125000000004</v>
      </c>
      <c r="M1100" s="50">
        <v>48400</v>
      </c>
      <c r="N1100" s="51">
        <f t="shared" ref="N1100:N1106" si="726">IFERROR(M1100/L1100,2)</f>
        <v>1.5021201152970294</v>
      </c>
      <c r="O1100" s="51" t="str">
        <f t="shared" ref="O1100:O1106" si="7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50">
        <f t="shared" ref="P1100:P1106" si="728">M1100/$B$3*$B$2</f>
        <v>66000</v>
      </c>
      <c r="Q1100" s="51">
        <f t="shared" ref="Q1100:Q1106" si="729">IFERROR(P1100/L1100,2)</f>
        <v>2.0483456117686765</v>
      </c>
      <c r="R1100" s="53"/>
      <c r="S1100" s="53">
        <v>0</v>
      </c>
      <c r="T1100" s="54">
        <f t="shared" ref="T1100:T1106" si="730">IFERROR(S1100/R1100,2)</f>
        <v>2</v>
      </c>
      <c r="U1100" s="54"/>
      <c r="V1100" s="53">
        <f t="shared" ref="V1100:V1106" si="731">S1100/$B$3*$B$2</f>
        <v>0</v>
      </c>
      <c r="W1100" s="54"/>
    </row>
    <row r="1101" spans="1:23" hidden="1">
      <c r="A1101" s="8" t="s">
        <v>469</v>
      </c>
      <c r="B1101" s="5" t="s">
        <v>470</v>
      </c>
      <c r="C1101" s="5" t="s">
        <v>882</v>
      </c>
      <c r="D1101" s="5" t="s">
        <v>883</v>
      </c>
      <c r="E1101" s="5" t="s">
        <v>473</v>
      </c>
      <c r="F1101" s="5" t="s">
        <v>311</v>
      </c>
      <c r="G1101" s="46" t="s">
        <v>1915</v>
      </c>
      <c r="H1101" s="8"/>
      <c r="I1101" s="47" t="s">
        <v>1872</v>
      </c>
      <c r="J1101" s="48" t="s">
        <v>11</v>
      </c>
      <c r="K1101" s="5"/>
      <c r="L1101" s="50">
        <v>32173.875000000004</v>
      </c>
      <c r="M1101" s="50">
        <v>20590</v>
      </c>
      <c r="N1101" s="51">
        <f t="shared" si="726"/>
        <v>0.63996021616917442</v>
      </c>
      <c r="O1101" s="51" t="str">
        <f t="shared" si="727"/>
        <v>&gt;=50%-&lt;80%</v>
      </c>
      <c r="P1101" s="50">
        <f t="shared" si="728"/>
        <v>28077.272727272728</v>
      </c>
      <c r="Q1101" s="51">
        <f t="shared" si="729"/>
        <v>0.87267302204887431</v>
      </c>
      <c r="R1101" s="53"/>
      <c r="S1101" s="53">
        <v>5940</v>
      </c>
      <c r="T1101" s="54">
        <f t="shared" si="730"/>
        <v>2</v>
      </c>
      <c r="U1101" s="54"/>
      <c r="V1101" s="53">
        <f t="shared" si="731"/>
        <v>8100</v>
      </c>
      <c r="W1101" s="54"/>
    </row>
    <row r="1102" spans="1:23" hidden="1">
      <c r="A1102" s="8" t="s">
        <v>776</v>
      </c>
      <c r="B1102" s="5" t="s">
        <v>777</v>
      </c>
      <c r="C1102" s="5" t="s">
        <v>2665</v>
      </c>
      <c r="D1102" s="5" t="s">
        <v>2666</v>
      </c>
      <c r="E1102" s="5" t="s">
        <v>574</v>
      </c>
      <c r="F1102" s="5" t="s">
        <v>311</v>
      </c>
      <c r="G1102" s="46" t="s">
        <v>1942</v>
      </c>
      <c r="H1102" s="8"/>
      <c r="I1102" s="47" t="s">
        <v>1872</v>
      </c>
      <c r="J1102" s="48" t="s">
        <v>11</v>
      </c>
      <c r="K1102" s="5"/>
      <c r="L1102" s="50">
        <v>32080</v>
      </c>
      <c r="M1102" s="50">
        <v>21965</v>
      </c>
      <c r="N1102" s="51">
        <f t="shared" si="726"/>
        <v>0.68469451371571077</v>
      </c>
      <c r="O1102" s="51" t="str">
        <f t="shared" si="727"/>
        <v>&gt;=50%-&lt;80%</v>
      </c>
      <c r="P1102" s="50">
        <f t="shared" si="728"/>
        <v>29952.272727272728</v>
      </c>
      <c r="Q1102" s="51">
        <f t="shared" si="729"/>
        <v>0.93367433688506007</v>
      </c>
      <c r="R1102" s="53"/>
      <c r="S1102" s="53">
        <v>0</v>
      </c>
      <c r="T1102" s="54">
        <f t="shared" si="730"/>
        <v>2</v>
      </c>
      <c r="U1102" s="54"/>
      <c r="V1102" s="53">
        <f t="shared" si="731"/>
        <v>0</v>
      </c>
      <c r="W1102" s="54"/>
    </row>
    <row r="1103" spans="1:23" hidden="1">
      <c r="A1103" s="8" t="s">
        <v>469</v>
      </c>
      <c r="B1103" s="5" t="s">
        <v>470</v>
      </c>
      <c r="C1103" s="5" t="s">
        <v>559</v>
      </c>
      <c r="D1103" s="5" t="s">
        <v>560</v>
      </c>
      <c r="E1103" s="5" t="s">
        <v>473</v>
      </c>
      <c r="F1103" s="5" t="s">
        <v>311</v>
      </c>
      <c r="G1103" s="46" t="s">
        <v>1913</v>
      </c>
      <c r="H1103" s="8"/>
      <c r="I1103" s="47" t="s">
        <v>1872</v>
      </c>
      <c r="J1103" s="48" t="s">
        <v>11</v>
      </c>
      <c r="K1103" s="5"/>
      <c r="L1103" s="50">
        <v>32050.350000000002</v>
      </c>
      <c r="M1103" s="50">
        <v>39505</v>
      </c>
      <c r="N1103" s="51">
        <f t="shared" si="726"/>
        <v>1.2325918437708168</v>
      </c>
      <c r="O1103" s="51" t="str">
        <f t="shared" si="727"/>
        <v>120% equal &amp; above</v>
      </c>
      <c r="P1103" s="50">
        <f t="shared" si="728"/>
        <v>53870.454545454544</v>
      </c>
      <c r="Q1103" s="51">
        <f t="shared" si="729"/>
        <v>1.6808070596874773</v>
      </c>
      <c r="R1103" s="53"/>
      <c r="S1103" s="53">
        <v>7350</v>
      </c>
      <c r="T1103" s="54">
        <f t="shared" si="730"/>
        <v>2</v>
      </c>
      <c r="U1103" s="54"/>
      <c r="V1103" s="53">
        <f t="shared" si="731"/>
        <v>10022.727272727272</v>
      </c>
      <c r="W1103" s="54"/>
    </row>
    <row r="1104" spans="1:23" hidden="1">
      <c r="A1104" s="8" t="s">
        <v>469</v>
      </c>
      <c r="B1104" s="5" t="s">
        <v>470</v>
      </c>
      <c r="C1104" s="5" t="s">
        <v>1281</v>
      </c>
      <c r="D1104" s="5" t="s">
        <v>1282</v>
      </c>
      <c r="E1104" s="5" t="s">
        <v>473</v>
      </c>
      <c r="F1104" s="5" t="s">
        <v>311</v>
      </c>
      <c r="G1104" s="46" t="s">
        <v>1913</v>
      </c>
      <c r="H1104" s="8"/>
      <c r="I1104" s="47" t="s">
        <v>1872</v>
      </c>
      <c r="J1104" s="48" t="s">
        <v>11</v>
      </c>
      <c r="K1104" s="5"/>
      <c r="L1104" s="50">
        <v>31696.65</v>
      </c>
      <c r="M1104" s="50">
        <v>35925</v>
      </c>
      <c r="N1104" s="51">
        <f t="shared" si="726"/>
        <v>1.133400532863883</v>
      </c>
      <c r="O1104" s="51" t="str">
        <f t="shared" si="727"/>
        <v>&gt;=100%- &lt;120%</v>
      </c>
      <c r="P1104" s="50">
        <f t="shared" si="728"/>
        <v>48988.636363636368</v>
      </c>
      <c r="Q1104" s="51">
        <f t="shared" si="729"/>
        <v>1.5455461811780224</v>
      </c>
      <c r="R1104" s="53"/>
      <c r="S1104" s="53">
        <v>0</v>
      </c>
      <c r="T1104" s="54">
        <f t="shared" si="730"/>
        <v>2</v>
      </c>
      <c r="U1104" s="54"/>
      <c r="V1104" s="53">
        <f t="shared" si="731"/>
        <v>0</v>
      </c>
      <c r="W1104" s="54"/>
    </row>
    <row r="1105" spans="1:23" hidden="1">
      <c r="A1105" s="8" t="s">
        <v>469</v>
      </c>
      <c r="B1105" s="5" t="s">
        <v>470</v>
      </c>
      <c r="C1105" s="5" t="s">
        <v>958</v>
      </c>
      <c r="D1105" s="5" t="s">
        <v>959</v>
      </c>
      <c r="E1105" s="5" t="s">
        <v>473</v>
      </c>
      <c r="F1105" s="5" t="s">
        <v>311</v>
      </c>
      <c r="G1105" s="46" t="s">
        <v>1913</v>
      </c>
      <c r="H1105" s="8"/>
      <c r="I1105" s="47" t="s">
        <v>1872</v>
      </c>
      <c r="J1105" s="48" t="s">
        <v>11</v>
      </c>
      <c r="K1105" s="5"/>
      <c r="L1105" s="50">
        <v>31684.500000000004</v>
      </c>
      <c r="M1105" s="50">
        <v>27270</v>
      </c>
      <c r="N1105" s="51">
        <f t="shared" si="726"/>
        <v>0.86067319982956958</v>
      </c>
      <c r="O1105" s="51" t="str">
        <f t="shared" si="727"/>
        <v>&gt;=80%-&lt;100%</v>
      </c>
      <c r="P1105" s="50">
        <f t="shared" si="728"/>
        <v>37186.363636363632</v>
      </c>
      <c r="Q1105" s="51">
        <f t="shared" si="729"/>
        <v>1.1736452724948674</v>
      </c>
      <c r="R1105" s="53"/>
      <c r="S1105" s="53">
        <v>0</v>
      </c>
      <c r="T1105" s="54">
        <f t="shared" si="730"/>
        <v>2</v>
      </c>
      <c r="U1105" s="54"/>
      <c r="V1105" s="53">
        <f t="shared" si="731"/>
        <v>0</v>
      </c>
      <c r="W1105" s="54"/>
    </row>
    <row r="1106" spans="1:23" hidden="1">
      <c r="A1106" s="8" t="s">
        <v>701</v>
      </c>
      <c r="B1106" s="5" t="s">
        <v>300</v>
      </c>
      <c r="C1106" s="5" t="s">
        <v>1480</v>
      </c>
      <c r="D1106" s="5" t="s">
        <v>1481</v>
      </c>
      <c r="E1106" s="5" t="s">
        <v>473</v>
      </c>
      <c r="F1106" s="5" t="s">
        <v>311</v>
      </c>
      <c r="G1106" s="46" t="s">
        <v>1941</v>
      </c>
      <c r="H1106" s="8"/>
      <c r="I1106" s="47" t="s">
        <v>1872</v>
      </c>
      <c r="J1106" s="48" t="s">
        <v>11</v>
      </c>
      <c r="K1106" s="5"/>
      <c r="L1106" s="50">
        <v>31683.15</v>
      </c>
      <c r="M1106" s="50">
        <v>34055</v>
      </c>
      <c r="N1106" s="51">
        <f t="shared" si="726"/>
        <v>1.0748615589043387</v>
      </c>
      <c r="O1106" s="51" t="str">
        <f t="shared" si="727"/>
        <v>&gt;=100%- &lt;120%</v>
      </c>
      <c r="P1106" s="50">
        <f t="shared" si="728"/>
        <v>46438.636363636368</v>
      </c>
      <c r="Q1106" s="51">
        <f t="shared" si="729"/>
        <v>1.4657203075968257</v>
      </c>
      <c r="R1106" s="53"/>
      <c r="S1106" s="53">
        <v>0</v>
      </c>
      <c r="T1106" s="54">
        <f t="shared" si="730"/>
        <v>2</v>
      </c>
      <c r="U1106" s="54"/>
      <c r="V1106" s="53">
        <f t="shared" si="731"/>
        <v>0</v>
      </c>
      <c r="W1106" s="54"/>
    </row>
    <row r="1107" spans="1:23" hidden="1">
      <c r="A1107" s="8" t="s">
        <v>585</v>
      </c>
      <c r="B1107" s="5" t="s">
        <v>586</v>
      </c>
      <c r="C1107" s="5" t="s">
        <v>590</v>
      </c>
      <c r="D1107" s="5" t="s">
        <v>591</v>
      </c>
      <c r="E1107" s="5" t="s">
        <v>589</v>
      </c>
      <c r="F1107" s="5" t="s">
        <v>311</v>
      </c>
      <c r="G1107" s="46" t="s">
        <v>1918</v>
      </c>
      <c r="H1107" s="8"/>
      <c r="I1107" s="47" t="s">
        <v>1872</v>
      </c>
      <c r="J1107" s="48" t="s">
        <v>11</v>
      </c>
      <c r="K1107" s="5"/>
      <c r="L1107" s="50">
        <v>31041.9</v>
      </c>
      <c r="M1107" s="50">
        <v>25460</v>
      </c>
      <c r="N1107" s="51">
        <f t="shared" ref="N1107:N1109" si="732">IFERROR(M1107/L1107,2)</f>
        <v>0.82018175433849083</v>
      </c>
      <c r="O1107" s="51" t="str">
        <f t="shared" ref="O1107:O1109" si="733">IF(N1107&gt;=120%, "120% equal &amp; above", IF(N1107&gt;=100%,"&gt;=100%- &lt;120%",IF(N1107&gt;=80%,"&gt;=80%-&lt;100%",IF(N1107&gt;=50%,"&gt;=50%-&lt;80%",IF(N1107&gt;=20%,"&gt;=20%-&lt;50%","&lt;20%")))))</f>
        <v>&gt;=80%-&lt;100%</v>
      </c>
      <c r="P1107" s="50">
        <f t="shared" ref="P1107:P1109" si="734">M1107/$B$3*$B$2</f>
        <v>34718.181818181816</v>
      </c>
      <c r="Q1107" s="51">
        <f t="shared" ref="Q1107:Q1109" si="735">IFERROR(P1107/L1107,2)</f>
        <v>1.1184296650070329</v>
      </c>
      <c r="R1107" s="53"/>
      <c r="S1107" s="53">
        <v>4050</v>
      </c>
      <c r="T1107" s="54">
        <f t="shared" ref="T1107:T1109" si="736">IFERROR(S1107/R1107,2)</f>
        <v>2</v>
      </c>
      <c r="U1107" s="54"/>
      <c r="V1107" s="53">
        <f t="shared" ref="V1107:V1109" si="737">S1107/$B$3*$B$2</f>
        <v>5522.727272727273</v>
      </c>
      <c r="W1107" s="54"/>
    </row>
    <row r="1108" spans="1:23" hidden="1">
      <c r="A1108" s="8" t="s">
        <v>770</v>
      </c>
      <c r="B1108" s="5" t="s">
        <v>771</v>
      </c>
      <c r="C1108" s="5" t="s">
        <v>1146</v>
      </c>
      <c r="D1108" s="5" t="s">
        <v>1147</v>
      </c>
      <c r="E1108" s="5" t="s">
        <v>574</v>
      </c>
      <c r="F1108" s="5" t="s">
        <v>311</v>
      </c>
      <c r="G1108" s="46" t="s">
        <v>1888</v>
      </c>
      <c r="H1108" s="8"/>
      <c r="I1108" s="47" t="s">
        <v>1872</v>
      </c>
      <c r="J1108" s="48" t="s">
        <v>11</v>
      </c>
      <c r="K1108" s="5"/>
      <c r="L1108" s="50">
        <v>30971</v>
      </c>
      <c r="M1108" s="50">
        <v>24550</v>
      </c>
      <c r="N1108" s="51">
        <f t="shared" si="732"/>
        <v>0.79267702043847466</v>
      </c>
      <c r="O1108" s="51" t="str">
        <f t="shared" si="733"/>
        <v>&gt;=50%-&lt;80%</v>
      </c>
      <c r="P1108" s="50">
        <f t="shared" si="734"/>
        <v>33477.272727272728</v>
      </c>
      <c r="Q1108" s="51">
        <f t="shared" si="735"/>
        <v>1.0809232096888293</v>
      </c>
      <c r="R1108" s="53"/>
      <c r="S1108" s="53">
        <v>43010</v>
      </c>
      <c r="T1108" s="54">
        <f t="shared" si="736"/>
        <v>2</v>
      </c>
      <c r="U1108" s="54"/>
      <c r="V1108" s="53">
        <f t="shared" si="737"/>
        <v>58650</v>
      </c>
      <c r="W1108" s="54"/>
    </row>
    <row r="1109" spans="1:23" hidden="1">
      <c r="A1109" s="8" t="s">
        <v>633</v>
      </c>
      <c r="B1109" s="5" t="s">
        <v>128</v>
      </c>
      <c r="C1109" s="5" t="s">
        <v>1264</v>
      </c>
      <c r="D1109" s="5" t="s">
        <v>1265</v>
      </c>
      <c r="E1109" s="5" t="s">
        <v>589</v>
      </c>
      <c r="F1109" s="5" t="s">
        <v>311</v>
      </c>
      <c r="G1109" s="46" t="s">
        <v>1924</v>
      </c>
      <c r="H1109" s="8"/>
      <c r="I1109" s="47" t="s">
        <v>1872</v>
      </c>
      <c r="J1109" s="48" t="s">
        <v>11</v>
      </c>
      <c r="K1109" s="5"/>
      <c r="L1109" s="50">
        <v>30555</v>
      </c>
      <c r="M1109" s="50">
        <v>34500</v>
      </c>
      <c r="N1109" s="51">
        <f t="shared" si="732"/>
        <v>1.1291114383897889</v>
      </c>
      <c r="O1109" s="51" t="str">
        <f t="shared" si="733"/>
        <v>&gt;=100%- &lt;120%</v>
      </c>
      <c r="P1109" s="50">
        <f t="shared" si="734"/>
        <v>47045.454545454544</v>
      </c>
      <c r="Q1109" s="51">
        <f t="shared" si="735"/>
        <v>1.5396974159860757</v>
      </c>
      <c r="R1109" s="53"/>
      <c r="S1109" s="53">
        <v>0</v>
      </c>
      <c r="T1109" s="54">
        <f t="shared" si="736"/>
        <v>2</v>
      </c>
      <c r="U1109" s="54"/>
      <c r="V1109" s="53">
        <f t="shared" si="737"/>
        <v>0</v>
      </c>
      <c r="W1109" s="54"/>
    </row>
    <row r="1110" spans="1:23" hidden="1">
      <c r="A1110" s="8" t="s">
        <v>770</v>
      </c>
      <c r="B1110" s="5" t="s">
        <v>771</v>
      </c>
      <c r="C1110" s="5" t="s">
        <v>2653</v>
      </c>
      <c r="D1110" s="5" t="s">
        <v>257</v>
      </c>
      <c r="E1110" s="5" t="s">
        <v>574</v>
      </c>
      <c r="F1110" s="5" t="s">
        <v>311</v>
      </c>
      <c r="G1110" s="46" t="s">
        <v>1888</v>
      </c>
      <c r="H1110" s="8"/>
      <c r="I1110" s="47" t="s">
        <v>1872</v>
      </c>
      <c r="J1110" s="48" t="s">
        <v>11</v>
      </c>
      <c r="K1110" s="5"/>
      <c r="L1110" s="50">
        <v>30163</v>
      </c>
      <c r="M1110" s="50">
        <v>16565</v>
      </c>
      <c r="N1110" s="51">
        <f t="shared" ref="N1110:N1123" si="738">IFERROR(M1110/L1110,2)</f>
        <v>0.5491827735967908</v>
      </c>
      <c r="O1110" s="51" t="str">
        <f t="shared" ref="O1110:O1122" si="739">IF(N1110&gt;=120%, "120% equal &amp; above", IF(N1110&gt;=100%,"&gt;=100%- &lt;120%",IF(N1110&gt;=80%,"&gt;=80%-&lt;100%",IF(N1110&gt;=50%,"&gt;=50%-&lt;80%",IF(N1110&gt;=20%,"&gt;=20%-&lt;50%","&lt;20%")))))</f>
        <v>&gt;=50%-&lt;80%</v>
      </c>
      <c r="P1110" s="50">
        <f t="shared" ref="P1110:P1123" si="740">M1110/$B$3*$B$2</f>
        <v>22588.636363636364</v>
      </c>
      <c r="Q1110" s="51">
        <f t="shared" ref="Q1110:Q1122" si="741">IFERROR(P1110/L1110,2)</f>
        <v>0.74888560035926011</v>
      </c>
      <c r="R1110" s="53"/>
      <c r="S1110" s="53">
        <v>0</v>
      </c>
      <c r="T1110" s="54">
        <f t="shared" ref="T1110:T1123" si="742">IFERROR(S1110/R1110,2)</f>
        <v>2</v>
      </c>
      <c r="U1110" s="54"/>
      <c r="V1110" s="53">
        <f t="shared" ref="V1110:V1123" si="743">S1110/$B$3*$B$2</f>
        <v>0</v>
      </c>
      <c r="W1110" s="54"/>
    </row>
    <row r="1111" spans="1:23" hidden="1">
      <c r="A1111" s="8" t="s">
        <v>680</v>
      </c>
      <c r="B1111" s="5" t="s">
        <v>681</v>
      </c>
      <c r="C1111" s="5" t="s">
        <v>2566</v>
      </c>
      <c r="D1111" s="5" t="s">
        <v>2567</v>
      </c>
      <c r="E1111" s="5" t="s">
        <v>311</v>
      </c>
      <c r="F1111" s="5" t="s">
        <v>311</v>
      </c>
      <c r="G1111" s="46" t="s">
        <v>1934</v>
      </c>
      <c r="H1111" s="8"/>
      <c r="I1111" s="47" t="s">
        <v>1872</v>
      </c>
      <c r="J1111" s="48" t="s">
        <v>11</v>
      </c>
      <c r="K1111" s="5"/>
      <c r="L1111" s="50">
        <v>30000</v>
      </c>
      <c r="M1111" s="50">
        <v>26430</v>
      </c>
      <c r="N1111" s="51">
        <f t="shared" si="738"/>
        <v>0.88100000000000001</v>
      </c>
      <c r="O1111" s="51" t="str">
        <f t="shared" si="739"/>
        <v>&gt;=80%-&lt;100%</v>
      </c>
      <c r="P1111" s="50">
        <f t="shared" si="740"/>
        <v>36040.909090909088</v>
      </c>
      <c r="Q1111" s="51">
        <f t="shared" si="741"/>
        <v>1.2013636363636362</v>
      </c>
      <c r="R1111" s="53"/>
      <c r="S1111" s="53">
        <v>0</v>
      </c>
      <c r="T1111" s="54">
        <f t="shared" si="742"/>
        <v>2</v>
      </c>
      <c r="U1111" s="54"/>
      <c r="V1111" s="53">
        <f t="shared" si="743"/>
        <v>0</v>
      </c>
      <c r="W1111" s="54"/>
    </row>
    <row r="1112" spans="1:23">
      <c r="A1112" s="8" t="s">
        <v>374</v>
      </c>
      <c r="B1112" s="5" t="s">
        <v>375</v>
      </c>
      <c r="C1112" s="5" t="s">
        <v>2304</v>
      </c>
      <c r="D1112" s="5" t="s">
        <v>201</v>
      </c>
      <c r="E1112" s="5" t="s">
        <v>311</v>
      </c>
      <c r="F1112" s="5" t="s">
        <v>311</v>
      </c>
      <c r="G1112" s="46" t="s">
        <v>1936</v>
      </c>
      <c r="H1112" s="8"/>
      <c r="I1112" s="47" t="s">
        <v>1872</v>
      </c>
      <c r="J1112" s="48" t="s">
        <v>11</v>
      </c>
      <c r="K1112" s="5"/>
      <c r="L1112" s="50">
        <v>30000</v>
      </c>
      <c r="M1112" s="50">
        <v>11890</v>
      </c>
      <c r="N1112" s="51">
        <f t="shared" si="738"/>
        <v>0.39633333333333332</v>
      </c>
      <c r="O1112" s="51" t="str">
        <f t="shared" si="739"/>
        <v>&gt;=20%-&lt;50%</v>
      </c>
      <c r="P1112" s="50">
        <f t="shared" si="740"/>
        <v>16213.636363636364</v>
      </c>
      <c r="Q1112" s="51">
        <f t="shared" si="741"/>
        <v>0.54045454545454552</v>
      </c>
      <c r="R1112" s="53"/>
      <c r="S1112" s="53">
        <v>0</v>
      </c>
      <c r="T1112" s="54">
        <f t="shared" si="742"/>
        <v>2</v>
      </c>
      <c r="U1112" s="54"/>
      <c r="V1112" s="53">
        <f t="shared" si="743"/>
        <v>0</v>
      </c>
      <c r="W1112" s="54"/>
    </row>
    <row r="1113" spans="1:23" hidden="1">
      <c r="A1113" s="8" t="s">
        <v>680</v>
      </c>
      <c r="B1113" s="5" t="s">
        <v>681</v>
      </c>
      <c r="C1113" s="5" t="s">
        <v>1089</v>
      </c>
      <c r="D1113" s="5" t="s">
        <v>1090</v>
      </c>
      <c r="E1113" s="5" t="s">
        <v>311</v>
      </c>
      <c r="F1113" s="5" t="s">
        <v>311</v>
      </c>
      <c r="G1113" s="46" t="s">
        <v>1935</v>
      </c>
      <c r="H1113" s="8"/>
      <c r="I1113" s="47" t="s">
        <v>1872</v>
      </c>
      <c r="J1113" s="48" t="s">
        <v>11</v>
      </c>
      <c r="K1113" s="5"/>
      <c r="L1113" s="50">
        <v>30000</v>
      </c>
      <c r="M1113" s="50">
        <v>25660</v>
      </c>
      <c r="N1113" s="51">
        <f t="shared" si="738"/>
        <v>0.85533333333333328</v>
      </c>
      <c r="O1113" s="51" t="str">
        <f t="shared" si="739"/>
        <v>&gt;=80%-&lt;100%</v>
      </c>
      <c r="P1113" s="50">
        <f t="shared" si="740"/>
        <v>34990.909090909088</v>
      </c>
      <c r="Q1113" s="51">
        <f t="shared" si="741"/>
        <v>1.1663636363636363</v>
      </c>
      <c r="R1113" s="53"/>
      <c r="S1113" s="53">
        <v>13090</v>
      </c>
      <c r="T1113" s="54">
        <f t="shared" si="742"/>
        <v>2</v>
      </c>
      <c r="U1113" s="54"/>
      <c r="V1113" s="53">
        <f t="shared" si="743"/>
        <v>17850</v>
      </c>
      <c r="W1113" s="54"/>
    </row>
    <row r="1114" spans="1:23" hidden="1">
      <c r="A1114" s="8" t="s">
        <v>680</v>
      </c>
      <c r="B1114" s="5" t="s">
        <v>681</v>
      </c>
      <c r="C1114" s="5" t="s">
        <v>2594</v>
      </c>
      <c r="D1114" s="5" t="s">
        <v>2591</v>
      </c>
      <c r="E1114" s="5" t="s">
        <v>311</v>
      </c>
      <c r="F1114" s="5" t="s">
        <v>311</v>
      </c>
      <c r="G1114" s="46" t="s">
        <v>1931</v>
      </c>
      <c r="H1114" s="8"/>
      <c r="I1114" s="47" t="s">
        <v>1872</v>
      </c>
      <c r="J1114" s="48" t="s">
        <v>11</v>
      </c>
      <c r="K1114" s="5"/>
      <c r="L1114" s="50">
        <v>30000</v>
      </c>
      <c r="M1114" s="50">
        <v>17980</v>
      </c>
      <c r="N1114" s="51">
        <f t="shared" si="738"/>
        <v>0.59933333333333338</v>
      </c>
      <c r="O1114" s="51" t="str">
        <f t="shared" si="739"/>
        <v>&gt;=50%-&lt;80%</v>
      </c>
      <c r="P1114" s="50">
        <f t="shared" si="740"/>
        <v>24518.181818181816</v>
      </c>
      <c r="Q1114" s="51">
        <f t="shared" si="741"/>
        <v>0.81727272727272726</v>
      </c>
      <c r="R1114" s="53"/>
      <c r="S1114" s="53">
        <v>0</v>
      </c>
      <c r="T1114" s="54">
        <f t="shared" si="742"/>
        <v>2</v>
      </c>
      <c r="U1114" s="54"/>
      <c r="V1114" s="53">
        <f t="shared" si="743"/>
        <v>0</v>
      </c>
      <c r="W1114" s="54"/>
    </row>
    <row r="1115" spans="1:23" hidden="1">
      <c r="A1115" s="8" t="s">
        <v>324</v>
      </c>
      <c r="B1115" s="5" t="s">
        <v>325</v>
      </c>
      <c r="C1115" s="5" t="s">
        <v>870</v>
      </c>
      <c r="D1115" s="5" t="s">
        <v>43</v>
      </c>
      <c r="E1115" s="5" t="s">
        <v>310</v>
      </c>
      <c r="F1115" s="5" t="s">
        <v>311</v>
      </c>
      <c r="G1115" s="46" t="s">
        <v>1896</v>
      </c>
      <c r="H1115" s="8"/>
      <c r="I1115" s="47" t="s">
        <v>1872</v>
      </c>
      <c r="J1115" s="48" t="s">
        <v>11</v>
      </c>
      <c r="K1115" s="5"/>
      <c r="L1115" s="50">
        <v>30000</v>
      </c>
      <c r="M1115" s="50">
        <v>29390</v>
      </c>
      <c r="N1115" s="51">
        <f t="shared" si="738"/>
        <v>0.97966666666666669</v>
      </c>
      <c r="O1115" s="51" t="str">
        <f t="shared" si="739"/>
        <v>&gt;=80%-&lt;100%</v>
      </c>
      <c r="P1115" s="50">
        <f t="shared" si="740"/>
        <v>40077.272727272728</v>
      </c>
      <c r="Q1115" s="51">
        <f t="shared" si="741"/>
        <v>1.3359090909090909</v>
      </c>
      <c r="R1115" s="53"/>
      <c r="S1115" s="53">
        <v>0</v>
      </c>
      <c r="T1115" s="54">
        <f t="shared" si="742"/>
        <v>2</v>
      </c>
      <c r="U1115" s="54"/>
      <c r="V1115" s="53">
        <f t="shared" si="743"/>
        <v>0</v>
      </c>
      <c r="W1115" s="54"/>
    </row>
    <row r="1116" spans="1:23" hidden="1">
      <c r="A1116" s="8" t="s">
        <v>571</v>
      </c>
      <c r="B1116" s="5" t="s">
        <v>572</v>
      </c>
      <c r="C1116" s="5" t="s">
        <v>1269</v>
      </c>
      <c r="D1116" s="5" t="s">
        <v>1270</v>
      </c>
      <c r="E1116" s="5" t="s">
        <v>574</v>
      </c>
      <c r="F1116" s="5" t="s">
        <v>311</v>
      </c>
      <c r="G1116" s="46" t="s">
        <v>1883</v>
      </c>
      <c r="H1116" s="8"/>
      <c r="I1116" s="47" t="s">
        <v>1872</v>
      </c>
      <c r="J1116" s="48" t="s">
        <v>11</v>
      </c>
      <c r="K1116" s="5"/>
      <c r="L1116" s="50">
        <v>30000</v>
      </c>
      <c r="M1116" s="50">
        <v>20130</v>
      </c>
      <c r="N1116" s="51">
        <f t="shared" si="738"/>
        <v>0.67100000000000004</v>
      </c>
      <c r="O1116" s="51" t="str">
        <f t="shared" si="739"/>
        <v>&gt;=50%-&lt;80%</v>
      </c>
      <c r="P1116" s="50">
        <f t="shared" si="740"/>
        <v>27450</v>
      </c>
      <c r="Q1116" s="51">
        <f t="shared" si="741"/>
        <v>0.91500000000000004</v>
      </c>
      <c r="R1116" s="53"/>
      <c r="S1116" s="53">
        <v>0</v>
      </c>
      <c r="T1116" s="54">
        <f t="shared" si="742"/>
        <v>2</v>
      </c>
      <c r="U1116" s="54"/>
      <c r="V1116" s="53">
        <f t="shared" si="743"/>
        <v>0</v>
      </c>
      <c r="W1116" s="54"/>
    </row>
    <row r="1117" spans="1:23">
      <c r="A1117" s="8" t="s">
        <v>374</v>
      </c>
      <c r="B1117" s="5" t="s">
        <v>375</v>
      </c>
      <c r="C1117" s="5" t="s">
        <v>398</v>
      </c>
      <c r="D1117" s="5" t="s">
        <v>399</v>
      </c>
      <c r="E1117" s="5" t="s">
        <v>311</v>
      </c>
      <c r="F1117" s="5" t="s">
        <v>311</v>
      </c>
      <c r="G1117" s="46" t="s">
        <v>1900</v>
      </c>
      <c r="H1117" s="8"/>
      <c r="I1117" s="47" t="s">
        <v>1872</v>
      </c>
      <c r="J1117" s="48" t="s">
        <v>11</v>
      </c>
      <c r="K1117" s="5"/>
      <c r="L1117" s="50">
        <v>30000</v>
      </c>
      <c r="M1117" s="50">
        <v>25280</v>
      </c>
      <c r="N1117" s="51">
        <f t="shared" si="738"/>
        <v>0.84266666666666667</v>
      </c>
      <c r="O1117" s="51" t="str">
        <f t="shared" si="739"/>
        <v>&gt;=80%-&lt;100%</v>
      </c>
      <c r="P1117" s="50">
        <f t="shared" si="740"/>
        <v>34472.727272727272</v>
      </c>
      <c r="Q1117" s="51">
        <f t="shared" si="741"/>
        <v>1.1490909090909092</v>
      </c>
      <c r="R1117" s="53"/>
      <c r="S1117" s="53">
        <v>0</v>
      </c>
      <c r="T1117" s="54">
        <f t="shared" si="742"/>
        <v>2</v>
      </c>
      <c r="U1117" s="54"/>
      <c r="V1117" s="53">
        <f t="shared" si="743"/>
        <v>0</v>
      </c>
      <c r="W1117" s="54"/>
    </row>
    <row r="1118" spans="1:23">
      <c r="A1118" s="8" t="s">
        <v>374</v>
      </c>
      <c r="B1118" s="5" t="s">
        <v>375</v>
      </c>
      <c r="C1118" s="5" t="s">
        <v>2015</v>
      </c>
      <c r="D1118" s="5" t="s">
        <v>14</v>
      </c>
      <c r="E1118" s="5" t="s">
        <v>311</v>
      </c>
      <c r="F1118" s="5" t="s">
        <v>311</v>
      </c>
      <c r="G1118" s="46" t="s">
        <v>1902</v>
      </c>
      <c r="H1118" s="8"/>
      <c r="I1118" s="47" t="s">
        <v>1872</v>
      </c>
      <c r="J1118" s="48" t="s">
        <v>11</v>
      </c>
      <c r="K1118" s="5"/>
      <c r="L1118" s="50">
        <v>30000</v>
      </c>
      <c r="M1118" s="50">
        <v>13090</v>
      </c>
      <c r="N1118" s="51">
        <f t="shared" si="738"/>
        <v>0.43633333333333335</v>
      </c>
      <c r="O1118" s="51" t="str">
        <f t="shared" si="739"/>
        <v>&gt;=20%-&lt;50%</v>
      </c>
      <c r="P1118" s="50">
        <f t="shared" si="740"/>
        <v>17850</v>
      </c>
      <c r="Q1118" s="51">
        <f t="shared" si="741"/>
        <v>0.59499999999999997</v>
      </c>
      <c r="R1118" s="53"/>
      <c r="S1118" s="53">
        <v>0</v>
      </c>
      <c r="T1118" s="54">
        <f t="shared" si="742"/>
        <v>2</v>
      </c>
      <c r="U1118" s="54"/>
      <c r="V1118" s="53">
        <f t="shared" si="743"/>
        <v>0</v>
      </c>
      <c r="W1118" s="54"/>
    </row>
    <row r="1119" spans="1:23">
      <c r="A1119" s="8" t="s">
        <v>374</v>
      </c>
      <c r="B1119" s="5" t="s">
        <v>375</v>
      </c>
      <c r="C1119" s="5" t="s">
        <v>2631</v>
      </c>
      <c r="D1119" s="5" t="s">
        <v>256</v>
      </c>
      <c r="E1119" s="5" t="s">
        <v>311</v>
      </c>
      <c r="F1119" s="5" t="s">
        <v>311</v>
      </c>
      <c r="G1119" s="46" t="s">
        <v>1899</v>
      </c>
      <c r="H1119" s="8"/>
      <c r="I1119" s="47" t="s">
        <v>1872</v>
      </c>
      <c r="J1119" s="48" t="s">
        <v>11</v>
      </c>
      <c r="K1119" s="5"/>
      <c r="L1119" s="50">
        <v>30000</v>
      </c>
      <c r="M1119" s="50">
        <v>18310</v>
      </c>
      <c r="N1119" s="51">
        <f t="shared" si="738"/>
        <v>0.61033333333333328</v>
      </c>
      <c r="O1119" s="51" t="str">
        <f t="shared" si="739"/>
        <v>&gt;=50%-&lt;80%</v>
      </c>
      <c r="P1119" s="50">
        <f t="shared" si="740"/>
        <v>24968.181818181816</v>
      </c>
      <c r="Q1119" s="51">
        <f t="shared" si="741"/>
        <v>0.83227272727272716</v>
      </c>
      <c r="R1119" s="53"/>
      <c r="S1119" s="53">
        <v>11710</v>
      </c>
      <c r="T1119" s="54">
        <f t="shared" si="742"/>
        <v>2</v>
      </c>
      <c r="U1119" s="54"/>
      <c r="V1119" s="53">
        <f t="shared" si="743"/>
        <v>15968.181818181818</v>
      </c>
      <c r="W1119" s="54"/>
    </row>
    <row r="1120" spans="1:23" hidden="1">
      <c r="A1120" s="8" t="s">
        <v>770</v>
      </c>
      <c r="B1120" s="5" t="s">
        <v>771</v>
      </c>
      <c r="C1120" s="5" t="s">
        <v>2336</v>
      </c>
      <c r="D1120" s="5" t="s">
        <v>41</v>
      </c>
      <c r="E1120" s="5" t="s">
        <v>574</v>
      </c>
      <c r="F1120" s="5" t="s">
        <v>311</v>
      </c>
      <c r="G1120" s="46" t="s">
        <v>1964</v>
      </c>
      <c r="H1120" s="8"/>
      <c r="I1120" s="47" t="s">
        <v>1872</v>
      </c>
      <c r="J1120" s="48" t="s">
        <v>11</v>
      </c>
      <c r="K1120" s="5"/>
      <c r="L1120" s="50">
        <v>30000</v>
      </c>
      <c r="M1120" s="50">
        <v>45330</v>
      </c>
      <c r="N1120" s="51">
        <f t="shared" si="738"/>
        <v>1.5109999999999999</v>
      </c>
      <c r="O1120" s="51" t="str">
        <f t="shared" si="739"/>
        <v>120% equal &amp; above</v>
      </c>
      <c r="P1120" s="50">
        <f t="shared" si="740"/>
        <v>61813.636363636368</v>
      </c>
      <c r="Q1120" s="51">
        <f t="shared" si="741"/>
        <v>2.0604545454545455</v>
      </c>
      <c r="R1120" s="53"/>
      <c r="S1120" s="53">
        <v>0</v>
      </c>
      <c r="T1120" s="54">
        <f t="shared" si="742"/>
        <v>2</v>
      </c>
      <c r="U1120" s="54"/>
      <c r="V1120" s="53">
        <f t="shared" si="743"/>
        <v>0</v>
      </c>
      <c r="W1120" s="54"/>
    </row>
    <row r="1121" spans="1:23" hidden="1">
      <c r="A1121" s="8" t="s">
        <v>307</v>
      </c>
      <c r="B1121" s="5" t="s">
        <v>308</v>
      </c>
      <c r="C1121" s="5" t="s">
        <v>2282</v>
      </c>
      <c r="D1121" s="5" t="s">
        <v>2283</v>
      </c>
      <c r="E1121" s="5" t="s">
        <v>310</v>
      </c>
      <c r="F1121" s="5" t="s">
        <v>311</v>
      </c>
      <c r="G1121" s="46" t="s">
        <v>1892</v>
      </c>
      <c r="H1121" s="8"/>
      <c r="I1121" s="47" t="s">
        <v>1872</v>
      </c>
      <c r="J1121" s="48" t="s">
        <v>11</v>
      </c>
      <c r="K1121" s="5"/>
      <c r="L1121" s="50">
        <v>30000</v>
      </c>
      <c r="M1121" s="50">
        <v>63040</v>
      </c>
      <c r="N1121" s="51">
        <f t="shared" si="738"/>
        <v>2.1013333333333333</v>
      </c>
      <c r="O1121" s="51" t="str">
        <f t="shared" si="739"/>
        <v>120% equal &amp; above</v>
      </c>
      <c r="P1121" s="50">
        <f t="shared" si="740"/>
        <v>85963.636363636368</v>
      </c>
      <c r="Q1121" s="51">
        <f t="shared" si="741"/>
        <v>2.8654545454545457</v>
      </c>
      <c r="R1121" s="53"/>
      <c r="S1121" s="53">
        <v>6570</v>
      </c>
      <c r="T1121" s="54">
        <f t="shared" si="742"/>
        <v>2</v>
      </c>
      <c r="U1121" s="54"/>
      <c r="V1121" s="53">
        <f t="shared" si="743"/>
        <v>8959.0909090909081</v>
      </c>
      <c r="W1121" s="54"/>
    </row>
    <row r="1122" spans="1:23" hidden="1">
      <c r="A1122" s="8" t="s">
        <v>770</v>
      </c>
      <c r="B1122" s="5" t="s">
        <v>771</v>
      </c>
      <c r="C1122" s="5" t="s">
        <v>2485</v>
      </c>
      <c r="D1122" s="5" t="s">
        <v>2486</v>
      </c>
      <c r="E1122" s="5" t="s">
        <v>574</v>
      </c>
      <c r="F1122" s="5" t="s">
        <v>311</v>
      </c>
      <c r="G1122" s="46" t="s">
        <v>1964</v>
      </c>
      <c r="H1122" s="8"/>
      <c r="I1122" s="47" t="s">
        <v>1872</v>
      </c>
      <c r="J1122" s="48" t="s">
        <v>11</v>
      </c>
      <c r="K1122" s="5"/>
      <c r="L1122" s="50">
        <v>30000</v>
      </c>
      <c r="M1122" s="50">
        <v>21470</v>
      </c>
      <c r="N1122" s="51">
        <f t="shared" si="738"/>
        <v>0.71566666666666667</v>
      </c>
      <c r="O1122" s="51" t="str">
        <f t="shared" si="739"/>
        <v>&gt;=50%-&lt;80%</v>
      </c>
      <c r="P1122" s="50">
        <f t="shared" si="740"/>
        <v>29277.272727272728</v>
      </c>
      <c r="Q1122" s="51">
        <f t="shared" si="741"/>
        <v>0.97590909090909095</v>
      </c>
      <c r="R1122" s="53"/>
      <c r="S1122" s="53">
        <v>0</v>
      </c>
      <c r="T1122" s="54">
        <f t="shared" si="742"/>
        <v>2</v>
      </c>
      <c r="U1122" s="54"/>
      <c r="V1122" s="53">
        <f t="shared" si="743"/>
        <v>0</v>
      </c>
      <c r="W1122" s="54"/>
    </row>
    <row r="1123" spans="1:23" hidden="1">
      <c r="A1123" s="8" t="s">
        <v>415</v>
      </c>
      <c r="B1123" s="5" t="s">
        <v>416</v>
      </c>
      <c r="C1123" s="5" t="s">
        <v>940</v>
      </c>
      <c r="D1123" s="5" t="s">
        <v>941</v>
      </c>
      <c r="E1123" s="5" t="s">
        <v>310</v>
      </c>
      <c r="F1123" s="5" t="s">
        <v>311</v>
      </c>
      <c r="G1123" s="46" t="s">
        <v>1905</v>
      </c>
      <c r="H1123" s="8"/>
      <c r="I1123" s="47" t="s">
        <v>1872</v>
      </c>
      <c r="J1123" s="48" t="s">
        <v>11</v>
      </c>
      <c r="K1123" s="5"/>
      <c r="L1123" s="50">
        <v>30000</v>
      </c>
      <c r="M1123" s="50">
        <v>13610</v>
      </c>
      <c r="N1123" s="51">
        <f t="shared" si="738"/>
        <v>0.45366666666666666</v>
      </c>
      <c r="O1123" s="51" t="str">
        <f t="shared" ref="O1123:O1147" si="744">IF(N1123&gt;=120%, "120% equal &amp; above", IF(N1123&gt;=100%,"&gt;=100%- &lt;120%",IF(N1123&gt;=80%,"&gt;=80%-&lt;100%",IF(N1123&gt;=50%,"&gt;=50%-&lt;80%",IF(N1123&gt;=20%,"&gt;=20%-&lt;50%","&lt;20%")))))</f>
        <v>&gt;=20%-&lt;50%</v>
      </c>
      <c r="P1123" s="50">
        <f t="shared" si="740"/>
        <v>18559.090909090908</v>
      </c>
      <c r="Q1123" s="51">
        <f t="shared" ref="Q1123:Q1147" si="745">IFERROR(P1123/L1123,2)</f>
        <v>0.61863636363636365</v>
      </c>
      <c r="R1123" s="53"/>
      <c r="S1123" s="53">
        <v>0</v>
      </c>
      <c r="T1123" s="54">
        <f t="shared" si="742"/>
        <v>2</v>
      </c>
      <c r="U1123" s="54"/>
      <c r="V1123" s="53">
        <f t="shared" si="743"/>
        <v>0</v>
      </c>
      <c r="W1123" s="54"/>
    </row>
    <row r="1124" spans="1:23">
      <c r="A1124" s="8" t="s">
        <v>374</v>
      </c>
      <c r="B1124" s="5" t="s">
        <v>375</v>
      </c>
      <c r="C1124" s="5" t="s">
        <v>2672</v>
      </c>
      <c r="D1124" s="5" t="s">
        <v>2673</v>
      </c>
      <c r="E1124" s="5" t="s">
        <v>311</v>
      </c>
      <c r="F1124" s="5" t="s">
        <v>311</v>
      </c>
      <c r="G1124" s="46" t="s">
        <v>1900</v>
      </c>
      <c r="H1124" s="8"/>
      <c r="I1124" s="47" t="s">
        <v>1872</v>
      </c>
      <c r="J1124" s="48" t="s">
        <v>11</v>
      </c>
      <c r="K1124" s="5"/>
      <c r="L1124" s="50">
        <v>30000</v>
      </c>
      <c r="M1124" s="50">
        <v>15470</v>
      </c>
      <c r="N1124" s="51">
        <f t="shared" ref="N1124:N1147" si="746">IFERROR(M1124/L1124,2)</f>
        <v>0.51566666666666672</v>
      </c>
      <c r="O1124" s="51" t="str">
        <f t="shared" si="744"/>
        <v>&gt;=50%-&lt;80%</v>
      </c>
      <c r="P1124" s="50">
        <f t="shared" ref="P1124:P1147" si="747">M1124/$B$3*$B$2</f>
        <v>21095.454545454544</v>
      </c>
      <c r="Q1124" s="51">
        <f t="shared" si="745"/>
        <v>0.70318181818181813</v>
      </c>
      <c r="R1124" s="53"/>
      <c r="S1124" s="53">
        <v>0</v>
      </c>
      <c r="T1124" s="54">
        <f t="shared" ref="T1124:T1147" si="748">IFERROR(S1124/R1124,2)</f>
        <v>2</v>
      </c>
      <c r="U1124" s="54"/>
      <c r="V1124" s="53">
        <f t="shared" ref="V1124:V1147" si="749">S1124/$B$3*$B$2</f>
        <v>0</v>
      </c>
      <c r="W1124" s="54"/>
    </row>
    <row r="1125" spans="1:23" hidden="1">
      <c r="A1125" s="8" t="s">
        <v>571</v>
      </c>
      <c r="B1125" s="5" t="s">
        <v>572</v>
      </c>
      <c r="C1125" s="5" t="s">
        <v>1540</v>
      </c>
      <c r="D1125" s="5" t="s">
        <v>1541</v>
      </c>
      <c r="E1125" s="5" t="s">
        <v>574</v>
      </c>
      <c r="F1125" s="5" t="s">
        <v>311</v>
      </c>
      <c r="G1125" s="46" t="s">
        <v>1917</v>
      </c>
      <c r="H1125" s="8"/>
      <c r="I1125" s="47" t="s">
        <v>1872</v>
      </c>
      <c r="J1125" s="48" t="s">
        <v>11</v>
      </c>
      <c r="K1125" s="5"/>
      <c r="L1125" s="50">
        <v>30000</v>
      </c>
      <c r="M1125" s="50">
        <v>6335</v>
      </c>
      <c r="N1125" s="51">
        <f t="shared" si="746"/>
        <v>0.21116666666666667</v>
      </c>
      <c r="O1125" s="51" t="str">
        <f t="shared" si="744"/>
        <v>&gt;=20%-&lt;50%</v>
      </c>
      <c r="P1125" s="50">
        <f t="shared" si="747"/>
        <v>8638.636363636364</v>
      </c>
      <c r="Q1125" s="51">
        <f t="shared" si="745"/>
        <v>0.28795454545454546</v>
      </c>
      <c r="R1125" s="53"/>
      <c r="S1125" s="53">
        <v>0</v>
      </c>
      <c r="T1125" s="54">
        <f t="shared" si="748"/>
        <v>2</v>
      </c>
      <c r="U1125" s="54"/>
      <c r="V1125" s="53">
        <f t="shared" si="749"/>
        <v>0</v>
      </c>
      <c r="W1125" s="54"/>
    </row>
    <row r="1126" spans="1:23" hidden="1">
      <c r="A1126" s="8" t="s">
        <v>415</v>
      </c>
      <c r="B1126" s="5" t="s">
        <v>416</v>
      </c>
      <c r="C1126" s="5" t="s">
        <v>1521</v>
      </c>
      <c r="D1126" s="5" t="s">
        <v>1522</v>
      </c>
      <c r="E1126" s="5" t="s">
        <v>310</v>
      </c>
      <c r="F1126" s="5" t="s">
        <v>311</v>
      </c>
      <c r="G1126" s="46" t="s">
        <v>1905</v>
      </c>
      <c r="H1126" s="8"/>
      <c r="I1126" s="47" t="s">
        <v>1872</v>
      </c>
      <c r="J1126" s="48" t="s">
        <v>11</v>
      </c>
      <c r="K1126" s="5"/>
      <c r="L1126" s="50">
        <v>30000</v>
      </c>
      <c r="M1126" s="50">
        <v>19380</v>
      </c>
      <c r="N1126" s="51">
        <f t="shared" si="746"/>
        <v>0.64600000000000002</v>
      </c>
      <c r="O1126" s="51" t="str">
        <f t="shared" si="744"/>
        <v>&gt;=50%-&lt;80%</v>
      </c>
      <c r="P1126" s="50">
        <f t="shared" si="747"/>
        <v>26427.272727272728</v>
      </c>
      <c r="Q1126" s="51">
        <f t="shared" si="745"/>
        <v>0.88090909090909097</v>
      </c>
      <c r="R1126" s="53"/>
      <c r="S1126" s="53">
        <v>0</v>
      </c>
      <c r="T1126" s="54">
        <f t="shared" si="748"/>
        <v>2</v>
      </c>
      <c r="U1126" s="54"/>
      <c r="V1126" s="53">
        <f t="shared" si="749"/>
        <v>0</v>
      </c>
      <c r="W1126" s="54"/>
    </row>
    <row r="1127" spans="1:23" hidden="1">
      <c r="A1127" s="8" t="s">
        <v>307</v>
      </c>
      <c r="B1127" s="5" t="s">
        <v>308</v>
      </c>
      <c r="C1127" s="5" t="s">
        <v>869</v>
      </c>
      <c r="D1127" s="5" t="s">
        <v>130</v>
      </c>
      <c r="E1127" s="5" t="s">
        <v>310</v>
      </c>
      <c r="F1127" s="5" t="s">
        <v>311</v>
      </c>
      <c r="G1127" s="46" t="s">
        <v>1892</v>
      </c>
      <c r="H1127" s="8"/>
      <c r="I1127" s="47" t="s">
        <v>1872</v>
      </c>
      <c r="J1127" s="48" t="s">
        <v>11</v>
      </c>
      <c r="K1127" s="5"/>
      <c r="L1127" s="50">
        <v>30000</v>
      </c>
      <c r="M1127" s="50">
        <v>33910</v>
      </c>
      <c r="N1127" s="51">
        <f t="shared" si="746"/>
        <v>1.1303333333333334</v>
      </c>
      <c r="O1127" s="51" t="str">
        <f t="shared" si="744"/>
        <v>&gt;=100%- &lt;120%</v>
      </c>
      <c r="P1127" s="50">
        <f t="shared" si="747"/>
        <v>46240.909090909088</v>
      </c>
      <c r="Q1127" s="51">
        <f t="shared" si="745"/>
        <v>1.5413636363636363</v>
      </c>
      <c r="R1127" s="53"/>
      <c r="S1127" s="53">
        <v>0</v>
      </c>
      <c r="T1127" s="54">
        <f t="shared" si="748"/>
        <v>2</v>
      </c>
      <c r="U1127" s="54"/>
      <c r="V1127" s="53">
        <f t="shared" si="749"/>
        <v>0</v>
      </c>
      <c r="W1127" s="54"/>
    </row>
    <row r="1128" spans="1:23" hidden="1">
      <c r="A1128" s="8" t="s">
        <v>680</v>
      </c>
      <c r="B1128" s="5" t="s">
        <v>681</v>
      </c>
      <c r="C1128" s="5" t="s">
        <v>1227</v>
      </c>
      <c r="D1128" s="5" t="s">
        <v>47</v>
      </c>
      <c r="E1128" s="5" t="s">
        <v>311</v>
      </c>
      <c r="F1128" s="5" t="s">
        <v>311</v>
      </c>
      <c r="G1128" s="46" t="s">
        <v>1930</v>
      </c>
      <c r="H1128" s="8"/>
      <c r="I1128" s="47" t="s">
        <v>1872</v>
      </c>
      <c r="J1128" s="48" t="s">
        <v>11</v>
      </c>
      <c r="K1128" s="5"/>
      <c r="L1128" s="50">
        <v>30000</v>
      </c>
      <c r="M1128" s="50">
        <v>20360</v>
      </c>
      <c r="N1128" s="51">
        <f t="shared" si="746"/>
        <v>0.67866666666666664</v>
      </c>
      <c r="O1128" s="51" t="str">
        <f t="shared" si="744"/>
        <v>&gt;=50%-&lt;80%</v>
      </c>
      <c r="P1128" s="50">
        <f t="shared" si="747"/>
        <v>27763.636363636364</v>
      </c>
      <c r="Q1128" s="51">
        <f t="shared" si="745"/>
        <v>0.92545454545454542</v>
      </c>
      <c r="R1128" s="53"/>
      <c r="S1128" s="53">
        <v>0</v>
      </c>
      <c r="T1128" s="54">
        <f t="shared" si="748"/>
        <v>2</v>
      </c>
      <c r="U1128" s="54"/>
      <c r="V1128" s="53">
        <f t="shared" si="749"/>
        <v>0</v>
      </c>
      <c r="W1128" s="54"/>
    </row>
    <row r="1129" spans="1:23">
      <c r="A1129" s="8" t="s">
        <v>374</v>
      </c>
      <c r="B1129" s="5" t="s">
        <v>375</v>
      </c>
      <c r="C1129" s="5" t="s">
        <v>1381</v>
      </c>
      <c r="D1129" s="5" t="s">
        <v>1382</v>
      </c>
      <c r="E1129" s="5" t="s">
        <v>311</v>
      </c>
      <c r="F1129" s="5" t="s">
        <v>311</v>
      </c>
      <c r="G1129" s="46" t="s">
        <v>1901</v>
      </c>
      <c r="H1129" s="8"/>
      <c r="I1129" s="47" t="s">
        <v>1872</v>
      </c>
      <c r="J1129" s="48" t="s">
        <v>11</v>
      </c>
      <c r="K1129" s="5"/>
      <c r="L1129" s="50">
        <v>30000</v>
      </c>
      <c r="M1129" s="50">
        <v>29840</v>
      </c>
      <c r="N1129" s="51">
        <f t="shared" si="746"/>
        <v>0.9946666666666667</v>
      </c>
      <c r="O1129" s="51" t="str">
        <f t="shared" si="744"/>
        <v>&gt;=80%-&lt;100%</v>
      </c>
      <c r="P1129" s="50">
        <f t="shared" si="747"/>
        <v>40690.909090909088</v>
      </c>
      <c r="Q1129" s="51">
        <f t="shared" si="745"/>
        <v>1.3563636363636362</v>
      </c>
      <c r="R1129" s="53"/>
      <c r="S1129" s="53">
        <v>0</v>
      </c>
      <c r="T1129" s="54">
        <f t="shared" si="748"/>
        <v>2</v>
      </c>
      <c r="U1129" s="54"/>
      <c r="V1129" s="53">
        <f t="shared" si="749"/>
        <v>0</v>
      </c>
      <c r="W1129" s="54"/>
    </row>
    <row r="1130" spans="1:23">
      <c r="A1130" s="8" t="s">
        <v>374</v>
      </c>
      <c r="B1130" s="5" t="s">
        <v>375</v>
      </c>
      <c r="C1130" s="5" t="s">
        <v>1154</v>
      </c>
      <c r="D1130" s="5" t="s">
        <v>1155</v>
      </c>
      <c r="E1130" s="5" t="s">
        <v>311</v>
      </c>
      <c r="F1130" s="5" t="s">
        <v>311</v>
      </c>
      <c r="G1130" s="46" t="s">
        <v>1902</v>
      </c>
      <c r="H1130" s="8"/>
      <c r="I1130" s="47" t="s">
        <v>1872</v>
      </c>
      <c r="J1130" s="48" t="s">
        <v>11</v>
      </c>
      <c r="K1130" s="5"/>
      <c r="L1130" s="50">
        <v>30000</v>
      </c>
      <c r="M1130" s="50">
        <v>32220</v>
      </c>
      <c r="N1130" s="51">
        <f t="shared" si="746"/>
        <v>1.0740000000000001</v>
      </c>
      <c r="O1130" s="51" t="str">
        <f t="shared" si="744"/>
        <v>&gt;=100%- &lt;120%</v>
      </c>
      <c r="P1130" s="50">
        <f t="shared" si="747"/>
        <v>43936.363636363632</v>
      </c>
      <c r="Q1130" s="51">
        <f t="shared" si="745"/>
        <v>1.4645454545454544</v>
      </c>
      <c r="R1130" s="53"/>
      <c r="S1130" s="53">
        <v>0</v>
      </c>
      <c r="T1130" s="54">
        <f t="shared" si="748"/>
        <v>2</v>
      </c>
      <c r="U1130" s="54"/>
      <c r="V1130" s="53">
        <f t="shared" si="749"/>
        <v>0</v>
      </c>
      <c r="W1130" s="54"/>
    </row>
    <row r="1131" spans="1:23">
      <c r="A1131" s="8" t="s">
        <v>374</v>
      </c>
      <c r="B1131" s="5" t="s">
        <v>375</v>
      </c>
      <c r="C1131" s="5" t="s">
        <v>2438</v>
      </c>
      <c r="D1131" s="5" t="s">
        <v>2439</v>
      </c>
      <c r="E1131" s="5" t="s">
        <v>311</v>
      </c>
      <c r="F1131" s="5" t="s">
        <v>311</v>
      </c>
      <c r="G1131" s="46" t="s">
        <v>1901</v>
      </c>
      <c r="H1131" s="8"/>
      <c r="I1131" s="47" t="s">
        <v>1872</v>
      </c>
      <c r="J1131" s="48" t="s">
        <v>11</v>
      </c>
      <c r="K1131" s="5"/>
      <c r="L1131" s="50">
        <v>30000</v>
      </c>
      <c r="M1131" s="50">
        <v>8650</v>
      </c>
      <c r="N1131" s="51">
        <f t="shared" si="746"/>
        <v>0.28833333333333333</v>
      </c>
      <c r="O1131" s="51" t="str">
        <f t="shared" si="744"/>
        <v>&gt;=20%-&lt;50%</v>
      </c>
      <c r="P1131" s="50">
        <f t="shared" si="747"/>
        <v>11795.454545454546</v>
      </c>
      <c r="Q1131" s="51">
        <f t="shared" si="745"/>
        <v>0.39318181818181819</v>
      </c>
      <c r="R1131" s="53"/>
      <c r="S1131" s="53">
        <v>0</v>
      </c>
      <c r="T1131" s="54">
        <f t="shared" si="748"/>
        <v>2</v>
      </c>
      <c r="U1131" s="54"/>
      <c r="V1131" s="53">
        <f t="shared" si="749"/>
        <v>0</v>
      </c>
      <c r="W1131" s="54"/>
    </row>
    <row r="1132" spans="1:23" hidden="1">
      <c r="A1132" s="8" t="s">
        <v>776</v>
      </c>
      <c r="B1132" s="5" t="s">
        <v>777</v>
      </c>
      <c r="C1132" s="5" t="s">
        <v>2289</v>
      </c>
      <c r="D1132" s="5" t="s">
        <v>2290</v>
      </c>
      <c r="E1132" s="5" t="s">
        <v>574</v>
      </c>
      <c r="F1132" s="5" t="s">
        <v>311</v>
      </c>
      <c r="G1132" s="46" t="s">
        <v>1961</v>
      </c>
      <c r="H1132" s="8"/>
      <c r="I1132" s="47" t="s">
        <v>1872</v>
      </c>
      <c r="J1132" s="48" t="s">
        <v>11</v>
      </c>
      <c r="K1132" s="5"/>
      <c r="L1132" s="50">
        <v>30000</v>
      </c>
      <c r="M1132" s="50">
        <v>17180</v>
      </c>
      <c r="N1132" s="51">
        <f t="shared" si="746"/>
        <v>0.57266666666666666</v>
      </c>
      <c r="O1132" s="51" t="str">
        <f t="shared" si="744"/>
        <v>&gt;=50%-&lt;80%</v>
      </c>
      <c r="P1132" s="50">
        <f t="shared" si="747"/>
        <v>23427.272727272728</v>
      </c>
      <c r="Q1132" s="51">
        <f t="shared" si="745"/>
        <v>0.78090909090909089</v>
      </c>
      <c r="R1132" s="53"/>
      <c r="S1132" s="53">
        <v>0</v>
      </c>
      <c r="T1132" s="54">
        <f t="shared" si="748"/>
        <v>2</v>
      </c>
      <c r="U1132" s="54"/>
      <c r="V1132" s="53">
        <f t="shared" si="749"/>
        <v>0</v>
      </c>
      <c r="W1132" s="54"/>
    </row>
    <row r="1133" spans="1:23" hidden="1">
      <c r="A1133" s="8" t="s">
        <v>680</v>
      </c>
      <c r="B1133" s="5" t="s">
        <v>681</v>
      </c>
      <c r="C1133" s="5" t="s">
        <v>2259</v>
      </c>
      <c r="D1133" s="5" t="s">
        <v>243</v>
      </c>
      <c r="E1133" s="5" t="s">
        <v>311</v>
      </c>
      <c r="F1133" s="5" t="s">
        <v>311</v>
      </c>
      <c r="G1133" s="46" t="s">
        <v>1934</v>
      </c>
      <c r="H1133" s="8"/>
      <c r="I1133" s="47" t="s">
        <v>1872</v>
      </c>
      <c r="J1133" s="48" t="s">
        <v>11</v>
      </c>
      <c r="K1133" s="5"/>
      <c r="L1133" s="50">
        <v>30000</v>
      </c>
      <c r="M1133" s="50">
        <v>11690</v>
      </c>
      <c r="N1133" s="51">
        <f t="shared" si="746"/>
        <v>0.38966666666666666</v>
      </c>
      <c r="O1133" s="51" t="str">
        <f t="shared" si="744"/>
        <v>&gt;=20%-&lt;50%</v>
      </c>
      <c r="P1133" s="50">
        <f t="shared" si="747"/>
        <v>15940.909090909092</v>
      </c>
      <c r="Q1133" s="51">
        <f t="shared" si="745"/>
        <v>0.53136363636363637</v>
      </c>
      <c r="R1133" s="53"/>
      <c r="S1133" s="53">
        <v>0</v>
      </c>
      <c r="T1133" s="54">
        <f t="shared" si="748"/>
        <v>2</v>
      </c>
      <c r="U1133" s="54"/>
      <c r="V1133" s="53">
        <f t="shared" si="749"/>
        <v>0</v>
      </c>
      <c r="W1133" s="54"/>
    </row>
    <row r="1134" spans="1:23" hidden="1">
      <c r="A1134" s="8" t="s">
        <v>776</v>
      </c>
      <c r="B1134" s="5" t="s">
        <v>777</v>
      </c>
      <c r="C1134" s="5" t="s">
        <v>2638</v>
      </c>
      <c r="D1134" s="5" t="s">
        <v>2639</v>
      </c>
      <c r="E1134" s="5" t="s">
        <v>574</v>
      </c>
      <c r="F1134" s="5" t="s">
        <v>311</v>
      </c>
      <c r="G1134" s="46" t="s">
        <v>1942</v>
      </c>
      <c r="H1134" s="8"/>
      <c r="I1134" s="47" t="s">
        <v>1872</v>
      </c>
      <c r="J1134" s="48" t="s">
        <v>11</v>
      </c>
      <c r="K1134" s="5"/>
      <c r="L1134" s="50">
        <v>30000</v>
      </c>
      <c r="M1134" s="50">
        <v>23655</v>
      </c>
      <c r="N1134" s="51">
        <f t="shared" si="746"/>
        <v>0.78849999999999998</v>
      </c>
      <c r="O1134" s="51" t="str">
        <f t="shared" si="744"/>
        <v>&gt;=50%-&lt;80%</v>
      </c>
      <c r="P1134" s="50">
        <f t="shared" si="747"/>
        <v>32256.818181818184</v>
      </c>
      <c r="Q1134" s="51">
        <f t="shared" si="745"/>
        <v>1.0752272727272727</v>
      </c>
      <c r="R1134" s="53"/>
      <c r="S1134" s="53">
        <v>0</v>
      </c>
      <c r="T1134" s="54">
        <f t="shared" si="748"/>
        <v>2</v>
      </c>
      <c r="U1134" s="54"/>
      <c r="V1134" s="53">
        <f t="shared" si="749"/>
        <v>0</v>
      </c>
      <c r="W1134" s="54"/>
    </row>
    <row r="1135" spans="1:23" hidden="1">
      <c r="A1135" s="8" t="s">
        <v>307</v>
      </c>
      <c r="B1135" s="5" t="s">
        <v>308</v>
      </c>
      <c r="C1135" s="5" t="s">
        <v>2557</v>
      </c>
      <c r="D1135" s="5" t="s">
        <v>334</v>
      </c>
      <c r="E1135" s="5" t="s">
        <v>310</v>
      </c>
      <c r="F1135" s="5" t="s">
        <v>311</v>
      </c>
      <c r="G1135" s="46" t="s">
        <v>1895</v>
      </c>
      <c r="H1135" s="8"/>
      <c r="I1135" s="47" t="s">
        <v>1872</v>
      </c>
      <c r="J1135" s="48" t="s">
        <v>11</v>
      </c>
      <c r="K1135" s="5"/>
      <c r="L1135" s="50">
        <v>30000</v>
      </c>
      <c r="M1135" s="50">
        <v>25355</v>
      </c>
      <c r="N1135" s="51">
        <f t="shared" si="746"/>
        <v>0.84516666666666662</v>
      </c>
      <c r="O1135" s="51" t="str">
        <f t="shared" si="744"/>
        <v>&gt;=80%-&lt;100%</v>
      </c>
      <c r="P1135" s="50">
        <f t="shared" si="747"/>
        <v>34575</v>
      </c>
      <c r="Q1135" s="51">
        <f t="shared" si="745"/>
        <v>1.1525000000000001</v>
      </c>
      <c r="R1135" s="53"/>
      <c r="S1135" s="53">
        <v>0</v>
      </c>
      <c r="T1135" s="54">
        <f t="shared" si="748"/>
        <v>2</v>
      </c>
      <c r="U1135" s="54"/>
      <c r="V1135" s="53">
        <f t="shared" si="749"/>
        <v>0</v>
      </c>
      <c r="W1135" s="54"/>
    </row>
    <row r="1136" spans="1:23" hidden="1">
      <c r="A1136" s="8" t="s">
        <v>776</v>
      </c>
      <c r="B1136" s="5" t="s">
        <v>777</v>
      </c>
      <c r="C1136" s="5" t="s">
        <v>2314</v>
      </c>
      <c r="D1136" s="5" t="s">
        <v>2315</v>
      </c>
      <c r="E1136" s="5" t="s">
        <v>574</v>
      </c>
      <c r="F1136" s="5" t="s">
        <v>311</v>
      </c>
      <c r="G1136" s="46" t="s">
        <v>1942</v>
      </c>
      <c r="H1136" s="8"/>
      <c r="I1136" s="47" t="s">
        <v>1872</v>
      </c>
      <c r="J1136" s="48" t="s">
        <v>11</v>
      </c>
      <c r="K1136" s="5"/>
      <c r="L1136" s="50">
        <v>30000</v>
      </c>
      <c r="M1136" s="50">
        <v>15440</v>
      </c>
      <c r="N1136" s="51">
        <f t="shared" si="746"/>
        <v>0.51466666666666672</v>
      </c>
      <c r="O1136" s="51" t="str">
        <f t="shared" si="744"/>
        <v>&gt;=50%-&lt;80%</v>
      </c>
      <c r="P1136" s="50">
        <f t="shared" si="747"/>
        <v>21054.545454545456</v>
      </c>
      <c r="Q1136" s="51">
        <f t="shared" si="745"/>
        <v>0.7018181818181819</v>
      </c>
      <c r="R1136" s="53"/>
      <c r="S1136" s="53">
        <v>4050</v>
      </c>
      <c r="T1136" s="54">
        <f t="shared" si="748"/>
        <v>2</v>
      </c>
      <c r="U1136" s="54"/>
      <c r="V1136" s="53">
        <f t="shared" si="749"/>
        <v>5522.727272727273</v>
      </c>
      <c r="W1136" s="54"/>
    </row>
    <row r="1137" spans="1:23" hidden="1">
      <c r="A1137" s="8" t="s">
        <v>415</v>
      </c>
      <c r="B1137" s="5" t="s">
        <v>416</v>
      </c>
      <c r="C1137" s="5" t="s">
        <v>1461</v>
      </c>
      <c r="D1137" s="5" t="s">
        <v>46</v>
      </c>
      <c r="E1137" s="5" t="s">
        <v>310</v>
      </c>
      <c r="F1137" s="5" t="s">
        <v>311</v>
      </c>
      <c r="G1137" s="46" t="s">
        <v>1906</v>
      </c>
      <c r="H1137" s="8"/>
      <c r="I1137" s="47" t="s">
        <v>1872</v>
      </c>
      <c r="J1137" s="48" t="s">
        <v>11</v>
      </c>
      <c r="K1137" s="5"/>
      <c r="L1137" s="50">
        <v>30000</v>
      </c>
      <c r="M1137" s="50">
        <v>11550</v>
      </c>
      <c r="N1137" s="51">
        <f t="shared" si="746"/>
        <v>0.38500000000000001</v>
      </c>
      <c r="O1137" s="51" t="str">
        <f t="shared" si="744"/>
        <v>&gt;=20%-&lt;50%</v>
      </c>
      <c r="P1137" s="50">
        <f t="shared" si="747"/>
        <v>15750</v>
      </c>
      <c r="Q1137" s="51">
        <f t="shared" si="745"/>
        <v>0.52500000000000002</v>
      </c>
      <c r="R1137" s="53"/>
      <c r="S1137" s="53">
        <v>0</v>
      </c>
      <c r="T1137" s="54">
        <f t="shared" si="748"/>
        <v>2</v>
      </c>
      <c r="U1137" s="54"/>
      <c r="V1137" s="53">
        <f t="shared" si="749"/>
        <v>0</v>
      </c>
      <c r="W1137" s="54"/>
    </row>
    <row r="1138" spans="1:23">
      <c r="A1138" s="8" t="s">
        <v>374</v>
      </c>
      <c r="B1138" s="5" t="s">
        <v>375</v>
      </c>
      <c r="C1138" s="5" t="s">
        <v>2205</v>
      </c>
      <c r="D1138" s="5" t="s">
        <v>33</v>
      </c>
      <c r="E1138" s="5" t="s">
        <v>311</v>
      </c>
      <c r="F1138" s="5" t="s">
        <v>311</v>
      </c>
      <c r="G1138" s="46" t="s">
        <v>1901</v>
      </c>
      <c r="H1138" s="8"/>
      <c r="I1138" s="47" t="s">
        <v>1872</v>
      </c>
      <c r="J1138" s="48" t="s">
        <v>11</v>
      </c>
      <c r="K1138" s="5"/>
      <c r="L1138" s="50">
        <v>30000</v>
      </c>
      <c r="M1138" s="50">
        <v>47000</v>
      </c>
      <c r="N1138" s="51">
        <f t="shared" si="746"/>
        <v>1.5666666666666667</v>
      </c>
      <c r="O1138" s="51" t="str">
        <f t="shared" si="744"/>
        <v>120% equal &amp; above</v>
      </c>
      <c r="P1138" s="50">
        <f t="shared" si="747"/>
        <v>64090.909090909096</v>
      </c>
      <c r="Q1138" s="51">
        <f t="shared" si="745"/>
        <v>2.1363636363636367</v>
      </c>
      <c r="R1138" s="53"/>
      <c r="S1138" s="53">
        <v>0</v>
      </c>
      <c r="T1138" s="54">
        <f t="shared" si="748"/>
        <v>2</v>
      </c>
      <c r="U1138" s="54"/>
      <c r="V1138" s="53">
        <f t="shared" si="749"/>
        <v>0</v>
      </c>
      <c r="W1138" s="54"/>
    </row>
    <row r="1139" spans="1:23" hidden="1">
      <c r="A1139" s="8" t="s">
        <v>776</v>
      </c>
      <c r="B1139" s="5" t="s">
        <v>777</v>
      </c>
      <c r="C1139" s="5" t="s">
        <v>2541</v>
      </c>
      <c r="D1139" s="5" t="s">
        <v>198</v>
      </c>
      <c r="E1139" s="5" t="s">
        <v>574</v>
      </c>
      <c r="F1139" s="5" t="s">
        <v>311</v>
      </c>
      <c r="G1139" s="46" t="s">
        <v>1962</v>
      </c>
      <c r="H1139" s="8"/>
      <c r="I1139" s="47" t="s">
        <v>1872</v>
      </c>
      <c r="J1139" s="48" t="s">
        <v>11</v>
      </c>
      <c r="K1139" s="5"/>
      <c r="L1139" s="50">
        <v>30000</v>
      </c>
      <c r="M1139" s="50">
        <v>15415</v>
      </c>
      <c r="N1139" s="51">
        <f t="shared" si="746"/>
        <v>0.51383333333333336</v>
      </c>
      <c r="O1139" s="51" t="str">
        <f t="shared" si="744"/>
        <v>&gt;=50%-&lt;80%</v>
      </c>
      <c r="P1139" s="50">
        <f t="shared" si="747"/>
        <v>21020.454545454544</v>
      </c>
      <c r="Q1139" s="51">
        <f t="shared" si="745"/>
        <v>0.70068181818181818</v>
      </c>
      <c r="R1139" s="53"/>
      <c r="S1139" s="53">
        <v>4050</v>
      </c>
      <c r="T1139" s="54">
        <f t="shared" si="748"/>
        <v>2</v>
      </c>
      <c r="U1139" s="54"/>
      <c r="V1139" s="53">
        <f t="shared" si="749"/>
        <v>5522.727272727273</v>
      </c>
      <c r="W1139" s="54"/>
    </row>
    <row r="1140" spans="1:23" hidden="1">
      <c r="A1140" s="8" t="s">
        <v>776</v>
      </c>
      <c r="B1140" s="5" t="s">
        <v>777</v>
      </c>
      <c r="C1140" s="5" t="s">
        <v>2242</v>
      </c>
      <c r="D1140" s="5" t="s">
        <v>160</v>
      </c>
      <c r="E1140" s="5" t="s">
        <v>574</v>
      </c>
      <c r="F1140" s="5" t="s">
        <v>311</v>
      </c>
      <c r="G1140" s="46" t="s">
        <v>1962</v>
      </c>
      <c r="H1140" s="8"/>
      <c r="I1140" s="47" t="s">
        <v>1872</v>
      </c>
      <c r="J1140" s="48" t="s">
        <v>11</v>
      </c>
      <c r="K1140" s="5"/>
      <c r="L1140" s="50">
        <v>30000</v>
      </c>
      <c r="M1140" s="50">
        <v>17330</v>
      </c>
      <c r="N1140" s="51">
        <f t="shared" si="746"/>
        <v>0.57766666666666666</v>
      </c>
      <c r="O1140" s="51" t="str">
        <f t="shared" si="744"/>
        <v>&gt;=50%-&lt;80%</v>
      </c>
      <c r="P1140" s="50">
        <f t="shared" si="747"/>
        <v>23631.818181818184</v>
      </c>
      <c r="Q1140" s="51">
        <f t="shared" si="745"/>
        <v>0.78772727272727283</v>
      </c>
      <c r="R1140" s="53"/>
      <c r="S1140" s="53">
        <v>7690</v>
      </c>
      <c r="T1140" s="54">
        <f t="shared" si="748"/>
        <v>2</v>
      </c>
      <c r="U1140" s="54"/>
      <c r="V1140" s="53">
        <f t="shared" si="749"/>
        <v>10486.363636363636</v>
      </c>
      <c r="W1140" s="54"/>
    </row>
    <row r="1141" spans="1:23" hidden="1">
      <c r="A1141" s="8" t="s">
        <v>776</v>
      </c>
      <c r="B1141" s="5" t="s">
        <v>777</v>
      </c>
      <c r="C1141" s="5" t="s">
        <v>2392</v>
      </c>
      <c r="D1141" s="5" t="s">
        <v>893</v>
      </c>
      <c r="E1141" s="5" t="s">
        <v>574</v>
      </c>
      <c r="F1141" s="5" t="s">
        <v>311</v>
      </c>
      <c r="G1141" s="46" t="s">
        <v>1943</v>
      </c>
      <c r="H1141" s="8"/>
      <c r="I1141" s="47" t="s">
        <v>1872</v>
      </c>
      <c r="J1141" s="48" t="s">
        <v>11</v>
      </c>
      <c r="K1141" s="5"/>
      <c r="L1141" s="50">
        <v>30000</v>
      </c>
      <c r="M1141" s="50">
        <v>14250</v>
      </c>
      <c r="N1141" s="51">
        <f t="shared" si="746"/>
        <v>0.47499999999999998</v>
      </c>
      <c r="O1141" s="51" t="str">
        <f t="shared" si="744"/>
        <v>&gt;=20%-&lt;50%</v>
      </c>
      <c r="P1141" s="50">
        <f t="shared" si="747"/>
        <v>19431.818181818184</v>
      </c>
      <c r="Q1141" s="51">
        <f t="shared" si="745"/>
        <v>0.64772727272727282</v>
      </c>
      <c r="R1141" s="53"/>
      <c r="S1141" s="53">
        <v>0</v>
      </c>
      <c r="T1141" s="54">
        <f t="shared" si="748"/>
        <v>2</v>
      </c>
      <c r="U1141" s="54"/>
      <c r="V1141" s="53">
        <f t="shared" si="749"/>
        <v>0</v>
      </c>
      <c r="W1141" s="54"/>
    </row>
    <row r="1142" spans="1:23" hidden="1">
      <c r="A1142" s="8" t="s">
        <v>776</v>
      </c>
      <c r="B1142" s="5" t="s">
        <v>777</v>
      </c>
      <c r="C1142" s="5" t="s">
        <v>2487</v>
      </c>
      <c r="D1142" s="5" t="s">
        <v>2488</v>
      </c>
      <c r="E1142" s="5" t="s">
        <v>574</v>
      </c>
      <c r="F1142" s="5" t="s">
        <v>311</v>
      </c>
      <c r="G1142" s="46" t="s">
        <v>1961</v>
      </c>
      <c r="H1142" s="8"/>
      <c r="I1142" s="47" t="s">
        <v>1872</v>
      </c>
      <c r="J1142" s="48" t="s">
        <v>11</v>
      </c>
      <c r="K1142" s="5"/>
      <c r="L1142" s="50">
        <v>30000</v>
      </c>
      <c r="M1142" s="50">
        <v>14530</v>
      </c>
      <c r="N1142" s="51">
        <f t="shared" si="746"/>
        <v>0.48433333333333334</v>
      </c>
      <c r="O1142" s="51" t="str">
        <f t="shared" si="744"/>
        <v>&gt;=20%-&lt;50%</v>
      </c>
      <c r="P1142" s="50">
        <f t="shared" si="747"/>
        <v>19813.636363636364</v>
      </c>
      <c r="Q1142" s="51">
        <f t="shared" si="745"/>
        <v>0.66045454545454552</v>
      </c>
      <c r="R1142" s="53"/>
      <c r="S1142" s="53">
        <v>0</v>
      </c>
      <c r="T1142" s="54">
        <f t="shared" si="748"/>
        <v>2</v>
      </c>
      <c r="U1142" s="54"/>
      <c r="V1142" s="53">
        <f t="shared" si="749"/>
        <v>0</v>
      </c>
      <c r="W1142" s="54"/>
    </row>
    <row r="1143" spans="1:23" hidden="1">
      <c r="A1143" s="8" t="s">
        <v>776</v>
      </c>
      <c r="B1143" s="5" t="s">
        <v>777</v>
      </c>
      <c r="C1143" s="5" t="s">
        <v>2516</v>
      </c>
      <c r="D1143" s="5" t="s">
        <v>2517</v>
      </c>
      <c r="E1143" s="5" t="s">
        <v>574</v>
      </c>
      <c r="F1143" s="5" t="s">
        <v>311</v>
      </c>
      <c r="G1143" s="46" t="s">
        <v>1943</v>
      </c>
      <c r="H1143" s="8"/>
      <c r="I1143" s="47" t="s">
        <v>1872</v>
      </c>
      <c r="J1143" s="48" t="s">
        <v>11</v>
      </c>
      <c r="K1143" s="5"/>
      <c r="L1143" s="50">
        <v>30000</v>
      </c>
      <c r="M1143" s="50">
        <v>15690</v>
      </c>
      <c r="N1143" s="51">
        <f t="shared" si="746"/>
        <v>0.52300000000000002</v>
      </c>
      <c r="O1143" s="51" t="str">
        <f t="shared" si="744"/>
        <v>&gt;=50%-&lt;80%</v>
      </c>
      <c r="P1143" s="50">
        <f t="shared" si="747"/>
        <v>21395.454545454544</v>
      </c>
      <c r="Q1143" s="51">
        <f t="shared" si="745"/>
        <v>0.71318181818181814</v>
      </c>
      <c r="R1143" s="53"/>
      <c r="S1143" s="53">
        <v>0</v>
      </c>
      <c r="T1143" s="54">
        <f t="shared" si="748"/>
        <v>2</v>
      </c>
      <c r="U1143" s="54"/>
      <c r="V1143" s="53">
        <f t="shared" si="749"/>
        <v>0</v>
      </c>
      <c r="W1143" s="54"/>
    </row>
    <row r="1144" spans="1:23">
      <c r="A1144" s="8" t="s">
        <v>374</v>
      </c>
      <c r="B1144" s="5" t="s">
        <v>375</v>
      </c>
      <c r="C1144" s="5" t="s">
        <v>2201</v>
      </c>
      <c r="D1144" s="5" t="s">
        <v>2202</v>
      </c>
      <c r="E1144" s="5" t="s">
        <v>311</v>
      </c>
      <c r="F1144" s="5" t="s">
        <v>311</v>
      </c>
      <c r="G1144" s="46" t="s">
        <v>1900</v>
      </c>
      <c r="H1144" s="8"/>
      <c r="I1144" s="47" t="s">
        <v>1872</v>
      </c>
      <c r="J1144" s="48" t="s">
        <v>11</v>
      </c>
      <c r="K1144" s="5"/>
      <c r="L1144" s="50">
        <v>30000</v>
      </c>
      <c r="M1144" s="50">
        <v>8930</v>
      </c>
      <c r="N1144" s="51">
        <f t="shared" si="746"/>
        <v>0.29766666666666669</v>
      </c>
      <c r="O1144" s="51" t="str">
        <f t="shared" si="744"/>
        <v>&gt;=20%-&lt;50%</v>
      </c>
      <c r="P1144" s="50">
        <f t="shared" si="747"/>
        <v>12177.272727272728</v>
      </c>
      <c r="Q1144" s="51">
        <f t="shared" si="745"/>
        <v>0.40590909090909094</v>
      </c>
      <c r="R1144" s="53"/>
      <c r="S1144" s="53">
        <v>0</v>
      </c>
      <c r="T1144" s="54">
        <f t="shared" si="748"/>
        <v>2</v>
      </c>
      <c r="U1144" s="54"/>
      <c r="V1144" s="53">
        <f t="shared" si="749"/>
        <v>0</v>
      </c>
      <c r="W1144" s="54"/>
    </row>
    <row r="1145" spans="1:23">
      <c r="A1145" s="8" t="s">
        <v>374</v>
      </c>
      <c r="B1145" s="5" t="s">
        <v>375</v>
      </c>
      <c r="C1145" s="5" t="s">
        <v>2682</v>
      </c>
      <c r="D1145" s="5" t="s">
        <v>2683</v>
      </c>
      <c r="E1145" s="5" t="s">
        <v>311</v>
      </c>
      <c r="F1145" s="5" t="s">
        <v>311</v>
      </c>
      <c r="G1145" s="46" t="s">
        <v>1901</v>
      </c>
      <c r="H1145" s="8"/>
      <c r="I1145" s="47" t="s">
        <v>1872</v>
      </c>
      <c r="J1145" s="48" t="s">
        <v>11</v>
      </c>
      <c r="K1145" s="5"/>
      <c r="L1145" s="50">
        <v>30000</v>
      </c>
      <c r="M1145" s="50">
        <v>31620</v>
      </c>
      <c r="N1145" s="51">
        <f t="shared" si="746"/>
        <v>1.054</v>
      </c>
      <c r="O1145" s="51" t="str">
        <f t="shared" si="744"/>
        <v>&gt;=100%- &lt;120%</v>
      </c>
      <c r="P1145" s="50">
        <f t="shared" si="747"/>
        <v>43118.181818181816</v>
      </c>
      <c r="Q1145" s="51">
        <f t="shared" si="745"/>
        <v>1.4372727272727273</v>
      </c>
      <c r="R1145" s="53"/>
      <c r="S1145" s="53">
        <v>24000</v>
      </c>
      <c r="T1145" s="54">
        <f t="shared" si="748"/>
        <v>2</v>
      </c>
      <c r="U1145" s="54"/>
      <c r="V1145" s="53">
        <f t="shared" si="749"/>
        <v>32727.272727272728</v>
      </c>
      <c r="W1145" s="54"/>
    </row>
    <row r="1146" spans="1:23" hidden="1">
      <c r="A1146" s="8" t="s">
        <v>415</v>
      </c>
      <c r="B1146" s="5" t="s">
        <v>416</v>
      </c>
      <c r="C1146" s="5" t="s">
        <v>1564</v>
      </c>
      <c r="D1146" s="5" t="s">
        <v>57</v>
      </c>
      <c r="E1146" s="5" t="s">
        <v>310</v>
      </c>
      <c r="F1146" s="5" t="s">
        <v>311</v>
      </c>
      <c r="G1146" s="46" t="s">
        <v>1907</v>
      </c>
      <c r="H1146" s="8"/>
      <c r="I1146" s="47" t="s">
        <v>1872</v>
      </c>
      <c r="J1146" s="48" t="s">
        <v>11</v>
      </c>
      <c r="K1146" s="5"/>
      <c r="L1146" s="50">
        <v>30000</v>
      </c>
      <c r="M1146" s="50">
        <v>8960</v>
      </c>
      <c r="N1146" s="51">
        <f t="shared" si="746"/>
        <v>0.29866666666666669</v>
      </c>
      <c r="O1146" s="51" t="str">
        <f t="shared" si="744"/>
        <v>&gt;=20%-&lt;50%</v>
      </c>
      <c r="P1146" s="50">
        <f t="shared" si="747"/>
        <v>12218.181818181818</v>
      </c>
      <c r="Q1146" s="51">
        <f t="shared" si="745"/>
        <v>0.40727272727272729</v>
      </c>
      <c r="R1146" s="53"/>
      <c r="S1146" s="53">
        <v>0</v>
      </c>
      <c r="T1146" s="54">
        <f t="shared" si="748"/>
        <v>2</v>
      </c>
      <c r="U1146" s="54"/>
      <c r="V1146" s="53">
        <f t="shared" si="749"/>
        <v>0</v>
      </c>
      <c r="W1146" s="54"/>
    </row>
    <row r="1147" spans="1:23" hidden="1">
      <c r="A1147" s="8" t="s">
        <v>680</v>
      </c>
      <c r="B1147" s="5" t="s">
        <v>681</v>
      </c>
      <c r="C1147" s="5" t="s">
        <v>2080</v>
      </c>
      <c r="D1147" s="5" t="s">
        <v>713</v>
      </c>
      <c r="E1147" s="5" t="s">
        <v>311</v>
      </c>
      <c r="F1147" s="5" t="s">
        <v>311</v>
      </c>
      <c r="G1147" s="46" t="s">
        <v>1935</v>
      </c>
      <c r="H1147" s="8"/>
      <c r="I1147" s="47" t="s">
        <v>1872</v>
      </c>
      <c r="J1147" s="48" t="s">
        <v>11</v>
      </c>
      <c r="K1147" s="5"/>
      <c r="L1147" s="50">
        <v>30000</v>
      </c>
      <c r="M1147" s="50">
        <v>5465</v>
      </c>
      <c r="N1147" s="51">
        <f t="shared" si="746"/>
        <v>0.18216666666666667</v>
      </c>
      <c r="O1147" s="51" t="str">
        <f t="shared" si="744"/>
        <v>&lt;20%</v>
      </c>
      <c r="P1147" s="50">
        <f t="shared" si="747"/>
        <v>7452.272727272727</v>
      </c>
      <c r="Q1147" s="51">
        <f t="shared" si="745"/>
        <v>0.24840909090909091</v>
      </c>
      <c r="R1147" s="53"/>
      <c r="S1147" s="53">
        <v>0</v>
      </c>
      <c r="T1147" s="54">
        <f t="shared" si="748"/>
        <v>2</v>
      </c>
      <c r="U1147" s="54"/>
      <c r="V1147" s="53">
        <f t="shared" si="749"/>
        <v>0</v>
      </c>
      <c r="W1147" s="54"/>
    </row>
    <row r="1148" spans="1:23" hidden="1">
      <c r="A1148" s="8" t="s">
        <v>770</v>
      </c>
      <c r="B1148" s="5" t="s">
        <v>771</v>
      </c>
      <c r="C1148" s="5" t="s">
        <v>2482</v>
      </c>
      <c r="D1148" s="5" t="s">
        <v>1973</v>
      </c>
      <c r="E1148" s="5" t="s">
        <v>574</v>
      </c>
      <c r="F1148" s="5" t="s">
        <v>311</v>
      </c>
      <c r="G1148" s="46" t="s">
        <v>1960</v>
      </c>
      <c r="H1148" s="8"/>
      <c r="I1148" s="47" t="s">
        <v>1872</v>
      </c>
      <c r="J1148" s="48" t="s">
        <v>11</v>
      </c>
      <c r="K1148" s="5"/>
      <c r="L1148" s="50">
        <v>30000</v>
      </c>
      <c r="M1148" s="50">
        <v>33630</v>
      </c>
      <c r="N1148" s="51">
        <f t="shared" ref="N1148:N1171" si="750">IFERROR(M1148/L1148,2)</f>
        <v>1.121</v>
      </c>
      <c r="O1148" s="51" t="str">
        <f t="shared" ref="O1148:O1171" si="751">IF(N1148&gt;=120%, "120% equal &amp; above", IF(N1148&gt;=100%,"&gt;=100%- &lt;120%",IF(N1148&gt;=80%,"&gt;=80%-&lt;100%",IF(N1148&gt;=50%,"&gt;=50%-&lt;80%",IF(N1148&gt;=20%,"&gt;=20%-&lt;50%","&lt;20%")))))</f>
        <v>&gt;=100%- &lt;120%</v>
      </c>
      <c r="P1148" s="50">
        <f t="shared" ref="P1148:P1171" si="752">M1148/$B$3*$B$2</f>
        <v>45859.090909090912</v>
      </c>
      <c r="Q1148" s="51">
        <f t="shared" ref="Q1148:Q1171" si="753">IFERROR(P1148/L1148,2)</f>
        <v>1.5286363636363638</v>
      </c>
      <c r="R1148" s="53"/>
      <c r="S1148" s="53">
        <v>7280</v>
      </c>
      <c r="T1148" s="54">
        <f t="shared" ref="T1148:T1171" si="754">IFERROR(S1148/R1148,2)</f>
        <v>2</v>
      </c>
      <c r="U1148" s="54"/>
      <c r="V1148" s="53">
        <f t="shared" ref="V1148:V1171" si="755">S1148/$B$3*$B$2</f>
        <v>9927.2727272727279</v>
      </c>
      <c r="W1148" s="54"/>
    </row>
    <row r="1149" spans="1:23" hidden="1">
      <c r="A1149" s="8" t="s">
        <v>307</v>
      </c>
      <c r="B1149" s="5" t="s">
        <v>308</v>
      </c>
      <c r="C1149" s="5" t="s">
        <v>1997</v>
      </c>
      <c r="D1149" s="5" t="s">
        <v>1998</v>
      </c>
      <c r="E1149" s="5" t="s">
        <v>310</v>
      </c>
      <c r="F1149" s="5" t="s">
        <v>311</v>
      </c>
      <c r="G1149" s="46" t="s">
        <v>1895</v>
      </c>
      <c r="H1149" s="8"/>
      <c r="I1149" s="47" t="s">
        <v>1872</v>
      </c>
      <c r="J1149" s="48" t="s">
        <v>11</v>
      </c>
      <c r="K1149" s="5"/>
      <c r="L1149" s="50">
        <v>30000</v>
      </c>
      <c r="M1149" s="50">
        <v>14150</v>
      </c>
      <c r="N1149" s="51">
        <f t="shared" si="750"/>
        <v>0.47166666666666668</v>
      </c>
      <c r="O1149" s="51" t="str">
        <f t="shared" si="751"/>
        <v>&gt;=20%-&lt;50%</v>
      </c>
      <c r="P1149" s="50">
        <f t="shared" si="752"/>
        <v>19295.454545454544</v>
      </c>
      <c r="Q1149" s="51">
        <f t="shared" si="753"/>
        <v>0.64318181818181819</v>
      </c>
      <c r="R1149" s="53"/>
      <c r="S1149" s="53">
        <v>0</v>
      </c>
      <c r="T1149" s="54">
        <f t="shared" si="754"/>
        <v>2</v>
      </c>
      <c r="U1149" s="54"/>
      <c r="V1149" s="53">
        <f t="shared" si="755"/>
        <v>0</v>
      </c>
      <c r="W1149" s="54"/>
    </row>
    <row r="1150" spans="1:23" hidden="1">
      <c r="A1150" s="8" t="s">
        <v>415</v>
      </c>
      <c r="B1150" s="5" t="s">
        <v>416</v>
      </c>
      <c r="C1150" s="5" t="s">
        <v>2705</v>
      </c>
      <c r="D1150" s="5" t="s">
        <v>2706</v>
      </c>
      <c r="E1150" s="5" t="s">
        <v>310</v>
      </c>
      <c r="F1150" s="5" t="s">
        <v>311</v>
      </c>
      <c r="G1150" s="46" t="s">
        <v>1905</v>
      </c>
      <c r="H1150" s="8"/>
      <c r="I1150" s="47" t="s">
        <v>1872</v>
      </c>
      <c r="J1150" s="48" t="s">
        <v>11</v>
      </c>
      <c r="K1150" s="5"/>
      <c r="L1150" s="50">
        <v>30000</v>
      </c>
      <c r="M1150" s="50">
        <v>23695</v>
      </c>
      <c r="N1150" s="51">
        <f t="shared" si="750"/>
        <v>0.78983333333333339</v>
      </c>
      <c r="O1150" s="51" t="str">
        <f t="shared" si="751"/>
        <v>&gt;=50%-&lt;80%</v>
      </c>
      <c r="P1150" s="50">
        <f t="shared" si="752"/>
        <v>32311.363636363636</v>
      </c>
      <c r="Q1150" s="51">
        <f t="shared" si="753"/>
        <v>1.0770454545454546</v>
      </c>
      <c r="R1150" s="53"/>
      <c r="S1150" s="53">
        <v>0</v>
      </c>
      <c r="T1150" s="54">
        <f t="shared" si="754"/>
        <v>2</v>
      </c>
      <c r="U1150" s="54"/>
      <c r="V1150" s="53">
        <f t="shared" si="755"/>
        <v>0</v>
      </c>
      <c r="W1150" s="54"/>
    </row>
    <row r="1151" spans="1:23">
      <c r="A1151" s="8" t="s">
        <v>374</v>
      </c>
      <c r="B1151" s="5" t="s">
        <v>375</v>
      </c>
      <c r="C1151" s="5" t="s">
        <v>2718</v>
      </c>
      <c r="D1151" s="5" t="s">
        <v>2719</v>
      </c>
      <c r="E1151" s="5" t="s">
        <v>311</v>
      </c>
      <c r="F1151" s="5" t="s">
        <v>311</v>
      </c>
      <c r="G1151" s="46" t="s">
        <v>1936</v>
      </c>
      <c r="H1151" s="8"/>
      <c r="I1151" s="47" t="s">
        <v>1872</v>
      </c>
      <c r="J1151" s="48" t="s">
        <v>11</v>
      </c>
      <c r="K1151" s="5"/>
      <c r="L1151" s="50">
        <v>30000</v>
      </c>
      <c r="M1151" s="50">
        <v>37090</v>
      </c>
      <c r="N1151" s="51">
        <f t="shared" si="750"/>
        <v>1.2363333333333333</v>
      </c>
      <c r="O1151" s="51" t="str">
        <f t="shared" si="751"/>
        <v>120% equal &amp; above</v>
      </c>
      <c r="P1151" s="50">
        <f t="shared" si="752"/>
        <v>50577.272727272728</v>
      </c>
      <c r="Q1151" s="51">
        <f t="shared" si="753"/>
        <v>1.685909090909091</v>
      </c>
      <c r="R1151" s="53"/>
      <c r="S1151" s="53">
        <v>5940</v>
      </c>
      <c r="T1151" s="54">
        <f t="shared" si="754"/>
        <v>2</v>
      </c>
      <c r="U1151" s="54"/>
      <c r="V1151" s="53">
        <f t="shared" si="755"/>
        <v>8100</v>
      </c>
      <c r="W1151" s="54"/>
    </row>
    <row r="1152" spans="1:23" hidden="1">
      <c r="A1152" s="8" t="s">
        <v>307</v>
      </c>
      <c r="B1152" s="5" t="s">
        <v>308</v>
      </c>
      <c r="C1152" s="5" t="s">
        <v>2674</v>
      </c>
      <c r="D1152" s="5" t="s">
        <v>2675</v>
      </c>
      <c r="E1152" s="5" t="s">
        <v>310</v>
      </c>
      <c r="F1152" s="5" t="s">
        <v>311</v>
      </c>
      <c r="G1152" s="46" t="s">
        <v>1894</v>
      </c>
      <c r="H1152" s="8"/>
      <c r="I1152" s="47" t="s">
        <v>1872</v>
      </c>
      <c r="J1152" s="48" t="s">
        <v>11</v>
      </c>
      <c r="K1152" s="5"/>
      <c r="L1152" s="50">
        <v>30000</v>
      </c>
      <c r="M1152" s="50">
        <v>26295</v>
      </c>
      <c r="N1152" s="51">
        <f t="shared" si="750"/>
        <v>0.87649999999999995</v>
      </c>
      <c r="O1152" s="51" t="str">
        <f t="shared" si="751"/>
        <v>&gt;=80%-&lt;100%</v>
      </c>
      <c r="P1152" s="50">
        <f t="shared" si="752"/>
        <v>35856.818181818184</v>
      </c>
      <c r="Q1152" s="51">
        <f t="shared" si="753"/>
        <v>1.1952272727272728</v>
      </c>
      <c r="R1152" s="53"/>
      <c r="S1152" s="53">
        <v>4150</v>
      </c>
      <c r="T1152" s="54">
        <f t="shared" si="754"/>
        <v>2</v>
      </c>
      <c r="U1152" s="54"/>
      <c r="V1152" s="53">
        <f t="shared" si="755"/>
        <v>5659.090909090909</v>
      </c>
      <c r="W1152" s="54"/>
    </row>
    <row r="1153" spans="1:23" hidden="1">
      <c r="A1153" s="8" t="s">
        <v>680</v>
      </c>
      <c r="B1153" s="5" t="s">
        <v>681</v>
      </c>
      <c r="C1153" s="5" t="s">
        <v>1376</v>
      </c>
      <c r="D1153" s="5" t="s">
        <v>1377</v>
      </c>
      <c r="E1153" s="5" t="s">
        <v>311</v>
      </c>
      <c r="F1153" s="5" t="s">
        <v>311</v>
      </c>
      <c r="G1153" s="46" t="s">
        <v>1930</v>
      </c>
      <c r="H1153" s="8"/>
      <c r="I1153" s="47" t="s">
        <v>1872</v>
      </c>
      <c r="J1153" s="48" t="s">
        <v>11</v>
      </c>
      <c r="K1153" s="5"/>
      <c r="L1153" s="50">
        <v>30000</v>
      </c>
      <c r="M1153" s="50">
        <v>28650</v>
      </c>
      <c r="N1153" s="51">
        <f t="shared" si="750"/>
        <v>0.95499999999999996</v>
      </c>
      <c r="O1153" s="51" t="str">
        <f t="shared" si="751"/>
        <v>&gt;=80%-&lt;100%</v>
      </c>
      <c r="P1153" s="50">
        <f t="shared" si="752"/>
        <v>39068.181818181816</v>
      </c>
      <c r="Q1153" s="51">
        <f t="shared" si="753"/>
        <v>1.3022727272727272</v>
      </c>
      <c r="R1153" s="53"/>
      <c r="S1153" s="53">
        <v>26700</v>
      </c>
      <c r="T1153" s="54">
        <f t="shared" si="754"/>
        <v>2</v>
      </c>
      <c r="U1153" s="54"/>
      <c r="V1153" s="53">
        <f t="shared" si="755"/>
        <v>36409.090909090912</v>
      </c>
      <c r="W1153" s="54"/>
    </row>
    <row r="1154" spans="1:23" hidden="1">
      <c r="A1154" s="8" t="s">
        <v>571</v>
      </c>
      <c r="B1154" s="5" t="s">
        <v>572</v>
      </c>
      <c r="C1154" s="5" t="s">
        <v>2046</v>
      </c>
      <c r="D1154" s="5" t="s">
        <v>2047</v>
      </c>
      <c r="E1154" s="5" t="s">
        <v>574</v>
      </c>
      <c r="F1154" s="5" t="s">
        <v>311</v>
      </c>
      <c r="G1154" s="46" t="s">
        <v>1887</v>
      </c>
      <c r="H1154" s="8"/>
      <c r="I1154" s="47" t="s">
        <v>1872</v>
      </c>
      <c r="J1154" s="48" t="s">
        <v>11</v>
      </c>
      <c r="K1154" s="5"/>
      <c r="L1154" s="50">
        <v>30000</v>
      </c>
      <c r="M1154" s="50">
        <v>17740</v>
      </c>
      <c r="N1154" s="51">
        <f t="shared" si="750"/>
        <v>0.59133333333333338</v>
      </c>
      <c r="O1154" s="51" t="str">
        <f t="shared" si="751"/>
        <v>&gt;=50%-&lt;80%</v>
      </c>
      <c r="P1154" s="50">
        <f t="shared" si="752"/>
        <v>24190.909090909092</v>
      </c>
      <c r="Q1154" s="51">
        <f t="shared" si="753"/>
        <v>0.80636363636363639</v>
      </c>
      <c r="R1154" s="53"/>
      <c r="S1154" s="53">
        <v>0</v>
      </c>
      <c r="T1154" s="54">
        <f t="shared" si="754"/>
        <v>2</v>
      </c>
      <c r="U1154" s="54"/>
      <c r="V1154" s="53">
        <f t="shared" si="755"/>
        <v>0</v>
      </c>
      <c r="W1154" s="54"/>
    </row>
    <row r="1155" spans="1:23" hidden="1">
      <c r="A1155" s="8" t="s">
        <v>776</v>
      </c>
      <c r="B1155" s="5" t="s">
        <v>777</v>
      </c>
      <c r="C1155" s="5" t="s">
        <v>2385</v>
      </c>
      <c r="D1155" s="5" t="s">
        <v>2386</v>
      </c>
      <c r="E1155" s="5" t="s">
        <v>574</v>
      </c>
      <c r="F1155" s="5" t="s">
        <v>311</v>
      </c>
      <c r="G1155" s="46" t="s">
        <v>1943</v>
      </c>
      <c r="H1155" s="8"/>
      <c r="I1155" s="47" t="s">
        <v>1872</v>
      </c>
      <c r="J1155" s="48" t="s">
        <v>11</v>
      </c>
      <c r="K1155" s="5"/>
      <c r="L1155" s="50">
        <v>30000</v>
      </c>
      <c r="M1155" s="50">
        <v>13610</v>
      </c>
      <c r="N1155" s="51">
        <f t="shared" si="750"/>
        <v>0.45366666666666666</v>
      </c>
      <c r="O1155" s="51" t="str">
        <f t="shared" si="751"/>
        <v>&gt;=20%-&lt;50%</v>
      </c>
      <c r="P1155" s="50">
        <f t="shared" si="752"/>
        <v>18559.090909090908</v>
      </c>
      <c r="Q1155" s="51">
        <f t="shared" si="753"/>
        <v>0.61863636363636365</v>
      </c>
      <c r="R1155" s="53"/>
      <c r="S1155" s="53">
        <v>22900</v>
      </c>
      <c r="T1155" s="54">
        <f t="shared" si="754"/>
        <v>2</v>
      </c>
      <c r="U1155" s="54"/>
      <c r="V1155" s="53">
        <f t="shared" si="755"/>
        <v>31227.272727272728</v>
      </c>
      <c r="W1155" s="54"/>
    </row>
    <row r="1156" spans="1:23" hidden="1">
      <c r="A1156" s="8" t="s">
        <v>776</v>
      </c>
      <c r="B1156" s="5" t="s">
        <v>777</v>
      </c>
      <c r="C1156" s="5" t="s">
        <v>2464</v>
      </c>
      <c r="D1156" s="5" t="s">
        <v>43</v>
      </c>
      <c r="E1156" s="5" t="s">
        <v>574</v>
      </c>
      <c r="F1156" s="5" t="s">
        <v>311</v>
      </c>
      <c r="G1156" s="46" t="s">
        <v>1942</v>
      </c>
      <c r="H1156" s="8"/>
      <c r="I1156" s="47" t="s">
        <v>1872</v>
      </c>
      <c r="J1156" s="48" t="s">
        <v>11</v>
      </c>
      <c r="K1156" s="5"/>
      <c r="L1156" s="50">
        <v>30000</v>
      </c>
      <c r="M1156" s="50">
        <v>6930</v>
      </c>
      <c r="N1156" s="51">
        <f t="shared" si="750"/>
        <v>0.23100000000000001</v>
      </c>
      <c r="O1156" s="51" t="str">
        <f t="shared" si="751"/>
        <v>&gt;=20%-&lt;50%</v>
      </c>
      <c r="P1156" s="50">
        <f t="shared" si="752"/>
        <v>9450</v>
      </c>
      <c r="Q1156" s="51">
        <f t="shared" si="753"/>
        <v>0.315</v>
      </c>
      <c r="R1156" s="53"/>
      <c r="S1156" s="53">
        <v>0</v>
      </c>
      <c r="T1156" s="54">
        <f t="shared" si="754"/>
        <v>2</v>
      </c>
      <c r="U1156" s="54"/>
      <c r="V1156" s="53">
        <f t="shared" si="755"/>
        <v>0</v>
      </c>
      <c r="W1156" s="54"/>
    </row>
    <row r="1157" spans="1:23" hidden="1">
      <c r="A1157" s="8" t="s">
        <v>571</v>
      </c>
      <c r="B1157" s="5" t="s">
        <v>572</v>
      </c>
      <c r="C1157" s="5" t="s">
        <v>2271</v>
      </c>
      <c r="D1157" s="5" t="s">
        <v>2764</v>
      </c>
      <c r="E1157" s="5" t="s">
        <v>574</v>
      </c>
      <c r="F1157" s="5" t="s">
        <v>311</v>
      </c>
      <c r="G1157" s="46" t="s">
        <v>1883</v>
      </c>
      <c r="H1157" s="8"/>
      <c r="I1157" s="47" t="s">
        <v>1872</v>
      </c>
      <c r="J1157" s="48" t="s">
        <v>11</v>
      </c>
      <c r="K1157" s="5"/>
      <c r="L1157" s="50">
        <v>30000</v>
      </c>
      <c r="M1157" s="50">
        <v>9920</v>
      </c>
      <c r="N1157" s="51">
        <f t="shared" si="750"/>
        <v>0.33066666666666666</v>
      </c>
      <c r="O1157" s="51" t="str">
        <f t="shared" si="751"/>
        <v>&gt;=20%-&lt;50%</v>
      </c>
      <c r="P1157" s="50">
        <f t="shared" si="752"/>
        <v>13527.272727272728</v>
      </c>
      <c r="Q1157" s="51">
        <f t="shared" si="753"/>
        <v>0.45090909090909093</v>
      </c>
      <c r="R1157" s="53"/>
      <c r="S1157" s="53">
        <v>0</v>
      </c>
      <c r="T1157" s="54">
        <f t="shared" si="754"/>
        <v>2</v>
      </c>
      <c r="U1157" s="54"/>
      <c r="V1157" s="53">
        <f t="shared" si="755"/>
        <v>0</v>
      </c>
      <c r="W1157" s="54"/>
    </row>
    <row r="1158" spans="1:23">
      <c r="A1158" s="8" t="s">
        <v>374</v>
      </c>
      <c r="B1158" s="5" t="s">
        <v>375</v>
      </c>
      <c r="C1158" s="5" t="s">
        <v>2009</v>
      </c>
      <c r="D1158" s="5" t="s">
        <v>2010</v>
      </c>
      <c r="E1158" s="5" t="s">
        <v>311</v>
      </c>
      <c r="F1158" s="5" t="s">
        <v>311</v>
      </c>
      <c r="G1158" s="46" t="s">
        <v>1902</v>
      </c>
      <c r="H1158" s="8"/>
      <c r="I1158" s="47" t="s">
        <v>1872</v>
      </c>
      <c r="J1158" s="48" t="s">
        <v>11</v>
      </c>
      <c r="K1158" s="5"/>
      <c r="L1158" s="50">
        <v>30000</v>
      </c>
      <c r="M1158" s="50">
        <v>13755</v>
      </c>
      <c r="N1158" s="51">
        <f t="shared" si="750"/>
        <v>0.45850000000000002</v>
      </c>
      <c r="O1158" s="51" t="str">
        <f t="shared" si="751"/>
        <v>&gt;=20%-&lt;50%</v>
      </c>
      <c r="P1158" s="50">
        <f t="shared" si="752"/>
        <v>18756.818181818184</v>
      </c>
      <c r="Q1158" s="51">
        <f t="shared" si="753"/>
        <v>0.62522727272727274</v>
      </c>
      <c r="R1158" s="53"/>
      <c r="S1158" s="53">
        <v>14100</v>
      </c>
      <c r="T1158" s="54">
        <f t="shared" si="754"/>
        <v>2</v>
      </c>
      <c r="U1158" s="54"/>
      <c r="V1158" s="53">
        <f t="shared" si="755"/>
        <v>19227.272727272728</v>
      </c>
      <c r="W1158" s="54"/>
    </row>
    <row r="1159" spans="1:23">
      <c r="A1159" s="8" t="s">
        <v>374</v>
      </c>
      <c r="B1159" s="5" t="s">
        <v>375</v>
      </c>
      <c r="C1159" s="5" t="s">
        <v>2506</v>
      </c>
      <c r="D1159" s="5" t="s">
        <v>64</v>
      </c>
      <c r="E1159" s="5" t="s">
        <v>311</v>
      </c>
      <c r="F1159" s="5" t="s">
        <v>311</v>
      </c>
      <c r="G1159" s="46" t="s">
        <v>1901</v>
      </c>
      <c r="H1159" s="8"/>
      <c r="I1159" s="47" t="s">
        <v>1872</v>
      </c>
      <c r="J1159" s="48" t="s">
        <v>11</v>
      </c>
      <c r="K1159" s="5"/>
      <c r="L1159" s="50">
        <v>30000</v>
      </c>
      <c r="M1159" s="50">
        <v>13965</v>
      </c>
      <c r="N1159" s="51">
        <f t="shared" si="750"/>
        <v>0.46550000000000002</v>
      </c>
      <c r="O1159" s="51" t="str">
        <f t="shared" si="751"/>
        <v>&gt;=20%-&lt;50%</v>
      </c>
      <c r="P1159" s="50">
        <f t="shared" si="752"/>
        <v>19043.181818181816</v>
      </c>
      <c r="Q1159" s="51">
        <f t="shared" si="753"/>
        <v>0.63477272727272716</v>
      </c>
      <c r="R1159" s="53"/>
      <c r="S1159" s="53">
        <v>0</v>
      </c>
      <c r="T1159" s="54">
        <f t="shared" si="754"/>
        <v>2</v>
      </c>
      <c r="U1159" s="54"/>
      <c r="V1159" s="53">
        <f t="shared" si="755"/>
        <v>0</v>
      </c>
      <c r="W1159" s="54"/>
    </row>
    <row r="1160" spans="1:23" hidden="1">
      <c r="A1160" s="8" t="s">
        <v>685</v>
      </c>
      <c r="B1160" s="5" t="s">
        <v>686</v>
      </c>
      <c r="C1160" s="5" t="s">
        <v>2365</v>
      </c>
      <c r="D1160" s="5" t="s">
        <v>206</v>
      </c>
      <c r="E1160" s="5" t="s">
        <v>311</v>
      </c>
      <c r="F1160" s="5" t="s">
        <v>311</v>
      </c>
      <c r="G1160" s="46" t="s">
        <v>1884</v>
      </c>
      <c r="H1160" s="8"/>
      <c r="I1160" s="47" t="s">
        <v>1872</v>
      </c>
      <c r="J1160" s="48" t="s">
        <v>11</v>
      </c>
      <c r="K1160" s="5"/>
      <c r="L1160" s="50">
        <v>30000</v>
      </c>
      <c r="M1160" s="50">
        <v>27700</v>
      </c>
      <c r="N1160" s="51">
        <f t="shared" si="750"/>
        <v>0.92333333333333334</v>
      </c>
      <c r="O1160" s="51" t="str">
        <f t="shared" si="751"/>
        <v>&gt;=80%-&lt;100%</v>
      </c>
      <c r="P1160" s="50">
        <f t="shared" si="752"/>
        <v>37772.727272727272</v>
      </c>
      <c r="Q1160" s="51">
        <f t="shared" si="753"/>
        <v>1.259090909090909</v>
      </c>
      <c r="R1160" s="53"/>
      <c r="S1160" s="53">
        <v>0</v>
      </c>
      <c r="T1160" s="54">
        <f t="shared" si="754"/>
        <v>2</v>
      </c>
      <c r="U1160" s="54"/>
      <c r="V1160" s="53">
        <f t="shared" si="755"/>
        <v>0</v>
      </c>
      <c r="W1160" s="54"/>
    </row>
    <row r="1161" spans="1:23" hidden="1">
      <c r="A1161" s="8" t="s">
        <v>307</v>
      </c>
      <c r="B1161" s="5" t="s">
        <v>308</v>
      </c>
      <c r="C1161" s="5" t="s">
        <v>1987</v>
      </c>
      <c r="D1161" s="5" t="s">
        <v>135</v>
      </c>
      <c r="E1161" s="5" t="s">
        <v>310</v>
      </c>
      <c r="F1161" s="5" t="s">
        <v>311</v>
      </c>
      <c r="G1161" s="46" t="s">
        <v>1892</v>
      </c>
      <c r="H1161" s="8"/>
      <c r="I1161" s="47" t="s">
        <v>1872</v>
      </c>
      <c r="J1161" s="48" t="s">
        <v>11</v>
      </c>
      <c r="K1161" s="5"/>
      <c r="L1161" s="50">
        <v>30000</v>
      </c>
      <c r="M1161" s="50">
        <v>31470</v>
      </c>
      <c r="N1161" s="51">
        <f t="shared" si="750"/>
        <v>1.0489999999999999</v>
      </c>
      <c r="O1161" s="51" t="str">
        <f t="shared" si="751"/>
        <v>&gt;=100%- &lt;120%</v>
      </c>
      <c r="P1161" s="50">
        <f t="shared" si="752"/>
        <v>42913.636363636368</v>
      </c>
      <c r="Q1161" s="51">
        <f t="shared" si="753"/>
        <v>1.4304545454545456</v>
      </c>
      <c r="R1161" s="53"/>
      <c r="S1161" s="53">
        <v>0</v>
      </c>
      <c r="T1161" s="54">
        <f t="shared" si="754"/>
        <v>2</v>
      </c>
      <c r="U1161" s="54"/>
      <c r="V1161" s="53">
        <f t="shared" si="755"/>
        <v>0</v>
      </c>
      <c r="W1161" s="54"/>
    </row>
    <row r="1162" spans="1:23" hidden="1">
      <c r="A1162" s="8" t="s">
        <v>680</v>
      </c>
      <c r="B1162" s="5" t="s">
        <v>681</v>
      </c>
      <c r="C1162" s="5" t="s">
        <v>919</v>
      </c>
      <c r="D1162" s="5" t="s">
        <v>920</v>
      </c>
      <c r="E1162" s="5" t="s">
        <v>311</v>
      </c>
      <c r="F1162" s="5" t="s">
        <v>311</v>
      </c>
      <c r="G1162" s="46" t="s">
        <v>1935</v>
      </c>
      <c r="H1162" s="8"/>
      <c r="I1162" s="47" t="s">
        <v>1872</v>
      </c>
      <c r="J1162" s="48" t="s">
        <v>11</v>
      </c>
      <c r="K1162" s="5"/>
      <c r="L1162" s="50">
        <v>30000</v>
      </c>
      <c r="M1162" s="50">
        <v>27650</v>
      </c>
      <c r="N1162" s="51">
        <f t="shared" si="750"/>
        <v>0.92166666666666663</v>
      </c>
      <c r="O1162" s="51" t="str">
        <f t="shared" si="751"/>
        <v>&gt;=80%-&lt;100%</v>
      </c>
      <c r="P1162" s="50">
        <f t="shared" si="752"/>
        <v>37704.545454545456</v>
      </c>
      <c r="Q1162" s="51">
        <f t="shared" si="753"/>
        <v>1.2568181818181818</v>
      </c>
      <c r="R1162" s="53"/>
      <c r="S1162" s="53">
        <v>0</v>
      </c>
      <c r="T1162" s="54">
        <f t="shared" si="754"/>
        <v>2</v>
      </c>
      <c r="U1162" s="54"/>
      <c r="V1162" s="53">
        <f t="shared" si="755"/>
        <v>0</v>
      </c>
      <c r="W1162" s="54"/>
    </row>
    <row r="1163" spans="1:23" hidden="1">
      <c r="A1163" s="8" t="s">
        <v>428</v>
      </c>
      <c r="B1163" s="5" t="s">
        <v>429</v>
      </c>
      <c r="C1163" s="5" t="s">
        <v>1221</v>
      </c>
      <c r="D1163" s="5" t="s">
        <v>1222</v>
      </c>
      <c r="E1163" s="5" t="s">
        <v>310</v>
      </c>
      <c r="F1163" s="5" t="s">
        <v>311</v>
      </c>
      <c r="G1163" s="46" t="s">
        <v>1959</v>
      </c>
      <c r="H1163" s="8"/>
      <c r="I1163" s="47" t="s">
        <v>1872</v>
      </c>
      <c r="J1163" s="48" t="s">
        <v>11</v>
      </c>
      <c r="K1163" s="5"/>
      <c r="L1163" s="50">
        <v>30000</v>
      </c>
      <c r="M1163" s="50">
        <v>37535</v>
      </c>
      <c r="N1163" s="51">
        <f t="shared" si="750"/>
        <v>1.2511666666666668</v>
      </c>
      <c r="O1163" s="51" t="str">
        <f t="shared" si="751"/>
        <v>120% equal &amp; above</v>
      </c>
      <c r="P1163" s="50">
        <f t="shared" si="752"/>
        <v>51184.090909090912</v>
      </c>
      <c r="Q1163" s="51">
        <f t="shared" si="753"/>
        <v>1.7061363636363638</v>
      </c>
      <c r="R1163" s="53"/>
      <c r="S1163" s="53">
        <v>0</v>
      </c>
      <c r="T1163" s="54">
        <f t="shared" si="754"/>
        <v>2</v>
      </c>
      <c r="U1163" s="54"/>
      <c r="V1163" s="53">
        <f t="shared" si="755"/>
        <v>0</v>
      </c>
      <c r="W1163" s="54"/>
    </row>
    <row r="1164" spans="1:23">
      <c r="A1164" s="8" t="s">
        <v>374</v>
      </c>
      <c r="B1164" s="5" t="s">
        <v>375</v>
      </c>
      <c r="C1164" s="5" t="s">
        <v>2005</v>
      </c>
      <c r="D1164" s="5" t="s">
        <v>2006</v>
      </c>
      <c r="E1164" s="5" t="s">
        <v>311</v>
      </c>
      <c r="F1164" s="5" t="s">
        <v>311</v>
      </c>
      <c r="G1164" s="46" t="s">
        <v>1900</v>
      </c>
      <c r="H1164" s="8"/>
      <c r="I1164" s="47" t="s">
        <v>1872</v>
      </c>
      <c r="J1164" s="48" t="s">
        <v>11</v>
      </c>
      <c r="K1164" s="5"/>
      <c r="L1164" s="50">
        <v>30000</v>
      </c>
      <c r="M1164" s="50">
        <v>19590</v>
      </c>
      <c r="N1164" s="51">
        <f t="shared" si="750"/>
        <v>0.65300000000000002</v>
      </c>
      <c r="O1164" s="51" t="str">
        <f t="shared" si="751"/>
        <v>&gt;=50%-&lt;80%</v>
      </c>
      <c r="P1164" s="50">
        <f t="shared" si="752"/>
        <v>26713.636363636364</v>
      </c>
      <c r="Q1164" s="51">
        <f t="shared" si="753"/>
        <v>0.8904545454545455</v>
      </c>
      <c r="R1164" s="53"/>
      <c r="S1164" s="53">
        <v>0</v>
      </c>
      <c r="T1164" s="54">
        <f t="shared" si="754"/>
        <v>2</v>
      </c>
      <c r="U1164" s="54"/>
      <c r="V1164" s="53">
        <f t="shared" si="755"/>
        <v>0</v>
      </c>
      <c r="W1164" s="54"/>
    </row>
    <row r="1165" spans="1:23">
      <c r="A1165" s="8" t="s">
        <v>374</v>
      </c>
      <c r="B1165" s="5" t="s">
        <v>375</v>
      </c>
      <c r="C1165" s="5" t="s">
        <v>2013</v>
      </c>
      <c r="D1165" s="5" t="s">
        <v>2014</v>
      </c>
      <c r="E1165" s="5" t="s">
        <v>311</v>
      </c>
      <c r="F1165" s="5" t="s">
        <v>311</v>
      </c>
      <c r="G1165" s="46" t="s">
        <v>1901</v>
      </c>
      <c r="H1165" s="8"/>
      <c r="I1165" s="47" t="s">
        <v>1872</v>
      </c>
      <c r="J1165" s="48" t="s">
        <v>11</v>
      </c>
      <c r="K1165" s="5"/>
      <c r="L1165" s="50">
        <v>30000</v>
      </c>
      <c r="M1165" s="50">
        <v>21350</v>
      </c>
      <c r="N1165" s="51">
        <f t="shared" si="750"/>
        <v>0.71166666666666667</v>
      </c>
      <c r="O1165" s="51" t="str">
        <f t="shared" si="751"/>
        <v>&gt;=50%-&lt;80%</v>
      </c>
      <c r="P1165" s="50">
        <f t="shared" si="752"/>
        <v>29113.636363636364</v>
      </c>
      <c r="Q1165" s="51">
        <f t="shared" si="753"/>
        <v>0.97045454545454546</v>
      </c>
      <c r="R1165" s="53"/>
      <c r="S1165" s="53">
        <v>0</v>
      </c>
      <c r="T1165" s="54">
        <f t="shared" si="754"/>
        <v>2</v>
      </c>
      <c r="U1165" s="54"/>
      <c r="V1165" s="53">
        <f t="shared" si="755"/>
        <v>0</v>
      </c>
      <c r="W1165" s="54"/>
    </row>
    <row r="1166" spans="1:23" hidden="1">
      <c r="A1166" s="8" t="s">
        <v>428</v>
      </c>
      <c r="B1166" s="5" t="s">
        <v>429</v>
      </c>
      <c r="C1166" s="5" t="s">
        <v>954</v>
      </c>
      <c r="D1166" s="5" t="s">
        <v>955</v>
      </c>
      <c r="E1166" s="5" t="s">
        <v>310</v>
      </c>
      <c r="F1166" s="5" t="s">
        <v>311</v>
      </c>
      <c r="G1166" s="46" t="s">
        <v>1959</v>
      </c>
      <c r="H1166" s="8"/>
      <c r="I1166" s="47" t="s">
        <v>1872</v>
      </c>
      <c r="J1166" s="48" t="s">
        <v>11</v>
      </c>
      <c r="K1166" s="5"/>
      <c r="L1166" s="50">
        <v>30000</v>
      </c>
      <c r="M1166" s="50">
        <v>5065</v>
      </c>
      <c r="N1166" s="51">
        <f t="shared" si="750"/>
        <v>0.16883333333333334</v>
      </c>
      <c r="O1166" s="51" t="str">
        <f t="shared" si="751"/>
        <v>&lt;20%</v>
      </c>
      <c r="P1166" s="50">
        <f t="shared" si="752"/>
        <v>6906.818181818182</v>
      </c>
      <c r="Q1166" s="51">
        <f t="shared" si="753"/>
        <v>0.23022727272727272</v>
      </c>
      <c r="R1166" s="53"/>
      <c r="S1166" s="53">
        <v>0</v>
      </c>
      <c r="T1166" s="54">
        <f t="shared" si="754"/>
        <v>2</v>
      </c>
      <c r="U1166" s="54"/>
      <c r="V1166" s="53">
        <f t="shared" si="755"/>
        <v>0</v>
      </c>
      <c r="W1166" s="54"/>
    </row>
    <row r="1167" spans="1:23">
      <c r="A1167" s="8" t="s">
        <v>374</v>
      </c>
      <c r="B1167" s="5" t="s">
        <v>375</v>
      </c>
      <c r="C1167" s="5" t="s">
        <v>2446</v>
      </c>
      <c r="D1167" s="5" t="s">
        <v>2447</v>
      </c>
      <c r="E1167" s="5" t="s">
        <v>311</v>
      </c>
      <c r="F1167" s="5" t="s">
        <v>311</v>
      </c>
      <c r="G1167" s="46" t="s">
        <v>1901</v>
      </c>
      <c r="H1167" s="8"/>
      <c r="I1167" s="47" t="s">
        <v>1872</v>
      </c>
      <c r="J1167" s="48" t="s">
        <v>11</v>
      </c>
      <c r="K1167" s="5"/>
      <c r="L1167" s="50">
        <v>30000</v>
      </c>
      <c r="M1167" s="50">
        <v>19215</v>
      </c>
      <c r="N1167" s="51">
        <f t="shared" si="750"/>
        <v>0.64049999999999996</v>
      </c>
      <c r="O1167" s="51" t="str">
        <f t="shared" si="751"/>
        <v>&gt;=50%-&lt;80%</v>
      </c>
      <c r="P1167" s="50">
        <f t="shared" si="752"/>
        <v>26202.272727272728</v>
      </c>
      <c r="Q1167" s="51">
        <f t="shared" si="753"/>
        <v>0.87340909090909091</v>
      </c>
      <c r="R1167" s="53"/>
      <c r="S1167" s="53">
        <v>6470</v>
      </c>
      <c r="T1167" s="54">
        <f t="shared" si="754"/>
        <v>2</v>
      </c>
      <c r="U1167" s="54"/>
      <c r="V1167" s="53">
        <f t="shared" si="755"/>
        <v>8822.7272727272721</v>
      </c>
      <c r="W1167" s="54"/>
    </row>
    <row r="1168" spans="1:23" hidden="1">
      <c r="A1168" s="8" t="s">
        <v>685</v>
      </c>
      <c r="B1168" s="5" t="s">
        <v>686</v>
      </c>
      <c r="C1168" s="5" t="s">
        <v>2085</v>
      </c>
      <c r="D1168" s="5" t="s">
        <v>2086</v>
      </c>
      <c r="E1168" s="5" t="s">
        <v>311</v>
      </c>
      <c r="F1168" s="5" t="s">
        <v>311</v>
      </c>
      <c r="G1168" s="46" t="s">
        <v>1932</v>
      </c>
      <c r="H1168" s="8"/>
      <c r="I1168" s="47" t="s">
        <v>1872</v>
      </c>
      <c r="J1168" s="48" t="s">
        <v>11</v>
      </c>
      <c r="K1168" s="5"/>
      <c r="L1168" s="50">
        <v>30000</v>
      </c>
      <c r="M1168" s="50">
        <v>25200</v>
      </c>
      <c r="N1168" s="51">
        <f t="shared" si="750"/>
        <v>0.84</v>
      </c>
      <c r="O1168" s="51" t="str">
        <f t="shared" si="751"/>
        <v>&gt;=80%-&lt;100%</v>
      </c>
      <c r="P1168" s="50">
        <f t="shared" si="752"/>
        <v>34363.636363636368</v>
      </c>
      <c r="Q1168" s="51">
        <f t="shared" si="753"/>
        <v>1.1454545454545455</v>
      </c>
      <c r="R1168" s="53"/>
      <c r="S1168" s="53">
        <v>0</v>
      </c>
      <c r="T1168" s="54">
        <f t="shared" si="754"/>
        <v>2</v>
      </c>
      <c r="U1168" s="54"/>
      <c r="V1168" s="53">
        <f t="shared" si="755"/>
        <v>0</v>
      </c>
      <c r="W1168" s="54"/>
    </row>
    <row r="1169" spans="1:23" hidden="1">
      <c r="A1169" s="8" t="s">
        <v>680</v>
      </c>
      <c r="B1169" s="5" t="s">
        <v>681</v>
      </c>
      <c r="C1169" s="5" t="s">
        <v>2083</v>
      </c>
      <c r="D1169" s="5" t="s">
        <v>166</v>
      </c>
      <c r="E1169" s="5" t="s">
        <v>311</v>
      </c>
      <c r="F1169" s="5" t="s">
        <v>311</v>
      </c>
      <c r="G1169" s="46" t="s">
        <v>1931</v>
      </c>
      <c r="H1169" s="8"/>
      <c r="I1169" s="47" t="s">
        <v>1872</v>
      </c>
      <c r="J1169" s="48" t="s">
        <v>11</v>
      </c>
      <c r="K1169" s="5"/>
      <c r="L1169" s="50">
        <v>30000</v>
      </c>
      <c r="M1169" s="50">
        <v>10720</v>
      </c>
      <c r="N1169" s="51">
        <f t="shared" si="750"/>
        <v>0.35733333333333334</v>
      </c>
      <c r="O1169" s="51" t="str">
        <f t="shared" si="751"/>
        <v>&gt;=20%-&lt;50%</v>
      </c>
      <c r="P1169" s="50">
        <f t="shared" si="752"/>
        <v>14618.181818181818</v>
      </c>
      <c r="Q1169" s="51">
        <f t="shared" si="753"/>
        <v>0.48727272727272725</v>
      </c>
      <c r="R1169" s="53"/>
      <c r="S1169" s="53">
        <v>0</v>
      </c>
      <c r="T1169" s="54">
        <f t="shared" si="754"/>
        <v>2</v>
      </c>
      <c r="U1169" s="54"/>
      <c r="V1169" s="53">
        <f t="shared" si="755"/>
        <v>0</v>
      </c>
      <c r="W1169" s="54"/>
    </row>
    <row r="1170" spans="1:23" hidden="1">
      <c r="A1170" s="8" t="s">
        <v>680</v>
      </c>
      <c r="B1170" s="5" t="s">
        <v>681</v>
      </c>
      <c r="C1170" s="5" t="s">
        <v>2220</v>
      </c>
      <c r="D1170" s="5" t="s">
        <v>2221</v>
      </c>
      <c r="E1170" s="5" t="s">
        <v>311</v>
      </c>
      <c r="F1170" s="5" t="s">
        <v>311</v>
      </c>
      <c r="G1170" s="46" t="s">
        <v>1931</v>
      </c>
      <c r="H1170" s="8"/>
      <c r="I1170" s="47" t="s">
        <v>1872</v>
      </c>
      <c r="J1170" s="48" t="s">
        <v>11</v>
      </c>
      <c r="K1170" s="5"/>
      <c r="L1170" s="50">
        <v>30000</v>
      </c>
      <c r="M1170" s="50">
        <v>3060</v>
      </c>
      <c r="N1170" s="51">
        <f t="shared" si="750"/>
        <v>0.10199999999999999</v>
      </c>
      <c r="O1170" s="51" t="str">
        <f t="shared" si="751"/>
        <v>&lt;20%</v>
      </c>
      <c r="P1170" s="50">
        <f t="shared" si="752"/>
        <v>4172.727272727273</v>
      </c>
      <c r="Q1170" s="51">
        <f t="shared" si="753"/>
        <v>0.1390909090909091</v>
      </c>
      <c r="R1170" s="53"/>
      <c r="S1170" s="53">
        <v>0</v>
      </c>
      <c r="T1170" s="54">
        <f t="shared" si="754"/>
        <v>2</v>
      </c>
      <c r="U1170" s="54"/>
      <c r="V1170" s="53">
        <f t="shared" si="755"/>
        <v>0</v>
      </c>
      <c r="W1170" s="54"/>
    </row>
    <row r="1171" spans="1:23" hidden="1">
      <c r="A1171" s="8" t="s">
        <v>415</v>
      </c>
      <c r="B1171" s="5" t="s">
        <v>416</v>
      </c>
      <c r="C1171" s="5" t="s">
        <v>2704</v>
      </c>
      <c r="D1171" s="5" t="s">
        <v>250</v>
      </c>
      <c r="E1171" s="5" t="s">
        <v>310</v>
      </c>
      <c r="F1171" s="5" t="s">
        <v>311</v>
      </c>
      <c r="G1171" s="46" t="s">
        <v>1907</v>
      </c>
      <c r="H1171" s="8"/>
      <c r="I1171" s="47" t="s">
        <v>1872</v>
      </c>
      <c r="J1171" s="48" t="s">
        <v>11</v>
      </c>
      <c r="K1171" s="5"/>
      <c r="L1171" s="50">
        <v>30000</v>
      </c>
      <c r="M1171" s="50">
        <v>30170</v>
      </c>
      <c r="N1171" s="51">
        <f t="shared" si="750"/>
        <v>1.0056666666666667</v>
      </c>
      <c r="O1171" s="51" t="str">
        <f t="shared" si="751"/>
        <v>&gt;=100%- &lt;120%</v>
      </c>
      <c r="P1171" s="50">
        <f t="shared" si="752"/>
        <v>41140.909090909088</v>
      </c>
      <c r="Q1171" s="51">
        <f t="shared" si="753"/>
        <v>1.3713636363636363</v>
      </c>
      <c r="R1171" s="53"/>
      <c r="S1171" s="53">
        <v>0</v>
      </c>
      <c r="T1171" s="54">
        <f t="shared" si="754"/>
        <v>2</v>
      </c>
      <c r="U1171" s="54"/>
      <c r="V1171" s="53">
        <f t="shared" si="755"/>
        <v>0</v>
      </c>
      <c r="W1171" s="54"/>
    </row>
    <row r="1172" spans="1:23">
      <c r="A1172" s="8" t="s">
        <v>374</v>
      </c>
      <c r="B1172" s="5" t="s">
        <v>375</v>
      </c>
      <c r="C1172" s="5" t="s">
        <v>2097</v>
      </c>
      <c r="D1172" s="5" t="s">
        <v>2098</v>
      </c>
      <c r="E1172" s="5" t="s">
        <v>311</v>
      </c>
      <c r="F1172" s="5" t="s">
        <v>311</v>
      </c>
      <c r="G1172" s="46" t="s">
        <v>1937</v>
      </c>
      <c r="H1172" s="8"/>
      <c r="I1172" s="47" t="s">
        <v>1872</v>
      </c>
      <c r="J1172" s="48" t="s">
        <v>11</v>
      </c>
      <c r="K1172" s="5"/>
      <c r="L1172" s="50">
        <v>30000</v>
      </c>
      <c r="M1172" s="50">
        <v>69660</v>
      </c>
      <c r="N1172" s="51">
        <f t="shared" ref="N1172:N1187" si="756">IFERROR(M1172/L1172,2)</f>
        <v>2.3220000000000001</v>
      </c>
      <c r="O1172" s="51" t="str">
        <f t="shared" ref="O1172:O1187" si="757">IF(N1172&gt;=120%, "120% equal &amp; above", IF(N1172&gt;=100%,"&gt;=100%- &lt;120%",IF(N1172&gt;=80%,"&gt;=80%-&lt;100%",IF(N1172&gt;=50%,"&gt;=50%-&lt;80%",IF(N1172&gt;=20%,"&gt;=20%-&lt;50%","&lt;20%")))))</f>
        <v>120% equal &amp; above</v>
      </c>
      <c r="P1172" s="50">
        <f t="shared" ref="P1172:P1187" si="758">M1172/$B$3*$B$2</f>
        <v>94990.909090909088</v>
      </c>
      <c r="Q1172" s="51">
        <f t="shared" ref="Q1172:Q1187" si="759">IFERROR(P1172/L1172,2)</f>
        <v>3.1663636363636365</v>
      </c>
      <c r="R1172" s="53"/>
      <c r="S1172" s="53">
        <v>0</v>
      </c>
      <c r="T1172" s="54">
        <f t="shared" ref="T1172:T1187" si="760">IFERROR(S1172/R1172,2)</f>
        <v>2</v>
      </c>
      <c r="U1172" s="54"/>
      <c r="V1172" s="53">
        <f t="shared" ref="V1172:V1187" si="761">S1172/$B$3*$B$2</f>
        <v>0</v>
      </c>
      <c r="W1172" s="54"/>
    </row>
    <row r="1173" spans="1:23">
      <c r="A1173" s="8" t="s">
        <v>374</v>
      </c>
      <c r="B1173" s="5" t="s">
        <v>375</v>
      </c>
      <c r="C1173" s="5" t="s">
        <v>2533</v>
      </c>
      <c r="D1173" s="5" t="s">
        <v>2534</v>
      </c>
      <c r="E1173" s="5" t="s">
        <v>311</v>
      </c>
      <c r="F1173" s="5" t="s">
        <v>311</v>
      </c>
      <c r="G1173" s="46" t="s">
        <v>1901</v>
      </c>
      <c r="H1173" s="8"/>
      <c r="I1173" s="47" t="s">
        <v>1872</v>
      </c>
      <c r="J1173" s="48" t="s">
        <v>11</v>
      </c>
      <c r="K1173" s="5"/>
      <c r="L1173" s="50">
        <v>30000</v>
      </c>
      <c r="M1173" s="50">
        <v>23435</v>
      </c>
      <c r="N1173" s="51">
        <f t="shared" si="756"/>
        <v>0.78116666666666668</v>
      </c>
      <c r="O1173" s="51" t="str">
        <f t="shared" si="757"/>
        <v>&gt;=50%-&lt;80%</v>
      </c>
      <c r="P1173" s="50">
        <f t="shared" si="758"/>
        <v>31956.818181818184</v>
      </c>
      <c r="Q1173" s="51">
        <f t="shared" si="759"/>
        <v>1.0652272727272727</v>
      </c>
      <c r="R1173" s="53"/>
      <c r="S1173" s="53">
        <v>0</v>
      </c>
      <c r="T1173" s="54">
        <f t="shared" si="760"/>
        <v>2</v>
      </c>
      <c r="U1173" s="54"/>
      <c r="V1173" s="53">
        <f t="shared" si="761"/>
        <v>0</v>
      </c>
      <c r="W1173" s="54"/>
    </row>
    <row r="1174" spans="1:23" hidden="1">
      <c r="A1174" s="8" t="s">
        <v>770</v>
      </c>
      <c r="B1174" s="5" t="s">
        <v>771</v>
      </c>
      <c r="C1174" s="5" t="s">
        <v>2670</v>
      </c>
      <c r="D1174" s="5" t="s">
        <v>2671</v>
      </c>
      <c r="E1174" s="5" t="s">
        <v>574</v>
      </c>
      <c r="F1174" s="5" t="s">
        <v>311</v>
      </c>
      <c r="G1174" s="46" t="s">
        <v>1965</v>
      </c>
      <c r="H1174" s="8"/>
      <c r="I1174" s="47" t="s">
        <v>1872</v>
      </c>
      <c r="J1174" s="48" t="s">
        <v>11</v>
      </c>
      <c r="K1174" s="5"/>
      <c r="L1174" s="50">
        <v>30000</v>
      </c>
      <c r="M1174" s="50">
        <v>7010</v>
      </c>
      <c r="N1174" s="51">
        <f t="shared" si="756"/>
        <v>0.23366666666666666</v>
      </c>
      <c r="O1174" s="51" t="str">
        <f t="shared" si="757"/>
        <v>&gt;=20%-&lt;50%</v>
      </c>
      <c r="P1174" s="50">
        <f t="shared" si="758"/>
        <v>9559.0909090909081</v>
      </c>
      <c r="Q1174" s="51">
        <f t="shared" si="759"/>
        <v>0.31863636363636361</v>
      </c>
      <c r="R1174" s="53"/>
      <c r="S1174" s="53">
        <v>0</v>
      </c>
      <c r="T1174" s="54">
        <f t="shared" si="760"/>
        <v>2</v>
      </c>
      <c r="U1174" s="54"/>
      <c r="V1174" s="53">
        <f t="shared" si="761"/>
        <v>0</v>
      </c>
      <c r="W1174" s="54"/>
    </row>
    <row r="1175" spans="1:23">
      <c r="A1175" s="8" t="s">
        <v>374</v>
      </c>
      <c r="B1175" s="5" t="s">
        <v>375</v>
      </c>
      <c r="C1175" s="5" t="s">
        <v>1509</v>
      </c>
      <c r="D1175" s="5" t="s">
        <v>1510</v>
      </c>
      <c r="E1175" s="5" t="s">
        <v>311</v>
      </c>
      <c r="F1175" s="5" t="s">
        <v>311</v>
      </c>
      <c r="G1175" s="46" t="s">
        <v>1900</v>
      </c>
      <c r="H1175" s="8"/>
      <c r="I1175" s="47" t="s">
        <v>1872</v>
      </c>
      <c r="J1175" s="48" t="s">
        <v>11</v>
      </c>
      <c r="K1175" s="5"/>
      <c r="L1175" s="50">
        <v>30000</v>
      </c>
      <c r="M1175" s="50">
        <v>19610</v>
      </c>
      <c r="N1175" s="51">
        <f t="shared" si="756"/>
        <v>0.65366666666666662</v>
      </c>
      <c r="O1175" s="51" t="str">
        <f t="shared" si="757"/>
        <v>&gt;=50%-&lt;80%</v>
      </c>
      <c r="P1175" s="50">
        <f t="shared" si="758"/>
        <v>26740.909090909092</v>
      </c>
      <c r="Q1175" s="51">
        <f t="shared" si="759"/>
        <v>0.89136363636363636</v>
      </c>
      <c r="R1175" s="53"/>
      <c r="S1175" s="53">
        <v>0</v>
      </c>
      <c r="T1175" s="54">
        <f t="shared" si="760"/>
        <v>2</v>
      </c>
      <c r="U1175" s="54"/>
      <c r="V1175" s="53">
        <f t="shared" si="761"/>
        <v>0</v>
      </c>
      <c r="W1175" s="54"/>
    </row>
    <row r="1176" spans="1:23" hidden="1">
      <c r="A1176" s="8" t="s">
        <v>428</v>
      </c>
      <c r="B1176" s="5" t="s">
        <v>429</v>
      </c>
      <c r="C1176" s="5" t="s">
        <v>2040</v>
      </c>
      <c r="D1176" s="5" t="s">
        <v>2041</v>
      </c>
      <c r="E1176" s="5" t="s">
        <v>310</v>
      </c>
      <c r="F1176" s="5" t="s">
        <v>311</v>
      </c>
      <c r="G1176" s="46" t="s">
        <v>1909</v>
      </c>
      <c r="H1176" s="8"/>
      <c r="I1176" s="47" t="s">
        <v>1872</v>
      </c>
      <c r="J1176" s="48" t="s">
        <v>11</v>
      </c>
      <c r="K1176" s="5"/>
      <c r="L1176" s="50">
        <v>30000</v>
      </c>
      <c r="M1176" s="50">
        <v>8600</v>
      </c>
      <c r="N1176" s="51">
        <f t="shared" si="756"/>
        <v>0.28666666666666668</v>
      </c>
      <c r="O1176" s="51" t="str">
        <f t="shared" si="757"/>
        <v>&gt;=20%-&lt;50%</v>
      </c>
      <c r="P1176" s="50">
        <f t="shared" si="758"/>
        <v>11727.272727272728</v>
      </c>
      <c r="Q1176" s="51">
        <f t="shared" si="759"/>
        <v>0.39090909090909093</v>
      </c>
      <c r="R1176" s="53"/>
      <c r="S1176" s="53">
        <v>0</v>
      </c>
      <c r="T1176" s="54">
        <f t="shared" si="760"/>
        <v>2</v>
      </c>
      <c r="U1176" s="54"/>
      <c r="V1176" s="53">
        <f t="shared" si="761"/>
        <v>0</v>
      </c>
      <c r="W1176" s="54"/>
    </row>
    <row r="1177" spans="1:23" hidden="1">
      <c r="A1177" s="8" t="s">
        <v>307</v>
      </c>
      <c r="B1177" s="5" t="s">
        <v>308</v>
      </c>
      <c r="C1177" s="5" t="s">
        <v>369</v>
      </c>
      <c r="D1177" s="5" t="s">
        <v>209</v>
      </c>
      <c r="E1177" s="5" t="s">
        <v>310</v>
      </c>
      <c r="F1177" s="5" t="s">
        <v>311</v>
      </c>
      <c r="G1177" s="46" t="s">
        <v>1895</v>
      </c>
      <c r="H1177" s="8"/>
      <c r="I1177" s="47" t="s">
        <v>1872</v>
      </c>
      <c r="J1177" s="48" t="s">
        <v>11</v>
      </c>
      <c r="K1177" s="5"/>
      <c r="L1177" s="50">
        <v>30000</v>
      </c>
      <c r="M1177" s="50">
        <v>37420</v>
      </c>
      <c r="N1177" s="51">
        <f t="shared" si="756"/>
        <v>1.2473333333333334</v>
      </c>
      <c r="O1177" s="51" t="str">
        <f t="shared" si="757"/>
        <v>120% equal &amp; above</v>
      </c>
      <c r="P1177" s="50">
        <f t="shared" si="758"/>
        <v>51027.272727272728</v>
      </c>
      <c r="Q1177" s="51">
        <f t="shared" si="759"/>
        <v>1.7009090909090909</v>
      </c>
      <c r="R1177" s="53"/>
      <c r="S1177" s="53">
        <v>4050</v>
      </c>
      <c r="T1177" s="54">
        <f t="shared" si="760"/>
        <v>2</v>
      </c>
      <c r="U1177" s="54"/>
      <c r="V1177" s="53">
        <f t="shared" si="761"/>
        <v>5522.727272727273</v>
      </c>
      <c r="W1177" s="54"/>
    </row>
    <row r="1178" spans="1:23" hidden="1">
      <c r="A1178" s="8" t="s">
        <v>685</v>
      </c>
      <c r="B1178" s="5" t="s">
        <v>686</v>
      </c>
      <c r="C1178" s="5" t="s">
        <v>2363</v>
      </c>
      <c r="D1178" s="5" t="s">
        <v>2762</v>
      </c>
      <c r="E1178" s="5" t="s">
        <v>311</v>
      </c>
      <c r="F1178" s="5" t="s">
        <v>311</v>
      </c>
      <c r="G1178" s="46" t="s">
        <v>1958</v>
      </c>
      <c r="H1178" s="8"/>
      <c r="I1178" s="47" t="s">
        <v>1872</v>
      </c>
      <c r="J1178" s="48" t="s">
        <v>11</v>
      </c>
      <c r="K1178" s="5"/>
      <c r="L1178" s="50">
        <v>30000</v>
      </c>
      <c r="M1178" s="50">
        <v>33150</v>
      </c>
      <c r="N1178" s="51">
        <f t="shared" si="756"/>
        <v>1.105</v>
      </c>
      <c r="O1178" s="51" t="str">
        <f t="shared" si="757"/>
        <v>&gt;=100%- &lt;120%</v>
      </c>
      <c r="P1178" s="50">
        <f t="shared" si="758"/>
        <v>45204.545454545456</v>
      </c>
      <c r="Q1178" s="51">
        <f t="shared" si="759"/>
        <v>1.5068181818181818</v>
      </c>
      <c r="R1178" s="53"/>
      <c r="S1178" s="53">
        <v>13190</v>
      </c>
      <c r="T1178" s="54">
        <f t="shared" si="760"/>
        <v>2</v>
      </c>
      <c r="U1178" s="54"/>
      <c r="V1178" s="53">
        <f t="shared" si="761"/>
        <v>17986.363636363636</v>
      </c>
      <c r="W1178" s="54"/>
    </row>
    <row r="1179" spans="1:23">
      <c r="A1179" s="8" t="s">
        <v>374</v>
      </c>
      <c r="B1179" s="5" t="s">
        <v>375</v>
      </c>
      <c r="C1179" s="5" t="s">
        <v>732</v>
      </c>
      <c r="D1179" s="5" t="s">
        <v>167</v>
      </c>
      <c r="E1179" s="5" t="s">
        <v>311</v>
      </c>
      <c r="F1179" s="5" t="s">
        <v>311</v>
      </c>
      <c r="G1179" s="46" t="s">
        <v>1937</v>
      </c>
      <c r="H1179" s="8"/>
      <c r="I1179" s="47" t="s">
        <v>1872</v>
      </c>
      <c r="J1179" s="48" t="s">
        <v>11</v>
      </c>
      <c r="K1179" s="5"/>
      <c r="L1179" s="50">
        <v>30000</v>
      </c>
      <c r="M1179" s="50">
        <v>11400</v>
      </c>
      <c r="N1179" s="51">
        <f t="shared" si="756"/>
        <v>0.38</v>
      </c>
      <c r="O1179" s="51" t="str">
        <f t="shared" si="757"/>
        <v>&gt;=20%-&lt;50%</v>
      </c>
      <c r="P1179" s="50">
        <f t="shared" si="758"/>
        <v>15545.454545454544</v>
      </c>
      <c r="Q1179" s="51">
        <f t="shared" si="759"/>
        <v>0.51818181818181819</v>
      </c>
      <c r="R1179" s="53"/>
      <c r="S1179" s="53">
        <v>4150</v>
      </c>
      <c r="T1179" s="54">
        <f t="shared" si="760"/>
        <v>2</v>
      </c>
      <c r="U1179" s="54"/>
      <c r="V1179" s="53">
        <f t="shared" si="761"/>
        <v>5659.090909090909</v>
      </c>
      <c r="W1179" s="54"/>
    </row>
    <row r="1180" spans="1:23" hidden="1">
      <c r="A1180" s="8" t="s">
        <v>836</v>
      </c>
      <c r="B1180" s="5" t="s">
        <v>837</v>
      </c>
      <c r="C1180" s="5" t="s">
        <v>1078</v>
      </c>
      <c r="D1180" s="5" t="s">
        <v>26</v>
      </c>
      <c r="E1180" s="5" t="s">
        <v>789</v>
      </c>
      <c r="F1180" s="5" t="s">
        <v>311</v>
      </c>
      <c r="G1180" s="46" t="s">
        <v>1953</v>
      </c>
      <c r="H1180" s="8"/>
      <c r="I1180" s="47" t="s">
        <v>1872</v>
      </c>
      <c r="J1180" s="48" t="s">
        <v>11</v>
      </c>
      <c r="K1180" s="5"/>
      <c r="L1180" s="50">
        <v>30000</v>
      </c>
      <c r="M1180" s="50">
        <v>8530</v>
      </c>
      <c r="N1180" s="51">
        <f t="shared" si="756"/>
        <v>0.28433333333333333</v>
      </c>
      <c r="O1180" s="51" t="str">
        <f t="shared" si="757"/>
        <v>&gt;=20%-&lt;50%</v>
      </c>
      <c r="P1180" s="50">
        <f t="shared" si="758"/>
        <v>11631.818181818182</v>
      </c>
      <c r="Q1180" s="51">
        <f t="shared" si="759"/>
        <v>0.38772727272727275</v>
      </c>
      <c r="R1180" s="53"/>
      <c r="S1180" s="53">
        <v>0</v>
      </c>
      <c r="T1180" s="54">
        <f t="shared" si="760"/>
        <v>2</v>
      </c>
      <c r="U1180" s="54"/>
      <c r="V1180" s="53">
        <f t="shared" si="761"/>
        <v>0</v>
      </c>
      <c r="W1180" s="54"/>
    </row>
    <row r="1181" spans="1:23" hidden="1">
      <c r="A1181" s="8" t="s">
        <v>685</v>
      </c>
      <c r="B1181" s="5" t="s">
        <v>686</v>
      </c>
      <c r="C1181" s="5" t="s">
        <v>2093</v>
      </c>
      <c r="D1181" s="5" t="s">
        <v>2094</v>
      </c>
      <c r="E1181" s="5" t="s">
        <v>311</v>
      </c>
      <c r="F1181" s="5" t="s">
        <v>311</v>
      </c>
      <c r="G1181" s="46" t="s">
        <v>1958</v>
      </c>
      <c r="H1181" s="8"/>
      <c r="I1181" s="47" t="s">
        <v>1872</v>
      </c>
      <c r="J1181" s="48" t="s">
        <v>11</v>
      </c>
      <c r="K1181" s="5"/>
      <c r="L1181" s="50">
        <v>30000</v>
      </c>
      <c r="M1181" s="50">
        <v>22960</v>
      </c>
      <c r="N1181" s="51">
        <f t="shared" si="756"/>
        <v>0.76533333333333331</v>
      </c>
      <c r="O1181" s="51" t="str">
        <f t="shared" si="757"/>
        <v>&gt;=50%-&lt;80%</v>
      </c>
      <c r="P1181" s="50">
        <f t="shared" si="758"/>
        <v>31309.090909090912</v>
      </c>
      <c r="Q1181" s="51">
        <f t="shared" si="759"/>
        <v>1.0436363636363637</v>
      </c>
      <c r="R1181" s="53"/>
      <c r="S1181" s="53">
        <v>0</v>
      </c>
      <c r="T1181" s="54">
        <f t="shared" si="760"/>
        <v>2</v>
      </c>
      <c r="U1181" s="54"/>
      <c r="V1181" s="53">
        <f t="shared" si="761"/>
        <v>0</v>
      </c>
      <c r="W1181" s="54"/>
    </row>
    <row r="1182" spans="1:23">
      <c r="A1182" s="8" t="s">
        <v>374</v>
      </c>
      <c r="B1182" s="5" t="s">
        <v>375</v>
      </c>
      <c r="C1182" s="5" t="s">
        <v>2507</v>
      </c>
      <c r="D1182" s="5" t="s">
        <v>2508</v>
      </c>
      <c r="E1182" s="5" t="s">
        <v>311</v>
      </c>
      <c r="F1182" s="5" t="s">
        <v>311</v>
      </c>
      <c r="G1182" s="46" t="s">
        <v>1900</v>
      </c>
      <c r="H1182" s="8"/>
      <c r="I1182" s="47" t="s">
        <v>1872</v>
      </c>
      <c r="J1182" s="48" t="s">
        <v>11</v>
      </c>
      <c r="K1182" s="5"/>
      <c r="L1182" s="50">
        <v>30000</v>
      </c>
      <c r="M1182" s="50">
        <v>13300</v>
      </c>
      <c r="N1182" s="51">
        <f t="shared" si="756"/>
        <v>0.44333333333333336</v>
      </c>
      <c r="O1182" s="51" t="str">
        <f t="shared" si="757"/>
        <v>&gt;=20%-&lt;50%</v>
      </c>
      <c r="P1182" s="50">
        <f t="shared" si="758"/>
        <v>18136.363636363636</v>
      </c>
      <c r="Q1182" s="51">
        <f t="shared" si="759"/>
        <v>0.6045454545454545</v>
      </c>
      <c r="R1182" s="53"/>
      <c r="S1182" s="53">
        <v>0</v>
      </c>
      <c r="T1182" s="54">
        <f t="shared" si="760"/>
        <v>2</v>
      </c>
      <c r="U1182" s="54"/>
      <c r="V1182" s="53">
        <f t="shared" si="761"/>
        <v>0</v>
      </c>
      <c r="W1182" s="54"/>
    </row>
    <row r="1183" spans="1:23" hidden="1">
      <c r="A1183" s="8" t="s">
        <v>571</v>
      </c>
      <c r="B1183" s="5" t="s">
        <v>572</v>
      </c>
      <c r="C1183" s="5" t="s">
        <v>1134</v>
      </c>
      <c r="D1183" s="5" t="s">
        <v>187</v>
      </c>
      <c r="E1183" s="5" t="s">
        <v>574</v>
      </c>
      <c r="F1183" s="5" t="s">
        <v>311</v>
      </c>
      <c r="G1183" s="46" t="s">
        <v>1883</v>
      </c>
      <c r="H1183" s="8"/>
      <c r="I1183" s="47" t="s">
        <v>1872</v>
      </c>
      <c r="J1183" s="48" t="s">
        <v>11</v>
      </c>
      <c r="K1183" s="5"/>
      <c r="L1183" s="50">
        <v>30000</v>
      </c>
      <c r="M1183" s="50">
        <v>33550</v>
      </c>
      <c r="N1183" s="51">
        <f t="shared" si="756"/>
        <v>1.1183333333333334</v>
      </c>
      <c r="O1183" s="51" t="str">
        <f t="shared" si="757"/>
        <v>&gt;=100%- &lt;120%</v>
      </c>
      <c r="P1183" s="50">
        <f t="shared" si="758"/>
        <v>45750</v>
      </c>
      <c r="Q1183" s="51">
        <f t="shared" si="759"/>
        <v>1.5249999999999999</v>
      </c>
      <c r="R1183" s="53"/>
      <c r="S1183" s="53">
        <v>0</v>
      </c>
      <c r="T1183" s="54">
        <f t="shared" si="760"/>
        <v>2</v>
      </c>
      <c r="U1183" s="54"/>
      <c r="V1183" s="53">
        <f t="shared" si="761"/>
        <v>0</v>
      </c>
      <c r="W1183" s="54"/>
    </row>
    <row r="1184" spans="1:23" hidden="1">
      <c r="A1184" s="8" t="s">
        <v>836</v>
      </c>
      <c r="B1184" s="5" t="s">
        <v>837</v>
      </c>
      <c r="C1184" s="5" t="s">
        <v>1525</v>
      </c>
      <c r="D1184" s="5" t="s">
        <v>1526</v>
      </c>
      <c r="E1184" s="5" t="s">
        <v>789</v>
      </c>
      <c r="F1184" s="5" t="s">
        <v>311</v>
      </c>
      <c r="G1184" s="46" t="s">
        <v>1957</v>
      </c>
      <c r="H1184" s="8"/>
      <c r="I1184" s="47" t="s">
        <v>1872</v>
      </c>
      <c r="J1184" s="48" t="s">
        <v>11</v>
      </c>
      <c r="K1184" s="5"/>
      <c r="L1184" s="50">
        <v>30000</v>
      </c>
      <c r="M1184" s="50">
        <v>4700</v>
      </c>
      <c r="N1184" s="51">
        <f t="shared" si="756"/>
        <v>0.15666666666666668</v>
      </c>
      <c r="O1184" s="51" t="str">
        <f t="shared" si="757"/>
        <v>&lt;20%</v>
      </c>
      <c r="P1184" s="50">
        <f t="shared" si="758"/>
        <v>6409.090909090909</v>
      </c>
      <c r="Q1184" s="51">
        <f t="shared" si="759"/>
        <v>0.21363636363636362</v>
      </c>
      <c r="R1184" s="53"/>
      <c r="S1184" s="53">
        <v>20250</v>
      </c>
      <c r="T1184" s="54">
        <f t="shared" si="760"/>
        <v>2</v>
      </c>
      <c r="U1184" s="54"/>
      <c r="V1184" s="53">
        <f t="shared" si="761"/>
        <v>27613.636363636364</v>
      </c>
      <c r="W1184" s="54"/>
    </row>
    <row r="1185" spans="1:23" hidden="1">
      <c r="A1185" s="8" t="s">
        <v>685</v>
      </c>
      <c r="B1185" s="5" t="s">
        <v>686</v>
      </c>
      <c r="C1185" s="5" t="s">
        <v>711</v>
      </c>
      <c r="D1185" s="5" t="s">
        <v>181</v>
      </c>
      <c r="E1185" s="5" t="s">
        <v>311</v>
      </c>
      <c r="F1185" s="5" t="s">
        <v>311</v>
      </c>
      <c r="G1185" s="46" t="s">
        <v>1884</v>
      </c>
      <c r="H1185" s="8"/>
      <c r="I1185" s="47" t="s">
        <v>1872</v>
      </c>
      <c r="J1185" s="48" t="s">
        <v>11</v>
      </c>
      <c r="K1185" s="5"/>
      <c r="L1185" s="50">
        <v>30000</v>
      </c>
      <c r="M1185" s="50">
        <v>27140</v>
      </c>
      <c r="N1185" s="51">
        <f t="shared" si="756"/>
        <v>0.90466666666666662</v>
      </c>
      <c r="O1185" s="51" t="str">
        <f t="shared" si="757"/>
        <v>&gt;=80%-&lt;100%</v>
      </c>
      <c r="P1185" s="50">
        <f t="shared" si="758"/>
        <v>37009.090909090912</v>
      </c>
      <c r="Q1185" s="51">
        <f t="shared" si="759"/>
        <v>1.2336363636363636</v>
      </c>
      <c r="R1185" s="53"/>
      <c r="S1185" s="53">
        <v>0</v>
      </c>
      <c r="T1185" s="54">
        <f t="shared" si="760"/>
        <v>2</v>
      </c>
      <c r="U1185" s="54"/>
      <c r="V1185" s="53">
        <f t="shared" si="761"/>
        <v>0</v>
      </c>
      <c r="W1185" s="54"/>
    </row>
    <row r="1186" spans="1:23" hidden="1">
      <c r="A1186" s="8" t="s">
        <v>685</v>
      </c>
      <c r="B1186" s="5" t="s">
        <v>686</v>
      </c>
      <c r="C1186" s="5" t="s">
        <v>2156</v>
      </c>
      <c r="D1186" s="5" t="s">
        <v>2157</v>
      </c>
      <c r="E1186" s="5" t="s">
        <v>311</v>
      </c>
      <c r="F1186" s="5" t="s">
        <v>311</v>
      </c>
      <c r="G1186" s="46" t="s">
        <v>1958</v>
      </c>
      <c r="H1186" s="8"/>
      <c r="I1186" s="47" t="s">
        <v>1872</v>
      </c>
      <c r="J1186" s="48" t="s">
        <v>11</v>
      </c>
      <c r="K1186" s="5"/>
      <c r="L1186" s="50">
        <v>30000</v>
      </c>
      <c r="M1186" s="50">
        <v>29430</v>
      </c>
      <c r="N1186" s="51">
        <f t="shared" si="756"/>
        <v>0.98099999999999998</v>
      </c>
      <c r="O1186" s="51" t="str">
        <f t="shared" si="757"/>
        <v>&gt;=80%-&lt;100%</v>
      </c>
      <c r="P1186" s="50">
        <f t="shared" si="758"/>
        <v>40131.818181818184</v>
      </c>
      <c r="Q1186" s="51">
        <f t="shared" si="759"/>
        <v>1.3377272727272729</v>
      </c>
      <c r="R1186" s="53"/>
      <c r="S1186" s="53">
        <v>0</v>
      </c>
      <c r="T1186" s="54">
        <f t="shared" si="760"/>
        <v>2</v>
      </c>
      <c r="U1186" s="54"/>
      <c r="V1186" s="53">
        <f t="shared" si="761"/>
        <v>0</v>
      </c>
      <c r="W1186" s="54"/>
    </row>
    <row r="1187" spans="1:23" hidden="1">
      <c r="A1187" s="8" t="s">
        <v>770</v>
      </c>
      <c r="B1187" s="5" t="s">
        <v>771</v>
      </c>
      <c r="C1187" s="5" t="s">
        <v>2405</v>
      </c>
      <c r="D1187" s="5" t="s">
        <v>2406</v>
      </c>
      <c r="E1187" s="5" t="s">
        <v>574</v>
      </c>
      <c r="F1187" s="5" t="s">
        <v>311</v>
      </c>
      <c r="G1187" s="46" t="s">
        <v>1960</v>
      </c>
      <c r="H1187" s="8"/>
      <c r="I1187" s="47" t="s">
        <v>1872</v>
      </c>
      <c r="J1187" s="48" t="s">
        <v>11</v>
      </c>
      <c r="K1187" s="5"/>
      <c r="L1187" s="50">
        <v>30000</v>
      </c>
      <c r="M1187" s="50">
        <v>29795</v>
      </c>
      <c r="N1187" s="51">
        <f t="shared" si="756"/>
        <v>0.99316666666666664</v>
      </c>
      <c r="O1187" s="51" t="str">
        <f t="shared" si="757"/>
        <v>&gt;=80%-&lt;100%</v>
      </c>
      <c r="P1187" s="50">
        <f t="shared" si="758"/>
        <v>40629.545454545456</v>
      </c>
      <c r="Q1187" s="51">
        <f t="shared" si="759"/>
        <v>1.3543181818181818</v>
      </c>
      <c r="R1187" s="53"/>
      <c r="S1187" s="53">
        <v>32760</v>
      </c>
      <c r="T1187" s="54">
        <f t="shared" si="760"/>
        <v>2</v>
      </c>
      <c r="U1187" s="54"/>
      <c r="V1187" s="53">
        <f t="shared" si="761"/>
        <v>44672.727272727272</v>
      </c>
      <c r="W1187" s="54"/>
    </row>
    <row r="1188" spans="1:23" hidden="1">
      <c r="A1188" s="8" t="s">
        <v>836</v>
      </c>
      <c r="B1188" s="5" t="s">
        <v>837</v>
      </c>
      <c r="C1188" s="5" t="s">
        <v>1299</v>
      </c>
      <c r="D1188" s="5" t="s">
        <v>1300</v>
      </c>
      <c r="E1188" s="5" t="s">
        <v>789</v>
      </c>
      <c r="F1188" s="5" t="s">
        <v>311</v>
      </c>
      <c r="G1188" s="46" t="s">
        <v>1953</v>
      </c>
      <c r="H1188" s="8"/>
      <c r="I1188" s="47" t="s">
        <v>1872</v>
      </c>
      <c r="J1188" s="48" t="s">
        <v>11</v>
      </c>
      <c r="K1188" s="5"/>
      <c r="L1188" s="50">
        <v>30000</v>
      </c>
      <c r="M1188" s="50">
        <v>20300</v>
      </c>
      <c r="N1188" s="51">
        <f t="shared" ref="N1188:N1203" si="762">IFERROR(M1188/L1188,2)</f>
        <v>0.67666666666666664</v>
      </c>
      <c r="O1188" s="51" t="str">
        <f t="shared" ref="O1188:O1202" si="763">IF(N1188&gt;=120%, "120% equal &amp; above", IF(N1188&gt;=100%,"&gt;=100%- &lt;120%",IF(N1188&gt;=80%,"&gt;=80%-&lt;100%",IF(N1188&gt;=50%,"&gt;=50%-&lt;80%",IF(N1188&gt;=20%,"&gt;=20%-&lt;50%","&lt;20%")))))</f>
        <v>&gt;=50%-&lt;80%</v>
      </c>
      <c r="P1188" s="50">
        <f t="shared" ref="P1188:P1203" si="764">M1188/$B$3*$B$2</f>
        <v>27681.818181818184</v>
      </c>
      <c r="Q1188" s="51">
        <f t="shared" ref="Q1188:Q1202" si="765">IFERROR(P1188/L1188,2)</f>
        <v>0.92272727272727284</v>
      </c>
      <c r="R1188" s="53"/>
      <c r="S1188" s="53">
        <v>0</v>
      </c>
      <c r="T1188" s="54">
        <f t="shared" ref="T1188:T1203" si="766">IFERROR(S1188/R1188,2)</f>
        <v>2</v>
      </c>
      <c r="U1188" s="54"/>
      <c r="V1188" s="53">
        <f t="shared" ref="V1188:V1203" si="767">S1188/$B$3*$B$2</f>
        <v>0</v>
      </c>
      <c r="W1188" s="54"/>
    </row>
    <row r="1189" spans="1:23" hidden="1">
      <c r="A1189" s="8" t="s">
        <v>324</v>
      </c>
      <c r="B1189" s="5" t="s">
        <v>325</v>
      </c>
      <c r="C1189" s="5" t="s">
        <v>1328</v>
      </c>
      <c r="D1189" s="5" t="s">
        <v>43</v>
      </c>
      <c r="E1189" s="5" t="s">
        <v>310</v>
      </c>
      <c r="F1189" s="5" t="s">
        <v>311</v>
      </c>
      <c r="G1189" s="46" t="s">
        <v>1893</v>
      </c>
      <c r="H1189" s="8"/>
      <c r="I1189" s="47" t="s">
        <v>1872</v>
      </c>
      <c r="J1189" s="48" t="s">
        <v>11</v>
      </c>
      <c r="K1189" s="5"/>
      <c r="L1189" s="50">
        <v>30000</v>
      </c>
      <c r="M1189" s="50">
        <v>41520</v>
      </c>
      <c r="N1189" s="51">
        <f t="shared" si="762"/>
        <v>1.3839999999999999</v>
      </c>
      <c r="O1189" s="51" t="str">
        <f t="shared" si="763"/>
        <v>120% equal &amp; above</v>
      </c>
      <c r="P1189" s="50">
        <f t="shared" si="764"/>
        <v>56618.181818181816</v>
      </c>
      <c r="Q1189" s="51">
        <f t="shared" si="765"/>
        <v>1.8872727272727272</v>
      </c>
      <c r="R1189" s="53"/>
      <c r="S1189" s="53">
        <v>0</v>
      </c>
      <c r="T1189" s="54">
        <f t="shared" si="766"/>
        <v>2</v>
      </c>
      <c r="U1189" s="54"/>
      <c r="V1189" s="53">
        <f t="shared" si="767"/>
        <v>0</v>
      </c>
      <c r="W1189" s="54"/>
    </row>
    <row r="1190" spans="1:23" hidden="1">
      <c r="A1190" s="8" t="s">
        <v>680</v>
      </c>
      <c r="B1190" s="5" t="s">
        <v>681</v>
      </c>
      <c r="C1190" s="5" t="s">
        <v>2298</v>
      </c>
      <c r="D1190" s="5" t="s">
        <v>246</v>
      </c>
      <c r="E1190" s="5" t="s">
        <v>311</v>
      </c>
      <c r="F1190" s="5" t="s">
        <v>311</v>
      </c>
      <c r="G1190" s="46" t="s">
        <v>1930</v>
      </c>
      <c r="H1190" s="8"/>
      <c r="I1190" s="47" t="s">
        <v>1872</v>
      </c>
      <c r="J1190" s="48" t="s">
        <v>11</v>
      </c>
      <c r="K1190" s="5"/>
      <c r="L1190" s="50">
        <v>30000</v>
      </c>
      <c r="M1190" s="50">
        <v>36440</v>
      </c>
      <c r="N1190" s="51">
        <f t="shared" si="762"/>
        <v>1.2146666666666666</v>
      </c>
      <c r="O1190" s="51" t="str">
        <f t="shared" si="763"/>
        <v>120% equal &amp; above</v>
      </c>
      <c r="P1190" s="50">
        <f t="shared" si="764"/>
        <v>49690.909090909088</v>
      </c>
      <c r="Q1190" s="51">
        <f t="shared" si="765"/>
        <v>1.6563636363636363</v>
      </c>
      <c r="R1190" s="53"/>
      <c r="S1190" s="53">
        <v>25410</v>
      </c>
      <c r="T1190" s="54">
        <f t="shared" si="766"/>
        <v>2</v>
      </c>
      <c r="U1190" s="54"/>
      <c r="V1190" s="53">
        <f t="shared" si="767"/>
        <v>34650</v>
      </c>
      <c r="W1190" s="54"/>
    </row>
    <row r="1191" spans="1:23" hidden="1">
      <c r="A1191" s="8" t="s">
        <v>571</v>
      </c>
      <c r="B1191" s="5" t="s">
        <v>572</v>
      </c>
      <c r="C1191" s="5" t="s">
        <v>2050</v>
      </c>
      <c r="D1191" s="5" t="s">
        <v>2051</v>
      </c>
      <c r="E1191" s="5" t="s">
        <v>574</v>
      </c>
      <c r="F1191" s="5" t="s">
        <v>311</v>
      </c>
      <c r="G1191" s="46" t="s">
        <v>1917</v>
      </c>
      <c r="H1191" s="8"/>
      <c r="I1191" s="47" t="s">
        <v>1872</v>
      </c>
      <c r="J1191" s="48" t="s">
        <v>11</v>
      </c>
      <c r="K1191" s="5"/>
      <c r="L1191" s="50">
        <v>30000</v>
      </c>
      <c r="M1191" s="50">
        <v>0</v>
      </c>
      <c r="N1191" s="51">
        <f t="shared" si="762"/>
        <v>0</v>
      </c>
      <c r="O1191" s="51" t="str">
        <f t="shared" si="763"/>
        <v>&lt;20%</v>
      </c>
      <c r="P1191" s="50">
        <f t="shared" si="764"/>
        <v>0</v>
      </c>
      <c r="Q1191" s="51">
        <f t="shared" si="765"/>
        <v>0</v>
      </c>
      <c r="R1191" s="53"/>
      <c r="S1191" s="53">
        <v>0</v>
      </c>
      <c r="T1191" s="54">
        <f t="shared" si="766"/>
        <v>2</v>
      </c>
      <c r="U1191" s="54"/>
      <c r="V1191" s="53">
        <f t="shared" si="767"/>
        <v>0</v>
      </c>
      <c r="W1191" s="54"/>
    </row>
    <row r="1192" spans="1:23" hidden="1">
      <c r="A1192" s="8" t="s">
        <v>680</v>
      </c>
      <c r="B1192" s="5" t="s">
        <v>681</v>
      </c>
      <c r="C1192" s="5" t="s">
        <v>2257</v>
      </c>
      <c r="D1192" s="5" t="s">
        <v>193</v>
      </c>
      <c r="E1192" s="5" t="s">
        <v>311</v>
      </c>
      <c r="F1192" s="5" t="s">
        <v>311</v>
      </c>
      <c r="G1192" s="46" t="s">
        <v>1931</v>
      </c>
      <c r="H1192" s="8"/>
      <c r="I1192" s="47" t="s">
        <v>1872</v>
      </c>
      <c r="J1192" s="48" t="s">
        <v>11</v>
      </c>
      <c r="K1192" s="5"/>
      <c r="L1192" s="50">
        <v>30000</v>
      </c>
      <c r="M1192" s="50">
        <v>19320</v>
      </c>
      <c r="N1192" s="51">
        <f t="shared" si="762"/>
        <v>0.64400000000000002</v>
      </c>
      <c r="O1192" s="51" t="str">
        <f t="shared" si="763"/>
        <v>&gt;=50%-&lt;80%</v>
      </c>
      <c r="P1192" s="50">
        <f t="shared" si="764"/>
        <v>26345.454545454544</v>
      </c>
      <c r="Q1192" s="51">
        <f t="shared" si="765"/>
        <v>0.87818181818181817</v>
      </c>
      <c r="R1192" s="53"/>
      <c r="S1192" s="53">
        <v>16650</v>
      </c>
      <c r="T1192" s="54">
        <f t="shared" si="766"/>
        <v>2</v>
      </c>
      <c r="U1192" s="54"/>
      <c r="V1192" s="53">
        <f t="shared" si="767"/>
        <v>22704.545454545456</v>
      </c>
      <c r="W1192" s="54"/>
    </row>
    <row r="1193" spans="1:23" hidden="1">
      <c r="A1193" s="8" t="s">
        <v>680</v>
      </c>
      <c r="B1193" s="5" t="s">
        <v>681</v>
      </c>
      <c r="C1193" s="5" t="s">
        <v>2333</v>
      </c>
      <c r="D1193" s="5" t="s">
        <v>91</v>
      </c>
      <c r="E1193" s="5" t="s">
        <v>311</v>
      </c>
      <c r="F1193" s="5" t="s">
        <v>311</v>
      </c>
      <c r="G1193" s="46" t="s">
        <v>1934</v>
      </c>
      <c r="H1193" s="8"/>
      <c r="I1193" s="47" t="s">
        <v>1872</v>
      </c>
      <c r="J1193" s="48" t="s">
        <v>11</v>
      </c>
      <c r="K1193" s="5"/>
      <c r="L1193" s="50">
        <v>30000</v>
      </c>
      <c r="M1193" s="50">
        <v>17450</v>
      </c>
      <c r="N1193" s="51">
        <f t="shared" si="762"/>
        <v>0.58166666666666667</v>
      </c>
      <c r="O1193" s="51" t="str">
        <f t="shared" si="763"/>
        <v>&gt;=50%-&lt;80%</v>
      </c>
      <c r="P1193" s="50">
        <f t="shared" si="764"/>
        <v>23795.454545454544</v>
      </c>
      <c r="Q1193" s="51">
        <f t="shared" si="765"/>
        <v>0.7931818181818181</v>
      </c>
      <c r="R1193" s="53"/>
      <c r="S1193" s="53">
        <v>0</v>
      </c>
      <c r="T1193" s="54">
        <f t="shared" si="766"/>
        <v>2</v>
      </c>
      <c r="U1193" s="54"/>
      <c r="V1193" s="53">
        <f t="shared" si="767"/>
        <v>0</v>
      </c>
      <c r="W1193" s="54"/>
    </row>
    <row r="1194" spans="1:23" hidden="1">
      <c r="A1194" s="8" t="s">
        <v>680</v>
      </c>
      <c r="B1194" s="5" t="s">
        <v>681</v>
      </c>
      <c r="C1194" s="5" t="s">
        <v>2522</v>
      </c>
      <c r="D1194" s="5" t="s">
        <v>2523</v>
      </c>
      <c r="E1194" s="5" t="s">
        <v>311</v>
      </c>
      <c r="F1194" s="5" t="s">
        <v>311</v>
      </c>
      <c r="G1194" s="46" t="s">
        <v>1934</v>
      </c>
      <c r="H1194" s="8"/>
      <c r="I1194" s="47" t="s">
        <v>1872</v>
      </c>
      <c r="J1194" s="48" t="s">
        <v>11</v>
      </c>
      <c r="K1194" s="5"/>
      <c r="L1194" s="50">
        <v>30000</v>
      </c>
      <c r="M1194" s="50">
        <v>13970</v>
      </c>
      <c r="N1194" s="51">
        <f t="shared" si="762"/>
        <v>0.46566666666666667</v>
      </c>
      <c r="O1194" s="51" t="str">
        <f t="shared" si="763"/>
        <v>&gt;=20%-&lt;50%</v>
      </c>
      <c r="P1194" s="50">
        <f t="shared" si="764"/>
        <v>19050</v>
      </c>
      <c r="Q1194" s="51">
        <f t="shared" si="765"/>
        <v>0.63500000000000001</v>
      </c>
      <c r="R1194" s="53"/>
      <c r="S1194" s="53">
        <v>0</v>
      </c>
      <c r="T1194" s="54">
        <f t="shared" si="766"/>
        <v>2</v>
      </c>
      <c r="U1194" s="54"/>
      <c r="V1194" s="53">
        <f t="shared" si="767"/>
        <v>0</v>
      </c>
      <c r="W1194" s="54"/>
    </row>
    <row r="1195" spans="1:23" hidden="1">
      <c r="A1195" s="8" t="s">
        <v>680</v>
      </c>
      <c r="B1195" s="5" t="s">
        <v>681</v>
      </c>
      <c r="C1195" s="5" t="s">
        <v>2162</v>
      </c>
      <c r="D1195" s="5" t="s">
        <v>219</v>
      </c>
      <c r="E1195" s="5" t="s">
        <v>311</v>
      </c>
      <c r="F1195" s="5" t="s">
        <v>311</v>
      </c>
      <c r="G1195" s="46" t="s">
        <v>1935</v>
      </c>
      <c r="H1195" s="8"/>
      <c r="I1195" s="47" t="s">
        <v>1872</v>
      </c>
      <c r="J1195" s="48" t="s">
        <v>11</v>
      </c>
      <c r="K1195" s="5"/>
      <c r="L1195" s="50">
        <v>30000</v>
      </c>
      <c r="M1195" s="50">
        <v>19070</v>
      </c>
      <c r="N1195" s="51">
        <f t="shared" si="762"/>
        <v>0.63566666666666671</v>
      </c>
      <c r="O1195" s="51" t="str">
        <f t="shared" si="763"/>
        <v>&gt;=50%-&lt;80%</v>
      </c>
      <c r="P1195" s="50">
        <f t="shared" si="764"/>
        <v>26004.545454545456</v>
      </c>
      <c r="Q1195" s="51">
        <f t="shared" si="765"/>
        <v>0.86681818181818182</v>
      </c>
      <c r="R1195" s="53"/>
      <c r="S1195" s="53">
        <v>0</v>
      </c>
      <c r="T1195" s="54">
        <f t="shared" si="766"/>
        <v>2</v>
      </c>
      <c r="U1195" s="54"/>
      <c r="V1195" s="53">
        <f t="shared" si="767"/>
        <v>0</v>
      </c>
      <c r="W1195" s="54"/>
    </row>
    <row r="1196" spans="1:23" hidden="1">
      <c r="A1196" s="8" t="s">
        <v>571</v>
      </c>
      <c r="B1196" s="5" t="s">
        <v>572</v>
      </c>
      <c r="C1196" s="5" t="s">
        <v>2375</v>
      </c>
      <c r="D1196" s="5" t="s">
        <v>2376</v>
      </c>
      <c r="E1196" s="5" t="s">
        <v>574</v>
      </c>
      <c r="F1196" s="5" t="s">
        <v>311</v>
      </c>
      <c r="G1196" s="46" t="s">
        <v>1883</v>
      </c>
      <c r="H1196" s="8"/>
      <c r="I1196" s="47" t="s">
        <v>1872</v>
      </c>
      <c r="J1196" s="48" t="s">
        <v>11</v>
      </c>
      <c r="K1196" s="5"/>
      <c r="L1196" s="50">
        <v>30000</v>
      </c>
      <c r="M1196" s="50">
        <v>0</v>
      </c>
      <c r="N1196" s="51">
        <f t="shared" si="762"/>
        <v>0</v>
      </c>
      <c r="O1196" s="51" t="str">
        <f t="shared" si="763"/>
        <v>&lt;20%</v>
      </c>
      <c r="P1196" s="50">
        <f t="shared" si="764"/>
        <v>0</v>
      </c>
      <c r="Q1196" s="51">
        <f t="shared" si="765"/>
        <v>0</v>
      </c>
      <c r="R1196" s="53"/>
      <c r="S1196" s="53">
        <v>0</v>
      </c>
      <c r="T1196" s="54">
        <f t="shared" si="766"/>
        <v>2</v>
      </c>
      <c r="U1196" s="54"/>
      <c r="V1196" s="53">
        <f t="shared" si="767"/>
        <v>0</v>
      </c>
      <c r="W1196" s="54"/>
    </row>
    <row r="1197" spans="1:23" hidden="1">
      <c r="A1197" s="8" t="s">
        <v>571</v>
      </c>
      <c r="B1197" s="5" t="s">
        <v>572</v>
      </c>
      <c r="C1197" s="5" t="s">
        <v>2042</v>
      </c>
      <c r="D1197" s="5" t="s">
        <v>2043</v>
      </c>
      <c r="E1197" s="5" t="s">
        <v>574</v>
      </c>
      <c r="F1197" s="5" t="s">
        <v>311</v>
      </c>
      <c r="G1197" s="46" t="s">
        <v>1887</v>
      </c>
      <c r="H1197" s="8"/>
      <c r="I1197" s="47" t="s">
        <v>1872</v>
      </c>
      <c r="J1197" s="48" t="s">
        <v>11</v>
      </c>
      <c r="K1197" s="5"/>
      <c r="L1197" s="50">
        <v>30000</v>
      </c>
      <c r="M1197" s="50">
        <v>18755</v>
      </c>
      <c r="N1197" s="51">
        <f t="shared" si="762"/>
        <v>0.62516666666666665</v>
      </c>
      <c r="O1197" s="51" t="str">
        <f t="shared" si="763"/>
        <v>&gt;=50%-&lt;80%</v>
      </c>
      <c r="P1197" s="50">
        <f t="shared" si="764"/>
        <v>25575</v>
      </c>
      <c r="Q1197" s="51">
        <f t="shared" si="765"/>
        <v>0.85250000000000004</v>
      </c>
      <c r="R1197" s="53"/>
      <c r="S1197" s="53">
        <v>0</v>
      </c>
      <c r="T1197" s="54">
        <f t="shared" si="766"/>
        <v>2</v>
      </c>
      <c r="U1197" s="54"/>
      <c r="V1197" s="53">
        <f t="shared" si="767"/>
        <v>0</v>
      </c>
      <c r="W1197" s="54"/>
    </row>
    <row r="1198" spans="1:23" hidden="1">
      <c r="A1198" s="8" t="s">
        <v>685</v>
      </c>
      <c r="B1198" s="5" t="s">
        <v>686</v>
      </c>
      <c r="C1198" s="5" t="s">
        <v>2602</v>
      </c>
      <c r="D1198" s="5" t="s">
        <v>2603</v>
      </c>
      <c r="E1198" s="5" t="s">
        <v>311</v>
      </c>
      <c r="F1198" s="5" t="s">
        <v>311</v>
      </c>
      <c r="G1198" s="46" t="s">
        <v>1958</v>
      </c>
      <c r="H1198" s="8"/>
      <c r="I1198" s="47" t="s">
        <v>1872</v>
      </c>
      <c r="J1198" s="48" t="s">
        <v>11</v>
      </c>
      <c r="K1198" s="5"/>
      <c r="L1198" s="50">
        <v>30000</v>
      </c>
      <c r="M1198" s="50">
        <v>25715</v>
      </c>
      <c r="N1198" s="51">
        <f t="shared" si="762"/>
        <v>0.85716666666666663</v>
      </c>
      <c r="O1198" s="51" t="str">
        <f t="shared" si="763"/>
        <v>&gt;=80%-&lt;100%</v>
      </c>
      <c r="P1198" s="50">
        <f t="shared" si="764"/>
        <v>35065.909090909088</v>
      </c>
      <c r="Q1198" s="51">
        <f t="shared" si="765"/>
        <v>1.1688636363636362</v>
      </c>
      <c r="R1198" s="53"/>
      <c r="S1198" s="53">
        <v>0</v>
      </c>
      <c r="T1198" s="54">
        <f t="shared" si="766"/>
        <v>2</v>
      </c>
      <c r="U1198" s="54"/>
      <c r="V1198" s="53">
        <f t="shared" si="767"/>
        <v>0</v>
      </c>
      <c r="W1198" s="54"/>
    </row>
    <row r="1199" spans="1:23" hidden="1">
      <c r="A1199" s="8" t="s">
        <v>680</v>
      </c>
      <c r="B1199" s="5" t="s">
        <v>681</v>
      </c>
      <c r="C1199" s="5" t="s">
        <v>2459</v>
      </c>
      <c r="D1199" s="5" t="s">
        <v>2460</v>
      </c>
      <c r="E1199" s="5" t="s">
        <v>311</v>
      </c>
      <c r="F1199" s="5" t="s">
        <v>311</v>
      </c>
      <c r="G1199" s="46" t="s">
        <v>1935</v>
      </c>
      <c r="H1199" s="8"/>
      <c r="I1199" s="47" t="s">
        <v>1872</v>
      </c>
      <c r="J1199" s="48" t="s">
        <v>11</v>
      </c>
      <c r="K1199" s="5"/>
      <c r="L1199" s="50">
        <v>30000</v>
      </c>
      <c r="M1199" s="50">
        <v>8795</v>
      </c>
      <c r="N1199" s="51">
        <f t="shared" si="762"/>
        <v>0.29316666666666669</v>
      </c>
      <c r="O1199" s="51" t="str">
        <f t="shared" si="763"/>
        <v>&gt;=20%-&lt;50%</v>
      </c>
      <c r="P1199" s="50">
        <f t="shared" si="764"/>
        <v>11993.181818181818</v>
      </c>
      <c r="Q1199" s="51">
        <f t="shared" si="765"/>
        <v>0.39977272727272728</v>
      </c>
      <c r="R1199" s="53"/>
      <c r="S1199" s="53">
        <v>0</v>
      </c>
      <c r="T1199" s="54">
        <f t="shared" si="766"/>
        <v>2</v>
      </c>
      <c r="U1199" s="54"/>
      <c r="V1199" s="53">
        <f t="shared" si="767"/>
        <v>0</v>
      </c>
      <c r="W1199" s="54"/>
    </row>
    <row r="1200" spans="1:23" hidden="1">
      <c r="A1200" s="8" t="s">
        <v>680</v>
      </c>
      <c r="B1200" s="5" t="s">
        <v>681</v>
      </c>
      <c r="C1200" s="5" t="s">
        <v>2299</v>
      </c>
      <c r="D1200" s="5" t="s">
        <v>2300</v>
      </c>
      <c r="E1200" s="5" t="s">
        <v>311</v>
      </c>
      <c r="F1200" s="5" t="s">
        <v>311</v>
      </c>
      <c r="G1200" s="46" t="s">
        <v>1935</v>
      </c>
      <c r="H1200" s="8"/>
      <c r="I1200" s="47" t="s">
        <v>1872</v>
      </c>
      <c r="J1200" s="48" t="s">
        <v>11</v>
      </c>
      <c r="K1200" s="5"/>
      <c r="L1200" s="50">
        <v>30000</v>
      </c>
      <c r="M1200" s="50">
        <v>11540</v>
      </c>
      <c r="N1200" s="51">
        <f t="shared" si="762"/>
        <v>0.38466666666666666</v>
      </c>
      <c r="O1200" s="51" t="str">
        <f t="shared" si="763"/>
        <v>&gt;=20%-&lt;50%</v>
      </c>
      <c r="P1200" s="50">
        <f t="shared" si="764"/>
        <v>15736.363636363636</v>
      </c>
      <c r="Q1200" s="51">
        <f t="shared" si="765"/>
        <v>0.52454545454545454</v>
      </c>
      <c r="R1200" s="53"/>
      <c r="S1200" s="53">
        <v>0</v>
      </c>
      <c r="T1200" s="54">
        <f t="shared" si="766"/>
        <v>2</v>
      </c>
      <c r="U1200" s="54"/>
      <c r="V1200" s="53">
        <f t="shared" si="767"/>
        <v>0</v>
      </c>
      <c r="W1200" s="54"/>
    </row>
    <row r="1201" spans="1:23" hidden="1">
      <c r="A1201" s="8" t="s">
        <v>680</v>
      </c>
      <c r="B1201" s="5" t="s">
        <v>681</v>
      </c>
      <c r="C1201" s="5" t="s">
        <v>2163</v>
      </c>
      <c r="D1201" s="5" t="s">
        <v>2164</v>
      </c>
      <c r="E1201" s="5" t="s">
        <v>311</v>
      </c>
      <c r="F1201" s="5" t="s">
        <v>311</v>
      </c>
      <c r="G1201" s="46" t="s">
        <v>1931</v>
      </c>
      <c r="H1201" s="8"/>
      <c r="I1201" s="47" t="s">
        <v>1872</v>
      </c>
      <c r="J1201" s="48" t="s">
        <v>11</v>
      </c>
      <c r="K1201" s="5"/>
      <c r="L1201" s="50">
        <v>30000</v>
      </c>
      <c r="M1201" s="50">
        <v>0</v>
      </c>
      <c r="N1201" s="51">
        <f t="shared" si="762"/>
        <v>0</v>
      </c>
      <c r="O1201" s="51" t="str">
        <f t="shared" si="763"/>
        <v>&lt;20%</v>
      </c>
      <c r="P1201" s="50">
        <f t="shared" si="764"/>
        <v>0</v>
      </c>
      <c r="Q1201" s="51">
        <f t="shared" si="765"/>
        <v>0</v>
      </c>
      <c r="R1201" s="53"/>
      <c r="S1201" s="53">
        <v>0</v>
      </c>
      <c r="T1201" s="54">
        <f t="shared" si="766"/>
        <v>2</v>
      </c>
      <c r="U1201" s="54"/>
      <c r="V1201" s="53">
        <f t="shared" si="767"/>
        <v>0</v>
      </c>
      <c r="W1201" s="54"/>
    </row>
    <row r="1202" spans="1:23" hidden="1">
      <c r="A1202" s="8" t="s">
        <v>680</v>
      </c>
      <c r="B1202" s="5" t="s">
        <v>681</v>
      </c>
      <c r="C1202" s="5" t="s">
        <v>2091</v>
      </c>
      <c r="D1202" s="5" t="s">
        <v>2092</v>
      </c>
      <c r="E1202" s="5" t="s">
        <v>311</v>
      </c>
      <c r="F1202" s="5" t="s">
        <v>311</v>
      </c>
      <c r="G1202" s="46" t="s">
        <v>1934</v>
      </c>
      <c r="H1202" s="8"/>
      <c r="I1202" s="47" t="s">
        <v>1872</v>
      </c>
      <c r="J1202" s="48" t="s">
        <v>11</v>
      </c>
      <c r="K1202" s="5"/>
      <c r="L1202" s="50">
        <v>30000</v>
      </c>
      <c r="M1202" s="50">
        <v>1860</v>
      </c>
      <c r="N1202" s="51">
        <f t="shared" si="762"/>
        <v>6.2E-2</v>
      </c>
      <c r="O1202" s="51" t="str">
        <f t="shared" si="763"/>
        <v>&lt;20%</v>
      </c>
      <c r="P1202" s="50">
        <f t="shared" si="764"/>
        <v>2536.3636363636365</v>
      </c>
      <c r="Q1202" s="51">
        <f t="shared" si="765"/>
        <v>8.4545454545454549E-2</v>
      </c>
      <c r="R1202" s="53"/>
      <c r="S1202" s="53">
        <v>0</v>
      </c>
      <c r="T1202" s="54">
        <f t="shared" si="766"/>
        <v>2</v>
      </c>
      <c r="U1202" s="54"/>
      <c r="V1202" s="53">
        <f t="shared" si="767"/>
        <v>0</v>
      </c>
      <c r="W1202" s="54"/>
    </row>
    <row r="1203" spans="1:23">
      <c r="A1203" s="8" t="s">
        <v>374</v>
      </c>
      <c r="B1203" s="5" t="s">
        <v>375</v>
      </c>
      <c r="C1203" s="5" t="s">
        <v>2790</v>
      </c>
      <c r="D1203" s="5" t="s">
        <v>2791</v>
      </c>
      <c r="E1203" s="5" t="s">
        <v>311</v>
      </c>
      <c r="F1203" s="5" t="s">
        <v>311</v>
      </c>
      <c r="G1203" s="46" t="s">
        <v>1900</v>
      </c>
      <c r="H1203" s="8"/>
      <c r="I1203" s="47" t="s">
        <v>1872</v>
      </c>
      <c r="J1203" s="48" t="s">
        <v>11</v>
      </c>
      <c r="K1203" s="5"/>
      <c r="L1203" s="50">
        <v>30000</v>
      </c>
      <c r="M1203" s="50">
        <v>29710</v>
      </c>
      <c r="N1203" s="51">
        <f t="shared" si="762"/>
        <v>0.99033333333333329</v>
      </c>
      <c r="O1203" s="51" t="str">
        <f t="shared" ref="O1203:O1204" si="768">IF(N1203&gt;=120%, "120% equal &amp; above", IF(N1203&gt;=100%,"&gt;=100%- &lt;120%",IF(N1203&gt;=80%,"&gt;=80%-&lt;100%",IF(N1203&gt;=50%,"&gt;=50%-&lt;80%",IF(N1203&gt;=20%,"&gt;=20%-&lt;50%","&lt;20%")))))</f>
        <v>&gt;=80%-&lt;100%</v>
      </c>
      <c r="P1203" s="50">
        <f t="shared" si="764"/>
        <v>40513.636363636368</v>
      </c>
      <c r="Q1203" s="51">
        <f t="shared" ref="Q1203:Q1204" si="769">IFERROR(P1203/L1203,2)</f>
        <v>1.3504545454545456</v>
      </c>
      <c r="R1203" s="53"/>
      <c r="S1203" s="53">
        <v>0</v>
      </c>
      <c r="T1203" s="54">
        <f t="shared" si="766"/>
        <v>2</v>
      </c>
      <c r="U1203" s="54"/>
      <c r="V1203" s="53">
        <f t="shared" si="767"/>
        <v>0</v>
      </c>
      <c r="W1203" s="54"/>
    </row>
    <row r="1204" spans="1:23">
      <c r="A1204" s="8" t="s">
        <v>374</v>
      </c>
      <c r="B1204" s="5" t="s">
        <v>375</v>
      </c>
      <c r="C1204" s="5" t="s">
        <v>2792</v>
      </c>
      <c r="D1204" s="5" t="s">
        <v>2793</v>
      </c>
      <c r="E1204" s="5" t="s">
        <v>311</v>
      </c>
      <c r="F1204" s="5" t="s">
        <v>311</v>
      </c>
      <c r="G1204" s="46" t="s">
        <v>1900</v>
      </c>
      <c r="H1204" s="8"/>
      <c r="I1204" s="47" t="s">
        <v>1872</v>
      </c>
      <c r="J1204" s="48" t="s">
        <v>11</v>
      </c>
      <c r="K1204" s="5"/>
      <c r="L1204" s="50">
        <v>30000</v>
      </c>
      <c r="M1204" s="50">
        <v>32440</v>
      </c>
      <c r="N1204" s="51">
        <f t="shared" ref="N1204" si="770">IFERROR(M1204/L1204,2)</f>
        <v>1.0813333333333333</v>
      </c>
      <c r="O1204" s="51" t="str">
        <f t="shared" si="768"/>
        <v>&gt;=100%- &lt;120%</v>
      </c>
      <c r="P1204" s="50">
        <f t="shared" ref="P1204" si="771">M1204/$B$3*$B$2</f>
        <v>44236.363636363632</v>
      </c>
      <c r="Q1204" s="51">
        <f t="shared" si="769"/>
        <v>1.4745454545454544</v>
      </c>
      <c r="R1204" s="53"/>
      <c r="S1204" s="53">
        <v>0</v>
      </c>
      <c r="T1204" s="54">
        <f t="shared" ref="T1204" si="772">IFERROR(S1204/R1204,2)</f>
        <v>2</v>
      </c>
      <c r="U1204" s="54"/>
      <c r="V1204" s="53">
        <f t="shared" ref="V1204" si="773">S1204/$B$3*$B$2</f>
        <v>0</v>
      </c>
      <c r="W1204" s="54"/>
    </row>
    <row r="1205" spans="1:23" hidden="1">
      <c r="A1205" s="8" t="s">
        <v>785</v>
      </c>
      <c r="B1205" s="5" t="s">
        <v>786</v>
      </c>
      <c r="C1205" s="5" t="s">
        <v>1766</v>
      </c>
      <c r="D1205" s="5" t="s">
        <v>1767</v>
      </c>
      <c r="E1205" s="5" t="s">
        <v>789</v>
      </c>
      <c r="F1205" s="5" t="s">
        <v>311</v>
      </c>
      <c r="G1205" s="46" t="s">
        <v>1948</v>
      </c>
      <c r="H1205" s="8"/>
      <c r="I1205" s="47" t="s">
        <v>1872</v>
      </c>
      <c r="J1205" s="48"/>
      <c r="K1205" s="45" t="s">
        <v>11</v>
      </c>
      <c r="L1205" s="50"/>
      <c r="M1205" s="50">
        <v>16020</v>
      </c>
      <c r="N1205" s="51">
        <f t="shared" ref="N1205:N1213" si="774">IFERROR(M1205/L1205,2)</f>
        <v>2</v>
      </c>
      <c r="O1205" s="51" t="str">
        <f t="shared" ref="O1205:O1213" si="775">IF(N1205&gt;=120%, "120% equal &amp; above", IF(N1205&gt;=100%,"&gt;=100%- &lt;120%",IF(N1205&gt;=80%,"&gt;=80%-&lt;100%",IF(N1205&gt;=50%,"&gt;=50%-&lt;80%",IF(N1205&gt;=20%,"&gt;=20%-&lt;50%","&lt;20%")))))</f>
        <v>120% equal &amp; above</v>
      </c>
      <c r="P1205" s="50">
        <f t="shared" ref="P1205:P1213" si="776">M1205/$B$3*$B$2</f>
        <v>21845.454545454544</v>
      </c>
      <c r="Q1205" s="51">
        <f t="shared" ref="Q1205:Q1213" si="777">IFERROR(P1205/L1205,2)</f>
        <v>2</v>
      </c>
      <c r="R1205" s="53">
        <v>30000</v>
      </c>
      <c r="S1205" s="53">
        <v>6570</v>
      </c>
      <c r="T1205" s="54">
        <f t="shared" ref="T1205:T1213" si="778">IFERROR(S1205/R1205,2)</f>
        <v>0.219</v>
      </c>
      <c r="U1205" s="54"/>
      <c r="V1205" s="53">
        <f t="shared" ref="V1205:V1213" si="779">S1205/$B$3*$B$2</f>
        <v>8959.0909090909081</v>
      </c>
      <c r="W1205" s="54"/>
    </row>
    <row r="1206" spans="1:23" hidden="1">
      <c r="A1206" s="8" t="s">
        <v>785</v>
      </c>
      <c r="B1206" s="5" t="s">
        <v>786</v>
      </c>
      <c r="C1206" s="5" t="s">
        <v>2369</v>
      </c>
      <c r="D1206" s="5" t="s">
        <v>2370</v>
      </c>
      <c r="E1206" s="5" t="s">
        <v>789</v>
      </c>
      <c r="F1206" s="5" t="s">
        <v>311</v>
      </c>
      <c r="G1206" s="46" t="s">
        <v>1955</v>
      </c>
      <c r="H1206" s="8"/>
      <c r="I1206" s="47" t="s">
        <v>1872</v>
      </c>
      <c r="J1206" s="48"/>
      <c r="K1206" s="45" t="s">
        <v>11</v>
      </c>
      <c r="L1206" s="50"/>
      <c r="M1206" s="50">
        <v>14800</v>
      </c>
      <c r="N1206" s="51">
        <f t="shared" si="774"/>
        <v>2</v>
      </c>
      <c r="O1206" s="51" t="str">
        <f t="shared" si="775"/>
        <v>120% equal &amp; above</v>
      </c>
      <c r="P1206" s="50">
        <f t="shared" si="776"/>
        <v>20181.818181818184</v>
      </c>
      <c r="Q1206" s="51">
        <f t="shared" si="777"/>
        <v>2</v>
      </c>
      <c r="R1206" s="53">
        <v>30000</v>
      </c>
      <c r="S1206" s="53">
        <v>19080</v>
      </c>
      <c r="T1206" s="54">
        <f t="shared" si="778"/>
        <v>0.63600000000000001</v>
      </c>
      <c r="U1206" s="54"/>
      <c r="V1206" s="53">
        <f t="shared" si="779"/>
        <v>26018.181818181816</v>
      </c>
      <c r="W1206" s="54"/>
    </row>
    <row r="1207" spans="1:23" hidden="1">
      <c r="A1207" s="8" t="s">
        <v>324</v>
      </c>
      <c r="B1207" s="5" t="s">
        <v>325</v>
      </c>
      <c r="C1207" s="5" t="s">
        <v>2686</v>
      </c>
      <c r="D1207" s="5" t="s">
        <v>2687</v>
      </c>
      <c r="E1207" s="5" t="s">
        <v>310</v>
      </c>
      <c r="F1207" s="5" t="s">
        <v>311</v>
      </c>
      <c r="G1207" s="46" t="s">
        <v>1898</v>
      </c>
      <c r="H1207" s="8"/>
      <c r="I1207" s="47" t="s">
        <v>1872</v>
      </c>
      <c r="J1207" s="48"/>
      <c r="K1207" s="45" t="s">
        <v>11</v>
      </c>
      <c r="L1207" s="50"/>
      <c r="M1207" s="50">
        <v>0</v>
      </c>
      <c r="N1207" s="51">
        <f t="shared" si="774"/>
        <v>2</v>
      </c>
      <c r="O1207" s="51" t="str">
        <f t="shared" si="775"/>
        <v>120% equal &amp; above</v>
      </c>
      <c r="P1207" s="50">
        <f t="shared" si="776"/>
        <v>0</v>
      </c>
      <c r="Q1207" s="51">
        <f t="shared" si="777"/>
        <v>2</v>
      </c>
      <c r="R1207" s="53">
        <v>30000</v>
      </c>
      <c r="S1207" s="53">
        <v>0</v>
      </c>
      <c r="T1207" s="54">
        <f t="shared" si="778"/>
        <v>0</v>
      </c>
      <c r="U1207" s="54"/>
      <c r="V1207" s="53">
        <f t="shared" si="779"/>
        <v>0</v>
      </c>
      <c r="W1207" s="54"/>
    </row>
    <row r="1208" spans="1:23" hidden="1">
      <c r="A1208" s="8" t="s">
        <v>701</v>
      </c>
      <c r="B1208" s="5" t="s">
        <v>300</v>
      </c>
      <c r="C1208" s="5" t="s">
        <v>1119</v>
      </c>
      <c r="D1208" s="5" t="s">
        <v>1120</v>
      </c>
      <c r="E1208" s="5" t="s">
        <v>473</v>
      </c>
      <c r="F1208" s="5" t="s">
        <v>311</v>
      </c>
      <c r="G1208" s="46" t="s">
        <v>2767</v>
      </c>
      <c r="H1208" s="8"/>
      <c r="I1208" s="47" t="s">
        <v>1872</v>
      </c>
      <c r="J1208" s="48" t="s">
        <v>11</v>
      </c>
      <c r="K1208" s="5"/>
      <c r="L1208" s="50">
        <v>29850</v>
      </c>
      <c r="M1208" s="50">
        <v>19900</v>
      </c>
      <c r="N1208" s="51">
        <f t="shared" si="774"/>
        <v>0.66666666666666663</v>
      </c>
      <c r="O1208" s="51" t="str">
        <f t="shared" si="775"/>
        <v>&gt;=50%-&lt;80%</v>
      </c>
      <c r="P1208" s="50">
        <f t="shared" si="776"/>
        <v>27136.363636363636</v>
      </c>
      <c r="Q1208" s="51">
        <f t="shared" si="777"/>
        <v>0.90909090909090906</v>
      </c>
      <c r="R1208" s="53"/>
      <c r="S1208" s="53">
        <v>0</v>
      </c>
      <c r="T1208" s="54">
        <f t="shared" si="778"/>
        <v>2</v>
      </c>
      <c r="U1208" s="54"/>
      <c r="V1208" s="53">
        <f t="shared" si="779"/>
        <v>0</v>
      </c>
      <c r="W1208" s="54"/>
    </row>
    <row r="1209" spans="1:23" hidden="1">
      <c r="A1209" s="8" t="s">
        <v>633</v>
      </c>
      <c r="B1209" s="5" t="s">
        <v>128</v>
      </c>
      <c r="C1209" s="5" t="s">
        <v>658</v>
      </c>
      <c r="D1209" s="5" t="s">
        <v>659</v>
      </c>
      <c r="E1209" s="5" t="s">
        <v>589</v>
      </c>
      <c r="F1209" s="5" t="s">
        <v>311</v>
      </c>
      <c r="G1209" s="46" t="s">
        <v>1924</v>
      </c>
      <c r="H1209" s="8"/>
      <c r="I1209" s="47" t="s">
        <v>1872</v>
      </c>
      <c r="J1209" s="48" t="s">
        <v>11</v>
      </c>
      <c r="K1209" s="5"/>
      <c r="L1209" s="50">
        <v>29829.600000000002</v>
      </c>
      <c r="M1209" s="50">
        <v>19590</v>
      </c>
      <c r="N1209" s="51">
        <f t="shared" si="774"/>
        <v>0.65673022769329792</v>
      </c>
      <c r="O1209" s="51" t="str">
        <f t="shared" si="775"/>
        <v>&gt;=50%-&lt;80%</v>
      </c>
      <c r="P1209" s="50">
        <f t="shared" si="776"/>
        <v>26713.636363636364</v>
      </c>
      <c r="Q1209" s="51">
        <f t="shared" si="777"/>
        <v>0.8955412195817698</v>
      </c>
      <c r="R1209" s="53"/>
      <c r="S1209" s="53">
        <v>0</v>
      </c>
      <c r="T1209" s="54">
        <f t="shared" si="778"/>
        <v>2</v>
      </c>
      <c r="U1209" s="54"/>
      <c r="V1209" s="53">
        <f t="shared" si="779"/>
        <v>0</v>
      </c>
      <c r="W1209" s="54"/>
    </row>
    <row r="1210" spans="1:23" hidden="1">
      <c r="A1210" s="8" t="s">
        <v>469</v>
      </c>
      <c r="B1210" s="5" t="s">
        <v>470</v>
      </c>
      <c r="C1210" s="5" t="s">
        <v>512</v>
      </c>
      <c r="D1210" s="5" t="s">
        <v>24</v>
      </c>
      <c r="E1210" s="5" t="s">
        <v>473</v>
      </c>
      <c r="F1210" s="5" t="s">
        <v>311</v>
      </c>
      <c r="G1210" s="46" t="s">
        <v>1912</v>
      </c>
      <c r="H1210" s="8"/>
      <c r="I1210" s="47" t="s">
        <v>1872</v>
      </c>
      <c r="J1210" s="48" t="s">
        <v>11</v>
      </c>
      <c r="K1210" s="5"/>
      <c r="L1210" s="50">
        <v>29657.475000000002</v>
      </c>
      <c r="M1210" s="50">
        <v>10850</v>
      </c>
      <c r="N1210" s="51">
        <f t="shared" si="774"/>
        <v>0.3658436869625617</v>
      </c>
      <c r="O1210" s="51" t="str">
        <f t="shared" si="775"/>
        <v>&gt;=20%-&lt;50%</v>
      </c>
      <c r="P1210" s="50">
        <f t="shared" si="776"/>
        <v>14795.454545454546</v>
      </c>
      <c r="Q1210" s="51">
        <f t="shared" si="777"/>
        <v>0.49887775494894776</v>
      </c>
      <c r="R1210" s="53"/>
      <c r="S1210" s="53">
        <v>0</v>
      </c>
      <c r="T1210" s="54">
        <f t="shared" si="778"/>
        <v>2</v>
      </c>
      <c r="U1210" s="54"/>
      <c r="V1210" s="53">
        <f t="shared" si="779"/>
        <v>0</v>
      </c>
      <c r="W1210" s="54"/>
    </row>
    <row r="1211" spans="1:23" hidden="1">
      <c r="A1211" s="8" t="s">
        <v>633</v>
      </c>
      <c r="B1211" s="5" t="s">
        <v>128</v>
      </c>
      <c r="C1211" s="5" t="s">
        <v>2605</v>
      </c>
      <c r="D1211" s="5" t="s">
        <v>8</v>
      </c>
      <c r="E1211" s="5" t="s">
        <v>589</v>
      </c>
      <c r="F1211" s="5" t="s">
        <v>311</v>
      </c>
      <c r="G1211" s="46" t="s">
        <v>1923</v>
      </c>
      <c r="H1211" s="8"/>
      <c r="I1211" s="47" t="s">
        <v>1872</v>
      </c>
      <c r="J1211" s="48" t="s">
        <v>11</v>
      </c>
      <c r="K1211" s="5"/>
      <c r="L1211" s="50">
        <v>29629.125000000004</v>
      </c>
      <c r="M1211" s="50">
        <v>17435</v>
      </c>
      <c r="N1211" s="51">
        <f t="shared" si="774"/>
        <v>0.58844127189041184</v>
      </c>
      <c r="O1211" s="51" t="str">
        <f t="shared" si="775"/>
        <v>&gt;=50%-&lt;80%</v>
      </c>
      <c r="P1211" s="50">
        <f t="shared" si="776"/>
        <v>23775</v>
      </c>
      <c r="Q1211" s="51">
        <f t="shared" si="777"/>
        <v>0.80241991621419795</v>
      </c>
      <c r="R1211" s="53"/>
      <c r="S1211" s="53">
        <v>6570</v>
      </c>
      <c r="T1211" s="54">
        <f t="shared" si="778"/>
        <v>2</v>
      </c>
      <c r="U1211" s="54"/>
      <c r="V1211" s="53">
        <f t="shared" si="779"/>
        <v>8959.0909090909081</v>
      </c>
      <c r="W1211" s="54"/>
    </row>
    <row r="1212" spans="1:23" hidden="1">
      <c r="A1212" s="8" t="s">
        <v>633</v>
      </c>
      <c r="B1212" s="5" t="s">
        <v>128</v>
      </c>
      <c r="C1212" s="5" t="s">
        <v>665</v>
      </c>
      <c r="D1212" s="5" t="s">
        <v>666</v>
      </c>
      <c r="E1212" s="5" t="s">
        <v>589</v>
      </c>
      <c r="F1212" s="5" t="s">
        <v>311</v>
      </c>
      <c r="G1212" s="46" t="s">
        <v>1926</v>
      </c>
      <c r="H1212" s="8"/>
      <c r="I1212" s="47" t="s">
        <v>1872</v>
      </c>
      <c r="J1212" s="48" t="s">
        <v>11</v>
      </c>
      <c r="K1212" s="5"/>
      <c r="L1212" s="50">
        <v>29296.350000000002</v>
      </c>
      <c r="M1212" s="50">
        <v>42285</v>
      </c>
      <c r="N1212" s="51">
        <f t="shared" si="774"/>
        <v>1.4433538649012589</v>
      </c>
      <c r="O1212" s="51" t="str">
        <f t="shared" si="775"/>
        <v>120% equal &amp; above</v>
      </c>
      <c r="P1212" s="50">
        <f t="shared" si="776"/>
        <v>57661.363636363632</v>
      </c>
      <c r="Q1212" s="51">
        <f t="shared" si="777"/>
        <v>1.9682098157744439</v>
      </c>
      <c r="R1212" s="53"/>
      <c r="S1212" s="53">
        <v>50470</v>
      </c>
      <c r="T1212" s="54">
        <f t="shared" si="778"/>
        <v>2</v>
      </c>
      <c r="U1212" s="54"/>
      <c r="V1212" s="53">
        <f t="shared" si="779"/>
        <v>68822.727272727265</v>
      </c>
      <c r="W1212" s="54"/>
    </row>
    <row r="1213" spans="1:23" hidden="1">
      <c r="A1213" s="8" t="s">
        <v>469</v>
      </c>
      <c r="B1213" s="5" t="s">
        <v>470</v>
      </c>
      <c r="C1213" s="5" t="s">
        <v>1247</v>
      </c>
      <c r="D1213" s="5" t="s">
        <v>1248</v>
      </c>
      <c r="E1213" s="5" t="s">
        <v>473</v>
      </c>
      <c r="F1213" s="5" t="s">
        <v>311</v>
      </c>
      <c r="G1213" s="46" t="s">
        <v>1913</v>
      </c>
      <c r="H1213" s="8"/>
      <c r="I1213" s="47" t="s">
        <v>1872</v>
      </c>
      <c r="J1213" s="48" t="s">
        <v>11</v>
      </c>
      <c r="K1213" s="5"/>
      <c r="L1213" s="50">
        <v>29211.300000000003</v>
      </c>
      <c r="M1213" s="50">
        <v>32560</v>
      </c>
      <c r="N1213" s="51">
        <f t="shared" si="774"/>
        <v>1.1146371438450187</v>
      </c>
      <c r="O1213" s="51" t="str">
        <f t="shared" si="775"/>
        <v>&gt;=100%- &lt;120%</v>
      </c>
      <c r="P1213" s="50">
        <f t="shared" si="776"/>
        <v>44400</v>
      </c>
      <c r="Q1213" s="51">
        <f t="shared" si="777"/>
        <v>1.5199597416068438</v>
      </c>
      <c r="R1213" s="53"/>
      <c r="S1213" s="53">
        <v>23120</v>
      </c>
      <c r="T1213" s="54">
        <f t="shared" si="778"/>
        <v>2</v>
      </c>
      <c r="U1213" s="54"/>
      <c r="V1213" s="53">
        <f t="shared" si="779"/>
        <v>31527.272727272728</v>
      </c>
      <c r="W1213" s="54"/>
    </row>
    <row r="1214" spans="1:23" hidden="1">
      <c r="A1214" s="8" t="s">
        <v>701</v>
      </c>
      <c r="B1214" s="5" t="s">
        <v>300</v>
      </c>
      <c r="C1214" s="5" t="s">
        <v>1325</v>
      </c>
      <c r="D1214" s="5" t="s">
        <v>40</v>
      </c>
      <c r="E1214" s="5" t="s">
        <v>473</v>
      </c>
      <c r="F1214" s="5" t="s">
        <v>311</v>
      </c>
      <c r="G1214" s="46" t="s">
        <v>2767</v>
      </c>
      <c r="H1214" s="8"/>
      <c r="I1214" s="47" t="s">
        <v>1872</v>
      </c>
      <c r="J1214" s="48" t="s">
        <v>11</v>
      </c>
      <c r="K1214" s="45"/>
      <c r="L1214" s="50">
        <v>28418.850000000002</v>
      </c>
      <c r="M1214" s="50">
        <v>16525</v>
      </c>
      <c r="N1214" s="51">
        <f t="shared" ref="N1214:N1217" si="780">IFERROR(M1214/L1214,2)</f>
        <v>0.58148024990455272</v>
      </c>
      <c r="O1214" s="51" t="str">
        <f t="shared" ref="O1214:O1217" si="781">IF(N1214&gt;=120%, "120% equal &amp; above", IF(N1214&gt;=100%,"&gt;=100%- &lt;120%",IF(N1214&gt;=80%,"&gt;=80%-&lt;100%",IF(N1214&gt;=50%,"&gt;=50%-&lt;80%",IF(N1214&gt;=20%,"&gt;=20%-&lt;50%","&lt;20%")))))</f>
        <v>&gt;=50%-&lt;80%</v>
      </c>
      <c r="P1214" s="50">
        <f t="shared" ref="P1214:P1217" si="782">M1214/$B$3*$B$2</f>
        <v>22534.090909090908</v>
      </c>
      <c r="Q1214" s="51">
        <f t="shared" ref="Q1214:Q1217" si="783">IFERROR(P1214/L1214,2)</f>
        <v>0.79292761350620822</v>
      </c>
      <c r="R1214" s="52"/>
      <c r="S1214" s="53">
        <v>0</v>
      </c>
      <c r="T1214" s="54">
        <f t="shared" ref="T1214:T1217" si="784">IFERROR(S1214/R1214,2)</f>
        <v>2</v>
      </c>
      <c r="U1214" s="54" t="str">
        <f t="shared" ref="U1214:U1217" si="785">IF(T1214&gt;=120%, "120% equal &amp; above", IF(T1214&gt;=100%,"&gt;=100%- &lt;120%",IF(T1214&gt;=80%,"&gt;=80%-&lt;100%",IF(T1214&gt;=50%,"&gt;=50%-&lt;80%",IF(T1214&gt;=20%,"&gt;=20%-&lt;50%","&lt;20%")))))</f>
        <v>120% equal &amp; above</v>
      </c>
      <c r="V1214" s="53">
        <f t="shared" ref="V1214:V1217" si="786">S1214/$B$3*$B$2</f>
        <v>0</v>
      </c>
      <c r="W1214" s="54">
        <f t="shared" ref="W1214:W1217" si="787">IFERROR(V1214/R1214,2)</f>
        <v>2</v>
      </c>
    </row>
    <row r="1215" spans="1:23" hidden="1">
      <c r="A1215" s="8" t="s">
        <v>770</v>
      </c>
      <c r="B1215" s="5" t="s">
        <v>771</v>
      </c>
      <c r="C1215" s="5" t="s">
        <v>2208</v>
      </c>
      <c r="D1215" s="5" t="s">
        <v>2209</v>
      </c>
      <c r="E1215" s="5" t="s">
        <v>574</v>
      </c>
      <c r="F1215" s="5" t="s">
        <v>311</v>
      </c>
      <c r="G1215" s="46" t="s">
        <v>1964</v>
      </c>
      <c r="H1215" s="8"/>
      <c r="I1215" s="47" t="s">
        <v>1872</v>
      </c>
      <c r="J1215" s="48" t="s">
        <v>11</v>
      </c>
      <c r="K1215" s="45"/>
      <c r="L1215" s="50">
        <v>28000</v>
      </c>
      <c r="M1215" s="50">
        <v>11480</v>
      </c>
      <c r="N1215" s="51">
        <f t="shared" si="780"/>
        <v>0.41</v>
      </c>
      <c r="O1215" s="51" t="str">
        <f t="shared" si="781"/>
        <v>&gt;=20%-&lt;50%</v>
      </c>
      <c r="P1215" s="50">
        <f t="shared" si="782"/>
        <v>15654.545454545456</v>
      </c>
      <c r="Q1215" s="51">
        <f t="shared" si="783"/>
        <v>0.55909090909090908</v>
      </c>
      <c r="R1215" s="52"/>
      <c r="S1215" s="53">
        <v>0</v>
      </c>
      <c r="T1215" s="54">
        <f t="shared" si="784"/>
        <v>2</v>
      </c>
      <c r="U1215" s="54" t="str">
        <f t="shared" si="785"/>
        <v>120% equal &amp; above</v>
      </c>
      <c r="V1215" s="53">
        <f t="shared" si="786"/>
        <v>0</v>
      </c>
      <c r="W1215" s="54">
        <f t="shared" si="787"/>
        <v>2</v>
      </c>
    </row>
    <row r="1216" spans="1:23" hidden="1">
      <c r="A1216" s="8" t="s">
        <v>836</v>
      </c>
      <c r="B1216" s="5" t="s">
        <v>837</v>
      </c>
      <c r="C1216" s="5" t="s">
        <v>838</v>
      </c>
      <c r="D1216" s="5" t="s">
        <v>839</v>
      </c>
      <c r="E1216" s="5" t="s">
        <v>789</v>
      </c>
      <c r="F1216" s="5" t="s">
        <v>311</v>
      </c>
      <c r="G1216" s="46" t="s">
        <v>1953</v>
      </c>
      <c r="H1216" s="8"/>
      <c r="I1216" s="47" t="s">
        <v>1872</v>
      </c>
      <c r="J1216" s="48" t="s">
        <v>11</v>
      </c>
      <c r="K1216" s="45"/>
      <c r="L1216" s="50">
        <v>27724.95</v>
      </c>
      <c r="M1216" s="50">
        <v>29410</v>
      </c>
      <c r="N1216" s="51">
        <f t="shared" si="780"/>
        <v>1.0607773864335193</v>
      </c>
      <c r="O1216" s="51" t="str">
        <f t="shared" si="781"/>
        <v>&gt;=100%- &lt;120%</v>
      </c>
      <c r="P1216" s="50">
        <f t="shared" si="782"/>
        <v>40104.545454545456</v>
      </c>
      <c r="Q1216" s="51">
        <f t="shared" si="783"/>
        <v>1.4465146178638899</v>
      </c>
      <c r="R1216" s="52"/>
      <c r="S1216" s="53">
        <v>5550</v>
      </c>
      <c r="T1216" s="54">
        <f t="shared" si="784"/>
        <v>2</v>
      </c>
      <c r="U1216" s="54" t="str">
        <f t="shared" si="785"/>
        <v>120% equal &amp; above</v>
      </c>
      <c r="V1216" s="53">
        <f t="shared" si="786"/>
        <v>7568.181818181818</v>
      </c>
      <c r="W1216" s="54">
        <f t="shared" si="787"/>
        <v>2</v>
      </c>
    </row>
    <row r="1217" spans="1:23" hidden="1">
      <c r="A1217" s="8" t="s">
        <v>585</v>
      </c>
      <c r="B1217" s="5" t="s">
        <v>586</v>
      </c>
      <c r="C1217" s="5" t="s">
        <v>2062</v>
      </c>
      <c r="D1217" s="5" t="s">
        <v>2063</v>
      </c>
      <c r="E1217" s="5" t="s">
        <v>589</v>
      </c>
      <c r="F1217" s="5" t="s">
        <v>311</v>
      </c>
      <c r="G1217" s="46" t="s">
        <v>1919</v>
      </c>
      <c r="H1217" s="8"/>
      <c r="I1217" s="47" t="s">
        <v>1872</v>
      </c>
      <c r="J1217" s="48" t="s">
        <v>11</v>
      </c>
      <c r="K1217" s="45"/>
      <c r="L1217" s="50">
        <v>27424.05</v>
      </c>
      <c r="M1217" s="50">
        <v>35460</v>
      </c>
      <c r="N1217" s="51">
        <f t="shared" si="780"/>
        <v>1.29302564719653</v>
      </c>
      <c r="O1217" s="51" t="str">
        <f t="shared" si="781"/>
        <v>120% equal &amp; above</v>
      </c>
      <c r="P1217" s="50">
        <f t="shared" si="782"/>
        <v>48354.545454545456</v>
      </c>
      <c r="Q1217" s="51">
        <f t="shared" si="783"/>
        <v>1.7632167916316319</v>
      </c>
      <c r="R1217" s="52"/>
      <c r="S1217" s="53">
        <v>18995</v>
      </c>
      <c r="T1217" s="54">
        <f t="shared" si="784"/>
        <v>2</v>
      </c>
      <c r="U1217" s="54" t="str">
        <f t="shared" si="785"/>
        <v>120% equal &amp; above</v>
      </c>
      <c r="V1217" s="53">
        <f t="shared" si="786"/>
        <v>25902.272727272728</v>
      </c>
      <c r="W1217" s="54">
        <f t="shared" si="787"/>
        <v>2</v>
      </c>
    </row>
    <row r="1218" spans="1:23" hidden="1">
      <c r="A1218" s="8" t="s">
        <v>785</v>
      </c>
      <c r="B1218" s="5" t="s">
        <v>786</v>
      </c>
      <c r="C1218" s="5" t="s">
        <v>1468</v>
      </c>
      <c r="D1218" s="5" t="s">
        <v>46</v>
      </c>
      <c r="E1218" s="5" t="s">
        <v>789</v>
      </c>
      <c r="F1218" s="5" t="s">
        <v>311</v>
      </c>
      <c r="G1218" s="46" t="s">
        <v>1963</v>
      </c>
      <c r="H1218" s="8"/>
      <c r="I1218" s="47" t="s">
        <v>1872</v>
      </c>
      <c r="J1218" s="48" t="s">
        <v>11</v>
      </c>
      <c r="K1218" s="45"/>
      <c r="L1218" s="50">
        <v>27012.809999999998</v>
      </c>
      <c r="M1218" s="50">
        <v>6345</v>
      </c>
      <c r="N1218" s="51">
        <f t="shared" ref="N1218:N1225" si="788">IFERROR(M1218/L1218,2)</f>
        <v>0.2348885584283901</v>
      </c>
      <c r="O1218" s="51" t="str">
        <f t="shared" ref="O1218:O1225" si="789">IF(N1218&gt;=120%, "120% equal &amp; above", IF(N1218&gt;=100%,"&gt;=100%- &lt;120%",IF(N1218&gt;=80%,"&gt;=80%-&lt;100%",IF(N1218&gt;=50%,"&gt;=50%-&lt;80%",IF(N1218&gt;=20%,"&gt;=20%-&lt;50%","&lt;20%")))))</f>
        <v>&gt;=20%-&lt;50%</v>
      </c>
      <c r="P1218" s="50">
        <f t="shared" ref="P1218:P1225" si="790">M1218/$B$3*$B$2</f>
        <v>8652.2727272727279</v>
      </c>
      <c r="Q1218" s="51">
        <f t="shared" ref="Q1218:Q1225" si="791">IFERROR(P1218/L1218,2)</f>
        <v>0.32030257967507741</v>
      </c>
      <c r="R1218" s="52"/>
      <c r="S1218" s="53">
        <v>11560</v>
      </c>
      <c r="T1218" s="54">
        <f t="shared" ref="T1218:T1225" si="792">IFERROR(S1218/R1218,2)</f>
        <v>2</v>
      </c>
      <c r="U1218" s="54" t="str">
        <f t="shared" ref="U1218:U1225" si="793">IF(T1218&gt;=120%, "120% equal &amp; above", IF(T1218&gt;=100%,"&gt;=100%- &lt;120%",IF(T1218&gt;=80%,"&gt;=80%-&lt;100%",IF(T1218&gt;=50%,"&gt;=50%-&lt;80%",IF(T1218&gt;=20%,"&gt;=20%-&lt;50%","&lt;20%")))))</f>
        <v>120% equal &amp; above</v>
      </c>
      <c r="V1218" s="53">
        <f t="shared" ref="V1218:V1225" si="794">S1218/$B$3*$B$2</f>
        <v>15763.636363636364</v>
      </c>
      <c r="W1218" s="54">
        <f t="shared" ref="W1218:W1225" si="795">IFERROR(V1218/R1218,2)</f>
        <v>2</v>
      </c>
    </row>
    <row r="1219" spans="1:23" hidden="1">
      <c r="A1219" s="8" t="s">
        <v>770</v>
      </c>
      <c r="B1219" s="5" t="s">
        <v>771</v>
      </c>
      <c r="C1219" s="5" t="s">
        <v>1347</v>
      </c>
      <c r="D1219" s="5" t="s">
        <v>1348</v>
      </c>
      <c r="E1219" s="5" t="s">
        <v>574</v>
      </c>
      <c r="F1219" s="5" t="s">
        <v>311</v>
      </c>
      <c r="G1219" s="46" t="s">
        <v>1960</v>
      </c>
      <c r="H1219" s="8"/>
      <c r="I1219" s="47" t="s">
        <v>1872</v>
      </c>
      <c r="J1219" s="48" t="s">
        <v>11</v>
      </c>
      <c r="K1219" s="45"/>
      <c r="L1219" s="50">
        <v>27000</v>
      </c>
      <c r="M1219" s="50">
        <v>12210</v>
      </c>
      <c r="N1219" s="51">
        <f t="shared" si="788"/>
        <v>0.45222222222222225</v>
      </c>
      <c r="O1219" s="51" t="str">
        <f t="shared" si="789"/>
        <v>&gt;=20%-&lt;50%</v>
      </c>
      <c r="P1219" s="50">
        <f t="shared" si="790"/>
        <v>16650</v>
      </c>
      <c r="Q1219" s="51">
        <f t="shared" si="791"/>
        <v>0.6166666666666667</v>
      </c>
      <c r="R1219" s="52"/>
      <c r="S1219" s="53">
        <v>0</v>
      </c>
      <c r="T1219" s="54">
        <f t="shared" si="792"/>
        <v>2</v>
      </c>
      <c r="U1219" s="54" t="str">
        <f t="shared" si="793"/>
        <v>120% equal &amp; above</v>
      </c>
      <c r="V1219" s="53">
        <f t="shared" si="794"/>
        <v>0</v>
      </c>
      <c r="W1219" s="54">
        <f t="shared" si="795"/>
        <v>2</v>
      </c>
    </row>
    <row r="1220" spans="1:23" hidden="1">
      <c r="A1220" s="8" t="s">
        <v>469</v>
      </c>
      <c r="B1220" s="5" t="s">
        <v>470</v>
      </c>
      <c r="C1220" s="5" t="s">
        <v>526</v>
      </c>
      <c r="D1220" s="5" t="s">
        <v>527</v>
      </c>
      <c r="E1220" s="5" t="s">
        <v>473</v>
      </c>
      <c r="F1220" s="5" t="s">
        <v>311</v>
      </c>
      <c r="G1220" s="46" t="s">
        <v>1914</v>
      </c>
      <c r="H1220" s="8"/>
      <c r="I1220" s="47" t="s">
        <v>1872</v>
      </c>
      <c r="J1220" s="48" t="s">
        <v>11</v>
      </c>
      <c r="K1220" s="45"/>
      <c r="L1220" s="50">
        <v>26944.499999999996</v>
      </c>
      <c r="M1220" s="50">
        <v>14525</v>
      </c>
      <c r="N1220" s="51">
        <f t="shared" si="788"/>
        <v>0.53907105346174555</v>
      </c>
      <c r="O1220" s="51" t="str">
        <f t="shared" si="789"/>
        <v>&gt;=50%-&lt;80%</v>
      </c>
      <c r="P1220" s="50">
        <f t="shared" si="790"/>
        <v>19806.818181818184</v>
      </c>
      <c r="Q1220" s="51">
        <f t="shared" si="791"/>
        <v>0.73509689108419851</v>
      </c>
      <c r="R1220" s="52"/>
      <c r="S1220" s="53">
        <v>13220</v>
      </c>
      <c r="T1220" s="54">
        <f t="shared" si="792"/>
        <v>2</v>
      </c>
      <c r="U1220" s="54" t="str">
        <f t="shared" si="793"/>
        <v>120% equal &amp; above</v>
      </c>
      <c r="V1220" s="53">
        <f t="shared" si="794"/>
        <v>18027.272727272728</v>
      </c>
      <c r="W1220" s="54">
        <f t="shared" si="795"/>
        <v>2</v>
      </c>
    </row>
    <row r="1221" spans="1:23" hidden="1">
      <c r="A1221" s="8" t="s">
        <v>585</v>
      </c>
      <c r="B1221" s="5" t="s">
        <v>586</v>
      </c>
      <c r="C1221" s="5" t="s">
        <v>2253</v>
      </c>
      <c r="D1221" s="5" t="s">
        <v>2254</v>
      </c>
      <c r="E1221" s="5" t="s">
        <v>589</v>
      </c>
      <c r="F1221" s="5" t="s">
        <v>311</v>
      </c>
      <c r="G1221" s="46" t="s">
        <v>1918</v>
      </c>
      <c r="H1221" s="8"/>
      <c r="I1221" s="47" t="s">
        <v>1872</v>
      </c>
      <c r="J1221" s="48" t="s">
        <v>11</v>
      </c>
      <c r="K1221" s="45"/>
      <c r="L1221" s="50">
        <v>26883.089999999997</v>
      </c>
      <c r="M1221" s="50">
        <v>5950</v>
      </c>
      <c r="N1221" s="51">
        <f t="shared" si="788"/>
        <v>0.22132872374418272</v>
      </c>
      <c r="O1221" s="51" t="str">
        <f t="shared" si="789"/>
        <v>&gt;=20%-&lt;50%</v>
      </c>
      <c r="P1221" s="50">
        <f t="shared" si="790"/>
        <v>8113.6363636363631</v>
      </c>
      <c r="Q1221" s="51">
        <f t="shared" si="791"/>
        <v>0.30181189601479458</v>
      </c>
      <c r="R1221" s="52"/>
      <c r="S1221" s="53">
        <v>0</v>
      </c>
      <c r="T1221" s="54">
        <f t="shared" si="792"/>
        <v>2</v>
      </c>
      <c r="U1221" s="54" t="str">
        <f t="shared" si="793"/>
        <v>120% equal &amp; above</v>
      </c>
      <c r="V1221" s="53">
        <f t="shared" si="794"/>
        <v>0</v>
      </c>
      <c r="W1221" s="54">
        <f t="shared" si="795"/>
        <v>2</v>
      </c>
    </row>
    <row r="1222" spans="1:23" hidden="1">
      <c r="A1222" s="8" t="s">
        <v>776</v>
      </c>
      <c r="B1222" s="5" t="s">
        <v>777</v>
      </c>
      <c r="C1222" s="5" t="s">
        <v>1632</v>
      </c>
      <c r="D1222" s="5" t="s">
        <v>1633</v>
      </c>
      <c r="E1222" s="5" t="s">
        <v>574</v>
      </c>
      <c r="F1222" s="5" t="s">
        <v>311</v>
      </c>
      <c r="G1222" s="46" t="s">
        <v>1945</v>
      </c>
      <c r="H1222" s="8"/>
      <c r="I1222" s="47" t="s">
        <v>1872</v>
      </c>
      <c r="J1222" s="48"/>
      <c r="K1222" s="45" t="s">
        <v>11</v>
      </c>
      <c r="L1222" s="50"/>
      <c r="M1222" s="50">
        <v>17560</v>
      </c>
      <c r="N1222" s="51">
        <f t="shared" si="788"/>
        <v>2</v>
      </c>
      <c r="O1222" s="51" t="str">
        <f t="shared" si="789"/>
        <v>120% equal &amp; above</v>
      </c>
      <c r="P1222" s="50">
        <f t="shared" si="790"/>
        <v>23945.454545454544</v>
      </c>
      <c r="Q1222" s="51">
        <f t="shared" si="791"/>
        <v>2</v>
      </c>
      <c r="R1222" s="52">
        <v>26730</v>
      </c>
      <c r="S1222" s="53">
        <v>51650</v>
      </c>
      <c r="T1222" s="54">
        <f t="shared" si="792"/>
        <v>1.93228582117471</v>
      </c>
      <c r="U1222" s="54" t="str">
        <f t="shared" si="793"/>
        <v>120% equal &amp; above</v>
      </c>
      <c r="V1222" s="53">
        <f t="shared" si="794"/>
        <v>70431.818181818177</v>
      </c>
      <c r="W1222" s="54">
        <f t="shared" si="795"/>
        <v>2.6349352106927864</v>
      </c>
    </row>
    <row r="1223" spans="1:23" hidden="1">
      <c r="A1223" s="8" t="s">
        <v>836</v>
      </c>
      <c r="B1223" s="5" t="s">
        <v>837</v>
      </c>
      <c r="C1223" s="5" t="s">
        <v>1431</v>
      </c>
      <c r="D1223" s="5" t="s">
        <v>1432</v>
      </c>
      <c r="E1223" s="5" t="s">
        <v>789</v>
      </c>
      <c r="F1223" s="5" t="s">
        <v>311</v>
      </c>
      <c r="G1223" s="46" t="s">
        <v>1957</v>
      </c>
      <c r="H1223" s="8"/>
      <c r="I1223" s="47" t="s">
        <v>1872</v>
      </c>
      <c r="J1223" s="48" t="s">
        <v>11</v>
      </c>
      <c r="K1223" s="45"/>
      <c r="L1223" s="50">
        <v>26678</v>
      </c>
      <c r="M1223" s="50">
        <v>0</v>
      </c>
      <c r="N1223" s="51">
        <f t="shared" si="788"/>
        <v>0</v>
      </c>
      <c r="O1223" s="51" t="str">
        <f t="shared" si="789"/>
        <v>&lt;20%</v>
      </c>
      <c r="P1223" s="50">
        <f t="shared" si="790"/>
        <v>0</v>
      </c>
      <c r="Q1223" s="51">
        <f t="shared" si="791"/>
        <v>0</v>
      </c>
      <c r="R1223" s="52"/>
      <c r="S1223" s="53">
        <v>0</v>
      </c>
      <c r="T1223" s="54">
        <f t="shared" si="792"/>
        <v>2</v>
      </c>
      <c r="U1223" s="54" t="str">
        <f t="shared" si="793"/>
        <v>120% equal &amp; above</v>
      </c>
      <c r="V1223" s="53">
        <f t="shared" si="794"/>
        <v>0</v>
      </c>
      <c r="W1223" s="54">
        <f t="shared" si="795"/>
        <v>2</v>
      </c>
    </row>
    <row r="1224" spans="1:23" hidden="1">
      <c r="A1224" s="8" t="s">
        <v>469</v>
      </c>
      <c r="B1224" s="5" t="s">
        <v>470</v>
      </c>
      <c r="C1224" s="5" t="s">
        <v>1132</v>
      </c>
      <c r="D1224" s="5" t="s">
        <v>1133</v>
      </c>
      <c r="E1224" s="5" t="s">
        <v>473</v>
      </c>
      <c r="F1224" s="5" t="s">
        <v>311</v>
      </c>
      <c r="G1224" s="46" t="s">
        <v>1913</v>
      </c>
      <c r="H1224" s="8"/>
      <c r="I1224" s="47" t="s">
        <v>1872</v>
      </c>
      <c r="J1224" s="48" t="s">
        <v>11</v>
      </c>
      <c r="K1224" s="45"/>
      <c r="L1224" s="50">
        <v>26675.399999999998</v>
      </c>
      <c r="M1224" s="50">
        <v>30895</v>
      </c>
      <c r="N1224" s="51">
        <f t="shared" si="788"/>
        <v>1.1581831950036363</v>
      </c>
      <c r="O1224" s="51" t="str">
        <f t="shared" si="789"/>
        <v>&gt;=100%- &lt;120%</v>
      </c>
      <c r="P1224" s="50">
        <f t="shared" si="790"/>
        <v>42129.545454545456</v>
      </c>
      <c r="Q1224" s="51">
        <f t="shared" si="791"/>
        <v>1.5793407204595042</v>
      </c>
      <c r="R1224" s="52"/>
      <c r="S1224" s="53">
        <v>0</v>
      </c>
      <c r="T1224" s="54">
        <f t="shared" si="792"/>
        <v>2</v>
      </c>
      <c r="U1224" s="54" t="str">
        <f t="shared" si="793"/>
        <v>120% equal &amp; above</v>
      </c>
      <c r="V1224" s="53">
        <f t="shared" si="794"/>
        <v>0</v>
      </c>
      <c r="W1224" s="54">
        <f t="shared" si="795"/>
        <v>2</v>
      </c>
    </row>
    <row r="1225" spans="1:23" hidden="1">
      <c r="A1225" s="8" t="s">
        <v>469</v>
      </c>
      <c r="B1225" s="5" t="s">
        <v>470</v>
      </c>
      <c r="C1225" s="5" t="s">
        <v>504</v>
      </c>
      <c r="D1225" s="5" t="s">
        <v>168</v>
      </c>
      <c r="E1225" s="5" t="s">
        <v>473</v>
      </c>
      <c r="F1225" s="5" t="s">
        <v>311</v>
      </c>
      <c r="G1225" s="46" t="s">
        <v>1911</v>
      </c>
      <c r="H1225" s="8"/>
      <c r="I1225" s="47" t="s">
        <v>1872</v>
      </c>
      <c r="J1225" s="48" t="s">
        <v>11</v>
      </c>
      <c r="K1225" s="45"/>
      <c r="L1225" s="50">
        <v>26150.999999999996</v>
      </c>
      <c r="M1225" s="50">
        <v>33980</v>
      </c>
      <c r="N1225" s="51">
        <f t="shared" si="788"/>
        <v>1.2993766968758367</v>
      </c>
      <c r="O1225" s="51" t="str">
        <f t="shared" si="789"/>
        <v>120% equal &amp; above</v>
      </c>
      <c r="P1225" s="50">
        <f t="shared" si="790"/>
        <v>46336.363636363632</v>
      </c>
      <c r="Q1225" s="51">
        <f t="shared" si="791"/>
        <v>1.7718773139215953</v>
      </c>
      <c r="R1225" s="52"/>
      <c r="S1225" s="53">
        <v>0</v>
      </c>
      <c r="T1225" s="54">
        <f t="shared" si="792"/>
        <v>2</v>
      </c>
      <c r="U1225" s="54" t="str">
        <f t="shared" si="793"/>
        <v>120% equal &amp; above</v>
      </c>
      <c r="V1225" s="53">
        <f t="shared" si="794"/>
        <v>0</v>
      </c>
      <c r="W1225" s="54">
        <f t="shared" si="795"/>
        <v>2</v>
      </c>
    </row>
    <row r="1226" spans="1:23" hidden="1">
      <c r="A1226" s="8" t="s">
        <v>428</v>
      </c>
      <c r="B1226" s="5" t="s">
        <v>429</v>
      </c>
      <c r="C1226" s="5" t="s">
        <v>1500</v>
      </c>
      <c r="D1226" s="5" t="s">
        <v>1501</v>
      </c>
      <c r="E1226" s="5" t="s">
        <v>310</v>
      </c>
      <c r="F1226" s="5" t="s">
        <v>311</v>
      </c>
      <c r="G1226" s="46" t="s">
        <v>1959</v>
      </c>
      <c r="H1226" s="8"/>
      <c r="I1226" s="47" t="s">
        <v>1872</v>
      </c>
      <c r="J1226" s="48" t="s">
        <v>11</v>
      </c>
      <c r="K1226" s="45"/>
      <c r="L1226" s="50">
        <v>26000</v>
      </c>
      <c r="M1226" s="50">
        <v>22390</v>
      </c>
      <c r="N1226" s="51">
        <f t="shared" ref="N1226:N1237" si="796">IFERROR(M1226/L1226,2)</f>
        <v>0.86115384615384616</v>
      </c>
      <c r="O1226" s="51" t="str">
        <f t="shared" ref="O1226:O1236" si="797">IF(N1226&gt;=120%, "120% equal &amp; above", IF(N1226&gt;=100%,"&gt;=100%- &lt;120%",IF(N1226&gt;=80%,"&gt;=80%-&lt;100%",IF(N1226&gt;=50%,"&gt;=50%-&lt;80%",IF(N1226&gt;=20%,"&gt;=20%-&lt;50%","&lt;20%")))))</f>
        <v>&gt;=80%-&lt;100%</v>
      </c>
      <c r="P1226" s="50">
        <f t="shared" ref="P1226:P1237" si="798">M1226/$B$3*$B$2</f>
        <v>30531.818181818184</v>
      </c>
      <c r="Q1226" s="51">
        <f t="shared" ref="Q1226:Q1236" si="799">IFERROR(P1226/L1226,2)</f>
        <v>1.1743006993006995</v>
      </c>
      <c r="R1226" s="52"/>
      <c r="S1226" s="53">
        <v>9990</v>
      </c>
      <c r="T1226" s="54">
        <f t="shared" ref="T1226:T1237" si="800">IFERROR(S1226/R1226,2)</f>
        <v>2</v>
      </c>
      <c r="U1226" s="54" t="str">
        <f t="shared" ref="U1226:U1236" si="801">IF(T1226&gt;=120%, "120% equal &amp; above", IF(T1226&gt;=100%,"&gt;=100%- &lt;120%",IF(T1226&gt;=80%,"&gt;=80%-&lt;100%",IF(T1226&gt;=50%,"&gt;=50%-&lt;80%",IF(T1226&gt;=20%,"&gt;=20%-&lt;50%","&lt;20%")))))</f>
        <v>120% equal &amp; above</v>
      </c>
      <c r="V1226" s="53">
        <f t="shared" ref="V1226:V1237" si="802">S1226/$B$3*$B$2</f>
        <v>13622.727272727272</v>
      </c>
      <c r="W1226" s="54">
        <f t="shared" ref="W1226:W1236" si="803">IFERROR(V1226/R1226,2)</f>
        <v>2</v>
      </c>
    </row>
    <row r="1227" spans="1:23" hidden="1">
      <c r="A1227" s="8" t="s">
        <v>428</v>
      </c>
      <c r="B1227" s="5" t="s">
        <v>429</v>
      </c>
      <c r="C1227" s="5" t="s">
        <v>2712</v>
      </c>
      <c r="D1227" s="5" t="s">
        <v>2713</v>
      </c>
      <c r="E1227" s="5" t="s">
        <v>310</v>
      </c>
      <c r="F1227" s="5" t="s">
        <v>311</v>
      </c>
      <c r="G1227" s="46" t="s">
        <v>1959</v>
      </c>
      <c r="H1227" s="8"/>
      <c r="I1227" s="47" t="s">
        <v>1872</v>
      </c>
      <c r="J1227" s="48" t="s">
        <v>11</v>
      </c>
      <c r="K1227" s="45"/>
      <c r="L1227" s="50">
        <v>26000</v>
      </c>
      <c r="M1227" s="50">
        <v>17500</v>
      </c>
      <c r="N1227" s="51">
        <f t="shared" si="796"/>
        <v>0.67307692307692313</v>
      </c>
      <c r="O1227" s="51" t="str">
        <f t="shared" si="797"/>
        <v>&gt;=50%-&lt;80%</v>
      </c>
      <c r="P1227" s="50">
        <f t="shared" si="798"/>
        <v>23863.636363636364</v>
      </c>
      <c r="Q1227" s="51">
        <f t="shared" si="799"/>
        <v>0.91783216783216781</v>
      </c>
      <c r="R1227" s="52"/>
      <c r="S1227" s="53">
        <v>0</v>
      </c>
      <c r="T1227" s="54">
        <f t="shared" si="800"/>
        <v>2</v>
      </c>
      <c r="U1227" s="54" t="str">
        <f t="shared" si="801"/>
        <v>120% equal &amp; above</v>
      </c>
      <c r="V1227" s="53">
        <f t="shared" si="802"/>
        <v>0</v>
      </c>
      <c r="W1227" s="54">
        <f t="shared" si="803"/>
        <v>2</v>
      </c>
    </row>
    <row r="1228" spans="1:23" hidden="1">
      <c r="A1228" s="8" t="s">
        <v>571</v>
      </c>
      <c r="B1228" s="5" t="s">
        <v>572</v>
      </c>
      <c r="C1228" s="5" t="s">
        <v>2052</v>
      </c>
      <c r="D1228" s="5" t="s">
        <v>2053</v>
      </c>
      <c r="E1228" s="5" t="s">
        <v>574</v>
      </c>
      <c r="F1228" s="5" t="s">
        <v>311</v>
      </c>
      <c r="G1228" s="46" t="s">
        <v>1889</v>
      </c>
      <c r="H1228" s="8"/>
      <c r="I1228" s="47" t="s">
        <v>1872</v>
      </c>
      <c r="J1228" s="48" t="s">
        <v>11</v>
      </c>
      <c r="K1228" s="45"/>
      <c r="L1228" s="50">
        <v>26000</v>
      </c>
      <c r="M1228" s="50">
        <v>0</v>
      </c>
      <c r="N1228" s="51">
        <f t="shared" si="796"/>
        <v>0</v>
      </c>
      <c r="O1228" s="51" t="str">
        <f t="shared" si="797"/>
        <v>&lt;20%</v>
      </c>
      <c r="P1228" s="50">
        <f t="shared" si="798"/>
        <v>0</v>
      </c>
      <c r="Q1228" s="51">
        <f t="shared" si="799"/>
        <v>0</v>
      </c>
      <c r="R1228" s="52"/>
      <c r="S1228" s="53">
        <v>0</v>
      </c>
      <c r="T1228" s="54">
        <f t="shared" si="800"/>
        <v>2</v>
      </c>
      <c r="U1228" s="54" t="str">
        <f t="shared" si="801"/>
        <v>120% equal &amp; above</v>
      </c>
      <c r="V1228" s="53">
        <f t="shared" si="802"/>
        <v>0</v>
      </c>
      <c r="W1228" s="54">
        <f t="shared" si="803"/>
        <v>2</v>
      </c>
    </row>
    <row r="1229" spans="1:23" hidden="1">
      <c r="A1229" s="8" t="s">
        <v>428</v>
      </c>
      <c r="B1229" s="5" t="s">
        <v>429</v>
      </c>
      <c r="C1229" s="5" t="s">
        <v>2173</v>
      </c>
      <c r="D1229" s="5" t="s">
        <v>2174</v>
      </c>
      <c r="E1229" s="5" t="s">
        <v>310</v>
      </c>
      <c r="F1229" s="5" t="s">
        <v>311</v>
      </c>
      <c r="G1229" s="46" t="s">
        <v>1959</v>
      </c>
      <c r="H1229" s="8"/>
      <c r="I1229" s="47" t="s">
        <v>1872</v>
      </c>
      <c r="J1229" s="48" t="s">
        <v>11</v>
      </c>
      <c r="K1229" s="45"/>
      <c r="L1229" s="50">
        <v>26000</v>
      </c>
      <c r="M1229" s="50">
        <v>12880</v>
      </c>
      <c r="N1229" s="51">
        <f t="shared" si="796"/>
        <v>0.49538461538461537</v>
      </c>
      <c r="O1229" s="51" t="str">
        <f t="shared" si="797"/>
        <v>&gt;=20%-&lt;50%</v>
      </c>
      <c r="P1229" s="50">
        <f t="shared" si="798"/>
        <v>17563.636363636364</v>
      </c>
      <c r="Q1229" s="51">
        <f t="shared" si="799"/>
        <v>0.67552447552447559</v>
      </c>
      <c r="R1229" s="52"/>
      <c r="S1229" s="53">
        <v>4050</v>
      </c>
      <c r="T1229" s="54">
        <f t="shared" si="800"/>
        <v>2</v>
      </c>
      <c r="U1229" s="54" t="str">
        <f t="shared" si="801"/>
        <v>120% equal &amp; above</v>
      </c>
      <c r="V1229" s="53">
        <f t="shared" si="802"/>
        <v>5522.727272727273</v>
      </c>
      <c r="W1229" s="54">
        <f t="shared" si="803"/>
        <v>2</v>
      </c>
    </row>
    <row r="1230" spans="1:23" hidden="1">
      <c r="A1230" s="8" t="s">
        <v>633</v>
      </c>
      <c r="B1230" s="5" t="s">
        <v>128</v>
      </c>
      <c r="C1230" s="5" t="s">
        <v>1760</v>
      </c>
      <c r="D1230" s="5" t="s">
        <v>254</v>
      </c>
      <c r="E1230" s="5" t="s">
        <v>589</v>
      </c>
      <c r="F1230" s="5" t="s">
        <v>311</v>
      </c>
      <c r="G1230" s="46" t="s">
        <v>1923</v>
      </c>
      <c r="H1230" s="8"/>
      <c r="I1230" s="47" t="s">
        <v>1872</v>
      </c>
      <c r="J1230" s="48"/>
      <c r="K1230" s="45" t="s">
        <v>11</v>
      </c>
      <c r="L1230" s="50"/>
      <c r="M1230" s="50">
        <v>10130</v>
      </c>
      <c r="N1230" s="51">
        <f t="shared" si="796"/>
        <v>2</v>
      </c>
      <c r="O1230" s="51" t="str">
        <f t="shared" si="797"/>
        <v>120% equal &amp; above</v>
      </c>
      <c r="P1230" s="50">
        <f t="shared" si="798"/>
        <v>13813.636363636364</v>
      </c>
      <c r="Q1230" s="51">
        <f t="shared" si="799"/>
        <v>2</v>
      </c>
      <c r="R1230" s="52">
        <v>26000</v>
      </c>
      <c r="S1230" s="53">
        <v>13140</v>
      </c>
      <c r="T1230" s="54">
        <f t="shared" si="800"/>
        <v>0.50538461538461543</v>
      </c>
      <c r="U1230" s="54" t="str">
        <f t="shared" si="801"/>
        <v>&gt;=50%-&lt;80%</v>
      </c>
      <c r="V1230" s="53">
        <f t="shared" si="802"/>
        <v>17918.181818181816</v>
      </c>
      <c r="W1230" s="54">
        <f t="shared" si="803"/>
        <v>0.68916083916083903</v>
      </c>
    </row>
    <row r="1231" spans="1:23" hidden="1">
      <c r="A1231" s="8" t="s">
        <v>785</v>
      </c>
      <c r="B1231" s="5" t="s">
        <v>786</v>
      </c>
      <c r="C1231" s="5" t="s">
        <v>1801</v>
      </c>
      <c r="D1231" s="5" t="s">
        <v>57</v>
      </c>
      <c r="E1231" s="5" t="s">
        <v>789</v>
      </c>
      <c r="F1231" s="5" t="s">
        <v>311</v>
      </c>
      <c r="G1231" s="46" t="s">
        <v>1954</v>
      </c>
      <c r="H1231" s="8"/>
      <c r="I1231" s="47" t="s">
        <v>1872</v>
      </c>
      <c r="J1231" s="48"/>
      <c r="K1231" s="45" t="s">
        <v>11</v>
      </c>
      <c r="L1231" s="50"/>
      <c r="M1231" s="50">
        <v>2220</v>
      </c>
      <c r="N1231" s="51">
        <f t="shared" si="796"/>
        <v>2</v>
      </c>
      <c r="O1231" s="51" t="str">
        <f t="shared" si="797"/>
        <v>120% equal &amp; above</v>
      </c>
      <c r="P1231" s="50">
        <f t="shared" si="798"/>
        <v>3027.272727272727</v>
      </c>
      <c r="Q1231" s="51">
        <f t="shared" si="799"/>
        <v>2</v>
      </c>
      <c r="R1231" s="52">
        <v>26000</v>
      </c>
      <c r="S1231" s="53">
        <v>24240</v>
      </c>
      <c r="T1231" s="54">
        <f t="shared" si="800"/>
        <v>0.93230769230769228</v>
      </c>
      <c r="U1231" s="54" t="str">
        <f t="shared" si="801"/>
        <v>&gt;=80%-&lt;100%</v>
      </c>
      <c r="V1231" s="53">
        <f t="shared" si="802"/>
        <v>33054.545454545456</v>
      </c>
      <c r="W1231" s="54">
        <f t="shared" si="803"/>
        <v>1.2713286713286713</v>
      </c>
    </row>
    <row r="1232" spans="1:23" hidden="1">
      <c r="A1232" s="8" t="s">
        <v>785</v>
      </c>
      <c r="B1232" s="5" t="s">
        <v>786</v>
      </c>
      <c r="C1232" s="5" t="s">
        <v>1770</v>
      </c>
      <c r="D1232" s="5" t="s">
        <v>1771</v>
      </c>
      <c r="E1232" s="5" t="s">
        <v>789</v>
      </c>
      <c r="F1232" s="5" t="s">
        <v>311</v>
      </c>
      <c r="G1232" s="46" t="s">
        <v>1954</v>
      </c>
      <c r="H1232" s="8"/>
      <c r="I1232" s="47" t="s">
        <v>1872</v>
      </c>
      <c r="J1232" s="48"/>
      <c r="K1232" s="45" t="s">
        <v>11</v>
      </c>
      <c r="L1232" s="50"/>
      <c r="M1232" s="50">
        <v>20005</v>
      </c>
      <c r="N1232" s="51">
        <f t="shared" si="796"/>
        <v>2</v>
      </c>
      <c r="O1232" s="51" t="str">
        <f t="shared" si="797"/>
        <v>120% equal &amp; above</v>
      </c>
      <c r="P1232" s="50">
        <f t="shared" si="798"/>
        <v>27279.545454545456</v>
      </c>
      <c r="Q1232" s="51">
        <f t="shared" si="799"/>
        <v>2</v>
      </c>
      <c r="R1232" s="52">
        <v>26000</v>
      </c>
      <c r="S1232" s="53">
        <v>0</v>
      </c>
      <c r="T1232" s="54">
        <f t="shared" si="800"/>
        <v>0</v>
      </c>
      <c r="U1232" s="54" t="str">
        <f t="shared" si="801"/>
        <v>&lt;20%</v>
      </c>
      <c r="V1232" s="53">
        <f t="shared" si="802"/>
        <v>0</v>
      </c>
      <c r="W1232" s="54">
        <f t="shared" si="803"/>
        <v>0</v>
      </c>
    </row>
    <row r="1233" spans="1:23" hidden="1">
      <c r="A1233" s="8" t="s">
        <v>785</v>
      </c>
      <c r="B1233" s="5" t="s">
        <v>786</v>
      </c>
      <c r="C1233" s="5" t="s">
        <v>2604</v>
      </c>
      <c r="D1233" s="5" t="s">
        <v>153</v>
      </c>
      <c r="E1233" s="5" t="s">
        <v>789</v>
      </c>
      <c r="F1233" s="5" t="s">
        <v>311</v>
      </c>
      <c r="G1233" s="46" t="s">
        <v>1950</v>
      </c>
      <c r="H1233" s="8"/>
      <c r="I1233" s="47" t="s">
        <v>1872</v>
      </c>
      <c r="J1233" s="48"/>
      <c r="K1233" s="45" t="s">
        <v>11</v>
      </c>
      <c r="L1233" s="50"/>
      <c r="M1233" s="50">
        <v>9840</v>
      </c>
      <c r="N1233" s="51">
        <f t="shared" si="796"/>
        <v>2</v>
      </c>
      <c r="O1233" s="51" t="str">
        <f t="shared" si="797"/>
        <v>120% equal &amp; above</v>
      </c>
      <c r="P1233" s="50">
        <f t="shared" si="798"/>
        <v>13418.181818181818</v>
      </c>
      <c r="Q1233" s="51">
        <f t="shared" si="799"/>
        <v>2</v>
      </c>
      <c r="R1233" s="52">
        <v>26000</v>
      </c>
      <c r="S1233" s="53">
        <v>14670</v>
      </c>
      <c r="T1233" s="54">
        <f t="shared" si="800"/>
        <v>0.5642307692307692</v>
      </c>
      <c r="U1233" s="54" t="str">
        <f t="shared" si="801"/>
        <v>&gt;=50%-&lt;80%</v>
      </c>
      <c r="V1233" s="53">
        <f t="shared" si="802"/>
        <v>20004.545454545456</v>
      </c>
      <c r="W1233" s="54">
        <f t="shared" si="803"/>
        <v>0.76940559440559442</v>
      </c>
    </row>
    <row r="1234" spans="1:23" hidden="1">
      <c r="A1234" s="8" t="s">
        <v>776</v>
      </c>
      <c r="B1234" s="5" t="s">
        <v>777</v>
      </c>
      <c r="C1234" s="5" t="s">
        <v>2267</v>
      </c>
      <c r="D1234" s="5" t="s">
        <v>2268</v>
      </c>
      <c r="E1234" s="5" t="s">
        <v>574</v>
      </c>
      <c r="F1234" s="5" t="s">
        <v>311</v>
      </c>
      <c r="G1234" s="46" t="s">
        <v>1966</v>
      </c>
      <c r="H1234" s="8"/>
      <c r="I1234" s="47" t="s">
        <v>1872</v>
      </c>
      <c r="J1234" s="48"/>
      <c r="K1234" s="45" t="s">
        <v>11</v>
      </c>
      <c r="L1234" s="50"/>
      <c r="M1234" s="50">
        <v>0</v>
      </c>
      <c r="N1234" s="51">
        <f t="shared" si="796"/>
        <v>2</v>
      </c>
      <c r="O1234" s="51" t="str">
        <f t="shared" si="797"/>
        <v>120% equal &amp; above</v>
      </c>
      <c r="P1234" s="50">
        <f t="shared" si="798"/>
        <v>0</v>
      </c>
      <c r="Q1234" s="51">
        <f t="shared" si="799"/>
        <v>2</v>
      </c>
      <c r="R1234" s="52">
        <v>26000</v>
      </c>
      <c r="S1234" s="53">
        <v>5940</v>
      </c>
      <c r="T1234" s="54">
        <f t="shared" si="800"/>
        <v>0.22846153846153847</v>
      </c>
      <c r="U1234" s="54" t="str">
        <f t="shared" si="801"/>
        <v>&gt;=20%-&lt;50%</v>
      </c>
      <c r="V1234" s="53">
        <f t="shared" si="802"/>
        <v>8100</v>
      </c>
      <c r="W1234" s="54">
        <f t="shared" si="803"/>
        <v>0.31153846153846154</v>
      </c>
    </row>
    <row r="1235" spans="1:23" hidden="1">
      <c r="A1235" s="8" t="s">
        <v>776</v>
      </c>
      <c r="B1235" s="5" t="s">
        <v>777</v>
      </c>
      <c r="C1235" s="5" t="s">
        <v>2599</v>
      </c>
      <c r="D1235" s="5" t="s">
        <v>136</v>
      </c>
      <c r="E1235" s="5" t="s">
        <v>574</v>
      </c>
      <c r="F1235" s="5" t="s">
        <v>311</v>
      </c>
      <c r="G1235" s="46" t="s">
        <v>1962</v>
      </c>
      <c r="H1235" s="8"/>
      <c r="I1235" s="47" t="s">
        <v>1872</v>
      </c>
      <c r="J1235" s="48"/>
      <c r="K1235" s="45" t="s">
        <v>11</v>
      </c>
      <c r="L1235" s="50"/>
      <c r="M1235" s="50">
        <v>0</v>
      </c>
      <c r="N1235" s="51">
        <f t="shared" si="796"/>
        <v>2</v>
      </c>
      <c r="O1235" s="51" t="str">
        <f t="shared" si="797"/>
        <v>120% equal &amp; above</v>
      </c>
      <c r="P1235" s="50">
        <f t="shared" si="798"/>
        <v>0</v>
      </c>
      <c r="Q1235" s="51">
        <f t="shared" si="799"/>
        <v>2</v>
      </c>
      <c r="R1235" s="52">
        <v>26000</v>
      </c>
      <c r="S1235" s="53">
        <v>0</v>
      </c>
      <c r="T1235" s="54">
        <f t="shared" si="800"/>
        <v>0</v>
      </c>
      <c r="U1235" s="54" t="str">
        <f t="shared" si="801"/>
        <v>&lt;20%</v>
      </c>
      <c r="V1235" s="53">
        <f t="shared" si="802"/>
        <v>0</v>
      </c>
      <c r="W1235" s="54">
        <f t="shared" si="803"/>
        <v>0</v>
      </c>
    </row>
    <row r="1236" spans="1:23" hidden="1">
      <c r="A1236" s="8" t="s">
        <v>776</v>
      </c>
      <c r="B1236" s="5" t="s">
        <v>777</v>
      </c>
      <c r="C1236" s="5" t="s">
        <v>2393</v>
      </c>
      <c r="D1236" s="5" t="s">
        <v>2394</v>
      </c>
      <c r="E1236" s="5" t="s">
        <v>574</v>
      </c>
      <c r="F1236" s="5" t="s">
        <v>311</v>
      </c>
      <c r="G1236" s="46" t="s">
        <v>1966</v>
      </c>
      <c r="H1236" s="8"/>
      <c r="I1236" s="47" t="s">
        <v>1872</v>
      </c>
      <c r="J1236" s="48"/>
      <c r="K1236" s="45" t="s">
        <v>11</v>
      </c>
      <c r="L1236" s="50"/>
      <c r="M1236" s="50">
        <v>12955</v>
      </c>
      <c r="N1236" s="51">
        <f t="shared" si="796"/>
        <v>2</v>
      </c>
      <c r="O1236" s="51" t="str">
        <f t="shared" si="797"/>
        <v>120% equal &amp; above</v>
      </c>
      <c r="P1236" s="50">
        <f t="shared" si="798"/>
        <v>17665.909090909092</v>
      </c>
      <c r="Q1236" s="51">
        <f t="shared" si="799"/>
        <v>2</v>
      </c>
      <c r="R1236" s="52">
        <v>26000</v>
      </c>
      <c r="S1236" s="53">
        <v>38280</v>
      </c>
      <c r="T1236" s="54">
        <f t="shared" si="800"/>
        <v>1.4723076923076923</v>
      </c>
      <c r="U1236" s="54" t="str">
        <f t="shared" si="801"/>
        <v>120% equal &amp; above</v>
      </c>
      <c r="V1236" s="53">
        <f t="shared" si="802"/>
        <v>52200</v>
      </c>
      <c r="W1236" s="54">
        <f t="shared" si="803"/>
        <v>2.0076923076923077</v>
      </c>
    </row>
    <row r="1237" spans="1:23" hidden="1">
      <c r="A1237" s="8" t="s">
        <v>776</v>
      </c>
      <c r="B1237" s="5" t="s">
        <v>777</v>
      </c>
      <c r="C1237" s="5" t="s">
        <v>2732</v>
      </c>
      <c r="D1237" s="5" t="s">
        <v>103</v>
      </c>
      <c r="E1237" s="5" t="s">
        <v>574</v>
      </c>
      <c r="F1237" s="5" t="s">
        <v>311</v>
      </c>
      <c r="G1237" s="46" t="s">
        <v>1943</v>
      </c>
      <c r="H1237" s="8"/>
      <c r="I1237" s="47" t="s">
        <v>1872</v>
      </c>
      <c r="J1237" s="48"/>
      <c r="K1237" s="45" t="s">
        <v>11</v>
      </c>
      <c r="L1237" s="50"/>
      <c r="M1237" s="50">
        <v>9640</v>
      </c>
      <c r="N1237" s="51">
        <f t="shared" si="796"/>
        <v>2</v>
      </c>
      <c r="O1237" s="51" t="str">
        <f t="shared" ref="O1237:O1255" si="804">IF(N1237&gt;=120%, "120% equal &amp; above", IF(N1237&gt;=100%,"&gt;=100%- &lt;120%",IF(N1237&gt;=80%,"&gt;=80%-&lt;100%",IF(N1237&gt;=50%,"&gt;=50%-&lt;80%",IF(N1237&gt;=20%,"&gt;=20%-&lt;50%","&lt;20%")))))</f>
        <v>120% equal &amp; above</v>
      </c>
      <c r="P1237" s="50">
        <f t="shared" si="798"/>
        <v>13145.454545454546</v>
      </c>
      <c r="Q1237" s="51">
        <f t="shared" ref="Q1237:Q1255" si="805">IFERROR(P1237/L1237,2)</f>
        <v>2</v>
      </c>
      <c r="R1237" s="52">
        <v>26000</v>
      </c>
      <c r="S1237" s="53">
        <v>28920</v>
      </c>
      <c r="T1237" s="54">
        <f t="shared" si="800"/>
        <v>1.1123076923076922</v>
      </c>
      <c r="U1237" s="54" t="str">
        <f t="shared" ref="U1237:U1255" si="806">IF(T1237&gt;=120%, "120% equal &amp; above", IF(T1237&gt;=100%,"&gt;=100%- &lt;120%",IF(T1237&gt;=80%,"&gt;=80%-&lt;100%",IF(T1237&gt;=50%,"&gt;=50%-&lt;80%",IF(T1237&gt;=20%,"&gt;=20%-&lt;50%","&lt;20%")))))</f>
        <v>&gt;=100%- &lt;120%</v>
      </c>
      <c r="V1237" s="53">
        <f t="shared" si="802"/>
        <v>39436.363636363632</v>
      </c>
      <c r="W1237" s="54">
        <f t="shared" ref="W1237:W1255" si="807">IFERROR(V1237/R1237,2)</f>
        <v>1.5167832167832167</v>
      </c>
    </row>
    <row r="1238" spans="1:23" hidden="1">
      <c r="A1238" s="8" t="s">
        <v>776</v>
      </c>
      <c r="B1238" s="5" t="s">
        <v>777</v>
      </c>
      <c r="C1238" s="5" t="s">
        <v>2737</v>
      </c>
      <c r="D1238" s="5" t="s">
        <v>2738</v>
      </c>
      <c r="E1238" s="5" t="s">
        <v>574</v>
      </c>
      <c r="F1238" s="5" t="s">
        <v>311</v>
      </c>
      <c r="G1238" s="46" t="s">
        <v>1961</v>
      </c>
      <c r="H1238" s="8"/>
      <c r="I1238" s="47" t="s">
        <v>1872</v>
      </c>
      <c r="J1238" s="48"/>
      <c r="K1238" s="45" t="s">
        <v>11</v>
      </c>
      <c r="L1238" s="50"/>
      <c r="M1238" s="50">
        <v>9590</v>
      </c>
      <c r="N1238" s="51">
        <f t="shared" ref="N1238:N1256" si="808">IFERROR(M1238/L1238,2)</f>
        <v>2</v>
      </c>
      <c r="O1238" s="51" t="str">
        <f t="shared" si="804"/>
        <v>120% equal &amp; above</v>
      </c>
      <c r="P1238" s="50">
        <f t="shared" ref="P1238:P1256" si="809">M1238/$B$3*$B$2</f>
        <v>13077.272727272728</v>
      </c>
      <c r="Q1238" s="51">
        <f t="shared" si="805"/>
        <v>2</v>
      </c>
      <c r="R1238" s="52">
        <v>26000</v>
      </c>
      <c r="S1238" s="53">
        <v>0</v>
      </c>
      <c r="T1238" s="54">
        <f t="shared" ref="T1238:T1256" si="810">IFERROR(S1238/R1238,2)</f>
        <v>0</v>
      </c>
      <c r="U1238" s="54" t="str">
        <f t="shared" si="806"/>
        <v>&lt;20%</v>
      </c>
      <c r="V1238" s="53">
        <f t="shared" ref="V1238:V1256" si="811">S1238/$B$3*$B$2</f>
        <v>0</v>
      </c>
      <c r="W1238" s="54">
        <f t="shared" si="807"/>
        <v>0</v>
      </c>
    </row>
    <row r="1239" spans="1:23" hidden="1">
      <c r="A1239" s="8" t="s">
        <v>776</v>
      </c>
      <c r="B1239" s="5" t="s">
        <v>777</v>
      </c>
      <c r="C1239" s="5" t="s">
        <v>2739</v>
      </c>
      <c r="D1239" s="5" t="s">
        <v>193</v>
      </c>
      <c r="E1239" s="5" t="s">
        <v>574</v>
      </c>
      <c r="F1239" s="5" t="s">
        <v>311</v>
      </c>
      <c r="G1239" s="46" t="s">
        <v>1945</v>
      </c>
      <c r="H1239" s="8"/>
      <c r="I1239" s="47" t="s">
        <v>1872</v>
      </c>
      <c r="J1239" s="48"/>
      <c r="K1239" s="45" t="s">
        <v>11</v>
      </c>
      <c r="L1239" s="50"/>
      <c r="M1239" s="50">
        <v>27430</v>
      </c>
      <c r="N1239" s="51">
        <f t="shared" si="808"/>
        <v>2</v>
      </c>
      <c r="O1239" s="51" t="str">
        <f t="shared" si="804"/>
        <v>120% equal &amp; above</v>
      </c>
      <c r="P1239" s="50">
        <f t="shared" si="809"/>
        <v>37404.545454545456</v>
      </c>
      <c r="Q1239" s="51">
        <f t="shared" si="805"/>
        <v>2</v>
      </c>
      <c r="R1239" s="52">
        <v>26000</v>
      </c>
      <c r="S1239" s="53">
        <v>10720</v>
      </c>
      <c r="T1239" s="54">
        <f t="shared" si="810"/>
        <v>0.41230769230769232</v>
      </c>
      <c r="U1239" s="54" t="str">
        <f t="shared" si="806"/>
        <v>&gt;=20%-&lt;50%</v>
      </c>
      <c r="V1239" s="53">
        <f t="shared" si="811"/>
        <v>14618.181818181818</v>
      </c>
      <c r="W1239" s="54">
        <f t="shared" si="807"/>
        <v>0.56223776223776223</v>
      </c>
    </row>
    <row r="1240" spans="1:23" hidden="1">
      <c r="A1240" s="8" t="s">
        <v>776</v>
      </c>
      <c r="B1240" s="5" t="s">
        <v>777</v>
      </c>
      <c r="C1240" s="5" t="s">
        <v>2410</v>
      </c>
      <c r="D1240" s="5" t="s">
        <v>2411</v>
      </c>
      <c r="E1240" s="5" t="s">
        <v>574</v>
      </c>
      <c r="F1240" s="5" t="s">
        <v>311</v>
      </c>
      <c r="G1240" s="46" t="s">
        <v>1943</v>
      </c>
      <c r="H1240" s="8"/>
      <c r="I1240" s="47" t="s">
        <v>1872</v>
      </c>
      <c r="J1240" s="48"/>
      <c r="K1240" s="45" t="s">
        <v>11</v>
      </c>
      <c r="L1240" s="50"/>
      <c r="M1240" s="50">
        <v>0</v>
      </c>
      <c r="N1240" s="51">
        <f t="shared" si="808"/>
        <v>2</v>
      </c>
      <c r="O1240" s="51" t="str">
        <f t="shared" si="804"/>
        <v>120% equal &amp; above</v>
      </c>
      <c r="P1240" s="50">
        <f t="shared" si="809"/>
        <v>0</v>
      </c>
      <c r="Q1240" s="51">
        <f t="shared" si="805"/>
        <v>2</v>
      </c>
      <c r="R1240" s="52">
        <v>26000</v>
      </c>
      <c r="S1240" s="53">
        <v>0</v>
      </c>
      <c r="T1240" s="54">
        <f t="shared" si="810"/>
        <v>0</v>
      </c>
      <c r="U1240" s="54" t="str">
        <f t="shared" si="806"/>
        <v>&lt;20%</v>
      </c>
      <c r="V1240" s="53">
        <f t="shared" si="811"/>
        <v>0</v>
      </c>
      <c r="W1240" s="54">
        <f t="shared" si="807"/>
        <v>0</v>
      </c>
    </row>
    <row r="1241" spans="1:23" hidden="1">
      <c r="A1241" s="8" t="s">
        <v>776</v>
      </c>
      <c r="B1241" s="5" t="s">
        <v>777</v>
      </c>
      <c r="C1241" s="5" t="s">
        <v>2478</v>
      </c>
      <c r="D1241" s="5" t="s">
        <v>2479</v>
      </c>
      <c r="E1241" s="5" t="s">
        <v>574</v>
      </c>
      <c r="F1241" s="5" t="s">
        <v>311</v>
      </c>
      <c r="G1241" s="46" t="s">
        <v>1945</v>
      </c>
      <c r="H1241" s="8"/>
      <c r="I1241" s="47" t="s">
        <v>1872</v>
      </c>
      <c r="J1241" s="48"/>
      <c r="K1241" s="45" t="s">
        <v>11</v>
      </c>
      <c r="L1241" s="50"/>
      <c r="M1241" s="50">
        <v>0</v>
      </c>
      <c r="N1241" s="51">
        <f t="shared" si="808"/>
        <v>2</v>
      </c>
      <c r="O1241" s="51" t="str">
        <f t="shared" si="804"/>
        <v>120% equal &amp; above</v>
      </c>
      <c r="P1241" s="50">
        <f t="shared" si="809"/>
        <v>0</v>
      </c>
      <c r="Q1241" s="51">
        <f t="shared" si="805"/>
        <v>2</v>
      </c>
      <c r="R1241" s="52">
        <v>26000</v>
      </c>
      <c r="S1241" s="53">
        <v>22440</v>
      </c>
      <c r="T1241" s="54">
        <f t="shared" si="810"/>
        <v>0.86307692307692307</v>
      </c>
      <c r="U1241" s="54" t="str">
        <f t="shared" si="806"/>
        <v>&gt;=80%-&lt;100%</v>
      </c>
      <c r="V1241" s="53">
        <f t="shared" si="811"/>
        <v>30600</v>
      </c>
      <c r="W1241" s="54">
        <f t="shared" si="807"/>
        <v>1.176923076923077</v>
      </c>
    </row>
    <row r="1242" spans="1:23" hidden="1">
      <c r="A1242" s="8" t="s">
        <v>776</v>
      </c>
      <c r="B1242" s="5" t="s">
        <v>777</v>
      </c>
      <c r="C1242" s="5" t="s">
        <v>1837</v>
      </c>
      <c r="D1242" s="5" t="s">
        <v>1838</v>
      </c>
      <c r="E1242" s="5" t="s">
        <v>574</v>
      </c>
      <c r="F1242" s="5" t="s">
        <v>311</v>
      </c>
      <c r="G1242" s="46" t="s">
        <v>1961</v>
      </c>
      <c r="H1242" s="8"/>
      <c r="I1242" s="47" t="s">
        <v>1872</v>
      </c>
      <c r="J1242" s="48"/>
      <c r="K1242" s="45" t="s">
        <v>11</v>
      </c>
      <c r="L1242" s="50"/>
      <c r="M1242" s="50">
        <v>2140</v>
      </c>
      <c r="N1242" s="51">
        <f t="shared" si="808"/>
        <v>2</v>
      </c>
      <c r="O1242" s="51" t="str">
        <f t="shared" si="804"/>
        <v>120% equal &amp; above</v>
      </c>
      <c r="P1242" s="50">
        <f t="shared" si="809"/>
        <v>2918.181818181818</v>
      </c>
      <c r="Q1242" s="51">
        <f t="shared" si="805"/>
        <v>2</v>
      </c>
      <c r="R1242" s="52">
        <v>26000</v>
      </c>
      <c r="S1242" s="53">
        <v>0</v>
      </c>
      <c r="T1242" s="54">
        <f t="shared" si="810"/>
        <v>0</v>
      </c>
      <c r="U1242" s="54" t="str">
        <f t="shared" si="806"/>
        <v>&lt;20%</v>
      </c>
      <c r="V1242" s="53">
        <f t="shared" si="811"/>
        <v>0</v>
      </c>
      <c r="W1242" s="54">
        <f t="shared" si="807"/>
        <v>0</v>
      </c>
    </row>
    <row r="1243" spans="1:23" hidden="1">
      <c r="A1243" s="8" t="s">
        <v>701</v>
      </c>
      <c r="B1243" s="5" t="s">
        <v>300</v>
      </c>
      <c r="C1243" s="5" t="s">
        <v>1218</v>
      </c>
      <c r="D1243" s="5" t="s">
        <v>228</v>
      </c>
      <c r="E1243" s="5" t="s">
        <v>473</v>
      </c>
      <c r="F1243" s="5" t="s">
        <v>311</v>
      </c>
      <c r="G1243" s="46" t="s">
        <v>2768</v>
      </c>
      <c r="H1243" s="8"/>
      <c r="I1243" s="47" t="s">
        <v>1872</v>
      </c>
      <c r="J1243" s="48" t="s">
        <v>11</v>
      </c>
      <c r="K1243" s="45"/>
      <c r="L1243" s="50">
        <v>25762.53</v>
      </c>
      <c r="M1243" s="50">
        <v>18895</v>
      </c>
      <c r="N1243" s="51">
        <f t="shared" si="808"/>
        <v>0.73342951953864788</v>
      </c>
      <c r="O1243" s="51" t="str">
        <f t="shared" si="804"/>
        <v>&gt;=50%-&lt;80%</v>
      </c>
      <c r="P1243" s="50">
        <f t="shared" si="809"/>
        <v>25765.909090909092</v>
      </c>
      <c r="Q1243" s="51">
        <f t="shared" si="805"/>
        <v>1.0001311630072471</v>
      </c>
      <c r="R1243" s="52"/>
      <c r="S1243" s="53">
        <v>4990</v>
      </c>
      <c r="T1243" s="54">
        <f t="shared" si="810"/>
        <v>2</v>
      </c>
      <c r="U1243" s="54" t="str">
        <f t="shared" si="806"/>
        <v>120% equal &amp; above</v>
      </c>
      <c r="V1243" s="53">
        <f t="shared" si="811"/>
        <v>6804.545454545454</v>
      </c>
      <c r="W1243" s="54">
        <f t="shared" si="807"/>
        <v>2</v>
      </c>
    </row>
    <row r="1244" spans="1:23" hidden="1">
      <c r="A1244" s="8" t="s">
        <v>776</v>
      </c>
      <c r="B1244" s="5" t="s">
        <v>777</v>
      </c>
      <c r="C1244" s="5" t="s">
        <v>2382</v>
      </c>
      <c r="D1244" s="5" t="s">
        <v>2383</v>
      </c>
      <c r="E1244" s="5" t="s">
        <v>574</v>
      </c>
      <c r="F1244" s="5" t="s">
        <v>311</v>
      </c>
      <c r="G1244" s="46" t="s">
        <v>1943</v>
      </c>
      <c r="H1244" s="8"/>
      <c r="I1244" s="47" t="s">
        <v>1872</v>
      </c>
      <c r="J1244" s="48" t="s">
        <v>11</v>
      </c>
      <c r="K1244" s="45"/>
      <c r="L1244" s="50">
        <v>25512.5</v>
      </c>
      <c r="M1244" s="50">
        <v>1990</v>
      </c>
      <c r="N1244" s="51">
        <f t="shared" si="808"/>
        <v>7.8000979911807933E-2</v>
      </c>
      <c r="O1244" s="51" t="str">
        <f t="shared" si="804"/>
        <v>&lt;20%</v>
      </c>
      <c r="P1244" s="50">
        <f t="shared" si="809"/>
        <v>2713.6363636363635</v>
      </c>
      <c r="Q1244" s="51">
        <f t="shared" si="805"/>
        <v>0.10636497260701082</v>
      </c>
      <c r="R1244" s="52"/>
      <c r="S1244" s="53">
        <v>0</v>
      </c>
      <c r="T1244" s="54">
        <f t="shared" si="810"/>
        <v>2</v>
      </c>
      <c r="U1244" s="54" t="str">
        <f t="shared" si="806"/>
        <v>120% equal &amp; above</v>
      </c>
      <c r="V1244" s="53">
        <f t="shared" si="811"/>
        <v>0</v>
      </c>
      <c r="W1244" s="54">
        <f t="shared" si="807"/>
        <v>2</v>
      </c>
    </row>
    <row r="1245" spans="1:23" hidden="1">
      <c r="A1245" s="8" t="s">
        <v>701</v>
      </c>
      <c r="B1245" s="5" t="s">
        <v>300</v>
      </c>
      <c r="C1245" s="5" t="s">
        <v>1125</v>
      </c>
      <c r="D1245" s="5" t="s">
        <v>178</v>
      </c>
      <c r="E1245" s="5" t="s">
        <v>473</v>
      </c>
      <c r="F1245" s="5" t="s">
        <v>311</v>
      </c>
      <c r="G1245" s="46" t="s">
        <v>1939</v>
      </c>
      <c r="H1245" s="8"/>
      <c r="I1245" s="47" t="s">
        <v>1872</v>
      </c>
      <c r="J1245" s="48" t="s">
        <v>11</v>
      </c>
      <c r="K1245" s="45"/>
      <c r="L1245" s="50">
        <v>25135.32</v>
      </c>
      <c r="M1245" s="50">
        <v>29110</v>
      </c>
      <c r="N1245" s="51">
        <f t="shared" si="808"/>
        <v>1.1581312670775625</v>
      </c>
      <c r="O1245" s="51" t="str">
        <f t="shared" si="804"/>
        <v>&gt;=100%- &lt;120%</v>
      </c>
      <c r="P1245" s="50">
        <f t="shared" si="809"/>
        <v>39695.454545454544</v>
      </c>
      <c r="Q1245" s="51">
        <f t="shared" si="805"/>
        <v>1.5792699096512217</v>
      </c>
      <c r="R1245" s="52"/>
      <c r="S1245" s="53">
        <v>0</v>
      </c>
      <c r="T1245" s="54">
        <f t="shared" si="810"/>
        <v>2</v>
      </c>
      <c r="U1245" s="54" t="str">
        <f t="shared" si="806"/>
        <v>120% equal &amp; above</v>
      </c>
      <c r="V1245" s="53">
        <f t="shared" si="811"/>
        <v>0</v>
      </c>
      <c r="W1245" s="54">
        <f t="shared" si="807"/>
        <v>2</v>
      </c>
    </row>
    <row r="1246" spans="1:23" hidden="1">
      <c r="A1246" s="8" t="s">
        <v>324</v>
      </c>
      <c r="B1246" s="5" t="s">
        <v>325</v>
      </c>
      <c r="C1246" s="5" t="s">
        <v>2146</v>
      </c>
      <c r="D1246" s="5" t="s">
        <v>43</v>
      </c>
      <c r="E1246" s="5" t="s">
        <v>310</v>
      </c>
      <c r="F1246" s="5" t="s">
        <v>311</v>
      </c>
      <c r="G1246" s="46" t="s">
        <v>1898</v>
      </c>
      <c r="H1246" s="8"/>
      <c r="I1246" s="47" t="s">
        <v>1872</v>
      </c>
      <c r="J1246" s="48" t="s">
        <v>11</v>
      </c>
      <c r="K1246" s="45"/>
      <c r="L1246" s="50">
        <v>25079.429999999997</v>
      </c>
      <c r="M1246" s="50">
        <v>23515</v>
      </c>
      <c r="N1246" s="51">
        <f t="shared" si="808"/>
        <v>0.93762099058870174</v>
      </c>
      <c r="O1246" s="51" t="str">
        <f t="shared" si="804"/>
        <v>&gt;=80%-&lt;100%</v>
      </c>
      <c r="P1246" s="50">
        <f t="shared" si="809"/>
        <v>32065.909090909088</v>
      </c>
      <c r="Q1246" s="51">
        <f t="shared" si="805"/>
        <v>1.2785740780755022</v>
      </c>
      <c r="R1246" s="52"/>
      <c r="S1246" s="53">
        <v>0</v>
      </c>
      <c r="T1246" s="54">
        <f t="shared" si="810"/>
        <v>2</v>
      </c>
      <c r="U1246" s="54" t="str">
        <f t="shared" si="806"/>
        <v>120% equal &amp; above</v>
      </c>
      <c r="V1246" s="53">
        <f t="shared" si="811"/>
        <v>0</v>
      </c>
      <c r="W1246" s="54">
        <f t="shared" si="807"/>
        <v>2</v>
      </c>
    </row>
    <row r="1247" spans="1:23" hidden="1">
      <c r="A1247" s="8" t="s">
        <v>307</v>
      </c>
      <c r="B1247" s="5" t="s">
        <v>308</v>
      </c>
      <c r="C1247" s="5" t="s">
        <v>2612</v>
      </c>
      <c r="D1247" s="5" t="s">
        <v>2613</v>
      </c>
      <c r="E1247" s="5" t="s">
        <v>310</v>
      </c>
      <c r="F1247" s="5" t="s">
        <v>311</v>
      </c>
      <c r="G1247" s="46" t="s">
        <v>1891</v>
      </c>
      <c r="H1247" s="8"/>
      <c r="I1247" s="47" t="s">
        <v>1872</v>
      </c>
      <c r="J1247" s="48" t="s">
        <v>11</v>
      </c>
      <c r="K1247" s="45"/>
      <c r="L1247" s="50">
        <v>25000</v>
      </c>
      <c r="M1247" s="50">
        <v>6730</v>
      </c>
      <c r="N1247" s="51">
        <f t="shared" si="808"/>
        <v>0.26919999999999999</v>
      </c>
      <c r="O1247" s="51" t="str">
        <f t="shared" si="804"/>
        <v>&gt;=20%-&lt;50%</v>
      </c>
      <c r="P1247" s="50">
        <f t="shared" si="809"/>
        <v>9177.2727272727279</v>
      </c>
      <c r="Q1247" s="51">
        <f t="shared" si="805"/>
        <v>0.36709090909090913</v>
      </c>
      <c r="R1247" s="52"/>
      <c r="S1247" s="53">
        <v>0</v>
      </c>
      <c r="T1247" s="54">
        <f t="shared" si="810"/>
        <v>2</v>
      </c>
      <c r="U1247" s="54" t="str">
        <f t="shared" si="806"/>
        <v>120% equal &amp; above</v>
      </c>
      <c r="V1247" s="53">
        <f t="shared" si="811"/>
        <v>0</v>
      </c>
      <c r="W1247" s="54">
        <f t="shared" si="807"/>
        <v>2</v>
      </c>
    </row>
    <row r="1248" spans="1:23" hidden="1">
      <c r="A1248" s="8" t="s">
        <v>307</v>
      </c>
      <c r="B1248" s="5" t="s">
        <v>308</v>
      </c>
      <c r="C1248" s="5" t="s">
        <v>2149</v>
      </c>
      <c r="D1248" s="5" t="s">
        <v>38</v>
      </c>
      <c r="E1248" s="5" t="s">
        <v>310</v>
      </c>
      <c r="F1248" s="5" t="s">
        <v>311</v>
      </c>
      <c r="G1248" s="46" t="s">
        <v>1895</v>
      </c>
      <c r="H1248" s="8"/>
      <c r="I1248" s="47" t="s">
        <v>1872</v>
      </c>
      <c r="J1248" s="48" t="s">
        <v>11</v>
      </c>
      <c r="K1248" s="45"/>
      <c r="L1248" s="50">
        <v>25000</v>
      </c>
      <c r="M1248" s="50">
        <v>58830</v>
      </c>
      <c r="N1248" s="51">
        <f t="shared" si="808"/>
        <v>2.3532000000000002</v>
      </c>
      <c r="O1248" s="51" t="str">
        <f t="shared" si="804"/>
        <v>120% equal &amp; above</v>
      </c>
      <c r="P1248" s="50">
        <f t="shared" si="809"/>
        <v>80222.727272727265</v>
      </c>
      <c r="Q1248" s="51">
        <f t="shared" si="805"/>
        <v>3.2089090909090907</v>
      </c>
      <c r="R1248" s="52"/>
      <c r="S1248" s="53">
        <v>0</v>
      </c>
      <c r="T1248" s="54">
        <f t="shared" si="810"/>
        <v>2</v>
      </c>
      <c r="U1248" s="54" t="str">
        <f t="shared" si="806"/>
        <v>120% equal &amp; above</v>
      </c>
      <c r="V1248" s="53">
        <f t="shared" si="811"/>
        <v>0</v>
      </c>
      <c r="W1248" s="54">
        <f t="shared" si="807"/>
        <v>2</v>
      </c>
    </row>
    <row r="1249" spans="1:23" hidden="1">
      <c r="A1249" s="8" t="s">
        <v>785</v>
      </c>
      <c r="B1249" s="5" t="s">
        <v>786</v>
      </c>
      <c r="C1249" s="5" t="s">
        <v>2140</v>
      </c>
      <c r="D1249" s="5" t="s">
        <v>2765</v>
      </c>
      <c r="E1249" s="5" t="s">
        <v>789</v>
      </c>
      <c r="F1249" s="5" t="s">
        <v>311</v>
      </c>
      <c r="G1249" s="46" t="s">
        <v>1946</v>
      </c>
      <c r="H1249" s="8"/>
      <c r="I1249" s="47" t="s">
        <v>1872</v>
      </c>
      <c r="J1249" s="48" t="s">
        <v>11</v>
      </c>
      <c r="K1249" s="45"/>
      <c r="L1249" s="50">
        <v>25000</v>
      </c>
      <c r="M1249" s="50">
        <v>8660</v>
      </c>
      <c r="N1249" s="51">
        <f t="shared" si="808"/>
        <v>0.34639999999999999</v>
      </c>
      <c r="O1249" s="51" t="str">
        <f t="shared" si="804"/>
        <v>&gt;=20%-&lt;50%</v>
      </c>
      <c r="P1249" s="50">
        <f t="shared" si="809"/>
        <v>11809.090909090908</v>
      </c>
      <c r="Q1249" s="51">
        <f t="shared" si="805"/>
        <v>0.47236363636363632</v>
      </c>
      <c r="R1249" s="52"/>
      <c r="S1249" s="53">
        <v>0</v>
      </c>
      <c r="T1249" s="54">
        <f t="shared" si="810"/>
        <v>2</v>
      </c>
      <c r="U1249" s="54" t="str">
        <f t="shared" si="806"/>
        <v>120% equal &amp; above</v>
      </c>
      <c r="V1249" s="53">
        <f t="shared" si="811"/>
        <v>0</v>
      </c>
      <c r="W1249" s="54">
        <f t="shared" si="807"/>
        <v>2</v>
      </c>
    </row>
    <row r="1250" spans="1:23" hidden="1">
      <c r="A1250" s="8" t="s">
        <v>770</v>
      </c>
      <c r="B1250" s="5" t="s">
        <v>771</v>
      </c>
      <c r="C1250" s="5" t="s">
        <v>2493</v>
      </c>
      <c r="D1250" s="5" t="s">
        <v>2494</v>
      </c>
      <c r="E1250" s="5" t="s">
        <v>574</v>
      </c>
      <c r="F1250" s="5" t="s">
        <v>311</v>
      </c>
      <c r="G1250" s="46" t="s">
        <v>1964</v>
      </c>
      <c r="H1250" s="8"/>
      <c r="I1250" s="47" t="s">
        <v>1872</v>
      </c>
      <c r="J1250" s="48" t="s">
        <v>11</v>
      </c>
      <c r="K1250" s="45"/>
      <c r="L1250" s="50">
        <v>25000</v>
      </c>
      <c r="M1250" s="50">
        <v>4370</v>
      </c>
      <c r="N1250" s="51">
        <f t="shared" si="808"/>
        <v>0.17480000000000001</v>
      </c>
      <c r="O1250" s="51" t="str">
        <f t="shared" si="804"/>
        <v>&lt;20%</v>
      </c>
      <c r="P1250" s="50">
        <f t="shared" si="809"/>
        <v>5959.090909090909</v>
      </c>
      <c r="Q1250" s="51">
        <f t="shared" si="805"/>
        <v>0.23836363636363636</v>
      </c>
      <c r="R1250" s="52"/>
      <c r="S1250" s="53">
        <v>0</v>
      </c>
      <c r="T1250" s="54">
        <f t="shared" si="810"/>
        <v>2</v>
      </c>
      <c r="U1250" s="54" t="str">
        <f t="shared" si="806"/>
        <v>120% equal &amp; above</v>
      </c>
      <c r="V1250" s="53">
        <f t="shared" si="811"/>
        <v>0</v>
      </c>
      <c r="W1250" s="54">
        <f t="shared" si="807"/>
        <v>2</v>
      </c>
    </row>
    <row r="1251" spans="1:23" hidden="1">
      <c r="A1251" s="8" t="s">
        <v>307</v>
      </c>
      <c r="B1251" s="5" t="s">
        <v>308</v>
      </c>
      <c r="C1251" s="5" t="s">
        <v>2151</v>
      </c>
      <c r="D1251" s="5" t="s">
        <v>2152</v>
      </c>
      <c r="E1251" s="5" t="s">
        <v>310</v>
      </c>
      <c r="F1251" s="5" t="s">
        <v>311</v>
      </c>
      <c r="G1251" s="46" t="s">
        <v>1892</v>
      </c>
      <c r="H1251" s="8"/>
      <c r="I1251" s="47" t="s">
        <v>1872</v>
      </c>
      <c r="J1251" s="48" t="s">
        <v>11</v>
      </c>
      <c r="K1251" s="45"/>
      <c r="L1251" s="50">
        <v>25000</v>
      </c>
      <c r="M1251" s="50">
        <v>16980</v>
      </c>
      <c r="N1251" s="51">
        <f t="shared" si="808"/>
        <v>0.67920000000000003</v>
      </c>
      <c r="O1251" s="51" t="str">
        <f t="shared" si="804"/>
        <v>&gt;=50%-&lt;80%</v>
      </c>
      <c r="P1251" s="50">
        <f t="shared" si="809"/>
        <v>23154.545454545456</v>
      </c>
      <c r="Q1251" s="51">
        <f t="shared" si="805"/>
        <v>0.92618181818181822</v>
      </c>
      <c r="R1251" s="52"/>
      <c r="S1251" s="53">
        <v>4050</v>
      </c>
      <c r="T1251" s="54">
        <f t="shared" si="810"/>
        <v>2</v>
      </c>
      <c r="U1251" s="54" t="str">
        <f t="shared" si="806"/>
        <v>120% equal &amp; above</v>
      </c>
      <c r="V1251" s="53">
        <f t="shared" si="811"/>
        <v>5522.727272727273</v>
      </c>
      <c r="W1251" s="54">
        <f t="shared" si="807"/>
        <v>2</v>
      </c>
    </row>
    <row r="1252" spans="1:23" hidden="1">
      <c r="A1252" s="8" t="s">
        <v>415</v>
      </c>
      <c r="B1252" s="5" t="s">
        <v>416</v>
      </c>
      <c r="C1252" s="5" t="s">
        <v>2167</v>
      </c>
      <c r="D1252" s="5" t="s">
        <v>2168</v>
      </c>
      <c r="E1252" s="5" t="s">
        <v>310</v>
      </c>
      <c r="F1252" s="5" t="s">
        <v>311</v>
      </c>
      <c r="G1252" s="46" t="s">
        <v>1905</v>
      </c>
      <c r="H1252" s="8"/>
      <c r="I1252" s="47" t="s">
        <v>1872</v>
      </c>
      <c r="J1252" s="48" t="s">
        <v>11</v>
      </c>
      <c r="K1252" s="45"/>
      <c r="L1252" s="50">
        <v>25000</v>
      </c>
      <c r="M1252" s="50">
        <v>40680</v>
      </c>
      <c r="N1252" s="51">
        <f t="shared" si="808"/>
        <v>1.6272</v>
      </c>
      <c r="O1252" s="51" t="str">
        <f t="shared" si="804"/>
        <v>120% equal &amp; above</v>
      </c>
      <c r="P1252" s="50">
        <f t="shared" si="809"/>
        <v>55472.727272727272</v>
      </c>
      <c r="Q1252" s="51">
        <f t="shared" si="805"/>
        <v>2.2189090909090909</v>
      </c>
      <c r="R1252" s="52"/>
      <c r="S1252" s="53">
        <v>49730</v>
      </c>
      <c r="T1252" s="54">
        <f t="shared" si="810"/>
        <v>2</v>
      </c>
      <c r="U1252" s="54" t="str">
        <f t="shared" si="806"/>
        <v>120% equal &amp; above</v>
      </c>
      <c r="V1252" s="53">
        <f t="shared" si="811"/>
        <v>67813.636363636368</v>
      </c>
      <c r="W1252" s="54">
        <f t="shared" si="807"/>
        <v>2</v>
      </c>
    </row>
    <row r="1253" spans="1:23" hidden="1">
      <c r="A1253" s="8" t="s">
        <v>770</v>
      </c>
      <c r="B1253" s="5" t="s">
        <v>771</v>
      </c>
      <c r="C1253" s="5" t="s">
        <v>2644</v>
      </c>
      <c r="D1253" s="5" t="s">
        <v>2645</v>
      </c>
      <c r="E1253" s="5" t="s">
        <v>574</v>
      </c>
      <c r="F1253" s="5" t="s">
        <v>311</v>
      </c>
      <c r="G1253" s="46" t="s">
        <v>1964</v>
      </c>
      <c r="H1253" s="8"/>
      <c r="I1253" s="47" t="s">
        <v>1872</v>
      </c>
      <c r="J1253" s="48" t="s">
        <v>11</v>
      </c>
      <c r="K1253" s="45"/>
      <c r="L1253" s="50">
        <v>25000</v>
      </c>
      <c r="M1253" s="50">
        <v>11560</v>
      </c>
      <c r="N1253" s="51">
        <f t="shared" si="808"/>
        <v>0.46239999999999998</v>
      </c>
      <c r="O1253" s="51" t="str">
        <f t="shared" si="804"/>
        <v>&gt;=20%-&lt;50%</v>
      </c>
      <c r="P1253" s="50">
        <f t="shared" si="809"/>
        <v>15763.636363636364</v>
      </c>
      <c r="Q1253" s="51">
        <f t="shared" si="805"/>
        <v>0.63054545454545452</v>
      </c>
      <c r="R1253" s="52"/>
      <c r="S1253" s="53">
        <v>0</v>
      </c>
      <c r="T1253" s="54">
        <f t="shared" si="810"/>
        <v>2</v>
      </c>
      <c r="U1253" s="54" t="str">
        <f t="shared" si="806"/>
        <v>120% equal &amp; above</v>
      </c>
      <c r="V1253" s="53">
        <f t="shared" si="811"/>
        <v>0</v>
      </c>
      <c r="W1253" s="54">
        <f t="shared" si="807"/>
        <v>2</v>
      </c>
    </row>
    <row r="1254" spans="1:23" hidden="1">
      <c r="A1254" s="8" t="s">
        <v>307</v>
      </c>
      <c r="B1254" s="5" t="s">
        <v>308</v>
      </c>
      <c r="C1254" s="5" t="s">
        <v>2001</v>
      </c>
      <c r="D1254" s="5" t="s">
        <v>1977</v>
      </c>
      <c r="E1254" s="5" t="s">
        <v>310</v>
      </c>
      <c r="F1254" s="5" t="s">
        <v>311</v>
      </c>
      <c r="G1254" s="46" t="s">
        <v>1895</v>
      </c>
      <c r="H1254" s="8"/>
      <c r="I1254" s="47" t="s">
        <v>1872</v>
      </c>
      <c r="J1254" s="48" t="s">
        <v>11</v>
      </c>
      <c r="K1254" s="45"/>
      <c r="L1254" s="50">
        <v>25000</v>
      </c>
      <c r="M1254" s="50">
        <v>48245</v>
      </c>
      <c r="N1254" s="51">
        <f t="shared" si="808"/>
        <v>1.9298</v>
      </c>
      <c r="O1254" s="51" t="str">
        <f t="shared" si="804"/>
        <v>120% equal &amp; above</v>
      </c>
      <c r="P1254" s="50">
        <f t="shared" si="809"/>
        <v>65788.636363636368</v>
      </c>
      <c r="Q1254" s="51">
        <f t="shared" si="805"/>
        <v>2.6315454545454546</v>
      </c>
      <c r="R1254" s="52"/>
      <c r="S1254" s="53">
        <v>0</v>
      </c>
      <c r="T1254" s="54">
        <f t="shared" si="810"/>
        <v>2</v>
      </c>
      <c r="U1254" s="54" t="str">
        <f t="shared" si="806"/>
        <v>120% equal &amp; above</v>
      </c>
      <c r="V1254" s="53">
        <f t="shared" si="811"/>
        <v>0</v>
      </c>
      <c r="W1254" s="54">
        <f t="shared" si="807"/>
        <v>2</v>
      </c>
    </row>
    <row r="1255" spans="1:23" hidden="1">
      <c r="A1255" s="8" t="s">
        <v>324</v>
      </c>
      <c r="B1255" s="5" t="s">
        <v>325</v>
      </c>
      <c r="C1255" s="5" t="s">
        <v>2626</v>
      </c>
      <c r="D1255" s="5" t="s">
        <v>2627</v>
      </c>
      <c r="E1255" s="5" t="s">
        <v>310</v>
      </c>
      <c r="F1255" s="5" t="s">
        <v>311</v>
      </c>
      <c r="G1255" s="46" t="s">
        <v>1898</v>
      </c>
      <c r="H1255" s="8"/>
      <c r="I1255" s="47" t="s">
        <v>1872</v>
      </c>
      <c r="J1255" s="48" t="s">
        <v>11</v>
      </c>
      <c r="K1255" s="45"/>
      <c r="L1255" s="50">
        <v>25000</v>
      </c>
      <c r="M1255" s="50">
        <v>22010</v>
      </c>
      <c r="N1255" s="51">
        <f t="shared" si="808"/>
        <v>0.88039999999999996</v>
      </c>
      <c r="O1255" s="51" t="str">
        <f t="shared" si="804"/>
        <v>&gt;=80%-&lt;100%</v>
      </c>
      <c r="P1255" s="50">
        <f t="shared" si="809"/>
        <v>30013.636363636364</v>
      </c>
      <c r="Q1255" s="51">
        <f t="shared" si="805"/>
        <v>1.2005454545454546</v>
      </c>
      <c r="R1255" s="52"/>
      <c r="S1255" s="53">
        <v>0</v>
      </c>
      <c r="T1255" s="54">
        <f t="shared" si="810"/>
        <v>2</v>
      </c>
      <c r="U1255" s="54" t="str">
        <f t="shared" si="806"/>
        <v>120% equal &amp; above</v>
      </c>
      <c r="V1255" s="53">
        <f t="shared" si="811"/>
        <v>0</v>
      </c>
      <c r="W1255" s="54">
        <f t="shared" si="807"/>
        <v>2</v>
      </c>
    </row>
    <row r="1256" spans="1:23" hidden="1">
      <c r="A1256" s="8" t="s">
        <v>307</v>
      </c>
      <c r="B1256" s="5" t="s">
        <v>308</v>
      </c>
      <c r="C1256" s="5" t="s">
        <v>2395</v>
      </c>
      <c r="D1256" s="5" t="s">
        <v>2396</v>
      </c>
      <c r="E1256" s="5" t="s">
        <v>310</v>
      </c>
      <c r="F1256" s="5" t="s">
        <v>311</v>
      </c>
      <c r="G1256" s="46" t="s">
        <v>1895</v>
      </c>
      <c r="H1256" s="8"/>
      <c r="I1256" s="47" t="s">
        <v>1872</v>
      </c>
      <c r="J1256" s="48" t="s">
        <v>11</v>
      </c>
      <c r="K1256" s="45"/>
      <c r="L1256" s="50">
        <v>25000</v>
      </c>
      <c r="M1256" s="50">
        <v>26030</v>
      </c>
      <c r="N1256" s="51">
        <f t="shared" si="808"/>
        <v>1.0411999999999999</v>
      </c>
      <c r="O1256" s="51" t="str">
        <f t="shared" ref="O1256:O1279" si="812">IF(N1256&gt;=120%, "120% equal &amp; above", IF(N1256&gt;=100%,"&gt;=100%- &lt;120%",IF(N1256&gt;=80%,"&gt;=80%-&lt;100%",IF(N1256&gt;=50%,"&gt;=50%-&lt;80%",IF(N1256&gt;=20%,"&gt;=20%-&lt;50%","&lt;20%")))))</f>
        <v>&gt;=100%- &lt;120%</v>
      </c>
      <c r="P1256" s="50">
        <f t="shared" si="809"/>
        <v>35495.454545454544</v>
      </c>
      <c r="Q1256" s="51">
        <f t="shared" ref="Q1256:Q1279" si="813">IFERROR(P1256/L1256,2)</f>
        <v>1.4198181818181819</v>
      </c>
      <c r="R1256" s="52"/>
      <c r="S1256" s="53">
        <v>0</v>
      </c>
      <c r="T1256" s="54">
        <f t="shared" si="810"/>
        <v>2</v>
      </c>
      <c r="U1256" s="54" t="str">
        <f t="shared" ref="U1256:U1279" si="814">IF(T1256&gt;=120%, "120% equal &amp; above", IF(T1256&gt;=100%,"&gt;=100%- &lt;120%",IF(T1256&gt;=80%,"&gt;=80%-&lt;100%",IF(T1256&gt;=50%,"&gt;=50%-&lt;80%",IF(T1256&gt;=20%,"&gt;=20%-&lt;50%","&lt;20%")))))</f>
        <v>120% equal &amp; above</v>
      </c>
      <c r="V1256" s="53">
        <f t="shared" si="811"/>
        <v>0</v>
      </c>
      <c r="W1256" s="54">
        <f t="shared" ref="W1256:W1279" si="815">IFERROR(V1256/R1256,2)</f>
        <v>2</v>
      </c>
    </row>
    <row r="1257" spans="1:23" hidden="1">
      <c r="A1257" s="8" t="s">
        <v>776</v>
      </c>
      <c r="B1257" s="5" t="s">
        <v>777</v>
      </c>
      <c r="C1257" s="5" t="s">
        <v>2326</v>
      </c>
      <c r="D1257" s="5" t="s">
        <v>2327</v>
      </c>
      <c r="E1257" s="5" t="s">
        <v>574</v>
      </c>
      <c r="F1257" s="5" t="s">
        <v>311</v>
      </c>
      <c r="G1257" s="46" t="s">
        <v>1942</v>
      </c>
      <c r="H1257" s="8"/>
      <c r="I1257" s="47" t="s">
        <v>1872</v>
      </c>
      <c r="J1257" s="48" t="s">
        <v>11</v>
      </c>
      <c r="K1257" s="45"/>
      <c r="L1257" s="50">
        <v>25000</v>
      </c>
      <c r="M1257" s="50">
        <v>12690</v>
      </c>
      <c r="N1257" s="51">
        <f t="shared" ref="N1257:N1279" si="816">IFERROR(M1257/L1257,2)</f>
        <v>0.50760000000000005</v>
      </c>
      <c r="O1257" s="51" t="str">
        <f t="shared" si="812"/>
        <v>&gt;=50%-&lt;80%</v>
      </c>
      <c r="P1257" s="50">
        <f t="shared" ref="P1257:P1279" si="817">M1257/$B$3*$B$2</f>
        <v>17304.545454545456</v>
      </c>
      <c r="Q1257" s="51">
        <f t="shared" si="813"/>
        <v>0.69218181818181823</v>
      </c>
      <c r="R1257" s="52"/>
      <c r="S1257" s="53">
        <v>0</v>
      </c>
      <c r="T1257" s="54">
        <f t="shared" ref="T1257:T1279" si="818">IFERROR(S1257/R1257,2)</f>
        <v>2</v>
      </c>
      <c r="U1257" s="54" t="str">
        <f t="shared" si="814"/>
        <v>120% equal &amp; above</v>
      </c>
      <c r="V1257" s="53">
        <f t="shared" ref="V1257:V1279" si="819">S1257/$B$3*$B$2</f>
        <v>0</v>
      </c>
      <c r="W1257" s="54">
        <f t="shared" si="815"/>
        <v>2</v>
      </c>
    </row>
    <row r="1258" spans="1:23" hidden="1">
      <c r="A1258" s="8" t="s">
        <v>428</v>
      </c>
      <c r="B1258" s="5" t="s">
        <v>429</v>
      </c>
      <c r="C1258" s="5" t="s">
        <v>2305</v>
      </c>
      <c r="D1258" s="5" t="s">
        <v>194</v>
      </c>
      <c r="E1258" s="5" t="s">
        <v>310</v>
      </c>
      <c r="F1258" s="5" t="s">
        <v>311</v>
      </c>
      <c r="G1258" s="46" t="s">
        <v>1904</v>
      </c>
      <c r="H1258" s="8"/>
      <c r="I1258" s="47" t="s">
        <v>1872</v>
      </c>
      <c r="J1258" s="48" t="s">
        <v>11</v>
      </c>
      <c r="K1258" s="45"/>
      <c r="L1258" s="50">
        <v>25000</v>
      </c>
      <c r="M1258" s="50">
        <v>5560</v>
      </c>
      <c r="N1258" s="51">
        <f t="shared" si="816"/>
        <v>0.22239999999999999</v>
      </c>
      <c r="O1258" s="51" t="str">
        <f t="shared" si="812"/>
        <v>&gt;=20%-&lt;50%</v>
      </c>
      <c r="P1258" s="50">
        <f t="shared" si="817"/>
        <v>7581.818181818182</v>
      </c>
      <c r="Q1258" s="51">
        <f t="shared" si="813"/>
        <v>0.3032727272727273</v>
      </c>
      <c r="R1258" s="52"/>
      <c r="S1258" s="53">
        <v>0</v>
      </c>
      <c r="T1258" s="54">
        <f t="shared" si="818"/>
        <v>2</v>
      </c>
      <c r="U1258" s="54" t="str">
        <f t="shared" si="814"/>
        <v>120% equal &amp; above</v>
      </c>
      <c r="V1258" s="53">
        <f t="shared" si="819"/>
        <v>0</v>
      </c>
      <c r="W1258" s="54">
        <f t="shared" si="815"/>
        <v>2</v>
      </c>
    </row>
    <row r="1259" spans="1:23" hidden="1">
      <c r="A1259" s="8" t="s">
        <v>307</v>
      </c>
      <c r="B1259" s="5" t="s">
        <v>308</v>
      </c>
      <c r="C1259" s="5" t="s">
        <v>1144</v>
      </c>
      <c r="D1259" s="5" t="s">
        <v>1145</v>
      </c>
      <c r="E1259" s="5" t="s">
        <v>310</v>
      </c>
      <c r="F1259" s="5" t="s">
        <v>311</v>
      </c>
      <c r="G1259" s="46" t="s">
        <v>1895</v>
      </c>
      <c r="H1259" s="8"/>
      <c r="I1259" s="47" t="s">
        <v>1872</v>
      </c>
      <c r="J1259" s="48" t="s">
        <v>11</v>
      </c>
      <c r="K1259" s="45"/>
      <c r="L1259" s="50">
        <v>25000</v>
      </c>
      <c r="M1259" s="50">
        <v>23510</v>
      </c>
      <c r="N1259" s="51">
        <f t="shared" si="816"/>
        <v>0.94040000000000001</v>
      </c>
      <c r="O1259" s="51" t="str">
        <f t="shared" si="812"/>
        <v>&gt;=80%-&lt;100%</v>
      </c>
      <c r="P1259" s="50">
        <f t="shared" si="817"/>
        <v>32059.090909090912</v>
      </c>
      <c r="Q1259" s="51">
        <f t="shared" si="813"/>
        <v>1.2823636363636364</v>
      </c>
      <c r="R1259" s="52"/>
      <c r="S1259" s="53">
        <v>0</v>
      </c>
      <c r="T1259" s="54">
        <f t="shared" si="818"/>
        <v>2</v>
      </c>
      <c r="U1259" s="54" t="str">
        <f t="shared" si="814"/>
        <v>120% equal &amp; above</v>
      </c>
      <c r="V1259" s="53">
        <f t="shared" si="819"/>
        <v>0</v>
      </c>
      <c r="W1259" s="54">
        <f t="shared" si="815"/>
        <v>2</v>
      </c>
    </row>
    <row r="1260" spans="1:23" hidden="1">
      <c r="A1260" s="8" t="s">
        <v>324</v>
      </c>
      <c r="B1260" s="5" t="s">
        <v>325</v>
      </c>
      <c r="C1260" s="5" t="s">
        <v>1391</v>
      </c>
      <c r="D1260" s="5" t="s">
        <v>1392</v>
      </c>
      <c r="E1260" s="5" t="s">
        <v>310</v>
      </c>
      <c r="F1260" s="5" t="s">
        <v>311</v>
      </c>
      <c r="G1260" s="46" t="s">
        <v>1893</v>
      </c>
      <c r="H1260" s="8"/>
      <c r="I1260" s="47" t="s">
        <v>1872</v>
      </c>
      <c r="J1260" s="48" t="s">
        <v>11</v>
      </c>
      <c r="K1260" s="45"/>
      <c r="L1260" s="50">
        <v>25000</v>
      </c>
      <c r="M1260" s="50">
        <v>29700</v>
      </c>
      <c r="N1260" s="51">
        <f t="shared" si="816"/>
        <v>1.1879999999999999</v>
      </c>
      <c r="O1260" s="51" t="str">
        <f t="shared" si="812"/>
        <v>&gt;=100%- &lt;120%</v>
      </c>
      <c r="P1260" s="50">
        <f t="shared" si="817"/>
        <v>40500</v>
      </c>
      <c r="Q1260" s="51">
        <f t="shared" si="813"/>
        <v>1.62</v>
      </c>
      <c r="R1260" s="52"/>
      <c r="S1260" s="53">
        <v>18720</v>
      </c>
      <c r="T1260" s="54">
        <f t="shared" si="818"/>
        <v>2</v>
      </c>
      <c r="U1260" s="54" t="str">
        <f t="shared" si="814"/>
        <v>120% equal &amp; above</v>
      </c>
      <c r="V1260" s="53">
        <f t="shared" si="819"/>
        <v>25527.272727272728</v>
      </c>
      <c r="W1260" s="54">
        <f t="shared" si="815"/>
        <v>2</v>
      </c>
    </row>
    <row r="1261" spans="1:23" hidden="1">
      <c r="A1261" s="8" t="s">
        <v>415</v>
      </c>
      <c r="B1261" s="5" t="s">
        <v>416</v>
      </c>
      <c r="C1261" s="5" t="s">
        <v>2524</v>
      </c>
      <c r="D1261" s="5" t="s">
        <v>249</v>
      </c>
      <c r="E1261" s="5" t="s">
        <v>310</v>
      </c>
      <c r="F1261" s="5" t="s">
        <v>311</v>
      </c>
      <c r="G1261" s="46" t="s">
        <v>1905</v>
      </c>
      <c r="H1261" s="8"/>
      <c r="I1261" s="47" t="s">
        <v>1872</v>
      </c>
      <c r="J1261" s="48" t="s">
        <v>11</v>
      </c>
      <c r="K1261" s="45"/>
      <c r="L1261" s="50">
        <v>25000</v>
      </c>
      <c r="M1261" s="50">
        <v>12040</v>
      </c>
      <c r="N1261" s="51">
        <f t="shared" si="816"/>
        <v>0.48159999999999997</v>
      </c>
      <c r="O1261" s="51" t="str">
        <f t="shared" si="812"/>
        <v>&gt;=20%-&lt;50%</v>
      </c>
      <c r="P1261" s="50">
        <f t="shared" si="817"/>
        <v>16418.181818181816</v>
      </c>
      <c r="Q1261" s="51">
        <f t="shared" si="813"/>
        <v>0.6567272727272726</v>
      </c>
      <c r="R1261" s="52"/>
      <c r="S1261" s="53">
        <v>0</v>
      </c>
      <c r="T1261" s="54">
        <f t="shared" si="818"/>
        <v>2</v>
      </c>
      <c r="U1261" s="54" t="str">
        <f t="shared" si="814"/>
        <v>120% equal &amp; above</v>
      </c>
      <c r="V1261" s="53">
        <f t="shared" si="819"/>
        <v>0</v>
      </c>
      <c r="W1261" s="54">
        <f t="shared" si="815"/>
        <v>2</v>
      </c>
    </row>
    <row r="1262" spans="1:23" hidden="1">
      <c r="A1262" s="8" t="s">
        <v>324</v>
      </c>
      <c r="B1262" s="5" t="s">
        <v>325</v>
      </c>
      <c r="C1262" s="5" t="s">
        <v>1535</v>
      </c>
      <c r="D1262" s="5" t="s">
        <v>1536</v>
      </c>
      <c r="E1262" s="5" t="s">
        <v>310</v>
      </c>
      <c r="F1262" s="5" t="s">
        <v>311</v>
      </c>
      <c r="G1262" s="46" t="s">
        <v>1898</v>
      </c>
      <c r="H1262" s="8"/>
      <c r="I1262" s="47" t="s">
        <v>1872</v>
      </c>
      <c r="J1262" s="48" t="s">
        <v>11</v>
      </c>
      <c r="K1262" s="45"/>
      <c r="L1262" s="50">
        <v>25000</v>
      </c>
      <c r="M1262" s="50">
        <v>26330</v>
      </c>
      <c r="N1262" s="51">
        <f t="shared" si="816"/>
        <v>1.0531999999999999</v>
      </c>
      <c r="O1262" s="51" t="str">
        <f t="shared" si="812"/>
        <v>&gt;=100%- &lt;120%</v>
      </c>
      <c r="P1262" s="50">
        <f t="shared" si="817"/>
        <v>35904.545454545456</v>
      </c>
      <c r="Q1262" s="51">
        <f t="shared" si="813"/>
        <v>1.4361818181818182</v>
      </c>
      <c r="R1262" s="52"/>
      <c r="S1262" s="53">
        <v>0</v>
      </c>
      <c r="T1262" s="54">
        <f t="shared" si="818"/>
        <v>2</v>
      </c>
      <c r="U1262" s="54" t="str">
        <f t="shared" si="814"/>
        <v>120% equal &amp; above</v>
      </c>
      <c r="V1262" s="53">
        <f t="shared" si="819"/>
        <v>0</v>
      </c>
      <c r="W1262" s="54">
        <f t="shared" si="815"/>
        <v>2</v>
      </c>
    </row>
    <row r="1263" spans="1:23" hidden="1">
      <c r="A1263" s="8" t="s">
        <v>307</v>
      </c>
      <c r="B1263" s="5" t="s">
        <v>308</v>
      </c>
      <c r="C1263" s="5" t="s">
        <v>2616</v>
      </c>
      <c r="D1263" s="5" t="s">
        <v>2617</v>
      </c>
      <c r="E1263" s="5" t="s">
        <v>310</v>
      </c>
      <c r="F1263" s="5" t="s">
        <v>311</v>
      </c>
      <c r="G1263" s="46" t="s">
        <v>1894</v>
      </c>
      <c r="H1263" s="8"/>
      <c r="I1263" s="47" t="s">
        <v>1872</v>
      </c>
      <c r="J1263" s="48" t="s">
        <v>11</v>
      </c>
      <c r="K1263" s="45"/>
      <c r="L1263" s="50">
        <v>25000</v>
      </c>
      <c r="M1263" s="50">
        <v>29090</v>
      </c>
      <c r="N1263" s="51">
        <f t="shared" si="816"/>
        <v>1.1636</v>
      </c>
      <c r="O1263" s="51" t="str">
        <f t="shared" si="812"/>
        <v>&gt;=100%- &lt;120%</v>
      </c>
      <c r="P1263" s="50">
        <f t="shared" si="817"/>
        <v>39668.181818181816</v>
      </c>
      <c r="Q1263" s="51">
        <f t="shared" si="813"/>
        <v>1.5867272727272725</v>
      </c>
      <c r="R1263" s="52"/>
      <c r="S1263" s="53">
        <v>0</v>
      </c>
      <c r="T1263" s="54">
        <f t="shared" si="818"/>
        <v>2</v>
      </c>
      <c r="U1263" s="54" t="str">
        <f t="shared" si="814"/>
        <v>120% equal &amp; above</v>
      </c>
      <c r="V1263" s="53">
        <f t="shared" si="819"/>
        <v>0</v>
      </c>
      <c r="W1263" s="54">
        <f t="shared" si="815"/>
        <v>2</v>
      </c>
    </row>
    <row r="1264" spans="1:23" hidden="1">
      <c r="A1264" s="8" t="s">
        <v>571</v>
      </c>
      <c r="B1264" s="5" t="s">
        <v>572</v>
      </c>
      <c r="C1264" s="5" t="s">
        <v>1068</v>
      </c>
      <c r="D1264" s="5" t="s">
        <v>1069</v>
      </c>
      <c r="E1264" s="5" t="s">
        <v>574</v>
      </c>
      <c r="F1264" s="5" t="s">
        <v>311</v>
      </c>
      <c r="G1264" s="46" t="s">
        <v>1889</v>
      </c>
      <c r="H1264" s="8"/>
      <c r="I1264" s="47" t="s">
        <v>1872</v>
      </c>
      <c r="J1264" s="48" t="s">
        <v>11</v>
      </c>
      <c r="K1264" s="45"/>
      <c r="L1264" s="50">
        <v>25000</v>
      </c>
      <c r="M1264" s="50">
        <v>20145</v>
      </c>
      <c r="N1264" s="51">
        <f t="shared" si="816"/>
        <v>0.80579999999999996</v>
      </c>
      <c r="O1264" s="51" t="str">
        <f t="shared" si="812"/>
        <v>&gt;=80%-&lt;100%</v>
      </c>
      <c r="P1264" s="50">
        <f t="shared" si="817"/>
        <v>27470.454545454544</v>
      </c>
      <c r="Q1264" s="51">
        <f t="shared" si="813"/>
        <v>1.0988181818181817</v>
      </c>
      <c r="R1264" s="52"/>
      <c r="S1264" s="53">
        <v>0</v>
      </c>
      <c r="T1264" s="54">
        <f t="shared" si="818"/>
        <v>2</v>
      </c>
      <c r="U1264" s="54" t="str">
        <f t="shared" si="814"/>
        <v>120% equal &amp; above</v>
      </c>
      <c r="V1264" s="53">
        <f t="shared" si="819"/>
        <v>0</v>
      </c>
      <c r="W1264" s="54">
        <f t="shared" si="815"/>
        <v>2</v>
      </c>
    </row>
    <row r="1265" spans="1:23" hidden="1">
      <c r="A1265" s="8" t="s">
        <v>415</v>
      </c>
      <c r="B1265" s="5" t="s">
        <v>416</v>
      </c>
      <c r="C1265" s="5" t="s">
        <v>1777</v>
      </c>
      <c r="D1265" s="5" t="s">
        <v>1778</v>
      </c>
      <c r="E1265" s="5" t="s">
        <v>310</v>
      </c>
      <c r="F1265" s="5" t="s">
        <v>311</v>
      </c>
      <c r="G1265" s="46" t="s">
        <v>1905</v>
      </c>
      <c r="H1265" s="8"/>
      <c r="I1265" s="47" t="s">
        <v>1872</v>
      </c>
      <c r="J1265" s="48" t="s">
        <v>11</v>
      </c>
      <c r="K1265" s="45"/>
      <c r="L1265" s="50">
        <v>25000</v>
      </c>
      <c r="M1265" s="50">
        <v>23340</v>
      </c>
      <c r="N1265" s="51">
        <f t="shared" si="816"/>
        <v>0.93359999999999999</v>
      </c>
      <c r="O1265" s="51" t="str">
        <f t="shared" si="812"/>
        <v>&gt;=80%-&lt;100%</v>
      </c>
      <c r="P1265" s="50">
        <f t="shared" si="817"/>
        <v>31827.272727272728</v>
      </c>
      <c r="Q1265" s="51">
        <f t="shared" si="813"/>
        <v>1.2730909090909091</v>
      </c>
      <c r="R1265" s="52"/>
      <c r="S1265" s="53">
        <v>0</v>
      </c>
      <c r="T1265" s="54">
        <f t="shared" si="818"/>
        <v>2</v>
      </c>
      <c r="U1265" s="54" t="str">
        <f t="shared" si="814"/>
        <v>120% equal &amp; above</v>
      </c>
      <c r="V1265" s="53">
        <f t="shared" si="819"/>
        <v>0</v>
      </c>
      <c r="W1265" s="54">
        <f t="shared" si="815"/>
        <v>2</v>
      </c>
    </row>
    <row r="1266" spans="1:23" hidden="1">
      <c r="A1266" s="8" t="s">
        <v>776</v>
      </c>
      <c r="B1266" s="5" t="s">
        <v>777</v>
      </c>
      <c r="C1266" s="5" t="s">
        <v>2125</v>
      </c>
      <c r="D1266" s="5" t="s">
        <v>217</v>
      </c>
      <c r="E1266" s="5" t="s">
        <v>574</v>
      </c>
      <c r="F1266" s="5" t="s">
        <v>311</v>
      </c>
      <c r="G1266" s="46" t="s">
        <v>1944</v>
      </c>
      <c r="H1266" s="8"/>
      <c r="I1266" s="47" t="s">
        <v>1872</v>
      </c>
      <c r="J1266" s="48" t="s">
        <v>11</v>
      </c>
      <c r="K1266" s="45"/>
      <c r="L1266" s="50">
        <v>25000</v>
      </c>
      <c r="M1266" s="50">
        <v>30780</v>
      </c>
      <c r="N1266" s="51">
        <f t="shared" si="816"/>
        <v>1.2312000000000001</v>
      </c>
      <c r="O1266" s="51" t="str">
        <f t="shared" si="812"/>
        <v>120% equal &amp; above</v>
      </c>
      <c r="P1266" s="50">
        <f t="shared" si="817"/>
        <v>41972.727272727272</v>
      </c>
      <c r="Q1266" s="51">
        <f t="shared" si="813"/>
        <v>1.6789090909090909</v>
      </c>
      <c r="R1266" s="52"/>
      <c r="S1266" s="53">
        <v>62710</v>
      </c>
      <c r="T1266" s="54">
        <f t="shared" si="818"/>
        <v>2</v>
      </c>
      <c r="U1266" s="54" t="str">
        <f t="shared" si="814"/>
        <v>120% equal &amp; above</v>
      </c>
      <c r="V1266" s="53">
        <f t="shared" si="819"/>
        <v>85513.636363636368</v>
      </c>
      <c r="W1266" s="54">
        <f t="shared" si="815"/>
        <v>2</v>
      </c>
    </row>
    <row r="1267" spans="1:23" hidden="1">
      <c r="A1267" s="8" t="s">
        <v>776</v>
      </c>
      <c r="B1267" s="5" t="s">
        <v>777</v>
      </c>
      <c r="C1267" s="5" t="s">
        <v>2728</v>
      </c>
      <c r="D1267" s="5" t="s">
        <v>2729</v>
      </c>
      <c r="E1267" s="5" t="s">
        <v>574</v>
      </c>
      <c r="F1267" s="5" t="s">
        <v>311</v>
      </c>
      <c r="G1267" s="46" t="s">
        <v>1943</v>
      </c>
      <c r="H1267" s="8"/>
      <c r="I1267" s="47" t="s">
        <v>1872</v>
      </c>
      <c r="J1267" s="48" t="s">
        <v>11</v>
      </c>
      <c r="K1267" s="45"/>
      <c r="L1267" s="50">
        <v>25000</v>
      </c>
      <c r="M1267" s="50">
        <v>21360</v>
      </c>
      <c r="N1267" s="51">
        <f t="shared" si="816"/>
        <v>0.85440000000000005</v>
      </c>
      <c r="O1267" s="51" t="str">
        <f t="shared" si="812"/>
        <v>&gt;=80%-&lt;100%</v>
      </c>
      <c r="P1267" s="50">
        <f t="shared" si="817"/>
        <v>29127.272727272728</v>
      </c>
      <c r="Q1267" s="51">
        <f t="shared" si="813"/>
        <v>1.1650909090909092</v>
      </c>
      <c r="R1267" s="52"/>
      <c r="S1267" s="53">
        <v>0</v>
      </c>
      <c r="T1267" s="54">
        <f t="shared" si="818"/>
        <v>2</v>
      </c>
      <c r="U1267" s="54" t="str">
        <f t="shared" si="814"/>
        <v>120% equal &amp; above</v>
      </c>
      <c r="V1267" s="53">
        <f t="shared" si="819"/>
        <v>0</v>
      </c>
      <c r="W1267" s="54">
        <f t="shared" si="815"/>
        <v>2</v>
      </c>
    </row>
    <row r="1268" spans="1:23" hidden="1">
      <c r="A1268" s="8" t="s">
        <v>776</v>
      </c>
      <c r="B1268" s="5" t="s">
        <v>777</v>
      </c>
      <c r="C1268" s="5" t="s">
        <v>1148</v>
      </c>
      <c r="D1268" s="5" t="s">
        <v>1149</v>
      </c>
      <c r="E1268" s="5" t="s">
        <v>574</v>
      </c>
      <c r="F1268" s="5" t="s">
        <v>311</v>
      </c>
      <c r="G1268" s="46" t="s">
        <v>1942</v>
      </c>
      <c r="H1268" s="8"/>
      <c r="I1268" s="47" t="s">
        <v>1872</v>
      </c>
      <c r="J1268" s="48" t="s">
        <v>11</v>
      </c>
      <c r="K1268" s="45"/>
      <c r="L1268" s="50">
        <v>25000</v>
      </c>
      <c r="M1268" s="50">
        <v>23020</v>
      </c>
      <c r="N1268" s="51">
        <f t="shared" si="816"/>
        <v>0.92079999999999995</v>
      </c>
      <c r="O1268" s="51" t="str">
        <f t="shared" si="812"/>
        <v>&gt;=80%-&lt;100%</v>
      </c>
      <c r="P1268" s="50">
        <f t="shared" si="817"/>
        <v>31390.909090909088</v>
      </c>
      <c r="Q1268" s="51">
        <f t="shared" si="813"/>
        <v>1.2556363636363634</v>
      </c>
      <c r="R1268" s="52"/>
      <c r="S1268" s="53">
        <v>0</v>
      </c>
      <c r="T1268" s="54">
        <f t="shared" si="818"/>
        <v>2</v>
      </c>
      <c r="U1268" s="54" t="str">
        <f t="shared" si="814"/>
        <v>120% equal &amp; above</v>
      </c>
      <c r="V1268" s="53">
        <f t="shared" si="819"/>
        <v>0</v>
      </c>
      <c r="W1268" s="54">
        <f t="shared" si="815"/>
        <v>2</v>
      </c>
    </row>
    <row r="1269" spans="1:23" hidden="1">
      <c r="A1269" s="8" t="s">
        <v>776</v>
      </c>
      <c r="B1269" s="5" t="s">
        <v>777</v>
      </c>
      <c r="C1269" s="5" t="s">
        <v>1099</v>
      </c>
      <c r="D1269" s="5" t="s">
        <v>211</v>
      </c>
      <c r="E1269" s="5" t="s">
        <v>574</v>
      </c>
      <c r="F1269" s="5" t="s">
        <v>311</v>
      </c>
      <c r="G1269" s="46" t="s">
        <v>1961</v>
      </c>
      <c r="H1269" s="8"/>
      <c r="I1269" s="47" t="s">
        <v>1872</v>
      </c>
      <c r="J1269" s="48" t="s">
        <v>11</v>
      </c>
      <c r="K1269" s="45"/>
      <c r="L1269" s="50">
        <v>25000</v>
      </c>
      <c r="M1269" s="50">
        <v>8600</v>
      </c>
      <c r="N1269" s="51">
        <f t="shared" si="816"/>
        <v>0.34399999999999997</v>
      </c>
      <c r="O1269" s="51" t="str">
        <f t="shared" si="812"/>
        <v>&gt;=20%-&lt;50%</v>
      </c>
      <c r="P1269" s="50">
        <f t="shared" si="817"/>
        <v>11727.272727272728</v>
      </c>
      <c r="Q1269" s="51">
        <f t="shared" si="813"/>
        <v>0.46909090909090911</v>
      </c>
      <c r="R1269" s="52"/>
      <c r="S1269" s="53">
        <v>0</v>
      </c>
      <c r="T1269" s="54">
        <f t="shared" si="818"/>
        <v>2</v>
      </c>
      <c r="U1269" s="54" t="str">
        <f t="shared" si="814"/>
        <v>120% equal &amp; above</v>
      </c>
      <c r="V1269" s="53">
        <f t="shared" si="819"/>
        <v>0</v>
      </c>
      <c r="W1269" s="54">
        <f t="shared" si="815"/>
        <v>2</v>
      </c>
    </row>
    <row r="1270" spans="1:23" hidden="1">
      <c r="A1270" s="8" t="s">
        <v>776</v>
      </c>
      <c r="B1270" s="5" t="s">
        <v>777</v>
      </c>
      <c r="C1270" s="5" t="s">
        <v>1453</v>
      </c>
      <c r="D1270" s="5" t="s">
        <v>69</v>
      </c>
      <c r="E1270" s="5" t="s">
        <v>574</v>
      </c>
      <c r="F1270" s="5" t="s">
        <v>311</v>
      </c>
      <c r="G1270" s="46" t="s">
        <v>1943</v>
      </c>
      <c r="H1270" s="8"/>
      <c r="I1270" s="47" t="s">
        <v>1872</v>
      </c>
      <c r="J1270" s="48" t="s">
        <v>11</v>
      </c>
      <c r="K1270" s="45"/>
      <c r="L1270" s="50">
        <v>25000</v>
      </c>
      <c r="M1270" s="50">
        <v>16480</v>
      </c>
      <c r="N1270" s="51">
        <f t="shared" si="816"/>
        <v>0.65920000000000001</v>
      </c>
      <c r="O1270" s="51" t="str">
        <f t="shared" si="812"/>
        <v>&gt;=50%-&lt;80%</v>
      </c>
      <c r="P1270" s="50">
        <f t="shared" si="817"/>
        <v>22472.727272727272</v>
      </c>
      <c r="Q1270" s="51">
        <f t="shared" si="813"/>
        <v>0.89890909090909088</v>
      </c>
      <c r="R1270" s="52"/>
      <c r="S1270" s="53">
        <v>0</v>
      </c>
      <c r="T1270" s="54">
        <f t="shared" si="818"/>
        <v>2</v>
      </c>
      <c r="U1270" s="54" t="str">
        <f t="shared" si="814"/>
        <v>120% equal &amp; above</v>
      </c>
      <c r="V1270" s="53">
        <f t="shared" si="819"/>
        <v>0</v>
      </c>
      <c r="W1270" s="54">
        <f t="shared" si="815"/>
        <v>2</v>
      </c>
    </row>
    <row r="1271" spans="1:23" hidden="1">
      <c r="A1271" s="8" t="s">
        <v>770</v>
      </c>
      <c r="B1271" s="5" t="s">
        <v>771</v>
      </c>
      <c r="C1271" s="5" t="s">
        <v>2331</v>
      </c>
      <c r="D1271" s="5" t="s">
        <v>2332</v>
      </c>
      <c r="E1271" s="5" t="s">
        <v>574</v>
      </c>
      <c r="F1271" s="5" t="s">
        <v>311</v>
      </c>
      <c r="G1271" s="46" t="s">
        <v>1964</v>
      </c>
      <c r="H1271" s="8"/>
      <c r="I1271" s="47" t="s">
        <v>1872</v>
      </c>
      <c r="J1271" s="48" t="s">
        <v>11</v>
      </c>
      <c r="K1271" s="45"/>
      <c r="L1271" s="50">
        <v>25000</v>
      </c>
      <c r="M1271" s="50">
        <v>21710</v>
      </c>
      <c r="N1271" s="51">
        <f t="shared" si="816"/>
        <v>0.86839999999999995</v>
      </c>
      <c r="O1271" s="51" t="str">
        <f t="shared" si="812"/>
        <v>&gt;=80%-&lt;100%</v>
      </c>
      <c r="P1271" s="50">
        <f t="shared" si="817"/>
        <v>29604.545454545456</v>
      </c>
      <c r="Q1271" s="51">
        <f t="shared" si="813"/>
        <v>1.1841818181818182</v>
      </c>
      <c r="R1271" s="52"/>
      <c r="S1271" s="53">
        <v>0</v>
      </c>
      <c r="T1271" s="54">
        <f t="shared" si="818"/>
        <v>2</v>
      </c>
      <c r="U1271" s="54" t="str">
        <f t="shared" si="814"/>
        <v>120% equal &amp; above</v>
      </c>
      <c r="V1271" s="53">
        <f t="shared" si="819"/>
        <v>0</v>
      </c>
      <c r="W1271" s="54">
        <f t="shared" si="815"/>
        <v>2</v>
      </c>
    </row>
    <row r="1272" spans="1:23" hidden="1">
      <c r="A1272" s="8" t="s">
        <v>415</v>
      </c>
      <c r="B1272" s="5" t="s">
        <v>416</v>
      </c>
      <c r="C1272" s="5" t="s">
        <v>2169</v>
      </c>
      <c r="D1272" s="5" t="s">
        <v>2170</v>
      </c>
      <c r="E1272" s="5" t="s">
        <v>310</v>
      </c>
      <c r="F1272" s="5" t="s">
        <v>311</v>
      </c>
      <c r="G1272" s="46" t="s">
        <v>1906</v>
      </c>
      <c r="H1272" s="8"/>
      <c r="I1272" s="47" t="s">
        <v>1872</v>
      </c>
      <c r="J1272" s="48" t="s">
        <v>11</v>
      </c>
      <c r="K1272" s="45"/>
      <c r="L1272" s="50">
        <v>25000</v>
      </c>
      <c r="M1272" s="50">
        <v>22385</v>
      </c>
      <c r="N1272" s="51">
        <f t="shared" si="816"/>
        <v>0.89539999999999997</v>
      </c>
      <c r="O1272" s="51" t="str">
        <f t="shared" si="812"/>
        <v>&gt;=80%-&lt;100%</v>
      </c>
      <c r="P1272" s="50">
        <f t="shared" si="817"/>
        <v>30525</v>
      </c>
      <c r="Q1272" s="51">
        <f t="shared" si="813"/>
        <v>1.2210000000000001</v>
      </c>
      <c r="R1272" s="52"/>
      <c r="S1272" s="53">
        <v>0</v>
      </c>
      <c r="T1272" s="54">
        <f t="shared" si="818"/>
        <v>2</v>
      </c>
      <c r="U1272" s="54" t="str">
        <f t="shared" si="814"/>
        <v>120% equal &amp; above</v>
      </c>
      <c r="V1272" s="53">
        <f t="shared" si="819"/>
        <v>0</v>
      </c>
      <c r="W1272" s="54">
        <f t="shared" si="815"/>
        <v>2</v>
      </c>
    </row>
    <row r="1273" spans="1:23" hidden="1">
      <c r="A1273" s="8" t="s">
        <v>770</v>
      </c>
      <c r="B1273" s="5" t="s">
        <v>771</v>
      </c>
      <c r="C1273" s="5" t="s">
        <v>2213</v>
      </c>
      <c r="D1273" s="5" t="s">
        <v>245</v>
      </c>
      <c r="E1273" s="5" t="s">
        <v>574</v>
      </c>
      <c r="F1273" s="5" t="s">
        <v>311</v>
      </c>
      <c r="G1273" s="46" t="s">
        <v>1960</v>
      </c>
      <c r="H1273" s="8"/>
      <c r="I1273" s="47" t="s">
        <v>1872</v>
      </c>
      <c r="J1273" s="48" t="s">
        <v>11</v>
      </c>
      <c r="K1273" s="45"/>
      <c r="L1273" s="50">
        <v>25000</v>
      </c>
      <c r="M1273" s="50">
        <v>17695</v>
      </c>
      <c r="N1273" s="51">
        <f t="shared" si="816"/>
        <v>0.70779999999999998</v>
      </c>
      <c r="O1273" s="51" t="str">
        <f t="shared" si="812"/>
        <v>&gt;=50%-&lt;80%</v>
      </c>
      <c r="P1273" s="50">
        <f t="shared" si="817"/>
        <v>24129.545454545456</v>
      </c>
      <c r="Q1273" s="51">
        <f t="shared" si="813"/>
        <v>0.96518181818181825</v>
      </c>
      <c r="R1273" s="52"/>
      <c r="S1273" s="53">
        <v>0</v>
      </c>
      <c r="T1273" s="54">
        <f t="shared" si="818"/>
        <v>2</v>
      </c>
      <c r="U1273" s="54" t="str">
        <f t="shared" si="814"/>
        <v>120% equal &amp; above</v>
      </c>
      <c r="V1273" s="53">
        <f t="shared" si="819"/>
        <v>0</v>
      </c>
      <c r="W1273" s="54">
        <f t="shared" si="815"/>
        <v>2</v>
      </c>
    </row>
    <row r="1274" spans="1:23" hidden="1">
      <c r="A1274" s="8" t="s">
        <v>571</v>
      </c>
      <c r="B1274" s="5" t="s">
        <v>572</v>
      </c>
      <c r="C1274" s="5" t="s">
        <v>2475</v>
      </c>
      <c r="D1274" s="5" t="s">
        <v>2476</v>
      </c>
      <c r="E1274" s="5" t="s">
        <v>574</v>
      </c>
      <c r="F1274" s="5" t="s">
        <v>311</v>
      </c>
      <c r="G1274" s="46" t="s">
        <v>1917</v>
      </c>
      <c r="H1274" s="8"/>
      <c r="I1274" s="47" t="s">
        <v>1872</v>
      </c>
      <c r="J1274" s="48" t="s">
        <v>11</v>
      </c>
      <c r="K1274" s="45"/>
      <c r="L1274" s="50">
        <v>25000</v>
      </c>
      <c r="M1274" s="50">
        <v>23040</v>
      </c>
      <c r="N1274" s="51">
        <f t="shared" si="816"/>
        <v>0.92159999999999997</v>
      </c>
      <c r="O1274" s="51" t="str">
        <f t="shared" si="812"/>
        <v>&gt;=80%-&lt;100%</v>
      </c>
      <c r="P1274" s="50">
        <f t="shared" si="817"/>
        <v>31418.181818181816</v>
      </c>
      <c r="Q1274" s="51">
        <f t="shared" si="813"/>
        <v>1.2567272727272727</v>
      </c>
      <c r="R1274" s="52"/>
      <c r="S1274" s="53">
        <v>0</v>
      </c>
      <c r="T1274" s="54">
        <f t="shared" si="818"/>
        <v>2</v>
      </c>
      <c r="U1274" s="54" t="str">
        <f t="shared" si="814"/>
        <v>120% equal &amp; above</v>
      </c>
      <c r="V1274" s="53">
        <f t="shared" si="819"/>
        <v>0</v>
      </c>
      <c r="W1274" s="54">
        <f t="shared" si="815"/>
        <v>2</v>
      </c>
    </row>
    <row r="1275" spans="1:23" hidden="1">
      <c r="A1275" s="8" t="s">
        <v>776</v>
      </c>
      <c r="B1275" s="5" t="s">
        <v>777</v>
      </c>
      <c r="C1275" s="5" t="s">
        <v>2408</v>
      </c>
      <c r="D1275" s="5" t="s">
        <v>2409</v>
      </c>
      <c r="E1275" s="5" t="s">
        <v>574</v>
      </c>
      <c r="F1275" s="5" t="s">
        <v>311</v>
      </c>
      <c r="G1275" s="46" t="s">
        <v>1942</v>
      </c>
      <c r="H1275" s="8"/>
      <c r="I1275" s="47" t="s">
        <v>1872</v>
      </c>
      <c r="J1275" s="48" t="s">
        <v>11</v>
      </c>
      <c r="K1275" s="45"/>
      <c r="L1275" s="50">
        <v>25000</v>
      </c>
      <c r="M1275" s="50">
        <v>24990</v>
      </c>
      <c r="N1275" s="51">
        <f t="shared" si="816"/>
        <v>0.99960000000000004</v>
      </c>
      <c r="O1275" s="51" t="str">
        <f t="shared" si="812"/>
        <v>&gt;=80%-&lt;100%</v>
      </c>
      <c r="P1275" s="50">
        <f t="shared" si="817"/>
        <v>34077.272727272728</v>
      </c>
      <c r="Q1275" s="51">
        <f t="shared" si="813"/>
        <v>1.3630909090909091</v>
      </c>
      <c r="R1275" s="52"/>
      <c r="S1275" s="53">
        <v>30160</v>
      </c>
      <c r="T1275" s="54">
        <f t="shared" si="818"/>
        <v>2</v>
      </c>
      <c r="U1275" s="54" t="str">
        <f t="shared" si="814"/>
        <v>120% equal &amp; above</v>
      </c>
      <c r="V1275" s="53">
        <f t="shared" si="819"/>
        <v>41127.272727272728</v>
      </c>
      <c r="W1275" s="54">
        <f t="shared" si="815"/>
        <v>2</v>
      </c>
    </row>
    <row r="1276" spans="1:23" hidden="1">
      <c r="A1276" s="8" t="s">
        <v>770</v>
      </c>
      <c r="B1276" s="5" t="s">
        <v>771</v>
      </c>
      <c r="C1276" s="5" t="s">
        <v>2212</v>
      </c>
      <c r="D1276" s="5" t="s">
        <v>158</v>
      </c>
      <c r="E1276" s="5" t="s">
        <v>574</v>
      </c>
      <c r="F1276" s="5" t="s">
        <v>311</v>
      </c>
      <c r="G1276" s="46" t="s">
        <v>1960</v>
      </c>
      <c r="H1276" s="8"/>
      <c r="I1276" s="47" t="s">
        <v>1872</v>
      </c>
      <c r="J1276" s="48" t="s">
        <v>11</v>
      </c>
      <c r="K1276" s="45"/>
      <c r="L1276" s="50">
        <v>25000</v>
      </c>
      <c r="M1276" s="50">
        <v>7010</v>
      </c>
      <c r="N1276" s="51">
        <f t="shared" si="816"/>
        <v>0.28039999999999998</v>
      </c>
      <c r="O1276" s="51" t="str">
        <f t="shared" si="812"/>
        <v>&gt;=20%-&lt;50%</v>
      </c>
      <c r="P1276" s="50">
        <f t="shared" si="817"/>
        <v>9559.0909090909081</v>
      </c>
      <c r="Q1276" s="51">
        <f t="shared" si="813"/>
        <v>0.38236363636363635</v>
      </c>
      <c r="R1276" s="52"/>
      <c r="S1276" s="53">
        <v>0</v>
      </c>
      <c r="T1276" s="54">
        <f t="shared" si="818"/>
        <v>2</v>
      </c>
      <c r="U1276" s="54" t="str">
        <f t="shared" si="814"/>
        <v>120% equal &amp; above</v>
      </c>
      <c r="V1276" s="53">
        <f t="shared" si="819"/>
        <v>0</v>
      </c>
      <c r="W1276" s="54">
        <f t="shared" si="815"/>
        <v>2</v>
      </c>
    </row>
    <row r="1277" spans="1:23" hidden="1">
      <c r="A1277" s="8" t="s">
        <v>324</v>
      </c>
      <c r="B1277" s="5" t="s">
        <v>325</v>
      </c>
      <c r="C1277" s="5" t="s">
        <v>2144</v>
      </c>
      <c r="D1277" s="5" t="s">
        <v>2145</v>
      </c>
      <c r="E1277" s="5" t="s">
        <v>310</v>
      </c>
      <c r="F1277" s="5" t="s">
        <v>311</v>
      </c>
      <c r="G1277" s="46" t="s">
        <v>1896</v>
      </c>
      <c r="H1277" s="8"/>
      <c r="I1277" s="47" t="s">
        <v>1872</v>
      </c>
      <c r="J1277" s="48" t="s">
        <v>11</v>
      </c>
      <c r="K1277" s="45"/>
      <c r="L1277" s="50">
        <v>25000</v>
      </c>
      <c r="M1277" s="50">
        <v>33300</v>
      </c>
      <c r="N1277" s="51">
        <f t="shared" si="816"/>
        <v>1.3320000000000001</v>
      </c>
      <c r="O1277" s="51" t="str">
        <f t="shared" si="812"/>
        <v>120% equal &amp; above</v>
      </c>
      <c r="P1277" s="50">
        <f t="shared" si="817"/>
        <v>45409.090909090912</v>
      </c>
      <c r="Q1277" s="51">
        <f t="shared" si="813"/>
        <v>1.8163636363636364</v>
      </c>
      <c r="R1277" s="52"/>
      <c r="S1277" s="53">
        <v>10720</v>
      </c>
      <c r="T1277" s="54">
        <f t="shared" si="818"/>
        <v>2</v>
      </c>
      <c r="U1277" s="54" t="str">
        <f t="shared" si="814"/>
        <v>120% equal &amp; above</v>
      </c>
      <c r="V1277" s="53">
        <f t="shared" si="819"/>
        <v>14618.181818181818</v>
      </c>
      <c r="W1277" s="54">
        <f t="shared" si="815"/>
        <v>2</v>
      </c>
    </row>
    <row r="1278" spans="1:23" hidden="1">
      <c r="A1278" s="8" t="s">
        <v>324</v>
      </c>
      <c r="B1278" s="5" t="s">
        <v>325</v>
      </c>
      <c r="C1278" s="5" t="s">
        <v>2399</v>
      </c>
      <c r="D1278" s="5" t="s">
        <v>2400</v>
      </c>
      <c r="E1278" s="5" t="s">
        <v>310</v>
      </c>
      <c r="F1278" s="5" t="s">
        <v>311</v>
      </c>
      <c r="G1278" s="46" t="s">
        <v>1898</v>
      </c>
      <c r="H1278" s="8"/>
      <c r="I1278" s="47" t="s">
        <v>1872</v>
      </c>
      <c r="J1278" s="48" t="s">
        <v>11</v>
      </c>
      <c r="K1278" s="45"/>
      <c r="L1278" s="50">
        <v>25000</v>
      </c>
      <c r="M1278" s="50">
        <v>12400</v>
      </c>
      <c r="N1278" s="51">
        <f t="shared" si="816"/>
        <v>0.496</v>
      </c>
      <c r="O1278" s="51" t="str">
        <f t="shared" si="812"/>
        <v>&gt;=20%-&lt;50%</v>
      </c>
      <c r="P1278" s="50">
        <f t="shared" si="817"/>
        <v>16909.090909090908</v>
      </c>
      <c r="Q1278" s="51">
        <f t="shared" si="813"/>
        <v>0.67636363636363628</v>
      </c>
      <c r="R1278" s="52"/>
      <c r="S1278" s="53">
        <v>0</v>
      </c>
      <c r="T1278" s="54">
        <f t="shared" si="818"/>
        <v>2</v>
      </c>
      <c r="U1278" s="54" t="str">
        <f t="shared" si="814"/>
        <v>120% equal &amp; above</v>
      </c>
      <c r="V1278" s="53">
        <f t="shared" si="819"/>
        <v>0</v>
      </c>
      <c r="W1278" s="54">
        <f t="shared" si="815"/>
        <v>2</v>
      </c>
    </row>
    <row r="1279" spans="1:23" hidden="1">
      <c r="A1279" s="8" t="s">
        <v>415</v>
      </c>
      <c r="B1279" s="5" t="s">
        <v>416</v>
      </c>
      <c r="C1279" s="5" t="s">
        <v>435</v>
      </c>
      <c r="D1279" s="5" t="s">
        <v>184</v>
      </c>
      <c r="E1279" s="5" t="s">
        <v>310</v>
      </c>
      <c r="F1279" s="5" t="s">
        <v>311</v>
      </c>
      <c r="G1279" s="46" t="s">
        <v>1905</v>
      </c>
      <c r="H1279" s="8"/>
      <c r="I1279" s="47" t="s">
        <v>1872</v>
      </c>
      <c r="J1279" s="48" t="s">
        <v>11</v>
      </c>
      <c r="K1279" s="45"/>
      <c r="L1279" s="50">
        <v>25000</v>
      </c>
      <c r="M1279" s="50">
        <v>28680</v>
      </c>
      <c r="N1279" s="51">
        <f t="shared" si="816"/>
        <v>1.1472</v>
      </c>
      <c r="O1279" s="51" t="str">
        <f t="shared" si="812"/>
        <v>&gt;=100%- &lt;120%</v>
      </c>
      <c r="P1279" s="50">
        <f t="shared" si="817"/>
        <v>39109.090909090912</v>
      </c>
      <c r="Q1279" s="51">
        <f t="shared" si="813"/>
        <v>1.5643636363636364</v>
      </c>
      <c r="R1279" s="52"/>
      <c r="S1279" s="53">
        <v>0</v>
      </c>
      <c r="T1279" s="54">
        <f t="shared" si="818"/>
        <v>2</v>
      </c>
      <c r="U1279" s="54" t="str">
        <f t="shared" si="814"/>
        <v>120% equal &amp; above</v>
      </c>
      <c r="V1279" s="53">
        <f t="shared" si="819"/>
        <v>0</v>
      </c>
      <c r="W1279" s="54">
        <f t="shared" si="815"/>
        <v>2</v>
      </c>
    </row>
    <row r="1280" spans="1:23" hidden="1">
      <c r="A1280" s="8" t="s">
        <v>307</v>
      </c>
      <c r="B1280" s="5" t="s">
        <v>308</v>
      </c>
      <c r="C1280" s="5" t="s">
        <v>2552</v>
      </c>
      <c r="D1280" s="5" t="s">
        <v>2553</v>
      </c>
      <c r="E1280" s="5" t="s">
        <v>310</v>
      </c>
      <c r="F1280" s="5" t="s">
        <v>311</v>
      </c>
      <c r="G1280" s="46" t="s">
        <v>1895</v>
      </c>
      <c r="H1280" s="8"/>
      <c r="I1280" s="47" t="s">
        <v>1872</v>
      </c>
      <c r="J1280" s="48" t="s">
        <v>11</v>
      </c>
      <c r="K1280" s="45"/>
      <c r="L1280" s="50">
        <v>25000</v>
      </c>
      <c r="M1280" s="50">
        <v>51590</v>
      </c>
      <c r="N1280" s="51">
        <f t="shared" ref="N1280:N1286" si="820">IFERROR(M1280/L1280,2)</f>
        <v>2.0636000000000001</v>
      </c>
      <c r="O1280" s="51" t="str">
        <f t="shared" ref="O1280:O1286" si="821">IF(N1280&gt;=120%, "120% equal &amp; above", IF(N1280&gt;=100%,"&gt;=100%- &lt;120%",IF(N1280&gt;=80%,"&gt;=80%-&lt;100%",IF(N1280&gt;=50%,"&gt;=50%-&lt;80%",IF(N1280&gt;=20%,"&gt;=20%-&lt;50%","&lt;20%")))))</f>
        <v>120% equal &amp; above</v>
      </c>
      <c r="P1280" s="50">
        <f t="shared" ref="P1280:P1286" si="822">M1280/$B$3*$B$2</f>
        <v>70350</v>
      </c>
      <c r="Q1280" s="51">
        <f t="shared" ref="Q1280:Q1286" si="823">IFERROR(P1280/L1280,2)</f>
        <v>2.8140000000000001</v>
      </c>
      <c r="R1280" s="52"/>
      <c r="S1280" s="53">
        <v>3640</v>
      </c>
      <c r="T1280" s="54">
        <f t="shared" ref="T1280:T1286" si="824">IFERROR(S1280/R1280,2)</f>
        <v>2</v>
      </c>
      <c r="U1280" s="54" t="str">
        <f t="shared" ref="U1280:U1286" si="825">IF(T1280&gt;=120%, "120% equal &amp; above", IF(T1280&gt;=100%,"&gt;=100%- &lt;120%",IF(T1280&gt;=80%,"&gt;=80%-&lt;100%",IF(T1280&gt;=50%,"&gt;=50%-&lt;80%",IF(T1280&gt;=20%,"&gt;=20%-&lt;50%","&lt;20%")))))</f>
        <v>120% equal &amp; above</v>
      </c>
      <c r="V1280" s="53">
        <f t="shared" ref="V1280:V1286" si="826">S1280/$B$3*$B$2</f>
        <v>4963.636363636364</v>
      </c>
      <c r="W1280" s="54">
        <f t="shared" ref="W1280:W1286" si="827">IFERROR(V1280/R1280,2)</f>
        <v>2</v>
      </c>
    </row>
    <row r="1281" spans="1:23" hidden="1">
      <c r="A1281" s="8" t="s">
        <v>324</v>
      </c>
      <c r="B1281" s="5" t="s">
        <v>325</v>
      </c>
      <c r="C1281" s="5" t="s">
        <v>2448</v>
      </c>
      <c r="D1281" s="5" t="s">
        <v>2449</v>
      </c>
      <c r="E1281" s="5" t="s">
        <v>310</v>
      </c>
      <c r="F1281" s="5" t="s">
        <v>311</v>
      </c>
      <c r="G1281" s="46" t="s">
        <v>1898</v>
      </c>
      <c r="H1281" s="8"/>
      <c r="I1281" s="47" t="s">
        <v>1872</v>
      </c>
      <c r="J1281" s="48" t="s">
        <v>11</v>
      </c>
      <c r="K1281" s="45"/>
      <c r="L1281" s="50">
        <v>25000</v>
      </c>
      <c r="M1281" s="50">
        <v>9960</v>
      </c>
      <c r="N1281" s="51">
        <f t="shared" si="820"/>
        <v>0.39839999999999998</v>
      </c>
      <c r="O1281" s="51" t="str">
        <f t="shared" si="821"/>
        <v>&gt;=20%-&lt;50%</v>
      </c>
      <c r="P1281" s="50">
        <f t="shared" si="822"/>
        <v>13581.818181818182</v>
      </c>
      <c r="Q1281" s="51">
        <f t="shared" si="823"/>
        <v>0.54327272727272724</v>
      </c>
      <c r="R1281" s="52"/>
      <c r="S1281" s="53">
        <v>17240</v>
      </c>
      <c r="T1281" s="54">
        <f t="shared" si="824"/>
        <v>2</v>
      </c>
      <c r="U1281" s="54" t="str">
        <f t="shared" si="825"/>
        <v>120% equal &amp; above</v>
      </c>
      <c r="V1281" s="53">
        <f t="shared" si="826"/>
        <v>23509.090909090908</v>
      </c>
      <c r="W1281" s="54">
        <f t="shared" si="827"/>
        <v>2</v>
      </c>
    </row>
    <row r="1282" spans="1:23" hidden="1">
      <c r="A1282" s="8" t="s">
        <v>836</v>
      </c>
      <c r="B1282" s="5" t="s">
        <v>837</v>
      </c>
      <c r="C1282" s="5" t="s">
        <v>840</v>
      </c>
      <c r="D1282" s="5" t="s">
        <v>72</v>
      </c>
      <c r="E1282" s="5" t="s">
        <v>789</v>
      </c>
      <c r="F1282" s="5" t="s">
        <v>311</v>
      </c>
      <c r="G1282" s="46" t="s">
        <v>1953</v>
      </c>
      <c r="H1282" s="8"/>
      <c r="I1282" s="47" t="s">
        <v>1872</v>
      </c>
      <c r="J1282" s="48" t="s">
        <v>11</v>
      </c>
      <c r="K1282" s="45"/>
      <c r="L1282" s="50">
        <v>25000</v>
      </c>
      <c r="M1282" s="50">
        <v>4800</v>
      </c>
      <c r="N1282" s="51">
        <f t="shared" si="820"/>
        <v>0.192</v>
      </c>
      <c r="O1282" s="51" t="str">
        <f t="shared" si="821"/>
        <v>&lt;20%</v>
      </c>
      <c r="P1282" s="50">
        <f t="shared" si="822"/>
        <v>6545.454545454546</v>
      </c>
      <c r="Q1282" s="51">
        <f t="shared" si="823"/>
        <v>0.26181818181818184</v>
      </c>
      <c r="R1282" s="52"/>
      <c r="S1282" s="53">
        <v>38750</v>
      </c>
      <c r="T1282" s="54">
        <f t="shared" si="824"/>
        <v>2</v>
      </c>
      <c r="U1282" s="54" t="str">
        <f t="shared" si="825"/>
        <v>120% equal &amp; above</v>
      </c>
      <c r="V1282" s="53">
        <f t="shared" si="826"/>
        <v>52840.909090909088</v>
      </c>
      <c r="W1282" s="54">
        <f t="shared" si="827"/>
        <v>2</v>
      </c>
    </row>
    <row r="1283" spans="1:23" hidden="1">
      <c r="A1283" s="8" t="s">
        <v>415</v>
      </c>
      <c r="B1283" s="5" t="s">
        <v>416</v>
      </c>
      <c r="C1283" s="5" t="s">
        <v>2426</v>
      </c>
      <c r="D1283" s="5" t="s">
        <v>2427</v>
      </c>
      <c r="E1283" s="5" t="s">
        <v>310</v>
      </c>
      <c r="F1283" s="5" t="s">
        <v>311</v>
      </c>
      <c r="G1283" s="46" t="s">
        <v>1906</v>
      </c>
      <c r="H1283" s="8"/>
      <c r="I1283" s="47" t="s">
        <v>1872</v>
      </c>
      <c r="J1283" s="48" t="s">
        <v>11</v>
      </c>
      <c r="K1283" s="45"/>
      <c r="L1283" s="50">
        <v>25000</v>
      </c>
      <c r="M1283" s="50">
        <v>11510</v>
      </c>
      <c r="N1283" s="51">
        <f t="shared" si="820"/>
        <v>0.46039999999999998</v>
      </c>
      <c r="O1283" s="51" t="str">
        <f t="shared" si="821"/>
        <v>&gt;=20%-&lt;50%</v>
      </c>
      <c r="P1283" s="50">
        <f t="shared" si="822"/>
        <v>15695.454545454544</v>
      </c>
      <c r="Q1283" s="51">
        <f t="shared" si="823"/>
        <v>0.62781818181818172</v>
      </c>
      <c r="R1283" s="52"/>
      <c r="S1283" s="53">
        <v>23480</v>
      </c>
      <c r="T1283" s="54">
        <f t="shared" si="824"/>
        <v>2</v>
      </c>
      <c r="U1283" s="54" t="str">
        <f t="shared" si="825"/>
        <v>120% equal &amp; above</v>
      </c>
      <c r="V1283" s="53">
        <f t="shared" si="826"/>
        <v>32018.181818181816</v>
      </c>
      <c r="W1283" s="54">
        <f t="shared" si="827"/>
        <v>2</v>
      </c>
    </row>
    <row r="1284" spans="1:23" hidden="1">
      <c r="A1284" s="8" t="s">
        <v>324</v>
      </c>
      <c r="B1284" s="5" t="s">
        <v>325</v>
      </c>
      <c r="C1284" s="5" t="s">
        <v>2258</v>
      </c>
      <c r="D1284" s="5" t="s">
        <v>53</v>
      </c>
      <c r="E1284" s="5" t="s">
        <v>310</v>
      </c>
      <c r="F1284" s="5" t="s">
        <v>311</v>
      </c>
      <c r="G1284" s="46" t="s">
        <v>1898</v>
      </c>
      <c r="H1284" s="8"/>
      <c r="I1284" s="47" t="s">
        <v>1872</v>
      </c>
      <c r="J1284" s="48" t="s">
        <v>11</v>
      </c>
      <c r="K1284" s="45"/>
      <c r="L1284" s="50">
        <v>25000</v>
      </c>
      <c r="M1284" s="50">
        <v>29270</v>
      </c>
      <c r="N1284" s="51">
        <f t="shared" si="820"/>
        <v>1.1708000000000001</v>
      </c>
      <c r="O1284" s="51" t="str">
        <f t="shared" si="821"/>
        <v>&gt;=100%- &lt;120%</v>
      </c>
      <c r="P1284" s="50">
        <f t="shared" si="822"/>
        <v>39913.636363636368</v>
      </c>
      <c r="Q1284" s="51">
        <f t="shared" si="823"/>
        <v>1.5965454545454547</v>
      </c>
      <c r="R1284" s="52"/>
      <c r="S1284" s="53">
        <v>0</v>
      </c>
      <c r="T1284" s="54">
        <f t="shared" si="824"/>
        <v>2</v>
      </c>
      <c r="U1284" s="54" t="str">
        <f t="shared" si="825"/>
        <v>120% equal &amp; above</v>
      </c>
      <c r="V1284" s="53">
        <f t="shared" si="826"/>
        <v>0</v>
      </c>
      <c r="W1284" s="54">
        <f t="shared" si="827"/>
        <v>2</v>
      </c>
    </row>
    <row r="1285" spans="1:23" hidden="1">
      <c r="A1285" s="8" t="s">
        <v>324</v>
      </c>
      <c r="B1285" s="5" t="s">
        <v>325</v>
      </c>
      <c r="C1285" s="5" t="s">
        <v>2371</v>
      </c>
      <c r="D1285" s="5" t="s">
        <v>2372</v>
      </c>
      <c r="E1285" s="5" t="s">
        <v>310</v>
      </c>
      <c r="F1285" s="5" t="s">
        <v>311</v>
      </c>
      <c r="G1285" s="46" t="s">
        <v>1893</v>
      </c>
      <c r="H1285" s="8"/>
      <c r="I1285" s="47" t="s">
        <v>1872</v>
      </c>
      <c r="J1285" s="48" t="s">
        <v>11</v>
      </c>
      <c r="K1285" s="45"/>
      <c r="L1285" s="50">
        <v>25000</v>
      </c>
      <c r="M1285" s="50">
        <v>15460</v>
      </c>
      <c r="N1285" s="51">
        <f t="shared" si="820"/>
        <v>0.61839999999999995</v>
      </c>
      <c r="O1285" s="51" t="str">
        <f t="shared" si="821"/>
        <v>&gt;=50%-&lt;80%</v>
      </c>
      <c r="P1285" s="50">
        <f t="shared" si="822"/>
        <v>21081.818181818184</v>
      </c>
      <c r="Q1285" s="51">
        <f t="shared" si="823"/>
        <v>0.8432727272727274</v>
      </c>
      <c r="R1285" s="52"/>
      <c r="S1285" s="53">
        <v>0</v>
      </c>
      <c r="T1285" s="54">
        <f t="shared" si="824"/>
        <v>2</v>
      </c>
      <c r="U1285" s="54" t="str">
        <f t="shared" si="825"/>
        <v>120% equal &amp; above</v>
      </c>
      <c r="V1285" s="53">
        <f t="shared" si="826"/>
        <v>0</v>
      </c>
      <c r="W1285" s="54">
        <f t="shared" si="827"/>
        <v>2</v>
      </c>
    </row>
    <row r="1286" spans="1:23" hidden="1">
      <c r="A1286" s="8" t="s">
        <v>770</v>
      </c>
      <c r="B1286" s="5" t="s">
        <v>771</v>
      </c>
      <c r="C1286" s="5" t="s">
        <v>2794</v>
      </c>
      <c r="D1286" s="5" t="s">
        <v>254</v>
      </c>
      <c r="E1286" s="5" t="s">
        <v>574</v>
      </c>
      <c r="F1286" s="5" t="s">
        <v>311</v>
      </c>
      <c r="G1286" s="46" t="s">
        <v>1960</v>
      </c>
      <c r="H1286" s="8"/>
      <c r="I1286" s="47" t="s">
        <v>1872</v>
      </c>
      <c r="J1286" s="48" t="s">
        <v>11</v>
      </c>
      <c r="K1286" s="45"/>
      <c r="L1286" s="50">
        <v>25000</v>
      </c>
      <c r="M1286" s="50">
        <v>19100</v>
      </c>
      <c r="N1286" s="51">
        <f t="shared" si="820"/>
        <v>0.76400000000000001</v>
      </c>
      <c r="O1286" s="51" t="str">
        <f t="shared" si="821"/>
        <v>&gt;=50%-&lt;80%</v>
      </c>
      <c r="P1286" s="50">
        <f t="shared" si="822"/>
        <v>26045.454545454544</v>
      </c>
      <c r="Q1286" s="51">
        <f t="shared" si="823"/>
        <v>1.0418181818181818</v>
      </c>
      <c r="R1286" s="52"/>
      <c r="S1286" s="53">
        <v>0</v>
      </c>
      <c r="T1286" s="54">
        <f t="shared" si="824"/>
        <v>2</v>
      </c>
      <c r="U1286" s="54" t="str">
        <f t="shared" si="825"/>
        <v>120% equal &amp; above</v>
      </c>
      <c r="V1286" s="53">
        <f t="shared" si="826"/>
        <v>0</v>
      </c>
      <c r="W1286" s="54">
        <f t="shared" si="827"/>
        <v>2</v>
      </c>
    </row>
    <row r="1287" spans="1:23" hidden="1">
      <c r="A1287" s="8" t="s">
        <v>785</v>
      </c>
      <c r="B1287" s="5" t="s">
        <v>786</v>
      </c>
      <c r="C1287" s="5" t="s">
        <v>1505</v>
      </c>
      <c r="D1287" s="5" t="s">
        <v>1506</v>
      </c>
      <c r="E1287" s="5" t="s">
        <v>789</v>
      </c>
      <c r="F1287" s="5" t="s">
        <v>311</v>
      </c>
      <c r="G1287" s="46" t="s">
        <v>1948</v>
      </c>
      <c r="H1287" s="8"/>
      <c r="I1287" s="47" t="s">
        <v>1872</v>
      </c>
      <c r="J1287" s="48" t="s">
        <v>11</v>
      </c>
      <c r="K1287" s="45"/>
      <c r="L1287" s="50">
        <v>23519.339999999997</v>
      </c>
      <c r="M1287" s="50">
        <v>0</v>
      </c>
      <c r="N1287" s="51">
        <f t="shared" ref="N1287:N1292" si="828">IFERROR(M1287/L1287,2)</f>
        <v>0</v>
      </c>
      <c r="O1287" s="51" t="str">
        <f t="shared" ref="O1287:O1292" si="829">IF(N1287&gt;=120%, "120% equal &amp; above", IF(N1287&gt;=100%,"&gt;=100%- &lt;120%",IF(N1287&gt;=80%,"&gt;=80%-&lt;100%",IF(N1287&gt;=50%,"&gt;=50%-&lt;80%",IF(N1287&gt;=20%,"&gt;=20%-&lt;50%","&lt;20%")))))</f>
        <v>&lt;20%</v>
      </c>
      <c r="P1287" s="50">
        <f t="shared" ref="P1287:P1292" si="830">M1287/$B$3*$B$2</f>
        <v>0</v>
      </c>
      <c r="Q1287" s="51">
        <f t="shared" ref="Q1287:Q1292" si="831">IFERROR(P1287/L1287,2)</f>
        <v>0</v>
      </c>
      <c r="R1287" s="52"/>
      <c r="S1287" s="53">
        <v>17130</v>
      </c>
      <c r="T1287" s="54">
        <f t="shared" ref="T1287:T1292" si="832">IFERROR(S1287/R1287,2)</f>
        <v>2</v>
      </c>
      <c r="U1287" s="54" t="str">
        <f t="shared" ref="U1287:U1292" si="833">IF(T1287&gt;=120%, "120% equal &amp; above", IF(T1287&gt;=100%,"&gt;=100%- &lt;120%",IF(T1287&gt;=80%,"&gt;=80%-&lt;100%",IF(T1287&gt;=50%,"&gt;=50%-&lt;80%",IF(T1287&gt;=20%,"&gt;=20%-&lt;50%","&lt;20%")))))</f>
        <v>120% equal &amp; above</v>
      </c>
      <c r="V1287" s="53">
        <f t="shared" ref="V1287:V1292" si="834">S1287/$B$3*$B$2</f>
        <v>23359.090909090908</v>
      </c>
      <c r="W1287" s="54">
        <f t="shared" ref="W1287:W1292" si="835">IFERROR(V1287/R1287,2)</f>
        <v>2</v>
      </c>
    </row>
    <row r="1288" spans="1:23" hidden="1">
      <c r="A1288" s="8" t="s">
        <v>571</v>
      </c>
      <c r="B1288" s="5" t="s">
        <v>572</v>
      </c>
      <c r="C1288" s="5" t="s">
        <v>2377</v>
      </c>
      <c r="D1288" s="5" t="s">
        <v>1101</v>
      </c>
      <c r="E1288" s="5" t="s">
        <v>574</v>
      </c>
      <c r="F1288" s="5" t="s">
        <v>311</v>
      </c>
      <c r="G1288" s="46" t="s">
        <v>1883</v>
      </c>
      <c r="H1288" s="8"/>
      <c r="I1288" s="47" t="s">
        <v>1872</v>
      </c>
      <c r="J1288" s="48" t="s">
        <v>11</v>
      </c>
      <c r="K1288" s="45"/>
      <c r="L1288" s="50">
        <v>22861.079999999998</v>
      </c>
      <c r="M1288" s="50">
        <v>19975</v>
      </c>
      <c r="N1288" s="51">
        <f t="shared" si="828"/>
        <v>0.8737557455728252</v>
      </c>
      <c r="O1288" s="51" t="str">
        <f t="shared" si="829"/>
        <v>&gt;=80%-&lt;100%</v>
      </c>
      <c r="P1288" s="50">
        <f t="shared" si="830"/>
        <v>27238.636363636364</v>
      </c>
      <c r="Q1288" s="51">
        <f t="shared" si="831"/>
        <v>1.1914851075993071</v>
      </c>
      <c r="R1288" s="52"/>
      <c r="S1288" s="53">
        <v>0</v>
      </c>
      <c r="T1288" s="54">
        <f t="shared" si="832"/>
        <v>2</v>
      </c>
      <c r="U1288" s="54" t="str">
        <f t="shared" si="833"/>
        <v>120% equal &amp; above</v>
      </c>
      <c r="V1288" s="53">
        <f t="shared" si="834"/>
        <v>0</v>
      </c>
      <c r="W1288" s="54">
        <f t="shared" si="835"/>
        <v>2</v>
      </c>
    </row>
    <row r="1289" spans="1:23" hidden="1">
      <c r="A1289" s="8" t="s">
        <v>307</v>
      </c>
      <c r="B1289" s="5" t="s">
        <v>308</v>
      </c>
      <c r="C1289" s="5" t="s">
        <v>2150</v>
      </c>
      <c r="D1289" s="5" t="s">
        <v>214</v>
      </c>
      <c r="E1289" s="5" t="s">
        <v>310</v>
      </c>
      <c r="F1289" s="5" t="s">
        <v>311</v>
      </c>
      <c r="G1289" s="46" t="s">
        <v>1891</v>
      </c>
      <c r="H1289" s="8"/>
      <c r="I1289" s="47" t="s">
        <v>1872</v>
      </c>
      <c r="J1289" s="48" t="s">
        <v>11</v>
      </c>
      <c r="K1289" s="45"/>
      <c r="L1289" s="50">
        <v>22830</v>
      </c>
      <c r="M1289" s="50">
        <v>62850</v>
      </c>
      <c r="N1289" s="51">
        <f t="shared" si="828"/>
        <v>2.7529566360052562</v>
      </c>
      <c r="O1289" s="51" t="str">
        <f t="shared" si="829"/>
        <v>120% equal &amp; above</v>
      </c>
      <c r="P1289" s="50">
        <f t="shared" si="830"/>
        <v>85704.545454545456</v>
      </c>
      <c r="Q1289" s="51">
        <f t="shared" si="831"/>
        <v>3.754031776370804</v>
      </c>
      <c r="R1289" s="52"/>
      <c r="S1289" s="53">
        <v>0</v>
      </c>
      <c r="T1289" s="54">
        <f t="shared" si="832"/>
        <v>2</v>
      </c>
      <c r="U1289" s="54" t="str">
        <f t="shared" si="833"/>
        <v>120% equal &amp; above</v>
      </c>
      <c r="V1289" s="53">
        <f t="shared" si="834"/>
        <v>0</v>
      </c>
      <c r="W1289" s="54">
        <f t="shared" si="835"/>
        <v>2</v>
      </c>
    </row>
    <row r="1290" spans="1:23" hidden="1">
      <c r="A1290" s="8" t="s">
        <v>469</v>
      </c>
      <c r="B1290" s="5" t="s">
        <v>470</v>
      </c>
      <c r="C1290" s="5" t="s">
        <v>1171</v>
      </c>
      <c r="D1290" s="5" t="s">
        <v>176</v>
      </c>
      <c r="E1290" s="5" t="s">
        <v>473</v>
      </c>
      <c r="F1290" s="5" t="s">
        <v>311</v>
      </c>
      <c r="G1290" s="46" t="s">
        <v>1911</v>
      </c>
      <c r="H1290" s="8"/>
      <c r="I1290" s="47" t="s">
        <v>1872</v>
      </c>
      <c r="J1290" s="48" t="s">
        <v>11</v>
      </c>
      <c r="K1290" s="45"/>
      <c r="L1290" s="50">
        <v>22244.219999999998</v>
      </c>
      <c r="M1290" s="50">
        <v>31720</v>
      </c>
      <c r="N1290" s="51">
        <f t="shared" si="828"/>
        <v>1.4259884140689134</v>
      </c>
      <c r="O1290" s="51" t="str">
        <f t="shared" si="829"/>
        <v>120% equal &amp; above</v>
      </c>
      <c r="P1290" s="50">
        <f t="shared" si="830"/>
        <v>43254.545454545456</v>
      </c>
      <c r="Q1290" s="51">
        <f t="shared" si="831"/>
        <v>1.9445296555485183</v>
      </c>
      <c r="R1290" s="52"/>
      <c r="S1290" s="53">
        <v>0</v>
      </c>
      <c r="T1290" s="54">
        <f t="shared" si="832"/>
        <v>2</v>
      </c>
      <c r="U1290" s="54" t="str">
        <f t="shared" si="833"/>
        <v>120% equal &amp; above</v>
      </c>
      <c r="V1290" s="53">
        <f t="shared" si="834"/>
        <v>0</v>
      </c>
      <c r="W1290" s="54">
        <f t="shared" si="835"/>
        <v>2</v>
      </c>
    </row>
    <row r="1291" spans="1:23" hidden="1">
      <c r="A1291" s="8" t="s">
        <v>776</v>
      </c>
      <c r="B1291" s="5" t="s">
        <v>777</v>
      </c>
      <c r="C1291" s="5" t="s">
        <v>2505</v>
      </c>
      <c r="D1291" s="5" t="s">
        <v>136</v>
      </c>
      <c r="E1291" s="5" t="s">
        <v>574</v>
      </c>
      <c r="F1291" s="5" t="s">
        <v>311</v>
      </c>
      <c r="G1291" s="46" t="s">
        <v>1943</v>
      </c>
      <c r="H1291" s="8"/>
      <c r="I1291" s="47" t="s">
        <v>1872</v>
      </c>
      <c r="J1291" s="48" t="s">
        <v>11</v>
      </c>
      <c r="K1291" s="45"/>
      <c r="L1291" s="50">
        <v>21978.57</v>
      </c>
      <c r="M1291" s="50">
        <v>13285</v>
      </c>
      <c r="N1291" s="51">
        <f t="shared" si="828"/>
        <v>0.60445242797870835</v>
      </c>
      <c r="O1291" s="51" t="str">
        <f t="shared" si="829"/>
        <v>&gt;=50%-&lt;80%</v>
      </c>
      <c r="P1291" s="50">
        <f t="shared" si="830"/>
        <v>18115.909090909092</v>
      </c>
      <c r="Q1291" s="51">
        <f t="shared" si="831"/>
        <v>0.82425331088005693</v>
      </c>
      <c r="R1291" s="52"/>
      <c r="S1291" s="53">
        <v>0</v>
      </c>
      <c r="T1291" s="54">
        <f t="shared" si="832"/>
        <v>2</v>
      </c>
      <c r="U1291" s="54" t="str">
        <f t="shared" si="833"/>
        <v>120% equal &amp; above</v>
      </c>
      <c r="V1291" s="53">
        <f t="shared" si="834"/>
        <v>0</v>
      </c>
      <c r="W1291" s="54">
        <f t="shared" si="835"/>
        <v>2</v>
      </c>
    </row>
    <row r="1292" spans="1:23" hidden="1">
      <c r="A1292" s="8" t="s">
        <v>701</v>
      </c>
      <c r="B1292" s="5" t="s">
        <v>300</v>
      </c>
      <c r="C1292" s="5" t="s">
        <v>749</v>
      </c>
      <c r="D1292" s="5" t="s">
        <v>750</v>
      </c>
      <c r="E1292" s="5" t="s">
        <v>473</v>
      </c>
      <c r="F1292" s="5" t="s">
        <v>311</v>
      </c>
      <c r="G1292" s="46" t="s">
        <v>1939</v>
      </c>
      <c r="H1292" s="8"/>
      <c r="I1292" s="47" t="s">
        <v>1872</v>
      </c>
      <c r="J1292" s="48" t="s">
        <v>11</v>
      </c>
      <c r="K1292" s="45"/>
      <c r="L1292" s="50">
        <v>21910.26</v>
      </c>
      <c r="M1292" s="50">
        <v>21200</v>
      </c>
      <c r="N1292" s="51">
        <f t="shared" si="828"/>
        <v>0.96758322356740634</v>
      </c>
      <c r="O1292" s="51" t="str">
        <f t="shared" si="829"/>
        <v>&gt;=80%-&lt;100%</v>
      </c>
      <c r="P1292" s="50">
        <f t="shared" si="830"/>
        <v>28909.090909090908</v>
      </c>
      <c r="Q1292" s="51">
        <f t="shared" si="831"/>
        <v>1.3194316685010086</v>
      </c>
      <c r="R1292" s="52"/>
      <c r="S1292" s="53">
        <v>0</v>
      </c>
      <c r="T1292" s="54">
        <f t="shared" si="832"/>
        <v>2</v>
      </c>
      <c r="U1292" s="54" t="str">
        <f t="shared" si="833"/>
        <v>120% equal &amp; above</v>
      </c>
      <c r="V1292" s="53">
        <f t="shared" si="834"/>
        <v>0</v>
      </c>
      <c r="W1292" s="54">
        <f t="shared" si="835"/>
        <v>2</v>
      </c>
    </row>
    <row r="1293" spans="1:23" hidden="1">
      <c r="A1293" s="8" t="s">
        <v>469</v>
      </c>
      <c r="B1293" s="5" t="s">
        <v>470</v>
      </c>
      <c r="C1293" s="5" t="s">
        <v>1210</v>
      </c>
      <c r="D1293" s="5" t="s">
        <v>1211</v>
      </c>
      <c r="E1293" s="5" t="s">
        <v>473</v>
      </c>
      <c r="F1293" s="5" t="s">
        <v>311</v>
      </c>
      <c r="G1293" s="46" t="s">
        <v>1914</v>
      </c>
      <c r="H1293" s="8"/>
      <c r="I1293" s="47" t="s">
        <v>1872</v>
      </c>
      <c r="J1293" s="48" t="s">
        <v>11</v>
      </c>
      <c r="K1293" s="45"/>
      <c r="L1293" s="50">
        <v>21493.5</v>
      </c>
      <c r="M1293" s="50">
        <v>15920</v>
      </c>
      <c r="N1293" s="51">
        <f t="shared" ref="N1293:N1296" si="836">IFERROR(M1293/L1293,2)</f>
        <v>0.74068904552539139</v>
      </c>
      <c r="O1293" s="51" t="str">
        <f t="shared" ref="O1293:O1296" si="837">IF(N1293&gt;=120%, "120% equal &amp; above", IF(N1293&gt;=100%,"&gt;=100%- &lt;120%",IF(N1293&gt;=80%,"&gt;=80%-&lt;100%",IF(N1293&gt;=50%,"&gt;=50%-&lt;80%",IF(N1293&gt;=20%,"&gt;=20%-&lt;50%","&lt;20%")))))</f>
        <v>&gt;=50%-&lt;80%</v>
      </c>
      <c r="P1293" s="50">
        <f t="shared" ref="P1293:P1296" si="838">M1293/$B$3*$B$2</f>
        <v>21709.090909090908</v>
      </c>
      <c r="Q1293" s="51">
        <f t="shared" ref="Q1293:Q1296" si="839">IFERROR(P1293/L1293,2)</f>
        <v>1.0100305166255337</v>
      </c>
      <c r="R1293" s="52"/>
      <c r="S1293" s="53">
        <v>0</v>
      </c>
      <c r="T1293" s="54">
        <f t="shared" ref="T1293:T1296" si="840">IFERROR(S1293/R1293,2)</f>
        <v>2</v>
      </c>
      <c r="U1293" s="54" t="str">
        <f t="shared" ref="U1293:U1296" si="841">IF(T1293&gt;=120%, "120% equal &amp; above", IF(T1293&gt;=100%,"&gt;=100%- &lt;120%",IF(T1293&gt;=80%,"&gt;=80%-&lt;100%",IF(T1293&gt;=50%,"&gt;=50%-&lt;80%",IF(T1293&gt;=20%,"&gt;=20%-&lt;50%","&lt;20%")))))</f>
        <v>120% equal &amp; above</v>
      </c>
      <c r="V1293" s="53">
        <f t="shared" ref="V1293:V1296" si="842">S1293/$B$3*$B$2</f>
        <v>0</v>
      </c>
      <c r="W1293" s="54">
        <f t="shared" ref="W1293:W1296" si="843">IFERROR(V1293/R1293,2)</f>
        <v>2</v>
      </c>
    </row>
    <row r="1294" spans="1:23" hidden="1">
      <c r="A1294" s="8" t="s">
        <v>571</v>
      </c>
      <c r="B1294" s="5" t="s">
        <v>572</v>
      </c>
      <c r="C1294" s="5" t="s">
        <v>1497</v>
      </c>
      <c r="D1294" s="5" t="s">
        <v>207</v>
      </c>
      <c r="E1294" s="5" t="s">
        <v>574</v>
      </c>
      <c r="F1294" s="5" t="s">
        <v>311</v>
      </c>
      <c r="G1294" s="46" t="s">
        <v>1883</v>
      </c>
      <c r="H1294" s="8"/>
      <c r="I1294" s="47" t="s">
        <v>1872</v>
      </c>
      <c r="J1294" s="48" t="s">
        <v>11</v>
      </c>
      <c r="K1294" s="45"/>
      <c r="L1294" s="50">
        <v>21321.69</v>
      </c>
      <c r="M1294" s="50">
        <v>18300</v>
      </c>
      <c r="N1294" s="51">
        <f t="shared" si="836"/>
        <v>0.8582809336408137</v>
      </c>
      <c r="O1294" s="51" t="str">
        <f t="shared" si="837"/>
        <v>&gt;=80%-&lt;100%</v>
      </c>
      <c r="P1294" s="50">
        <f t="shared" si="838"/>
        <v>24954.545454545456</v>
      </c>
      <c r="Q1294" s="51">
        <f t="shared" si="839"/>
        <v>1.1703830913283824</v>
      </c>
      <c r="R1294" s="52"/>
      <c r="S1294" s="53">
        <v>0</v>
      </c>
      <c r="T1294" s="54">
        <f t="shared" si="840"/>
        <v>2</v>
      </c>
      <c r="U1294" s="54" t="str">
        <f t="shared" si="841"/>
        <v>120% equal &amp; above</v>
      </c>
      <c r="V1294" s="53">
        <f t="shared" si="842"/>
        <v>0</v>
      </c>
      <c r="W1294" s="54">
        <f t="shared" si="843"/>
        <v>2</v>
      </c>
    </row>
    <row r="1295" spans="1:23" hidden="1">
      <c r="A1295" s="8" t="s">
        <v>469</v>
      </c>
      <c r="B1295" s="5" t="s">
        <v>470</v>
      </c>
      <c r="C1295" s="5" t="s">
        <v>1495</v>
      </c>
      <c r="D1295" s="5" t="s">
        <v>1496</v>
      </c>
      <c r="E1295" s="5" t="s">
        <v>473</v>
      </c>
      <c r="F1295" s="5" t="s">
        <v>311</v>
      </c>
      <c r="G1295" s="46" t="s">
        <v>1912</v>
      </c>
      <c r="H1295" s="8"/>
      <c r="I1295" s="47" t="s">
        <v>1872</v>
      </c>
      <c r="J1295" s="48" t="s">
        <v>11</v>
      </c>
      <c r="K1295" s="45"/>
      <c r="L1295" s="50">
        <v>20766.929999999997</v>
      </c>
      <c r="M1295" s="50">
        <v>17520</v>
      </c>
      <c r="N1295" s="51">
        <f t="shared" si="836"/>
        <v>0.84364901311845342</v>
      </c>
      <c r="O1295" s="51" t="str">
        <f t="shared" si="837"/>
        <v>&gt;=80%-&lt;100%</v>
      </c>
      <c r="P1295" s="50">
        <f t="shared" si="838"/>
        <v>23890.909090909092</v>
      </c>
      <c r="Q1295" s="51">
        <f t="shared" si="839"/>
        <v>1.1504304724342547</v>
      </c>
      <c r="R1295" s="52"/>
      <c r="S1295" s="53">
        <v>4050</v>
      </c>
      <c r="T1295" s="54">
        <f t="shared" si="840"/>
        <v>2</v>
      </c>
      <c r="U1295" s="54" t="str">
        <f t="shared" si="841"/>
        <v>120% equal &amp; above</v>
      </c>
      <c r="V1295" s="53">
        <f t="shared" si="842"/>
        <v>5522.727272727273</v>
      </c>
      <c r="W1295" s="54">
        <f t="shared" si="843"/>
        <v>2</v>
      </c>
    </row>
    <row r="1296" spans="1:23" hidden="1">
      <c r="A1296" s="8" t="s">
        <v>571</v>
      </c>
      <c r="B1296" s="5" t="s">
        <v>572</v>
      </c>
      <c r="C1296" s="5" t="s">
        <v>926</v>
      </c>
      <c r="D1296" s="5" t="s">
        <v>927</v>
      </c>
      <c r="E1296" s="5" t="s">
        <v>574</v>
      </c>
      <c r="F1296" s="5" t="s">
        <v>311</v>
      </c>
      <c r="G1296" s="46" t="s">
        <v>1917</v>
      </c>
      <c r="H1296" s="8"/>
      <c r="I1296" s="47" t="s">
        <v>1872</v>
      </c>
      <c r="J1296" s="48" t="s">
        <v>11</v>
      </c>
      <c r="K1296" s="45"/>
      <c r="L1296" s="50">
        <v>20000</v>
      </c>
      <c r="M1296" s="50">
        <v>10330</v>
      </c>
      <c r="N1296" s="51">
        <f t="shared" si="836"/>
        <v>0.51649999999999996</v>
      </c>
      <c r="O1296" s="51" t="str">
        <f t="shared" si="837"/>
        <v>&gt;=50%-&lt;80%</v>
      </c>
      <c r="P1296" s="50">
        <f t="shared" si="838"/>
        <v>14086.363636363636</v>
      </c>
      <c r="Q1296" s="51">
        <f t="shared" si="839"/>
        <v>0.70431818181818184</v>
      </c>
      <c r="R1296" s="52"/>
      <c r="S1296" s="53">
        <v>0</v>
      </c>
      <c r="T1296" s="54">
        <f t="shared" si="840"/>
        <v>2</v>
      </c>
      <c r="U1296" s="54" t="str">
        <f t="shared" si="841"/>
        <v>120% equal &amp; above</v>
      </c>
      <c r="V1296" s="53">
        <f t="shared" si="842"/>
        <v>0</v>
      </c>
      <c r="W1296" s="54">
        <f t="shared" si="843"/>
        <v>2</v>
      </c>
    </row>
    <row r="1297" spans="1:23" hidden="1">
      <c r="A1297" s="8" t="s">
        <v>307</v>
      </c>
      <c r="B1297" s="5" t="s">
        <v>308</v>
      </c>
      <c r="C1297" s="5" t="s">
        <v>2558</v>
      </c>
      <c r="D1297" s="5" t="s">
        <v>2559</v>
      </c>
      <c r="E1297" s="5" t="s">
        <v>310</v>
      </c>
      <c r="F1297" s="5" t="s">
        <v>311</v>
      </c>
      <c r="G1297" s="46" t="s">
        <v>1894</v>
      </c>
      <c r="H1297" s="8"/>
      <c r="I1297" s="47" t="s">
        <v>1872</v>
      </c>
      <c r="J1297" s="48" t="s">
        <v>11</v>
      </c>
      <c r="K1297" s="45"/>
      <c r="L1297" s="50">
        <v>20000</v>
      </c>
      <c r="M1297" s="50">
        <v>4000</v>
      </c>
      <c r="N1297" s="51">
        <f t="shared" ref="N1297:N1313" si="844">IFERROR(M1297/L1297,2)</f>
        <v>0.2</v>
      </c>
      <c r="O1297" s="51" t="str">
        <f t="shared" ref="O1297:O1313" si="845">IF(N1297&gt;=120%, "120% equal &amp; above", IF(N1297&gt;=100%,"&gt;=100%- &lt;120%",IF(N1297&gt;=80%,"&gt;=80%-&lt;100%",IF(N1297&gt;=50%,"&gt;=50%-&lt;80%",IF(N1297&gt;=20%,"&gt;=20%-&lt;50%","&lt;20%")))))</f>
        <v>&gt;=20%-&lt;50%</v>
      </c>
      <c r="P1297" s="50">
        <f t="shared" ref="P1297:P1313" si="846">M1297/$B$3*$B$2</f>
        <v>5454.545454545454</v>
      </c>
      <c r="Q1297" s="51">
        <f t="shared" ref="Q1297:Q1313" si="847">IFERROR(P1297/L1297,2)</f>
        <v>0.27272727272727271</v>
      </c>
      <c r="R1297" s="52"/>
      <c r="S1297" s="53">
        <v>0</v>
      </c>
      <c r="T1297" s="54">
        <f t="shared" ref="T1297:T1313" si="848">IFERROR(S1297/R1297,2)</f>
        <v>2</v>
      </c>
      <c r="U1297" s="54" t="str">
        <f t="shared" ref="U1297:U1313" si="849">IF(T1297&gt;=120%, "120% equal &amp; above", IF(T1297&gt;=100%,"&gt;=100%- &lt;120%",IF(T1297&gt;=80%,"&gt;=80%-&lt;100%",IF(T1297&gt;=50%,"&gt;=50%-&lt;80%",IF(T1297&gt;=20%,"&gt;=20%-&lt;50%","&lt;20%")))))</f>
        <v>120% equal &amp; above</v>
      </c>
      <c r="V1297" s="53">
        <f t="shared" ref="V1297:V1313" si="850">S1297/$B$3*$B$2</f>
        <v>0</v>
      </c>
      <c r="W1297" s="54">
        <f t="shared" ref="W1297:W1313" si="851">IFERROR(V1297/R1297,2)</f>
        <v>2</v>
      </c>
    </row>
    <row r="1298" spans="1:23" hidden="1">
      <c r="A1298" s="8" t="s">
        <v>571</v>
      </c>
      <c r="B1298" s="5" t="s">
        <v>572</v>
      </c>
      <c r="C1298" s="5" t="s">
        <v>2057</v>
      </c>
      <c r="D1298" s="5" t="s">
        <v>253</v>
      </c>
      <c r="E1298" s="5" t="s">
        <v>574</v>
      </c>
      <c r="F1298" s="5" t="s">
        <v>311</v>
      </c>
      <c r="G1298" s="46" t="s">
        <v>1883</v>
      </c>
      <c r="H1298" s="8"/>
      <c r="I1298" s="47" t="s">
        <v>1872</v>
      </c>
      <c r="J1298" s="48" t="s">
        <v>11</v>
      </c>
      <c r="K1298" s="45"/>
      <c r="L1298" s="50">
        <v>20000</v>
      </c>
      <c r="M1298" s="50">
        <v>1560</v>
      </c>
      <c r="N1298" s="51">
        <f t="shared" si="844"/>
        <v>7.8E-2</v>
      </c>
      <c r="O1298" s="51" t="str">
        <f t="shared" si="845"/>
        <v>&lt;20%</v>
      </c>
      <c r="P1298" s="50">
        <f t="shared" si="846"/>
        <v>2127.272727272727</v>
      </c>
      <c r="Q1298" s="51">
        <f t="shared" si="847"/>
        <v>0.10636363636363635</v>
      </c>
      <c r="R1298" s="52"/>
      <c r="S1298" s="53">
        <v>0</v>
      </c>
      <c r="T1298" s="54">
        <f t="shared" si="848"/>
        <v>2</v>
      </c>
      <c r="U1298" s="54" t="str">
        <f t="shared" si="849"/>
        <v>120% equal &amp; above</v>
      </c>
      <c r="V1298" s="53">
        <f t="shared" si="850"/>
        <v>0</v>
      </c>
      <c r="W1298" s="54">
        <f t="shared" si="851"/>
        <v>2</v>
      </c>
    </row>
    <row r="1299" spans="1:23" hidden="1">
      <c r="A1299" s="8" t="s">
        <v>776</v>
      </c>
      <c r="B1299" s="5" t="s">
        <v>777</v>
      </c>
      <c r="C1299" s="5" t="s">
        <v>2430</v>
      </c>
      <c r="D1299" s="5" t="s">
        <v>2431</v>
      </c>
      <c r="E1299" s="5" t="s">
        <v>574</v>
      </c>
      <c r="F1299" s="5" t="s">
        <v>311</v>
      </c>
      <c r="G1299" s="46" t="s">
        <v>1962</v>
      </c>
      <c r="H1299" s="8"/>
      <c r="I1299" s="47" t="s">
        <v>1872</v>
      </c>
      <c r="J1299" s="48" t="s">
        <v>11</v>
      </c>
      <c r="K1299" s="45"/>
      <c r="L1299" s="50">
        <v>20000</v>
      </c>
      <c r="M1299" s="50">
        <v>10370</v>
      </c>
      <c r="N1299" s="51">
        <f t="shared" si="844"/>
        <v>0.51849999999999996</v>
      </c>
      <c r="O1299" s="51" t="str">
        <f t="shared" si="845"/>
        <v>&gt;=50%-&lt;80%</v>
      </c>
      <c r="P1299" s="50">
        <f t="shared" si="846"/>
        <v>14140.909090909092</v>
      </c>
      <c r="Q1299" s="51">
        <f t="shared" si="847"/>
        <v>0.70704545454545464</v>
      </c>
      <c r="R1299" s="52"/>
      <c r="S1299" s="53">
        <v>0</v>
      </c>
      <c r="T1299" s="54">
        <f t="shared" si="848"/>
        <v>2</v>
      </c>
      <c r="U1299" s="54" t="str">
        <f t="shared" si="849"/>
        <v>120% equal &amp; above</v>
      </c>
      <c r="V1299" s="53">
        <f t="shared" si="850"/>
        <v>0</v>
      </c>
      <c r="W1299" s="54">
        <f t="shared" si="851"/>
        <v>2</v>
      </c>
    </row>
    <row r="1300" spans="1:23" hidden="1">
      <c r="A1300" s="8" t="s">
        <v>415</v>
      </c>
      <c r="B1300" s="5" t="s">
        <v>416</v>
      </c>
      <c r="C1300" s="5" t="s">
        <v>1135</v>
      </c>
      <c r="D1300" s="5" t="s">
        <v>1136</v>
      </c>
      <c r="E1300" s="5" t="s">
        <v>310</v>
      </c>
      <c r="F1300" s="5" t="s">
        <v>311</v>
      </c>
      <c r="G1300" s="46" t="s">
        <v>1907</v>
      </c>
      <c r="H1300" s="8"/>
      <c r="I1300" s="47" t="s">
        <v>1872</v>
      </c>
      <c r="J1300" s="48" t="s">
        <v>11</v>
      </c>
      <c r="K1300" s="45"/>
      <c r="L1300" s="50">
        <v>20000</v>
      </c>
      <c r="M1300" s="50">
        <v>16855</v>
      </c>
      <c r="N1300" s="51">
        <f t="shared" si="844"/>
        <v>0.84275</v>
      </c>
      <c r="O1300" s="51" t="str">
        <f t="shared" si="845"/>
        <v>&gt;=80%-&lt;100%</v>
      </c>
      <c r="P1300" s="50">
        <f t="shared" si="846"/>
        <v>22984.090909090908</v>
      </c>
      <c r="Q1300" s="51">
        <f t="shared" si="847"/>
        <v>1.1492045454545454</v>
      </c>
      <c r="R1300" s="52"/>
      <c r="S1300" s="53">
        <v>0</v>
      </c>
      <c r="T1300" s="54">
        <f t="shared" si="848"/>
        <v>2</v>
      </c>
      <c r="U1300" s="54" t="str">
        <f t="shared" si="849"/>
        <v>120% equal &amp; above</v>
      </c>
      <c r="V1300" s="53">
        <f t="shared" si="850"/>
        <v>0</v>
      </c>
      <c r="W1300" s="54">
        <f t="shared" si="851"/>
        <v>2</v>
      </c>
    </row>
    <row r="1301" spans="1:23" hidden="1">
      <c r="A1301" s="8" t="s">
        <v>307</v>
      </c>
      <c r="B1301" s="5" t="s">
        <v>308</v>
      </c>
      <c r="C1301" s="5" t="s">
        <v>2454</v>
      </c>
      <c r="D1301" s="5" t="s">
        <v>215</v>
      </c>
      <c r="E1301" s="5" t="s">
        <v>310</v>
      </c>
      <c r="F1301" s="5" t="s">
        <v>311</v>
      </c>
      <c r="G1301" s="46" t="s">
        <v>1895</v>
      </c>
      <c r="H1301" s="8"/>
      <c r="I1301" s="47" t="s">
        <v>1872</v>
      </c>
      <c r="J1301" s="48" t="s">
        <v>11</v>
      </c>
      <c r="K1301" s="45"/>
      <c r="L1301" s="50">
        <v>20000</v>
      </c>
      <c r="M1301" s="50">
        <v>10830</v>
      </c>
      <c r="N1301" s="51">
        <f t="shared" si="844"/>
        <v>0.54149999999999998</v>
      </c>
      <c r="O1301" s="51" t="str">
        <f t="shared" si="845"/>
        <v>&gt;=50%-&lt;80%</v>
      </c>
      <c r="P1301" s="50">
        <f t="shared" si="846"/>
        <v>14768.181818181818</v>
      </c>
      <c r="Q1301" s="51">
        <f t="shared" si="847"/>
        <v>0.7384090909090909</v>
      </c>
      <c r="R1301" s="52"/>
      <c r="S1301" s="53">
        <v>6570</v>
      </c>
      <c r="T1301" s="54">
        <f t="shared" si="848"/>
        <v>2</v>
      </c>
      <c r="U1301" s="54" t="str">
        <f t="shared" si="849"/>
        <v>120% equal &amp; above</v>
      </c>
      <c r="V1301" s="53">
        <f t="shared" si="850"/>
        <v>8959.0909090909081</v>
      </c>
      <c r="W1301" s="54">
        <f t="shared" si="851"/>
        <v>2</v>
      </c>
    </row>
    <row r="1302" spans="1:23" hidden="1">
      <c r="A1302" s="8" t="s">
        <v>307</v>
      </c>
      <c r="B1302" s="5" t="s">
        <v>308</v>
      </c>
      <c r="C1302" s="5" t="s">
        <v>2358</v>
      </c>
      <c r="D1302" s="5" t="s">
        <v>2359</v>
      </c>
      <c r="E1302" s="5" t="s">
        <v>310</v>
      </c>
      <c r="F1302" s="5" t="s">
        <v>311</v>
      </c>
      <c r="G1302" s="46" t="s">
        <v>1891</v>
      </c>
      <c r="H1302" s="8"/>
      <c r="I1302" s="47" t="s">
        <v>1872</v>
      </c>
      <c r="J1302" s="48" t="s">
        <v>11</v>
      </c>
      <c r="K1302" s="45"/>
      <c r="L1302" s="50">
        <v>20000</v>
      </c>
      <c r="M1302" s="50">
        <v>8120</v>
      </c>
      <c r="N1302" s="51">
        <f t="shared" si="844"/>
        <v>0.40600000000000003</v>
      </c>
      <c r="O1302" s="51" t="str">
        <f t="shared" si="845"/>
        <v>&gt;=20%-&lt;50%</v>
      </c>
      <c r="P1302" s="50">
        <f t="shared" si="846"/>
        <v>11072.727272727272</v>
      </c>
      <c r="Q1302" s="51">
        <f t="shared" si="847"/>
        <v>0.55363636363636359</v>
      </c>
      <c r="R1302" s="52"/>
      <c r="S1302" s="53">
        <v>9300</v>
      </c>
      <c r="T1302" s="54">
        <f t="shared" si="848"/>
        <v>2</v>
      </c>
      <c r="U1302" s="54" t="str">
        <f t="shared" si="849"/>
        <v>120% equal &amp; above</v>
      </c>
      <c r="V1302" s="53">
        <f t="shared" si="850"/>
        <v>12681.818181818182</v>
      </c>
      <c r="W1302" s="54">
        <f t="shared" si="851"/>
        <v>2</v>
      </c>
    </row>
    <row r="1303" spans="1:23" hidden="1">
      <c r="A1303" s="8" t="s">
        <v>571</v>
      </c>
      <c r="B1303" s="5" t="s">
        <v>572</v>
      </c>
      <c r="C1303" s="5" t="s">
        <v>2473</v>
      </c>
      <c r="D1303" s="5" t="s">
        <v>2474</v>
      </c>
      <c r="E1303" s="5" t="s">
        <v>574</v>
      </c>
      <c r="F1303" s="5" t="s">
        <v>311</v>
      </c>
      <c r="G1303" s="46" t="s">
        <v>1917</v>
      </c>
      <c r="H1303" s="8"/>
      <c r="I1303" s="47" t="s">
        <v>1872</v>
      </c>
      <c r="J1303" s="48" t="s">
        <v>11</v>
      </c>
      <c r="K1303" s="45"/>
      <c r="L1303" s="50">
        <v>20000</v>
      </c>
      <c r="M1303" s="50">
        <v>13670</v>
      </c>
      <c r="N1303" s="51">
        <f t="shared" si="844"/>
        <v>0.6835</v>
      </c>
      <c r="O1303" s="51" t="str">
        <f t="shared" si="845"/>
        <v>&gt;=50%-&lt;80%</v>
      </c>
      <c r="P1303" s="50">
        <f t="shared" si="846"/>
        <v>18640.909090909092</v>
      </c>
      <c r="Q1303" s="51">
        <f t="shared" si="847"/>
        <v>0.93204545454545462</v>
      </c>
      <c r="R1303" s="52"/>
      <c r="S1303" s="53">
        <v>0</v>
      </c>
      <c r="T1303" s="54">
        <f t="shared" si="848"/>
        <v>2</v>
      </c>
      <c r="U1303" s="54" t="str">
        <f t="shared" si="849"/>
        <v>120% equal &amp; above</v>
      </c>
      <c r="V1303" s="53">
        <f t="shared" si="850"/>
        <v>0</v>
      </c>
      <c r="W1303" s="54">
        <f t="shared" si="851"/>
        <v>2</v>
      </c>
    </row>
    <row r="1304" spans="1:23" hidden="1">
      <c r="A1304" s="8" t="s">
        <v>571</v>
      </c>
      <c r="B1304" s="5" t="s">
        <v>572</v>
      </c>
      <c r="C1304" s="5" t="s">
        <v>2272</v>
      </c>
      <c r="D1304" s="5" t="s">
        <v>2273</v>
      </c>
      <c r="E1304" s="5" t="s">
        <v>574</v>
      </c>
      <c r="F1304" s="5" t="s">
        <v>311</v>
      </c>
      <c r="G1304" s="46" t="s">
        <v>1917</v>
      </c>
      <c r="H1304" s="8"/>
      <c r="I1304" s="47" t="s">
        <v>1872</v>
      </c>
      <c r="J1304" s="48" t="s">
        <v>11</v>
      </c>
      <c r="K1304" s="45"/>
      <c r="L1304" s="50">
        <v>20000</v>
      </c>
      <c r="M1304" s="50">
        <v>15000</v>
      </c>
      <c r="N1304" s="51">
        <f t="shared" si="844"/>
        <v>0.75</v>
      </c>
      <c r="O1304" s="51" t="str">
        <f t="shared" si="845"/>
        <v>&gt;=50%-&lt;80%</v>
      </c>
      <c r="P1304" s="50">
        <f t="shared" si="846"/>
        <v>20454.545454545456</v>
      </c>
      <c r="Q1304" s="51">
        <f t="shared" si="847"/>
        <v>1.0227272727272727</v>
      </c>
      <c r="R1304" s="52"/>
      <c r="S1304" s="53">
        <v>0</v>
      </c>
      <c r="T1304" s="54">
        <f t="shared" si="848"/>
        <v>2</v>
      </c>
      <c r="U1304" s="54" t="str">
        <f t="shared" si="849"/>
        <v>120% equal &amp; above</v>
      </c>
      <c r="V1304" s="53">
        <f t="shared" si="850"/>
        <v>0</v>
      </c>
      <c r="W1304" s="54">
        <f t="shared" si="851"/>
        <v>2</v>
      </c>
    </row>
    <row r="1305" spans="1:23" hidden="1">
      <c r="A1305" s="8" t="s">
        <v>776</v>
      </c>
      <c r="B1305" s="5" t="s">
        <v>777</v>
      </c>
      <c r="C1305" s="5" t="s">
        <v>2499</v>
      </c>
      <c r="D1305" s="5" t="s">
        <v>2500</v>
      </c>
      <c r="E1305" s="5" t="s">
        <v>574</v>
      </c>
      <c r="F1305" s="5" t="s">
        <v>311</v>
      </c>
      <c r="G1305" s="46" t="s">
        <v>1943</v>
      </c>
      <c r="H1305" s="8"/>
      <c r="I1305" s="47" t="s">
        <v>1872</v>
      </c>
      <c r="J1305" s="48" t="s">
        <v>11</v>
      </c>
      <c r="K1305" s="45"/>
      <c r="L1305" s="50">
        <v>20000</v>
      </c>
      <c r="M1305" s="50">
        <v>6380</v>
      </c>
      <c r="N1305" s="51">
        <f t="shared" si="844"/>
        <v>0.31900000000000001</v>
      </c>
      <c r="O1305" s="51" t="str">
        <f t="shared" si="845"/>
        <v>&gt;=20%-&lt;50%</v>
      </c>
      <c r="P1305" s="50">
        <f t="shared" si="846"/>
        <v>8700</v>
      </c>
      <c r="Q1305" s="51">
        <f t="shared" si="847"/>
        <v>0.435</v>
      </c>
      <c r="R1305" s="52"/>
      <c r="S1305" s="53">
        <v>0</v>
      </c>
      <c r="T1305" s="54">
        <f t="shared" si="848"/>
        <v>2</v>
      </c>
      <c r="U1305" s="54" t="str">
        <f t="shared" si="849"/>
        <v>120% equal &amp; above</v>
      </c>
      <c r="V1305" s="53">
        <f t="shared" si="850"/>
        <v>0</v>
      </c>
      <c r="W1305" s="54">
        <f t="shared" si="851"/>
        <v>2</v>
      </c>
    </row>
    <row r="1306" spans="1:23" hidden="1">
      <c r="A1306" s="8" t="s">
        <v>571</v>
      </c>
      <c r="B1306" s="5" t="s">
        <v>572</v>
      </c>
      <c r="C1306" s="5" t="s">
        <v>2450</v>
      </c>
      <c r="D1306" s="5" t="s">
        <v>2451</v>
      </c>
      <c r="E1306" s="5" t="s">
        <v>574</v>
      </c>
      <c r="F1306" s="5" t="s">
        <v>311</v>
      </c>
      <c r="G1306" s="46" t="s">
        <v>1883</v>
      </c>
      <c r="H1306" s="8"/>
      <c r="I1306" s="47" t="s">
        <v>1872</v>
      </c>
      <c r="J1306" s="48" t="s">
        <v>11</v>
      </c>
      <c r="K1306" s="45"/>
      <c r="L1306" s="50">
        <v>20000</v>
      </c>
      <c r="M1306" s="50">
        <v>13835</v>
      </c>
      <c r="N1306" s="51">
        <f t="shared" si="844"/>
        <v>0.69174999999999998</v>
      </c>
      <c r="O1306" s="51" t="str">
        <f t="shared" si="845"/>
        <v>&gt;=50%-&lt;80%</v>
      </c>
      <c r="P1306" s="50">
        <f t="shared" si="846"/>
        <v>18865.909090909092</v>
      </c>
      <c r="Q1306" s="51">
        <f t="shared" si="847"/>
        <v>0.9432954545454546</v>
      </c>
      <c r="R1306" s="52"/>
      <c r="S1306" s="53">
        <v>0</v>
      </c>
      <c r="T1306" s="54">
        <f t="shared" si="848"/>
        <v>2</v>
      </c>
      <c r="U1306" s="54" t="str">
        <f t="shared" si="849"/>
        <v>120% equal &amp; above</v>
      </c>
      <c r="V1306" s="53">
        <f t="shared" si="850"/>
        <v>0</v>
      </c>
      <c r="W1306" s="54">
        <f t="shared" si="851"/>
        <v>2</v>
      </c>
    </row>
    <row r="1307" spans="1:23" hidden="1">
      <c r="A1307" s="8" t="s">
        <v>770</v>
      </c>
      <c r="B1307" s="5" t="s">
        <v>771</v>
      </c>
      <c r="C1307" s="5" t="s">
        <v>2217</v>
      </c>
      <c r="D1307" s="5" t="s">
        <v>1265</v>
      </c>
      <c r="E1307" s="5" t="s">
        <v>574</v>
      </c>
      <c r="F1307" s="5" t="s">
        <v>311</v>
      </c>
      <c r="G1307" s="46" t="s">
        <v>1964</v>
      </c>
      <c r="H1307" s="8"/>
      <c r="I1307" s="47" t="s">
        <v>1872</v>
      </c>
      <c r="J1307" s="48" t="s">
        <v>11</v>
      </c>
      <c r="K1307" s="45"/>
      <c r="L1307" s="50">
        <v>20000</v>
      </c>
      <c r="M1307" s="50">
        <v>11510</v>
      </c>
      <c r="N1307" s="51">
        <f t="shared" si="844"/>
        <v>0.57550000000000001</v>
      </c>
      <c r="O1307" s="51" t="str">
        <f t="shared" si="845"/>
        <v>&gt;=50%-&lt;80%</v>
      </c>
      <c r="P1307" s="50">
        <f t="shared" si="846"/>
        <v>15695.454545454544</v>
      </c>
      <c r="Q1307" s="51">
        <f t="shared" si="847"/>
        <v>0.78477272727272718</v>
      </c>
      <c r="R1307" s="52"/>
      <c r="S1307" s="53">
        <v>0</v>
      </c>
      <c r="T1307" s="54">
        <f t="shared" si="848"/>
        <v>2</v>
      </c>
      <c r="U1307" s="54" t="str">
        <f t="shared" si="849"/>
        <v>120% equal &amp; above</v>
      </c>
      <c r="V1307" s="53">
        <f t="shared" si="850"/>
        <v>0</v>
      </c>
      <c r="W1307" s="54">
        <f t="shared" si="851"/>
        <v>2</v>
      </c>
    </row>
    <row r="1308" spans="1:23" hidden="1">
      <c r="A1308" s="8" t="s">
        <v>776</v>
      </c>
      <c r="B1308" s="5" t="s">
        <v>777</v>
      </c>
      <c r="C1308" s="5" t="s">
        <v>2117</v>
      </c>
      <c r="D1308" s="5" t="s">
        <v>2118</v>
      </c>
      <c r="E1308" s="5" t="s">
        <v>574</v>
      </c>
      <c r="F1308" s="5" t="s">
        <v>311</v>
      </c>
      <c r="G1308" s="46" t="s">
        <v>1962</v>
      </c>
      <c r="H1308" s="8"/>
      <c r="I1308" s="47" t="s">
        <v>1872</v>
      </c>
      <c r="J1308" s="48" t="s">
        <v>11</v>
      </c>
      <c r="K1308" s="45"/>
      <c r="L1308" s="50">
        <v>20000</v>
      </c>
      <c r="M1308" s="50">
        <v>12345</v>
      </c>
      <c r="N1308" s="51">
        <f t="shared" si="844"/>
        <v>0.61724999999999997</v>
      </c>
      <c r="O1308" s="51" t="str">
        <f t="shared" si="845"/>
        <v>&gt;=50%-&lt;80%</v>
      </c>
      <c r="P1308" s="50">
        <f t="shared" si="846"/>
        <v>16834.090909090908</v>
      </c>
      <c r="Q1308" s="51">
        <f t="shared" si="847"/>
        <v>0.84170454545454543</v>
      </c>
      <c r="R1308" s="52"/>
      <c r="S1308" s="53">
        <v>0</v>
      </c>
      <c r="T1308" s="54">
        <f t="shared" si="848"/>
        <v>2</v>
      </c>
      <c r="U1308" s="54" t="str">
        <f t="shared" si="849"/>
        <v>120% equal &amp; above</v>
      </c>
      <c r="V1308" s="53">
        <f t="shared" si="850"/>
        <v>0</v>
      </c>
      <c r="W1308" s="54">
        <f t="shared" si="851"/>
        <v>2</v>
      </c>
    </row>
    <row r="1309" spans="1:23" hidden="1">
      <c r="A1309" s="8" t="s">
        <v>571</v>
      </c>
      <c r="B1309" s="5" t="s">
        <v>572</v>
      </c>
      <c r="C1309" s="5" t="s">
        <v>2702</v>
      </c>
      <c r="D1309" s="5" t="s">
        <v>2703</v>
      </c>
      <c r="E1309" s="5" t="s">
        <v>574</v>
      </c>
      <c r="F1309" s="5" t="s">
        <v>311</v>
      </c>
      <c r="G1309" s="46" t="s">
        <v>1887</v>
      </c>
      <c r="H1309" s="8"/>
      <c r="I1309" s="47" t="s">
        <v>1872</v>
      </c>
      <c r="J1309" s="48" t="s">
        <v>11</v>
      </c>
      <c r="K1309" s="45"/>
      <c r="L1309" s="50">
        <v>20000</v>
      </c>
      <c r="M1309" s="50">
        <v>20855</v>
      </c>
      <c r="N1309" s="51">
        <f t="shared" si="844"/>
        <v>1.0427500000000001</v>
      </c>
      <c r="O1309" s="51" t="str">
        <f t="shared" si="845"/>
        <v>&gt;=100%- &lt;120%</v>
      </c>
      <c r="P1309" s="50">
        <f t="shared" si="846"/>
        <v>28438.636363636364</v>
      </c>
      <c r="Q1309" s="51">
        <f t="shared" si="847"/>
        <v>1.4219318181818181</v>
      </c>
      <c r="R1309" s="52"/>
      <c r="S1309" s="53">
        <v>7820</v>
      </c>
      <c r="T1309" s="54">
        <f t="shared" si="848"/>
        <v>2</v>
      </c>
      <c r="U1309" s="54" t="str">
        <f t="shared" si="849"/>
        <v>120% equal &amp; above</v>
      </c>
      <c r="V1309" s="53">
        <f t="shared" si="850"/>
        <v>10663.636363636364</v>
      </c>
      <c r="W1309" s="54">
        <f t="shared" si="851"/>
        <v>2</v>
      </c>
    </row>
    <row r="1310" spans="1:23" hidden="1">
      <c r="A1310" s="8" t="s">
        <v>307</v>
      </c>
      <c r="B1310" s="5" t="s">
        <v>308</v>
      </c>
      <c r="C1310" s="5" t="s">
        <v>2002</v>
      </c>
      <c r="D1310" s="5" t="s">
        <v>2003</v>
      </c>
      <c r="E1310" s="5" t="s">
        <v>310</v>
      </c>
      <c r="F1310" s="5" t="s">
        <v>311</v>
      </c>
      <c r="G1310" s="46" t="s">
        <v>1895</v>
      </c>
      <c r="H1310" s="8"/>
      <c r="I1310" s="47" t="s">
        <v>1872</v>
      </c>
      <c r="J1310" s="48" t="s">
        <v>11</v>
      </c>
      <c r="K1310" s="45"/>
      <c r="L1310" s="50">
        <v>20000</v>
      </c>
      <c r="M1310" s="50">
        <v>16055</v>
      </c>
      <c r="N1310" s="51">
        <f t="shared" si="844"/>
        <v>0.80274999999999996</v>
      </c>
      <c r="O1310" s="51" t="str">
        <f t="shared" si="845"/>
        <v>&gt;=80%-&lt;100%</v>
      </c>
      <c r="P1310" s="50">
        <f t="shared" si="846"/>
        <v>21893.181818181816</v>
      </c>
      <c r="Q1310" s="51">
        <f t="shared" si="847"/>
        <v>1.0946590909090907</v>
      </c>
      <c r="R1310" s="52"/>
      <c r="S1310" s="53">
        <v>0</v>
      </c>
      <c r="T1310" s="54">
        <f t="shared" si="848"/>
        <v>2</v>
      </c>
      <c r="U1310" s="54" t="str">
        <f t="shared" si="849"/>
        <v>120% equal &amp; above</v>
      </c>
      <c r="V1310" s="53">
        <f t="shared" si="850"/>
        <v>0</v>
      </c>
      <c r="W1310" s="54">
        <f t="shared" si="851"/>
        <v>2</v>
      </c>
    </row>
    <row r="1311" spans="1:23" hidden="1">
      <c r="A1311" s="8" t="s">
        <v>776</v>
      </c>
      <c r="B1311" s="5" t="s">
        <v>777</v>
      </c>
      <c r="C1311" s="5" t="s">
        <v>2660</v>
      </c>
      <c r="D1311" s="5" t="s">
        <v>234</v>
      </c>
      <c r="E1311" s="5" t="s">
        <v>574</v>
      </c>
      <c r="F1311" s="5" t="s">
        <v>311</v>
      </c>
      <c r="G1311" s="46" t="s">
        <v>1962</v>
      </c>
      <c r="H1311" s="8"/>
      <c r="I1311" s="47" t="s">
        <v>1872</v>
      </c>
      <c r="J1311" s="48" t="s">
        <v>11</v>
      </c>
      <c r="K1311" s="45"/>
      <c r="L1311" s="50">
        <v>20000</v>
      </c>
      <c r="M1311" s="50">
        <v>8000</v>
      </c>
      <c r="N1311" s="51">
        <f t="shared" si="844"/>
        <v>0.4</v>
      </c>
      <c r="O1311" s="51" t="str">
        <f t="shared" si="845"/>
        <v>&gt;=20%-&lt;50%</v>
      </c>
      <c r="P1311" s="50">
        <f t="shared" si="846"/>
        <v>10909.090909090908</v>
      </c>
      <c r="Q1311" s="51">
        <f t="shared" si="847"/>
        <v>0.54545454545454541</v>
      </c>
      <c r="R1311" s="52"/>
      <c r="S1311" s="53">
        <v>0</v>
      </c>
      <c r="T1311" s="54">
        <f t="shared" si="848"/>
        <v>2</v>
      </c>
      <c r="U1311" s="54" t="str">
        <f t="shared" si="849"/>
        <v>120% equal &amp; above</v>
      </c>
      <c r="V1311" s="53">
        <f t="shared" si="850"/>
        <v>0</v>
      </c>
      <c r="W1311" s="54">
        <f t="shared" si="851"/>
        <v>2</v>
      </c>
    </row>
    <row r="1312" spans="1:23" hidden="1">
      <c r="A1312" s="8" t="s">
        <v>776</v>
      </c>
      <c r="B1312" s="5" t="s">
        <v>777</v>
      </c>
      <c r="C1312" s="5" t="s">
        <v>2554</v>
      </c>
      <c r="D1312" s="5" t="s">
        <v>86</v>
      </c>
      <c r="E1312" s="5" t="s">
        <v>574</v>
      </c>
      <c r="F1312" s="5" t="s">
        <v>311</v>
      </c>
      <c r="G1312" s="46" t="s">
        <v>1961</v>
      </c>
      <c r="H1312" s="8"/>
      <c r="I1312" s="47" t="s">
        <v>1872</v>
      </c>
      <c r="J1312" s="48" t="s">
        <v>11</v>
      </c>
      <c r="K1312" s="45"/>
      <c r="L1312" s="50">
        <v>20000</v>
      </c>
      <c r="M1312" s="50">
        <v>12490</v>
      </c>
      <c r="N1312" s="51">
        <f t="shared" si="844"/>
        <v>0.62450000000000006</v>
      </c>
      <c r="O1312" s="51" t="str">
        <f t="shared" si="845"/>
        <v>&gt;=50%-&lt;80%</v>
      </c>
      <c r="P1312" s="50">
        <f t="shared" si="846"/>
        <v>17031.818181818184</v>
      </c>
      <c r="Q1312" s="51">
        <f t="shared" si="847"/>
        <v>0.85159090909090918</v>
      </c>
      <c r="R1312" s="52"/>
      <c r="S1312" s="53">
        <v>0</v>
      </c>
      <c r="T1312" s="54">
        <f t="shared" si="848"/>
        <v>2</v>
      </c>
      <c r="U1312" s="54" t="str">
        <f t="shared" si="849"/>
        <v>120% equal &amp; above</v>
      </c>
      <c r="V1312" s="53">
        <f t="shared" si="850"/>
        <v>0</v>
      </c>
      <c r="W1312" s="54">
        <f t="shared" si="851"/>
        <v>2</v>
      </c>
    </row>
    <row r="1313" spans="1:23" hidden="1">
      <c r="A1313" s="8" t="s">
        <v>415</v>
      </c>
      <c r="B1313" s="5" t="s">
        <v>416</v>
      </c>
      <c r="C1313" s="5" t="s">
        <v>2241</v>
      </c>
      <c r="D1313" s="5" t="s">
        <v>116</v>
      </c>
      <c r="E1313" s="5" t="s">
        <v>310</v>
      </c>
      <c r="F1313" s="5" t="s">
        <v>311</v>
      </c>
      <c r="G1313" s="46" t="s">
        <v>1903</v>
      </c>
      <c r="H1313" s="8"/>
      <c r="I1313" s="47" t="s">
        <v>1872</v>
      </c>
      <c r="J1313" s="48" t="s">
        <v>11</v>
      </c>
      <c r="K1313" s="45"/>
      <c r="L1313" s="50">
        <v>20000</v>
      </c>
      <c r="M1313" s="50">
        <v>22370</v>
      </c>
      <c r="N1313" s="51">
        <f t="shared" si="844"/>
        <v>1.1185</v>
      </c>
      <c r="O1313" s="51" t="str">
        <f t="shared" si="845"/>
        <v>&gt;=100%- &lt;120%</v>
      </c>
      <c r="P1313" s="50">
        <f t="shared" si="846"/>
        <v>30504.545454545456</v>
      </c>
      <c r="Q1313" s="51">
        <f t="shared" si="847"/>
        <v>1.5252272727272729</v>
      </c>
      <c r="R1313" s="52"/>
      <c r="S1313" s="53">
        <v>0</v>
      </c>
      <c r="T1313" s="54">
        <f t="shared" si="848"/>
        <v>2</v>
      </c>
      <c r="U1313" s="54" t="str">
        <f t="shared" si="849"/>
        <v>120% equal &amp; above</v>
      </c>
      <c r="V1313" s="53">
        <f t="shared" si="850"/>
        <v>0</v>
      </c>
      <c r="W1313" s="54">
        <f t="shared" si="851"/>
        <v>2</v>
      </c>
    </row>
    <row r="1314" spans="1:23" hidden="1">
      <c r="A1314" s="8" t="s">
        <v>776</v>
      </c>
      <c r="B1314" s="5" t="s">
        <v>777</v>
      </c>
      <c r="C1314" s="5" t="s">
        <v>2489</v>
      </c>
      <c r="D1314" s="5" t="s">
        <v>2490</v>
      </c>
      <c r="E1314" s="5" t="s">
        <v>574</v>
      </c>
      <c r="F1314" s="5" t="s">
        <v>311</v>
      </c>
      <c r="G1314" s="46" t="s">
        <v>1961</v>
      </c>
      <c r="H1314" s="8"/>
      <c r="I1314" s="47" t="s">
        <v>1872</v>
      </c>
      <c r="J1314" s="48" t="s">
        <v>11</v>
      </c>
      <c r="K1314" s="45"/>
      <c r="L1314" s="50">
        <v>20000</v>
      </c>
      <c r="M1314" s="50">
        <v>3920</v>
      </c>
      <c r="N1314" s="51">
        <f t="shared" ref="N1314:N1323" si="852">IFERROR(M1314/L1314,2)</f>
        <v>0.19600000000000001</v>
      </c>
      <c r="O1314" s="51" t="str">
        <f t="shared" ref="O1314:O1323" si="853">IF(N1314&gt;=120%, "120% equal &amp; above", IF(N1314&gt;=100%,"&gt;=100%- &lt;120%",IF(N1314&gt;=80%,"&gt;=80%-&lt;100%",IF(N1314&gt;=50%,"&gt;=50%-&lt;80%",IF(N1314&gt;=20%,"&gt;=20%-&lt;50%","&lt;20%")))))</f>
        <v>&lt;20%</v>
      </c>
      <c r="P1314" s="50">
        <f t="shared" ref="P1314:P1323" si="854">M1314/$B$3*$B$2</f>
        <v>5345.454545454546</v>
      </c>
      <c r="Q1314" s="51">
        <f t="shared" ref="Q1314:Q1323" si="855">IFERROR(P1314/L1314,2)</f>
        <v>0.26727272727272727</v>
      </c>
      <c r="R1314" s="52"/>
      <c r="S1314" s="53">
        <v>0</v>
      </c>
      <c r="T1314" s="54">
        <f t="shared" ref="T1314:T1323" si="856">IFERROR(S1314/R1314,2)</f>
        <v>2</v>
      </c>
      <c r="U1314" s="54" t="str">
        <f t="shared" ref="U1314:U1323" si="857">IF(T1314&gt;=120%, "120% equal &amp; above", IF(T1314&gt;=100%,"&gt;=100%- &lt;120%",IF(T1314&gt;=80%,"&gt;=80%-&lt;100%",IF(T1314&gt;=50%,"&gt;=50%-&lt;80%",IF(T1314&gt;=20%,"&gt;=20%-&lt;50%","&lt;20%")))))</f>
        <v>120% equal &amp; above</v>
      </c>
      <c r="V1314" s="53">
        <f t="shared" ref="V1314:V1323" si="858">S1314/$B$3*$B$2</f>
        <v>0</v>
      </c>
      <c r="W1314" s="54">
        <f t="shared" ref="W1314:W1323" si="859">IFERROR(V1314/R1314,2)</f>
        <v>2</v>
      </c>
    </row>
    <row r="1315" spans="1:23" hidden="1">
      <c r="A1315" s="8" t="s">
        <v>307</v>
      </c>
      <c r="B1315" s="5" t="s">
        <v>308</v>
      </c>
      <c r="C1315" s="5" t="s">
        <v>2440</v>
      </c>
      <c r="D1315" s="5" t="s">
        <v>2441</v>
      </c>
      <c r="E1315" s="5" t="s">
        <v>310</v>
      </c>
      <c r="F1315" s="5" t="s">
        <v>311</v>
      </c>
      <c r="G1315" s="46" t="s">
        <v>1891</v>
      </c>
      <c r="H1315" s="8"/>
      <c r="I1315" s="47" t="s">
        <v>1872</v>
      </c>
      <c r="J1315" s="48" t="s">
        <v>11</v>
      </c>
      <c r="K1315" s="45"/>
      <c r="L1315" s="50">
        <v>20000</v>
      </c>
      <c r="M1315" s="50">
        <v>30325</v>
      </c>
      <c r="N1315" s="51">
        <f t="shared" si="852"/>
        <v>1.5162500000000001</v>
      </c>
      <c r="O1315" s="51" t="str">
        <f t="shared" si="853"/>
        <v>120% equal &amp; above</v>
      </c>
      <c r="P1315" s="50">
        <f t="shared" si="854"/>
        <v>41352.272727272728</v>
      </c>
      <c r="Q1315" s="51">
        <f t="shared" si="855"/>
        <v>2.0676136363636366</v>
      </c>
      <c r="R1315" s="52"/>
      <c r="S1315" s="53">
        <v>4050</v>
      </c>
      <c r="T1315" s="54">
        <f t="shared" si="856"/>
        <v>2</v>
      </c>
      <c r="U1315" s="54" t="str">
        <f t="shared" si="857"/>
        <v>120% equal &amp; above</v>
      </c>
      <c r="V1315" s="53">
        <f t="shared" si="858"/>
        <v>5522.727272727273</v>
      </c>
      <c r="W1315" s="54">
        <f t="shared" si="859"/>
        <v>2</v>
      </c>
    </row>
    <row r="1316" spans="1:23" hidden="1">
      <c r="A1316" s="8" t="s">
        <v>415</v>
      </c>
      <c r="B1316" s="5" t="s">
        <v>416</v>
      </c>
      <c r="C1316" s="5" t="s">
        <v>2033</v>
      </c>
      <c r="D1316" s="5" t="s">
        <v>14</v>
      </c>
      <c r="E1316" s="5" t="s">
        <v>310</v>
      </c>
      <c r="F1316" s="5" t="s">
        <v>311</v>
      </c>
      <c r="G1316" s="46" t="s">
        <v>1906</v>
      </c>
      <c r="H1316" s="8"/>
      <c r="I1316" s="47" t="s">
        <v>1872</v>
      </c>
      <c r="J1316" s="48" t="s">
        <v>11</v>
      </c>
      <c r="K1316" s="45"/>
      <c r="L1316" s="50">
        <v>20000</v>
      </c>
      <c r="M1316" s="50">
        <v>23920</v>
      </c>
      <c r="N1316" s="51">
        <f t="shared" si="852"/>
        <v>1.196</v>
      </c>
      <c r="O1316" s="51" t="str">
        <f t="shared" si="853"/>
        <v>&gt;=100%- &lt;120%</v>
      </c>
      <c r="P1316" s="50">
        <f t="shared" si="854"/>
        <v>32618.181818181816</v>
      </c>
      <c r="Q1316" s="51">
        <f t="shared" si="855"/>
        <v>1.6309090909090909</v>
      </c>
      <c r="R1316" s="52"/>
      <c r="S1316" s="53">
        <v>0</v>
      </c>
      <c r="T1316" s="54">
        <f t="shared" si="856"/>
        <v>2</v>
      </c>
      <c r="U1316" s="54" t="str">
        <f t="shared" si="857"/>
        <v>120% equal &amp; above</v>
      </c>
      <c r="V1316" s="53">
        <f t="shared" si="858"/>
        <v>0</v>
      </c>
      <c r="W1316" s="54">
        <f t="shared" si="859"/>
        <v>2</v>
      </c>
    </row>
    <row r="1317" spans="1:23" hidden="1">
      <c r="A1317" s="8" t="s">
        <v>307</v>
      </c>
      <c r="B1317" s="5" t="s">
        <v>308</v>
      </c>
      <c r="C1317" s="5" t="s">
        <v>1982</v>
      </c>
      <c r="D1317" s="5" t="s">
        <v>1983</v>
      </c>
      <c r="E1317" s="5" t="s">
        <v>310</v>
      </c>
      <c r="F1317" s="5" t="s">
        <v>311</v>
      </c>
      <c r="G1317" s="46" t="s">
        <v>1892</v>
      </c>
      <c r="H1317" s="8"/>
      <c r="I1317" s="47" t="s">
        <v>1872</v>
      </c>
      <c r="J1317" s="48" t="s">
        <v>11</v>
      </c>
      <c r="K1317" s="45"/>
      <c r="L1317" s="50">
        <v>20000</v>
      </c>
      <c r="M1317" s="50">
        <v>11110</v>
      </c>
      <c r="N1317" s="51">
        <f t="shared" si="852"/>
        <v>0.55549999999999999</v>
      </c>
      <c r="O1317" s="51" t="str">
        <f t="shared" si="853"/>
        <v>&gt;=50%-&lt;80%</v>
      </c>
      <c r="P1317" s="50">
        <f t="shared" si="854"/>
        <v>15150</v>
      </c>
      <c r="Q1317" s="51">
        <f t="shared" si="855"/>
        <v>0.75749999999999995</v>
      </c>
      <c r="R1317" s="52"/>
      <c r="S1317" s="53">
        <v>0</v>
      </c>
      <c r="T1317" s="54">
        <f t="shared" si="856"/>
        <v>2</v>
      </c>
      <c r="U1317" s="54" t="str">
        <f t="shared" si="857"/>
        <v>120% equal &amp; above</v>
      </c>
      <c r="V1317" s="53">
        <f t="shared" si="858"/>
        <v>0</v>
      </c>
      <c r="W1317" s="54">
        <f t="shared" si="859"/>
        <v>2</v>
      </c>
    </row>
    <row r="1318" spans="1:23" hidden="1">
      <c r="A1318" s="8" t="s">
        <v>776</v>
      </c>
      <c r="B1318" s="5" t="s">
        <v>777</v>
      </c>
      <c r="C1318" s="5" t="s">
        <v>2276</v>
      </c>
      <c r="D1318" s="5" t="s">
        <v>2277</v>
      </c>
      <c r="E1318" s="5" t="s">
        <v>574</v>
      </c>
      <c r="F1318" s="5" t="s">
        <v>311</v>
      </c>
      <c r="G1318" s="46" t="s">
        <v>1944</v>
      </c>
      <c r="H1318" s="8"/>
      <c r="I1318" s="47" t="s">
        <v>1872</v>
      </c>
      <c r="J1318" s="48" t="s">
        <v>11</v>
      </c>
      <c r="K1318" s="45"/>
      <c r="L1318" s="50">
        <v>20000</v>
      </c>
      <c r="M1318" s="50">
        <v>4850</v>
      </c>
      <c r="N1318" s="51">
        <f t="shared" si="852"/>
        <v>0.24249999999999999</v>
      </c>
      <c r="O1318" s="51" t="str">
        <f t="shared" si="853"/>
        <v>&gt;=20%-&lt;50%</v>
      </c>
      <c r="P1318" s="50">
        <f t="shared" si="854"/>
        <v>6613.636363636364</v>
      </c>
      <c r="Q1318" s="51">
        <f t="shared" si="855"/>
        <v>0.33068181818181819</v>
      </c>
      <c r="R1318" s="61"/>
      <c r="S1318" s="53">
        <v>0</v>
      </c>
      <c r="T1318" s="54">
        <f t="shared" si="856"/>
        <v>2</v>
      </c>
      <c r="U1318" s="54" t="str">
        <f t="shared" si="857"/>
        <v>120% equal &amp; above</v>
      </c>
      <c r="V1318" s="53">
        <f t="shared" si="858"/>
        <v>0</v>
      </c>
      <c r="W1318" s="54">
        <f t="shared" si="859"/>
        <v>2</v>
      </c>
    </row>
    <row r="1319" spans="1:23" hidden="1">
      <c r="A1319" s="8" t="s">
        <v>776</v>
      </c>
      <c r="B1319" s="5" t="s">
        <v>777</v>
      </c>
      <c r="C1319" s="5" t="s">
        <v>2548</v>
      </c>
      <c r="D1319" s="5" t="s">
        <v>2549</v>
      </c>
      <c r="E1319" s="5" t="s">
        <v>574</v>
      </c>
      <c r="F1319" s="5" t="s">
        <v>311</v>
      </c>
      <c r="G1319" s="46" t="s">
        <v>1961</v>
      </c>
      <c r="H1319" s="8"/>
      <c r="I1319" s="47" t="s">
        <v>1872</v>
      </c>
      <c r="J1319" s="48" t="s">
        <v>11</v>
      </c>
      <c r="K1319" s="45"/>
      <c r="L1319" s="50">
        <v>20000</v>
      </c>
      <c r="M1319" s="50">
        <v>4730</v>
      </c>
      <c r="N1319" s="51">
        <f t="shared" si="852"/>
        <v>0.23649999999999999</v>
      </c>
      <c r="O1319" s="51" t="str">
        <f t="shared" si="853"/>
        <v>&gt;=20%-&lt;50%</v>
      </c>
      <c r="P1319" s="50">
        <f t="shared" si="854"/>
        <v>6450</v>
      </c>
      <c r="Q1319" s="51">
        <f t="shared" si="855"/>
        <v>0.32250000000000001</v>
      </c>
      <c r="R1319" s="52"/>
      <c r="S1319" s="53">
        <v>0</v>
      </c>
      <c r="T1319" s="54">
        <f t="shared" si="856"/>
        <v>2</v>
      </c>
      <c r="U1319" s="54" t="str">
        <f t="shared" si="857"/>
        <v>120% equal &amp; above</v>
      </c>
      <c r="V1319" s="53">
        <f t="shared" si="858"/>
        <v>0</v>
      </c>
      <c r="W1319" s="54">
        <f t="shared" si="859"/>
        <v>2</v>
      </c>
    </row>
    <row r="1320" spans="1:23" hidden="1">
      <c r="A1320" s="8" t="s">
        <v>770</v>
      </c>
      <c r="B1320" s="5" t="s">
        <v>771</v>
      </c>
      <c r="C1320" s="5" t="s">
        <v>2106</v>
      </c>
      <c r="D1320" s="5" t="s">
        <v>1460</v>
      </c>
      <c r="E1320" s="5" t="s">
        <v>574</v>
      </c>
      <c r="F1320" s="5" t="s">
        <v>311</v>
      </c>
      <c r="G1320" s="46" t="s">
        <v>1960</v>
      </c>
      <c r="H1320" s="8"/>
      <c r="I1320" s="47" t="s">
        <v>1872</v>
      </c>
      <c r="J1320" s="48" t="s">
        <v>11</v>
      </c>
      <c r="K1320" s="45"/>
      <c r="L1320" s="50">
        <v>20000</v>
      </c>
      <c r="M1320" s="50">
        <v>7480</v>
      </c>
      <c r="N1320" s="51">
        <f t="shared" si="852"/>
        <v>0.374</v>
      </c>
      <c r="O1320" s="51" t="str">
        <f t="shared" si="853"/>
        <v>&gt;=20%-&lt;50%</v>
      </c>
      <c r="P1320" s="50">
        <f t="shared" si="854"/>
        <v>10200</v>
      </c>
      <c r="Q1320" s="51">
        <f t="shared" si="855"/>
        <v>0.51</v>
      </c>
      <c r="R1320" s="52"/>
      <c r="S1320" s="53">
        <v>0</v>
      </c>
      <c r="T1320" s="54">
        <f t="shared" si="856"/>
        <v>2</v>
      </c>
      <c r="U1320" s="54" t="str">
        <f t="shared" si="857"/>
        <v>120% equal &amp; above</v>
      </c>
      <c r="V1320" s="53">
        <f t="shared" si="858"/>
        <v>0</v>
      </c>
      <c r="W1320" s="54">
        <f t="shared" si="859"/>
        <v>2</v>
      </c>
    </row>
    <row r="1321" spans="1:23" hidden="1">
      <c r="A1321" s="8" t="s">
        <v>571</v>
      </c>
      <c r="B1321" s="5" t="s">
        <v>572</v>
      </c>
      <c r="C1321" s="5" t="s">
        <v>2176</v>
      </c>
      <c r="D1321" s="5" t="s">
        <v>2177</v>
      </c>
      <c r="E1321" s="5" t="s">
        <v>574</v>
      </c>
      <c r="F1321" s="5" t="s">
        <v>311</v>
      </c>
      <c r="G1321" s="46" t="s">
        <v>1917</v>
      </c>
      <c r="H1321" s="8"/>
      <c r="I1321" s="47" t="s">
        <v>1872</v>
      </c>
      <c r="J1321" s="48" t="s">
        <v>11</v>
      </c>
      <c r="K1321" s="45"/>
      <c r="L1321" s="50">
        <v>20000</v>
      </c>
      <c r="M1321" s="50">
        <v>6390</v>
      </c>
      <c r="N1321" s="51">
        <f t="shared" si="852"/>
        <v>0.31950000000000001</v>
      </c>
      <c r="O1321" s="51" t="str">
        <f t="shared" si="853"/>
        <v>&gt;=20%-&lt;50%</v>
      </c>
      <c r="P1321" s="50">
        <f t="shared" si="854"/>
        <v>8713.636363636364</v>
      </c>
      <c r="Q1321" s="51">
        <f t="shared" si="855"/>
        <v>0.43568181818181823</v>
      </c>
      <c r="R1321" s="52"/>
      <c r="S1321" s="53">
        <v>0</v>
      </c>
      <c r="T1321" s="54">
        <f t="shared" si="856"/>
        <v>2</v>
      </c>
      <c r="U1321" s="54" t="str">
        <f t="shared" si="857"/>
        <v>120% equal &amp; above</v>
      </c>
      <c r="V1321" s="53">
        <f t="shared" si="858"/>
        <v>0</v>
      </c>
      <c r="W1321" s="54">
        <f t="shared" si="859"/>
        <v>2</v>
      </c>
    </row>
    <row r="1322" spans="1:23" hidden="1">
      <c r="A1322" s="8" t="s">
        <v>324</v>
      </c>
      <c r="B1322" s="5" t="s">
        <v>325</v>
      </c>
      <c r="C1322" s="5" t="s">
        <v>360</v>
      </c>
      <c r="D1322" s="5" t="s">
        <v>361</v>
      </c>
      <c r="E1322" s="5" t="s">
        <v>310</v>
      </c>
      <c r="F1322" s="5" t="s">
        <v>311</v>
      </c>
      <c r="G1322" s="46" t="s">
        <v>1893</v>
      </c>
      <c r="H1322" s="8"/>
      <c r="I1322" s="47" t="s">
        <v>1872</v>
      </c>
      <c r="J1322" s="48" t="s">
        <v>11</v>
      </c>
      <c r="K1322" s="45"/>
      <c r="L1322" s="50">
        <v>20000</v>
      </c>
      <c r="M1322" s="50">
        <v>11500</v>
      </c>
      <c r="N1322" s="51">
        <f t="shared" si="852"/>
        <v>0.57499999999999996</v>
      </c>
      <c r="O1322" s="51" t="str">
        <f t="shared" si="853"/>
        <v>&gt;=50%-&lt;80%</v>
      </c>
      <c r="P1322" s="50">
        <f t="shared" si="854"/>
        <v>15681.818181818182</v>
      </c>
      <c r="Q1322" s="51">
        <f t="shared" si="855"/>
        <v>0.78409090909090906</v>
      </c>
      <c r="R1322" s="52"/>
      <c r="S1322" s="53">
        <v>0</v>
      </c>
      <c r="T1322" s="54">
        <f t="shared" si="856"/>
        <v>2</v>
      </c>
      <c r="U1322" s="54" t="str">
        <f t="shared" si="857"/>
        <v>120% equal &amp; above</v>
      </c>
      <c r="V1322" s="53">
        <f t="shared" si="858"/>
        <v>0</v>
      </c>
      <c r="W1322" s="54">
        <f t="shared" si="859"/>
        <v>2</v>
      </c>
    </row>
    <row r="1323" spans="1:23" hidden="1">
      <c r="A1323" s="8" t="s">
        <v>324</v>
      </c>
      <c r="B1323" s="5" t="s">
        <v>325</v>
      </c>
      <c r="C1323" s="5" t="s">
        <v>1992</v>
      </c>
      <c r="D1323" s="5" t="s">
        <v>1993</v>
      </c>
      <c r="E1323" s="5" t="s">
        <v>310</v>
      </c>
      <c r="F1323" s="5" t="s">
        <v>311</v>
      </c>
      <c r="G1323" s="46" t="s">
        <v>1898</v>
      </c>
      <c r="H1323" s="8"/>
      <c r="I1323" s="47" t="s">
        <v>1872</v>
      </c>
      <c r="J1323" s="48" t="s">
        <v>11</v>
      </c>
      <c r="K1323" s="45"/>
      <c r="L1323" s="50">
        <v>20000</v>
      </c>
      <c r="M1323" s="50">
        <v>21480</v>
      </c>
      <c r="N1323" s="51">
        <f t="shared" si="852"/>
        <v>1.0740000000000001</v>
      </c>
      <c r="O1323" s="51" t="str">
        <f t="shared" si="853"/>
        <v>&gt;=100%- &lt;120%</v>
      </c>
      <c r="P1323" s="50">
        <f t="shared" si="854"/>
        <v>29290.909090909092</v>
      </c>
      <c r="Q1323" s="51">
        <f t="shared" si="855"/>
        <v>1.4645454545454546</v>
      </c>
      <c r="R1323" s="52"/>
      <c r="S1323" s="53">
        <v>0</v>
      </c>
      <c r="T1323" s="54">
        <f t="shared" si="856"/>
        <v>2</v>
      </c>
      <c r="U1323" s="54" t="str">
        <f t="shared" si="857"/>
        <v>120% equal &amp; above</v>
      </c>
      <c r="V1323" s="53">
        <f t="shared" si="858"/>
        <v>0</v>
      </c>
      <c r="W1323" s="54">
        <f t="shared" si="859"/>
        <v>2</v>
      </c>
    </row>
    <row r="1324" spans="1:23" hidden="1">
      <c r="A1324" s="8" t="s">
        <v>571</v>
      </c>
      <c r="B1324" s="5" t="s">
        <v>572</v>
      </c>
      <c r="C1324" s="5" t="s">
        <v>2726</v>
      </c>
      <c r="D1324" s="5" t="s">
        <v>22</v>
      </c>
      <c r="E1324" s="5" t="s">
        <v>574</v>
      </c>
      <c r="F1324" s="5" t="s">
        <v>311</v>
      </c>
      <c r="G1324" s="46" t="s">
        <v>1887</v>
      </c>
      <c r="H1324" s="8"/>
      <c r="I1324" s="47" t="s">
        <v>1872</v>
      </c>
      <c r="J1324" s="48" t="s">
        <v>11</v>
      </c>
      <c r="K1324" s="45"/>
      <c r="L1324" s="50">
        <v>20000</v>
      </c>
      <c r="M1324" s="50">
        <v>10060</v>
      </c>
      <c r="N1324" s="51">
        <f t="shared" ref="N1324:N1329" si="860">IFERROR(M1324/L1324,2)</f>
        <v>0.503</v>
      </c>
      <c r="O1324" s="51" t="str">
        <f t="shared" ref="O1324:O1329" si="861">IF(N1324&gt;=120%, "120% equal &amp; above", IF(N1324&gt;=100%,"&gt;=100%- &lt;120%",IF(N1324&gt;=80%,"&gt;=80%-&lt;100%",IF(N1324&gt;=50%,"&gt;=50%-&lt;80%",IF(N1324&gt;=20%,"&gt;=20%-&lt;50%","&lt;20%")))))</f>
        <v>&gt;=50%-&lt;80%</v>
      </c>
      <c r="P1324" s="50">
        <f t="shared" ref="P1324:P1329" si="862">M1324/$B$3*$B$2</f>
        <v>13718.181818181818</v>
      </c>
      <c r="Q1324" s="51">
        <f t="shared" ref="Q1324:Q1329" si="863">IFERROR(P1324/L1324,2)</f>
        <v>0.68590909090909091</v>
      </c>
      <c r="R1324" s="52"/>
      <c r="S1324" s="53">
        <v>0</v>
      </c>
      <c r="T1324" s="54">
        <f t="shared" ref="T1324:T1329" si="864">IFERROR(S1324/R1324,2)</f>
        <v>2</v>
      </c>
      <c r="U1324" s="54" t="str">
        <f t="shared" ref="U1324:U1329" si="865">IF(T1324&gt;=120%, "120% equal &amp; above", IF(T1324&gt;=100%,"&gt;=100%- &lt;120%",IF(T1324&gt;=80%,"&gt;=80%-&lt;100%",IF(T1324&gt;=50%,"&gt;=50%-&lt;80%",IF(T1324&gt;=20%,"&gt;=20%-&lt;50%","&lt;20%")))))</f>
        <v>120% equal &amp; above</v>
      </c>
      <c r="V1324" s="53">
        <f t="shared" ref="V1324:V1329" si="866">S1324/$B$3*$B$2</f>
        <v>0</v>
      </c>
      <c r="W1324" s="54">
        <f t="shared" ref="W1324:W1329" si="867">IFERROR(V1324/R1324,2)</f>
        <v>2</v>
      </c>
    </row>
    <row r="1325" spans="1:23" hidden="1">
      <c r="A1325" s="8" t="s">
        <v>571</v>
      </c>
      <c r="B1325" s="5" t="s">
        <v>572</v>
      </c>
      <c r="C1325" s="5" t="s">
        <v>1378</v>
      </c>
      <c r="D1325" s="5" t="s">
        <v>1379</v>
      </c>
      <c r="E1325" s="5" t="s">
        <v>574</v>
      </c>
      <c r="F1325" s="5" t="s">
        <v>311</v>
      </c>
      <c r="G1325" s="46" t="s">
        <v>1889</v>
      </c>
      <c r="H1325" s="8"/>
      <c r="I1325" s="47" t="s">
        <v>1872</v>
      </c>
      <c r="J1325" s="48" t="s">
        <v>11</v>
      </c>
      <c r="K1325" s="45"/>
      <c r="L1325" s="50">
        <v>20000</v>
      </c>
      <c r="M1325" s="50">
        <v>0</v>
      </c>
      <c r="N1325" s="51">
        <f t="shared" si="860"/>
        <v>0</v>
      </c>
      <c r="O1325" s="51" t="str">
        <f t="shared" si="861"/>
        <v>&lt;20%</v>
      </c>
      <c r="P1325" s="50">
        <f t="shared" si="862"/>
        <v>0</v>
      </c>
      <c r="Q1325" s="51">
        <f t="shared" si="863"/>
        <v>0</v>
      </c>
      <c r="R1325" s="52"/>
      <c r="S1325" s="53">
        <v>0</v>
      </c>
      <c r="T1325" s="54">
        <f t="shared" si="864"/>
        <v>2</v>
      </c>
      <c r="U1325" s="54" t="str">
        <f t="shared" si="865"/>
        <v>120% equal &amp; above</v>
      </c>
      <c r="V1325" s="53">
        <f t="shared" si="866"/>
        <v>0</v>
      </c>
      <c r="W1325" s="54">
        <f t="shared" si="867"/>
        <v>2</v>
      </c>
    </row>
    <row r="1326" spans="1:23" hidden="1">
      <c r="A1326" s="8" t="s">
        <v>770</v>
      </c>
      <c r="B1326" s="5" t="s">
        <v>771</v>
      </c>
      <c r="C1326" s="5" t="s">
        <v>2211</v>
      </c>
      <c r="D1326" s="5" t="s">
        <v>174</v>
      </c>
      <c r="E1326" s="5" t="s">
        <v>574</v>
      </c>
      <c r="F1326" s="5" t="s">
        <v>311</v>
      </c>
      <c r="G1326" s="46" t="s">
        <v>1964</v>
      </c>
      <c r="H1326" s="8"/>
      <c r="I1326" s="47" t="s">
        <v>1872</v>
      </c>
      <c r="J1326" s="48" t="s">
        <v>11</v>
      </c>
      <c r="K1326" s="45"/>
      <c r="L1326" s="50">
        <v>20000</v>
      </c>
      <c r="M1326" s="50">
        <v>32670</v>
      </c>
      <c r="N1326" s="51">
        <f t="shared" si="860"/>
        <v>1.6335</v>
      </c>
      <c r="O1326" s="51" t="str">
        <f t="shared" si="861"/>
        <v>120% equal &amp; above</v>
      </c>
      <c r="P1326" s="50">
        <f t="shared" si="862"/>
        <v>44550</v>
      </c>
      <c r="Q1326" s="51">
        <f t="shared" si="863"/>
        <v>2.2275</v>
      </c>
      <c r="R1326" s="52"/>
      <c r="S1326" s="53">
        <v>0</v>
      </c>
      <c r="T1326" s="54">
        <f t="shared" si="864"/>
        <v>2</v>
      </c>
      <c r="U1326" s="54" t="str">
        <f t="shared" si="865"/>
        <v>120% equal &amp; above</v>
      </c>
      <c r="V1326" s="53">
        <f t="shared" si="866"/>
        <v>0</v>
      </c>
      <c r="W1326" s="54">
        <f t="shared" si="867"/>
        <v>2</v>
      </c>
    </row>
    <row r="1327" spans="1:23" hidden="1">
      <c r="A1327" s="8" t="s">
        <v>428</v>
      </c>
      <c r="B1327" s="5" t="s">
        <v>429</v>
      </c>
      <c r="C1327" s="5" t="s">
        <v>2529</v>
      </c>
      <c r="D1327" s="5" t="s">
        <v>194</v>
      </c>
      <c r="E1327" s="5" t="s">
        <v>310</v>
      </c>
      <c r="F1327" s="5" t="s">
        <v>311</v>
      </c>
      <c r="G1327" s="46" t="s">
        <v>1909</v>
      </c>
      <c r="H1327" s="8"/>
      <c r="I1327" s="47" t="s">
        <v>1872</v>
      </c>
      <c r="J1327" s="48" t="s">
        <v>11</v>
      </c>
      <c r="K1327" s="45"/>
      <c r="L1327" s="50">
        <v>20000</v>
      </c>
      <c r="M1327" s="50">
        <v>11640</v>
      </c>
      <c r="N1327" s="51">
        <f t="shared" si="860"/>
        <v>0.58199999999999996</v>
      </c>
      <c r="O1327" s="51" t="str">
        <f t="shared" si="861"/>
        <v>&gt;=50%-&lt;80%</v>
      </c>
      <c r="P1327" s="50">
        <f t="shared" si="862"/>
        <v>15872.727272727274</v>
      </c>
      <c r="Q1327" s="51">
        <f t="shared" si="863"/>
        <v>0.7936363636363637</v>
      </c>
      <c r="R1327" s="52"/>
      <c r="S1327" s="53">
        <v>0</v>
      </c>
      <c r="T1327" s="54">
        <f t="shared" si="864"/>
        <v>2</v>
      </c>
      <c r="U1327" s="54" t="str">
        <f t="shared" si="865"/>
        <v>120% equal &amp; above</v>
      </c>
      <c r="V1327" s="53">
        <f t="shared" si="866"/>
        <v>0</v>
      </c>
      <c r="W1327" s="54">
        <f t="shared" si="867"/>
        <v>2</v>
      </c>
    </row>
    <row r="1328" spans="1:23" hidden="1">
      <c r="A1328" s="8" t="s">
        <v>307</v>
      </c>
      <c r="B1328" s="5" t="s">
        <v>308</v>
      </c>
      <c r="C1328" s="5" t="s">
        <v>1357</v>
      </c>
      <c r="D1328" s="5" t="s">
        <v>1358</v>
      </c>
      <c r="E1328" s="5" t="s">
        <v>310</v>
      </c>
      <c r="F1328" s="5" t="s">
        <v>311</v>
      </c>
      <c r="G1328" s="46" t="s">
        <v>1894</v>
      </c>
      <c r="H1328" s="8"/>
      <c r="I1328" s="47" t="s">
        <v>1872</v>
      </c>
      <c r="J1328" s="48" t="s">
        <v>11</v>
      </c>
      <c r="K1328" s="45"/>
      <c r="L1328" s="50">
        <v>20000</v>
      </c>
      <c r="M1328" s="50">
        <v>19670</v>
      </c>
      <c r="N1328" s="51">
        <f t="shared" si="860"/>
        <v>0.98350000000000004</v>
      </c>
      <c r="O1328" s="51" t="str">
        <f t="shared" si="861"/>
        <v>&gt;=80%-&lt;100%</v>
      </c>
      <c r="P1328" s="50">
        <f t="shared" si="862"/>
        <v>26822.727272727272</v>
      </c>
      <c r="Q1328" s="51">
        <f t="shared" si="863"/>
        <v>1.3411363636363636</v>
      </c>
      <c r="R1328" s="52"/>
      <c r="S1328" s="53">
        <v>0</v>
      </c>
      <c r="T1328" s="54">
        <f t="shared" si="864"/>
        <v>2</v>
      </c>
      <c r="U1328" s="54" t="str">
        <f t="shared" si="865"/>
        <v>120% equal &amp; above</v>
      </c>
      <c r="V1328" s="53">
        <f t="shared" si="866"/>
        <v>0</v>
      </c>
      <c r="W1328" s="54">
        <f t="shared" si="867"/>
        <v>2</v>
      </c>
    </row>
    <row r="1329" spans="1:23" hidden="1">
      <c r="A1329" s="8" t="s">
        <v>415</v>
      </c>
      <c r="B1329" s="5" t="s">
        <v>416</v>
      </c>
      <c r="C1329" s="5" t="s">
        <v>2663</v>
      </c>
      <c r="D1329" s="5" t="s">
        <v>2664</v>
      </c>
      <c r="E1329" s="5" t="s">
        <v>310</v>
      </c>
      <c r="F1329" s="5" t="s">
        <v>311</v>
      </c>
      <c r="G1329" s="46" t="s">
        <v>1907</v>
      </c>
      <c r="H1329" s="8"/>
      <c r="I1329" s="47" t="s">
        <v>1872</v>
      </c>
      <c r="J1329" s="48" t="s">
        <v>11</v>
      </c>
      <c r="K1329" s="45"/>
      <c r="L1329" s="50">
        <v>20000</v>
      </c>
      <c r="M1329" s="50">
        <v>0</v>
      </c>
      <c r="N1329" s="51">
        <f t="shared" si="860"/>
        <v>0</v>
      </c>
      <c r="O1329" s="51" t="str">
        <f t="shared" si="861"/>
        <v>&lt;20%</v>
      </c>
      <c r="P1329" s="50">
        <f t="shared" si="862"/>
        <v>0</v>
      </c>
      <c r="Q1329" s="51">
        <f t="shared" si="863"/>
        <v>0</v>
      </c>
      <c r="R1329" s="52"/>
      <c r="S1329" s="53">
        <v>0</v>
      </c>
      <c r="T1329" s="54">
        <f t="shared" si="864"/>
        <v>2</v>
      </c>
      <c r="U1329" s="54" t="str">
        <f t="shared" si="865"/>
        <v>120% equal &amp; above</v>
      </c>
      <c r="V1329" s="53">
        <f t="shared" si="866"/>
        <v>0</v>
      </c>
      <c r="W1329" s="54">
        <f t="shared" si="867"/>
        <v>2</v>
      </c>
    </row>
    <row r="1330" spans="1:23" hidden="1">
      <c r="A1330" s="8" t="s">
        <v>571</v>
      </c>
      <c r="B1330" s="5" t="s">
        <v>572</v>
      </c>
      <c r="C1330" s="5" t="s">
        <v>2700</v>
      </c>
      <c r="D1330" s="5" t="s">
        <v>2701</v>
      </c>
      <c r="E1330" s="5" t="s">
        <v>574</v>
      </c>
      <c r="F1330" s="5" t="s">
        <v>311</v>
      </c>
      <c r="G1330" s="46" t="s">
        <v>1887</v>
      </c>
      <c r="H1330" s="8"/>
      <c r="I1330" s="47" t="s">
        <v>1872</v>
      </c>
      <c r="J1330" s="48" t="s">
        <v>11</v>
      </c>
      <c r="K1330" s="45"/>
      <c r="L1330" s="50">
        <v>20000</v>
      </c>
      <c r="M1330" s="50">
        <v>16300</v>
      </c>
      <c r="N1330" s="51">
        <f t="shared" ref="N1330:N1338" si="868">IFERROR(M1330/L1330,2)</f>
        <v>0.81499999999999995</v>
      </c>
      <c r="O1330" s="51" t="str">
        <f t="shared" ref="O1330:O1338" si="869">IF(N1330&gt;=120%, "120% equal &amp; above", IF(N1330&gt;=100%,"&gt;=100%- &lt;120%",IF(N1330&gt;=80%,"&gt;=80%-&lt;100%",IF(N1330&gt;=50%,"&gt;=50%-&lt;80%",IF(N1330&gt;=20%,"&gt;=20%-&lt;50%","&lt;20%")))))</f>
        <v>&gt;=80%-&lt;100%</v>
      </c>
      <c r="P1330" s="50">
        <f t="shared" ref="P1330:P1338" si="870">M1330/$B$3*$B$2</f>
        <v>22227.272727272728</v>
      </c>
      <c r="Q1330" s="51">
        <f t="shared" ref="Q1330:Q1338" si="871">IFERROR(P1330/L1330,2)</f>
        <v>1.1113636363636363</v>
      </c>
      <c r="R1330" s="52"/>
      <c r="S1330" s="53">
        <v>0</v>
      </c>
      <c r="T1330" s="54">
        <f t="shared" ref="T1330:T1338" si="872">IFERROR(S1330/R1330,2)</f>
        <v>2</v>
      </c>
      <c r="U1330" s="54" t="str">
        <f t="shared" ref="U1330:U1338" si="873">IF(T1330&gt;=120%, "120% equal &amp; above", IF(T1330&gt;=100%,"&gt;=100%- &lt;120%",IF(T1330&gt;=80%,"&gt;=80%-&lt;100%",IF(T1330&gt;=50%,"&gt;=50%-&lt;80%",IF(T1330&gt;=20%,"&gt;=20%-&lt;50%","&lt;20%")))))</f>
        <v>120% equal &amp; above</v>
      </c>
      <c r="V1330" s="53">
        <f t="shared" ref="V1330:V1338" si="874">S1330/$B$3*$B$2</f>
        <v>0</v>
      </c>
      <c r="W1330" s="54">
        <f t="shared" ref="W1330:W1338" si="875">IFERROR(V1330/R1330,2)</f>
        <v>2</v>
      </c>
    </row>
    <row r="1331" spans="1:23" hidden="1">
      <c r="A1331" s="8" t="s">
        <v>571</v>
      </c>
      <c r="B1331" s="5" t="s">
        <v>572</v>
      </c>
      <c r="C1331" s="5" t="s">
        <v>2514</v>
      </c>
      <c r="D1331" s="5" t="s">
        <v>2515</v>
      </c>
      <c r="E1331" s="5" t="s">
        <v>574</v>
      </c>
      <c r="F1331" s="5" t="s">
        <v>311</v>
      </c>
      <c r="G1331" s="46" t="s">
        <v>1887</v>
      </c>
      <c r="H1331" s="8"/>
      <c r="I1331" s="47" t="s">
        <v>1872</v>
      </c>
      <c r="J1331" s="48" t="s">
        <v>11</v>
      </c>
      <c r="K1331" s="45"/>
      <c r="L1331" s="50">
        <v>20000</v>
      </c>
      <c r="M1331" s="50">
        <v>15440</v>
      </c>
      <c r="N1331" s="51">
        <f t="shared" si="868"/>
        <v>0.77200000000000002</v>
      </c>
      <c r="O1331" s="51" t="str">
        <f t="shared" si="869"/>
        <v>&gt;=50%-&lt;80%</v>
      </c>
      <c r="P1331" s="50">
        <f t="shared" si="870"/>
        <v>21054.545454545456</v>
      </c>
      <c r="Q1331" s="51">
        <f t="shared" si="871"/>
        <v>1.0527272727272727</v>
      </c>
      <c r="R1331" s="52"/>
      <c r="S1331" s="53">
        <v>0</v>
      </c>
      <c r="T1331" s="54">
        <f t="shared" si="872"/>
        <v>2</v>
      </c>
      <c r="U1331" s="54" t="str">
        <f t="shared" si="873"/>
        <v>120% equal &amp; above</v>
      </c>
      <c r="V1331" s="53">
        <f t="shared" si="874"/>
        <v>0</v>
      </c>
      <c r="W1331" s="54">
        <f t="shared" si="875"/>
        <v>2</v>
      </c>
    </row>
    <row r="1332" spans="1:23" hidden="1">
      <c r="A1332" s="8" t="s">
        <v>571</v>
      </c>
      <c r="B1332" s="5" t="s">
        <v>572</v>
      </c>
      <c r="C1332" s="5" t="s">
        <v>2352</v>
      </c>
      <c r="D1332" s="5" t="s">
        <v>2353</v>
      </c>
      <c r="E1332" s="5" t="s">
        <v>574</v>
      </c>
      <c r="F1332" s="5" t="s">
        <v>311</v>
      </c>
      <c r="G1332" s="46" t="s">
        <v>1883</v>
      </c>
      <c r="H1332" s="8"/>
      <c r="I1332" s="47" t="s">
        <v>1872</v>
      </c>
      <c r="J1332" s="48" t="s">
        <v>11</v>
      </c>
      <c r="K1332" s="45"/>
      <c r="L1332" s="50">
        <v>20000</v>
      </c>
      <c r="M1332" s="50">
        <v>16940</v>
      </c>
      <c r="N1332" s="51">
        <f t="shared" si="868"/>
        <v>0.84699999999999998</v>
      </c>
      <c r="O1332" s="51" t="str">
        <f t="shared" si="869"/>
        <v>&gt;=80%-&lt;100%</v>
      </c>
      <c r="P1332" s="50">
        <f t="shared" si="870"/>
        <v>23100</v>
      </c>
      <c r="Q1332" s="51">
        <f t="shared" si="871"/>
        <v>1.155</v>
      </c>
      <c r="R1332" s="52"/>
      <c r="S1332" s="53">
        <v>0</v>
      </c>
      <c r="T1332" s="54">
        <f t="shared" si="872"/>
        <v>2</v>
      </c>
      <c r="U1332" s="54" t="str">
        <f t="shared" si="873"/>
        <v>120% equal &amp; above</v>
      </c>
      <c r="V1332" s="53">
        <f t="shared" si="874"/>
        <v>0</v>
      </c>
      <c r="W1332" s="54">
        <f t="shared" si="875"/>
        <v>2</v>
      </c>
    </row>
    <row r="1333" spans="1:23" hidden="1">
      <c r="A1333" s="8" t="s">
        <v>770</v>
      </c>
      <c r="B1333" s="5" t="s">
        <v>771</v>
      </c>
      <c r="C1333" s="5" t="s">
        <v>2225</v>
      </c>
      <c r="D1333" s="5" t="s">
        <v>2226</v>
      </c>
      <c r="E1333" s="5" t="s">
        <v>574</v>
      </c>
      <c r="F1333" s="5" t="s">
        <v>311</v>
      </c>
      <c r="G1333" s="46" t="s">
        <v>1965</v>
      </c>
      <c r="H1333" s="8"/>
      <c r="I1333" s="47" t="s">
        <v>1872</v>
      </c>
      <c r="J1333" s="48" t="s">
        <v>11</v>
      </c>
      <c r="K1333" s="45"/>
      <c r="L1333" s="50">
        <v>20000</v>
      </c>
      <c r="M1333" s="50">
        <v>20080</v>
      </c>
      <c r="N1333" s="51">
        <f t="shared" si="868"/>
        <v>1.004</v>
      </c>
      <c r="O1333" s="51" t="str">
        <f t="shared" si="869"/>
        <v>&gt;=100%- &lt;120%</v>
      </c>
      <c r="P1333" s="50">
        <f t="shared" si="870"/>
        <v>27381.818181818184</v>
      </c>
      <c r="Q1333" s="51">
        <f t="shared" si="871"/>
        <v>1.3690909090909091</v>
      </c>
      <c r="R1333" s="52"/>
      <c r="S1333" s="53">
        <v>4050</v>
      </c>
      <c r="T1333" s="54">
        <f t="shared" si="872"/>
        <v>2</v>
      </c>
      <c r="U1333" s="54" t="str">
        <f t="shared" si="873"/>
        <v>120% equal &amp; above</v>
      </c>
      <c r="V1333" s="53">
        <f t="shared" si="874"/>
        <v>5522.727272727273</v>
      </c>
      <c r="W1333" s="54">
        <f t="shared" si="875"/>
        <v>2</v>
      </c>
    </row>
    <row r="1334" spans="1:23" hidden="1">
      <c r="A1334" s="8" t="s">
        <v>428</v>
      </c>
      <c r="B1334" s="5" t="s">
        <v>429</v>
      </c>
      <c r="C1334" s="5" t="s">
        <v>2711</v>
      </c>
      <c r="D1334" s="5" t="s">
        <v>907</v>
      </c>
      <c r="E1334" s="5" t="s">
        <v>310</v>
      </c>
      <c r="F1334" s="5" t="s">
        <v>311</v>
      </c>
      <c r="G1334" s="46" t="s">
        <v>1909</v>
      </c>
      <c r="H1334" s="8"/>
      <c r="I1334" s="47" t="s">
        <v>1872</v>
      </c>
      <c r="J1334" s="48" t="s">
        <v>11</v>
      </c>
      <c r="K1334" s="45"/>
      <c r="L1334" s="50">
        <v>20000</v>
      </c>
      <c r="M1334" s="50">
        <v>16450</v>
      </c>
      <c r="N1334" s="51">
        <f t="shared" si="868"/>
        <v>0.82250000000000001</v>
      </c>
      <c r="O1334" s="51" t="str">
        <f t="shared" si="869"/>
        <v>&gt;=80%-&lt;100%</v>
      </c>
      <c r="P1334" s="50">
        <f t="shared" si="870"/>
        <v>22431.818181818184</v>
      </c>
      <c r="Q1334" s="51">
        <f t="shared" si="871"/>
        <v>1.1215909090909091</v>
      </c>
      <c r="R1334" s="52"/>
      <c r="S1334" s="53">
        <v>7790</v>
      </c>
      <c r="T1334" s="54">
        <f t="shared" si="872"/>
        <v>2</v>
      </c>
      <c r="U1334" s="54" t="str">
        <f t="shared" si="873"/>
        <v>120% equal &amp; above</v>
      </c>
      <c r="V1334" s="53">
        <f t="shared" si="874"/>
        <v>10622.727272727272</v>
      </c>
      <c r="W1334" s="54">
        <f t="shared" si="875"/>
        <v>2</v>
      </c>
    </row>
    <row r="1335" spans="1:23" hidden="1">
      <c r="A1335" s="8" t="s">
        <v>428</v>
      </c>
      <c r="B1335" s="5" t="s">
        <v>429</v>
      </c>
      <c r="C1335" s="5" t="s">
        <v>2709</v>
      </c>
      <c r="D1335" s="5" t="s">
        <v>2710</v>
      </c>
      <c r="E1335" s="5" t="s">
        <v>310</v>
      </c>
      <c r="F1335" s="5" t="s">
        <v>311</v>
      </c>
      <c r="G1335" s="46" t="s">
        <v>1909</v>
      </c>
      <c r="H1335" s="8"/>
      <c r="I1335" s="47" t="s">
        <v>1872</v>
      </c>
      <c r="J1335" s="48" t="s">
        <v>11</v>
      </c>
      <c r="K1335" s="45"/>
      <c r="L1335" s="50">
        <v>20000</v>
      </c>
      <c r="M1335" s="50">
        <v>0</v>
      </c>
      <c r="N1335" s="51">
        <f t="shared" si="868"/>
        <v>0</v>
      </c>
      <c r="O1335" s="51" t="str">
        <f t="shared" si="869"/>
        <v>&lt;20%</v>
      </c>
      <c r="P1335" s="50">
        <f t="shared" si="870"/>
        <v>0</v>
      </c>
      <c r="Q1335" s="51">
        <f t="shared" si="871"/>
        <v>0</v>
      </c>
      <c r="R1335" s="52"/>
      <c r="S1335" s="53">
        <v>0</v>
      </c>
      <c r="T1335" s="54">
        <f t="shared" si="872"/>
        <v>2</v>
      </c>
      <c r="U1335" s="54" t="str">
        <f t="shared" si="873"/>
        <v>120% equal &amp; above</v>
      </c>
      <c r="V1335" s="53">
        <f t="shared" si="874"/>
        <v>0</v>
      </c>
      <c r="W1335" s="54">
        <f t="shared" si="875"/>
        <v>2</v>
      </c>
    </row>
    <row r="1336" spans="1:23" hidden="1">
      <c r="A1336" s="8" t="s">
        <v>324</v>
      </c>
      <c r="B1336" s="5" t="s">
        <v>325</v>
      </c>
      <c r="C1336" s="5" t="s">
        <v>2608</v>
      </c>
      <c r="D1336" s="5" t="s">
        <v>2609</v>
      </c>
      <c r="E1336" s="5" t="s">
        <v>310</v>
      </c>
      <c r="F1336" s="5" t="s">
        <v>311</v>
      </c>
      <c r="G1336" s="46" t="s">
        <v>1898</v>
      </c>
      <c r="H1336" s="8"/>
      <c r="I1336" s="47" t="s">
        <v>1872</v>
      </c>
      <c r="J1336" s="48" t="s">
        <v>11</v>
      </c>
      <c r="K1336" s="45"/>
      <c r="L1336" s="50">
        <v>20000</v>
      </c>
      <c r="M1336" s="50">
        <v>10010</v>
      </c>
      <c r="N1336" s="51">
        <f t="shared" si="868"/>
        <v>0.50049999999999994</v>
      </c>
      <c r="O1336" s="51" t="str">
        <f t="shared" si="869"/>
        <v>&gt;=50%-&lt;80%</v>
      </c>
      <c r="P1336" s="50">
        <f t="shared" si="870"/>
        <v>13650</v>
      </c>
      <c r="Q1336" s="51">
        <f t="shared" si="871"/>
        <v>0.6825</v>
      </c>
      <c r="R1336" s="52"/>
      <c r="S1336" s="53">
        <v>0</v>
      </c>
      <c r="T1336" s="54">
        <f t="shared" si="872"/>
        <v>2</v>
      </c>
      <c r="U1336" s="54" t="str">
        <f t="shared" si="873"/>
        <v>120% equal &amp; above</v>
      </c>
      <c r="V1336" s="53">
        <f t="shared" si="874"/>
        <v>0</v>
      </c>
      <c r="W1336" s="54">
        <f t="shared" si="875"/>
        <v>2</v>
      </c>
    </row>
    <row r="1337" spans="1:23" hidden="1">
      <c r="A1337" s="8" t="s">
        <v>428</v>
      </c>
      <c r="B1337" s="5" t="s">
        <v>429</v>
      </c>
      <c r="C1337" s="5" t="s">
        <v>466</v>
      </c>
      <c r="D1337" s="5" t="s">
        <v>467</v>
      </c>
      <c r="E1337" s="5" t="s">
        <v>310</v>
      </c>
      <c r="F1337" s="5" t="s">
        <v>311</v>
      </c>
      <c r="G1337" s="46" t="s">
        <v>1909</v>
      </c>
      <c r="H1337" s="8"/>
      <c r="I1337" s="47" t="s">
        <v>1872</v>
      </c>
      <c r="J1337" s="48" t="s">
        <v>11</v>
      </c>
      <c r="K1337" s="45"/>
      <c r="L1337" s="50">
        <v>20000</v>
      </c>
      <c r="M1337" s="50">
        <v>9360</v>
      </c>
      <c r="N1337" s="51">
        <f t="shared" si="868"/>
        <v>0.46800000000000003</v>
      </c>
      <c r="O1337" s="51" t="str">
        <f t="shared" si="869"/>
        <v>&gt;=20%-&lt;50%</v>
      </c>
      <c r="P1337" s="50">
        <f t="shared" si="870"/>
        <v>12763.636363636364</v>
      </c>
      <c r="Q1337" s="51">
        <f t="shared" si="871"/>
        <v>0.63818181818181818</v>
      </c>
      <c r="R1337" s="52"/>
      <c r="S1337" s="53">
        <v>0</v>
      </c>
      <c r="T1337" s="54">
        <f t="shared" si="872"/>
        <v>2</v>
      </c>
      <c r="U1337" s="54" t="str">
        <f t="shared" si="873"/>
        <v>120% equal &amp; above</v>
      </c>
      <c r="V1337" s="53">
        <f t="shared" si="874"/>
        <v>0</v>
      </c>
      <c r="W1337" s="54">
        <f t="shared" si="875"/>
        <v>2</v>
      </c>
    </row>
    <row r="1338" spans="1:23" hidden="1">
      <c r="A1338" s="8" t="s">
        <v>785</v>
      </c>
      <c r="B1338" s="5" t="s">
        <v>786</v>
      </c>
      <c r="C1338" s="5" t="s">
        <v>1761</v>
      </c>
      <c r="D1338" s="5" t="s">
        <v>97</v>
      </c>
      <c r="E1338" s="5" t="s">
        <v>789</v>
      </c>
      <c r="F1338" s="5" t="s">
        <v>311</v>
      </c>
      <c r="G1338" s="46" t="s">
        <v>1947</v>
      </c>
      <c r="H1338" s="8"/>
      <c r="I1338" s="47" t="s">
        <v>1872</v>
      </c>
      <c r="J1338" s="48" t="s">
        <v>11</v>
      </c>
      <c r="K1338" s="45"/>
      <c r="L1338" s="50">
        <v>20000</v>
      </c>
      <c r="M1338" s="50">
        <v>5660</v>
      </c>
      <c r="N1338" s="51">
        <f t="shared" si="868"/>
        <v>0.28299999999999997</v>
      </c>
      <c r="O1338" s="51" t="str">
        <f t="shared" si="869"/>
        <v>&gt;=20%-&lt;50%</v>
      </c>
      <c r="P1338" s="50">
        <f t="shared" si="870"/>
        <v>7718.181818181818</v>
      </c>
      <c r="Q1338" s="51">
        <f t="shared" si="871"/>
        <v>0.38590909090909092</v>
      </c>
      <c r="R1338" s="52"/>
      <c r="S1338" s="53">
        <v>4180</v>
      </c>
      <c r="T1338" s="54">
        <f t="shared" si="872"/>
        <v>2</v>
      </c>
      <c r="U1338" s="54" t="str">
        <f t="shared" si="873"/>
        <v>120% equal &amp; above</v>
      </c>
      <c r="V1338" s="53">
        <f t="shared" si="874"/>
        <v>5700</v>
      </c>
      <c r="W1338" s="54">
        <f t="shared" si="875"/>
        <v>2</v>
      </c>
    </row>
    <row r="1339" spans="1:23" hidden="1">
      <c r="A1339" s="8" t="s">
        <v>307</v>
      </c>
      <c r="B1339" s="5" t="s">
        <v>308</v>
      </c>
      <c r="C1339" s="5" t="s">
        <v>2746</v>
      </c>
      <c r="D1339" s="5" t="s">
        <v>2303</v>
      </c>
      <c r="E1339" s="5" t="s">
        <v>310</v>
      </c>
      <c r="F1339" s="5" t="s">
        <v>311</v>
      </c>
      <c r="G1339" s="46" t="s">
        <v>1890</v>
      </c>
      <c r="H1339" s="8"/>
      <c r="I1339" s="47" t="s">
        <v>1872</v>
      </c>
      <c r="J1339" s="48" t="s">
        <v>11</v>
      </c>
      <c r="K1339" s="45"/>
      <c r="L1339" s="50">
        <v>19980</v>
      </c>
      <c r="M1339" s="50">
        <v>13320</v>
      </c>
      <c r="N1339" s="51">
        <f t="shared" ref="N1339:N1348" si="876">IFERROR(M1339/L1339,2)</f>
        <v>0.66666666666666663</v>
      </c>
      <c r="O1339" s="51" t="str">
        <f t="shared" ref="O1339:O1348" si="877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50">
        <f t="shared" ref="P1339:P1348" si="878">M1339/$B$3*$B$2</f>
        <v>18163.636363636364</v>
      </c>
      <c r="Q1339" s="51">
        <f t="shared" ref="Q1339:Q1348" si="879">IFERROR(P1339/L1339,2)</f>
        <v>0.90909090909090906</v>
      </c>
      <c r="R1339" s="52"/>
      <c r="S1339" s="53">
        <v>8300</v>
      </c>
      <c r="T1339" s="54">
        <f t="shared" ref="T1339:T1348" si="880">IFERROR(S1339/R1339,2)</f>
        <v>2</v>
      </c>
      <c r="U1339" s="54" t="str">
        <f t="shared" ref="U1339:U1348" si="881">IF(T1339&gt;=120%, "120% equal &amp; above", IF(T1339&gt;=100%,"&gt;=100%- &lt;120%",IF(T1339&gt;=80%,"&gt;=80%-&lt;100%",IF(T1339&gt;=50%,"&gt;=50%-&lt;80%",IF(T1339&gt;=20%,"&gt;=20%-&lt;50%","&lt;20%")))))</f>
        <v>120% equal &amp; above</v>
      </c>
      <c r="V1339" s="53">
        <f t="shared" ref="V1339:V1348" si="882">S1339/$B$3*$B$2</f>
        <v>11318.181818181818</v>
      </c>
      <c r="W1339" s="54">
        <f t="shared" ref="W1339:W1348" si="883">IFERROR(V1339/R1339,2)</f>
        <v>2</v>
      </c>
    </row>
    <row r="1340" spans="1:23" hidden="1">
      <c r="A1340" s="8" t="s">
        <v>701</v>
      </c>
      <c r="B1340" s="5" t="s">
        <v>300</v>
      </c>
      <c r="C1340" s="5" t="s">
        <v>745</v>
      </c>
      <c r="D1340" s="5" t="s">
        <v>746</v>
      </c>
      <c r="E1340" s="5" t="s">
        <v>473</v>
      </c>
      <c r="F1340" s="5" t="s">
        <v>311</v>
      </c>
      <c r="G1340" s="46" t="s">
        <v>2767</v>
      </c>
      <c r="H1340" s="8"/>
      <c r="I1340" s="47" t="s">
        <v>1872</v>
      </c>
      <c r="J1340" s="48" t="s">
        <v>11</v>
      </c>
      <c r="K1340" s="45"/>
      <c r="L1340" s="50">
        <v>19037.099999999999</v>
      </c>
      <c r="M1340" s="50">
        <v>5660</v>
      </c>
      <c r="N1340" s="51">
        <f t="shared" si="876"/>
        <v>0.29731419176240081</v>
      </c>
      <c r="O1340" s="51" t="str">
        <f t="shared" si="877"/>
        <v>&gt;=20%-&lt;50%</v>
      </c>
      <c r="P1340" s="50">
        <f t="shared" si="878"/>
        <v>7718.181818181818</v>
      </c>
      <c r="Q1340" s="51">
        <f t="shared" si="879"/>
        <v>0.40542844331236472</v>
      </c>
      <c r="R1340" s="52"/>
      <c r="S1340" s="53">
        <v>0</v>
      </c>
      <c r="T1340" s="54">
        <f t="shared" si="880"/>
        <v>2</v>
      </c>
      <c r="U1340" s="54" t="str">
        <f t="shared" si="881"/>
        <v>120% equal &amp; above</v>
      </c>
      <c r="V1340" s="53">
        <f t="shared" si="882"/>
        <v>0</v>
      </c>
      <c r="W1340" s="54">
        <f t="shared" si="883"/>
        <v>2</v>
      </c>
    </row>
    <row r="1341" spans="1:23" hidden="1">
      <c r="A1341" s="8" t="s">
        <v>770</v>
      </c>
      <c r="B1341" s="5" t="s">
        <v>771</v>
      </c>
      <c r="C1341" s="5" t="s">
        <v>2457</v>
      </c>
      <c r="D1341" s="5" t="s">
        <v>2458</v>
      </c>
      <c r="E1341" s="5" t="s">
        <v>574</v>
      </c>
      <c r="F1341" s="5" t="s">
        <v>311</v>
      </c>
      <c r="G1341" s="46" t="s">
        <v>1888</v>
      </c>
      <c r="H1341" s="8"/>
      <c r="I1341" s="47" t="s">
        <v>1872</v>
      </c>
      <c r="J1341" s="48" t="s">
        <v>11</v>
      </c>
      <c r="K1341" s="45"/>
      <c r="L1341" s="50">
        <v>18081</v>
      </c>
      <c r="M1341" s="50">
        <v>12580</v>
      </c>
      <c r="N1341" s="51">
        <f t="shared" si="876"/>
        <v>0.69575797798794314</v>
      </c>
      <c r="O1341" s="51" t="str">
        <f t="shared" si="877"/>
        <v>&gt;=50%-&lt;80%</v>
      </c>
      <c r="P1341" s="50">
        <f t="shared" si="878"/>
        <v>17154.545454545456</v>
      </c>
      <c r="Q1341" s="51">
        <f t="shared" si="879"/>
        <v>0.94876087907446804</v>
      </c>
      <c r="R1341" s="52"/>
      <c r="S1341" s="53">
        <v>0</v>
      </c>
      <c r="T1341" s="54">
        <f t="shared" si="880"/>
        <v>2</v>
      </c>
      <c r="U1341" s="54" t="str">
        <f t="shared" si="881"/>
        <v>120% equal &amp; above</v>
      </c>
      <c r="V1341" s="53">
        <f t="shared" si="882"/>
        <v>0</v>
      </c>
      <c r="W1341" s="54">
        <f t="shared" si="883"/>
        <v>2</v>
      </c>
    </row>
    <row r="1342" spans="1:23" hidden="1">
      <c r="A1342" s="8" t="s">
        <v>776</v>
      </c>
      <c r="B1342" s="5" t="s">
        <v>777</v>
      </c>
      <c r="C1342" s="5" t="s">
        <v>2468</v>
      </c>
      <c r="D1342" s="5" t="s">
        <v>2469</v>
      </c>
      <c r="E1342" s="5" t="s">
        <v>574</v>
      </c>
      <c r="F1342" s="5" t="s">
        <v>311</v>
      </c>
      <c r="G1342" s="46" t="s">
        <v>1943</v>
      </c>
      <c r="H1342" s="8"/>
      <c r="I1342" s="47" t="s">
        <v>1872</v>
      </c>
      <c r="J1342" s="48" t="s">
        <v>11</v>
      </c>
      <c r="K1342" s="45"/>
      <c r="L1342" s="50">
        <v>18000</v>
      </c>
      <c r="M1342" s="50">
        <v>2440</v>
      </c>
      <c r="N1342" s="51">
        <f t="shared" si="876"/>
        <v>0.13555555555555557</v>
      </c>
      <c r="O1342" s="51" t="str">
        <f t="shared" si="877"/>
        <v>&lt;20%</v>
      </c>
      <c r="P1342" s="50">
        <f t="shared" si="878"/>
        <v>3327.272727272727</v>
      </c>
      <c r="Q1342" s="51">
        <f t="shared" si="879"/>
        <v>0.18484848484848485</v>
      </c>
      <c r="R1342" s="52"/>
      <c r="S1342" s="53">
        <v>0</v>
      </c>
      <c r="T1342" s="54">
        <f t="shared" si="880"/>
        <v>2</v>
      </c>
      <c r="U1342" s="54" t="str">
        <f t="shared" si="881"/>
        <v>120% equal &amp; above</v>
      </c>
      <c r="V1342" s="53">
        <f t="shared" si="882"/>
        <v>0</v>
      </c>
      <c r="W1342" s="54">
        <f t="shared" si="883"/>
        <v>2</v>
      </c>
    </row>
    <row r="1343" spans="1:23" hidden="1">
      <c r="A1343" s="8" t="s">
        <v>415</v>
      </c>
      <c r="B1343" s="5" t="s">
        <v>416</v>
      </c>
      <c r="C1343" s="5" t="s">
        <v>2022</v>
      </c>
      <c r="D1343" s="5" t="s">
        <v>2023</v>
      </c>
      <c r="E1343" s="5" t="s">
        <v>310</v>
      </c>
      <c r="F1343" s="5" t="s">
        <v>311</v>
      </c>
      <c r="G1343" s="46" t="s">
        <v>1905</v>
      </c>
      <c r="H1343" s="8"/>
      <c r="I1343" s="47" t="s">
        <v>1872</v>
      </c>
      <c r="J1343" s="48" t="s">
        <v>11</v>
      </c>
      <c r="K1343" s="45"/>
      <c r="L1343" s="50">
        <v>18000</v>
      </c>
      <c r="M1343" s="50">
        <v>3665</v>
      </c>
      <c r="N1343" s="51">
        <f t="shared" si="876"/>
        <v>0.2036111111111111</v>
      </c>
      <c r="O1343" s="51" t="str">
        <f t="shared" si="877"/>
        <v>&gt;=20%-&lt;50%</v>
      </c>
      <c r="P1343" s="50">
        <f t="shared" si="878"/>
        <v>4997.727272727273</v>
      </c>
      <c r="Q1343" s="51">
        <f t="shared" si="879"/>
        <v>0.27765151515151515</v>
      </c>
      <c r="R1343" s="52"/>
      <c r="S1343" s="53">
        <v>0</v>
      </c>
      <c r="T1343" s="54">
        <f t="shared" si="880"/>
        <v>2</v>
      </c>
      <c r="U1343" s="54" t="str">
        <f t="shared" si="881"/>
        <v>120% equal &amp; above</v>
      </c>
      <c r="V1343" s="53">
        <f t="shared" si="882"/>
        <v>0</v>
      </c>
      <c r="W1343" s="54">
        <f t="shared" si="883"/>
        <v>2</v>
      </c>
    </row>
    <row r="1344" spans="1:23" hidden="1">
      <c r="A1344" s="8" t="s">
        <v>776</v>
      </c>
      <c r="B1344" s="5" t="s">
        <v>777</v>
      </c>
      <c r="C1344" s="5" t="s">
        <v>2497</v>
      </c>
      <c r="D1344" s="5" t="s">
        <v>2498</v>
      </c>
      <c r="E1344" s="5" t="s">
        <v>574</v>
      </c>
      <c r="F1344" s="5" t="s">
        <v>311</v>
      </c>
      <c r="G1344" s="46" t="s">
        <v>1943</v>
      </c>
      <c r="H1344" s="8"/>
      <c r="I1344" s="47" t="s">
        <v>1872</v>
      </c>
      <c r="J1344" s="48" t="s">
        <v>11</v>
      </c>
      <c r="K1344" s="45"/>
      <c r="L1344" s="50">
        <v>18000</v>
      </c>
      <c r="M1344" s="50">
        <v>3980</v>
      </c>
      <c r="N1344" s="51">
        <f t="shared" si="876"/>
        <v>0.22111111111111112</v>
      </c>
      <c r="O1344" s="51" t="str">
        <f t="shared" si="877"/>
        <v>&gt;=20%-&lt;50%</v>
      </c>
      <c r="P1344" s="50">
        <f t="shared" si="878"/>
        <v>5427.272727272727</v>
      </c>
      <c r="Q1344" s="51">
        <f t="shared" si="879"/>
        <v>0.30151515151515151</v>
      </c>
      <c r="R1344" s="52"/>
      <c r="S1344" s="53">
        <v>0</v>
      </c>
      <c r="T1344" s="54">
        <f t="shared" si="880"/>
        <v>2</v>
      </c>
      <c r="U1344" s="54" t="str">
        <f t="shared" si="881"/>
        <v>120% equal &amp; above</v>
      </c>
      <c r="V1344" s="53">
        <f t="shared" si="882"/>
        <v>0</v>
      </c>
      <c r="W1344" s="54">
        <f t="shared" si="883"/>
        <v>2</v>
      </c>
    </row>
    <row r="1345" spans="1:23" hidden="1">
      <c r="A1345" s="8" t="s">
        <v>770</v>
      </c>
      <c r="B1345" s="5" t="s">
        <v>771</v>
      </c>
      <c r="C1345" s="5" t="s">
        <v>2349</v>
      </c>
      <c r="D1345" s="5" t="s">
        <v>96</v>
      </c>
      <c r="E1345" s="5" t="s">
        <v>574</v>
      </c>
      <c r="F1345" s="5" t="s">
        <v>311</v>
      </c>
      <c r="G1345" s="46" t="s">
        <v>1965</v>
      </c>
      <c r="H1345" s="8"/>
      <c r="I1345" s="47" t="s">
        <v>1872</v>
      </c>
      <c r="J1345" s="48" t="s">
        <v>11</v>
      </c>
      <c r="K1345" s="45"/>
      <c r="L1345" s="50">
        <v>18000</v>
      </c>
      <c r="M1345" s="50">
        <v>5150</v>
      </c>
      <c r="N1345" s="51">
        <f t="shared" si="876"/>
        <v>0.28611111111111109</v>
      </c>
      <c r="O1345" s="51" t="str">
        <f t="shared" si="877"/>
        <v>&gt;=20%-&lt;50%</v>
      </c>
      <c r="P1345" s="50">
        <f t="shared" si="878"/>
        <v>7022.727272727273</v>
      </c>
      <c r="Q1345" s="51">
        <f t="shared" si="879"/>
        <v>0.39015151515151514</v>
      </c>
      <c r="R1345" s="52"/>
      <c r="S1345" s="53">
        <v>0</v>
      </c>
      <c r="T1345" s="54">
        <f t="shared" si="880"/>
        <v>2</v>
      </c>
      <c r="U1345" s="54" t="str">
        <f t="shared" si="881"/>
        <v>120% equal &amp; above</v>
      </c>
      <c r="V1345" s="53">
        <f t="shared" si="882"/>
        <v>0</v>
      </c>
      <c r="W1345" s="54">
        <f t="shared" si="883"/>
        <v>2</v>
      </c>
    </row>
    <row r="1346" spans="1:23" hidden="1">
      <c r="A1346" s="8" t="s">
        <v>770</v>
      </c>
      <c r="B1346" s="5" t="s">
        <v>771</v>
      </c>
      <c r="C1346" s="5" t="s">
        <v>2477</v>
      </c>
      <c r="D1346" s="5" t="s">
        <v>63</v>
      </c>
      <c r="E1346" s="5" t="s">
        <v>574</v>
      </c>
      <c r="F1346" s="5" t="s">
        <v>311</v>
      </c>
      <c r="G1346" s="46" t="s">
        <v>1965</v>
      </c>
      <c r="H1346" s="8"/>
      <c r="I1346" s="47" t="s">
        <v>1872</v>
      </c>
      <c r="J1346" s="48" t="s">
        <v>11</v>
      </c>
      <c r="K1346" s="45"/>
      <c r="L1346" s="50">
        <v>18000</v>
      </c>
      <c r="M1346" s="50">
        <v>0</v>
      </c>
      <c r="N1346" s="51">
        <f t="shared" si="876"/>
        <v>0</v>
      </c>
      <c r="O1346" s="51" t="str">
        <f t="shared" si="877"/>
        <v>&lt;20%</v>
      </c>
      <c r="P1346" s="50">
        <f t="shared" si="878"/>
        <v>0</v>
      </c>
      <c r="Q1346" s="51">
        <f t="shared" si="879"/>
        <v>0</v>
      </c>
      <c r="R1346" s="52"/>
      <c r="S1346" s="53">
        <v>0</v>
      </c>
      <c r="T1346" s="54">
        <f t="shared" si="880"/>
        <v>2</v>
      </c>
      <c r="U1346" s="54" t="str">
        <f t="shared" si="881"/>
        <v>120% equal &amp; above</v>
      </c>
      <c r="V1346" s="53">
        <f t="shared" si="882"/>
        <v>0</v>
      </c>
      <c r="W1346" s="54">
        <f t="shared" si="883"/>
        <v>2</v>
      </c>
    </row>
    <row r="1347" spans="1:23" hidden="1">
      <c r="A1347" s="8" t="s">
        <v>633</v>
      </c>
      <c r="B1347" s="5" t="s">
        <v>128</v>
      </c>
      <c r="C1347" s="5" t="s">
        <v>2550</v>
      </c>
      <c r="D1347" s="5" t="s">
        <v>218</v>
      </c>
      <c r="E1347" s="5" t="s">
        <v>589</v>
      </c>
      <c r="F1347" s="5" t="s">
        <v>311</v>
      </c>
      <c r="G1347" s="46" t="s">
        <v>1924</v>
      </c>
      <c r="H1347" s="8"/>
      <c r="I1347" s="47" t="s">
        <v>1872</v>
      </c>
      <c r="J1347" s="48" t="s">
        <v>11</v>
      </c>
      <c r="K1347" s="45"/>
      <c r="L1347" s="50">
        <v>17566.02</v>
      </c>
      <c r="M1347" s="50">
        <v>10180</v>
      </c>
      <c r="N1347" s="51">
        <f t="shared" si="876"/>
        <v>0.57952797503361597</v>
      </c>
      <c r="O1347" s="51" t="str">
        <f t="shared" si="877"/>
        <v>&gt;=50%-&lt;80%</v>
      </c>
      <c r="P1347" s="50">
        <f t="shared" si="878"/>
        <v>13881.818181818182</v>
      </c>
      <c r="Q1347" s="51">
        <f t="shared" si="879"/>
        <v>0.79026542050038551</v>
      </c>
      <c r="R1347" s="52"/>
      <c r="S1347" s="53">
        <v>0</v>
      </c>
      <c r="T1347" s="54">
        <f t="shared" si="880"/>
        <v>2</v>
      </c>
      <c r="U1347" s="54" t="str">
        <f t="shared" si="881"/>
        <v>120% equal &amp; above</v>
      </c>
      <c r="V1347" s="53">
        <f t="shared" si="882"/>
        <v>0</v>
      </c>
      <c r="W1347" s="54">
        <f t="shared" si="883"/>
        <v>2</v>
      </c>
    </row>
    <row r="1348" spans="1:23" hidden="1">
      <c r="A1348" s="8" t="s">
        <v>469</v>
      </c>
      <c r="B1348" s="5" t="s">
        <v>470</v>
      </c>
      <c r="C1348" s="5" t="s">
        <v>1422</v>
      </c>
      <c r="D1348" s="5" t="s">
        <v>1423</v>
      </c>
      <c r="E1348" s="5" t="s">
        <v>473</v>
      </c>
      <c r="F1348" s="5" t="s">
        <v>311</v>
      </c>
      <c r="G1348" s="46" t="s">
        <v>1915</v>
      </c>
      <c r="H1348" s="8"/>
      <c r="I1348" s="47" t="s">
        <v>1872</v>
      </c>
      <c r="J1348" s="48" t="s">
        <v>11</v>
      </c>
      <c r="K1348" s="45"/>
      <c r="L1348" s="50">
        <v>17532.21</v>
      </c>
      <c r="M1348" s="50">
        <v>20740</v>
      </c>
      <c r="N1348" s="51">
        <f t="shared" si="876"/>
        <v>1.1829655245972983</v>
      </c>
      <c r="O1348" s="51" t="str">
        <f t="shared" si="877"/>
        <v>&gt;=100%- &lt;120%</v>
      </c>
      <c r="P1348" s="50">
        <f t="shared" si="878"/>
        <v>28281.818181818184</v>
      </c>
      <c r="Q1348" s="51">
        <f t="shared" si="879"/>
        <v>1.6131348062690434</v>
      </c>
      <c r="R1348" s="52"/>
      <c r="S1348" s="53">
        <v>0</v>
      </c>
      <c r="T1348" s="54">
        <f t="shared" si="880"/>
        <v>2</v>
      </c>
      <c r="U1348" s="54" t="str">
        <f t="shared" si="881"/>
        <v>120% equal &amp; above</v>
      </c>
      <c r="V1348" s="53">
        <f t="shared" si="882"/>
        <v>0</v>
      </c>
      <c r="W1348" s="54">
        <f t="shared" si="883"/>
        <v>2</v>
      </c>
    </row>
    <row r="1349" spans="1:23" hidden="1">
      <c r="A1349" s="8" t="s">
        <v>469</v>
      </c>
      <c r="B1349" s="5" t="s">
        <v>470</v>
      </c>
      <c r="C1349" s="5" t="s">
        <v>1419</v>
      </c>
      <c r="D1349" s="5" t="s">
        <v>74</v>
      </c>
      <c r="E1349" s="5" t="s">
        <v>473</v>
      </c>
      <c r="F1349" s="5" t="s">
        <v>311</v>
      </c>
      <c r="G1349" s="46" t="s">
        <v>1913</v>
      </c>
      <c r="H1349" s="8"/>
      <c r="I1349" s="47" t="s">
        <v>1872</v>
      </c>
      <c r="J1349" s="48" t="s">
        <v>11</v>
      </c>
      <c r="K1349" s="45"/>
      <c r="L1349" s="50">
        <v>17344.53</v>
      </c>
      <c r="M1349" s="50">
        <v>5510</v>
      </c>
      <c r="N1349" s="51">
        <f t="shared" ref="N1349:N1357" si="884">IFERROR(M1349/L1349,2)</f>
        <v>0.31767940670632183</v>
      </c>
      <c r="O1349" s="51" t="str">
        <f t="shared" ref="O1349:O1357" si="885">IF(N1349&gt;=120%, "120% equal &amp; above", IF(N1349&gt;=100%,"&gt;=100%- &lt;120%",IF(N1349&gt;=80%,"&gt;=80%-&lt;100%",IF(N1349&gt;=50%,"&gt;=50%-&lt;80%",IF(N1349&gt;=20%,"&gt;=20%-&lt;50%","&lt;20%")))))</f>
        <v>&gt;=20%-&lt;50%</v>
      </c>
      <c r="P1349" s="50">
        <f t="shared" ref="P1349:P1357" si="886">M1349/$B$3*$B$2</f>
        <v>7513.636363636364</v>
      </c>
      <c r="Q1349" s="51">
        <f t="shared" ref="Q1349:Q1357" si="887">IFERROR(P1349/L1349,2)</f>
        <v>0.43319919096316617</v>
      </c>
      <c r="R1349" s="52"/>
      <c r="S1349" s="53">
        <v>0</v>
      </c>
      <c r="T1349" s="54">
        <f t="shared" ref="T1349:T1357" si="888">IFERROR(S1349/R1349,2)</f>
        <v>2</v>
      </c>
      <c r="U1349" s="54" t="str">
        <f t="shared" ref="U1349:U1357" si="889">IF(T1349&gt;=120%, "120% equal &amp; above", IF(T1349&gt;=100%,"&gt;=100%- &lt;120%",IF(T1349&gt;=80%,"&gt;=80%-&lt;100%",IF(T1349&gt;=50%,"&gt;=50%-&lt;80%",IF(T1349&gt;=20%,"&gt;=20%-&lt;50%","&lt;20%")))))</f>
        <v>120% equal &amp; above</v>
      </c>
      <c r="V1349" s="53">
        <f t="shared" ref="V1349:V1357" si="890">S1349/$B$3*$B$2</f>
        <v>0</v>
      </c>
      <c r="W1349" s="54">
        <f t="shared" ref="W1349:W1357" si="891">IFERROR(V1349/R1349,2)</f>
        <v>2</v>
      </c>
    </row>
    <row r="1350" spans="1:23" hidden="1">
      <c r="A1350" s="8" t="s">
        <v>469</v>
      </c>
      <c r="B1350" s="5" t="s">
        <v>470</v>
      </c>
      <c r="C1350" s="5" t="s">
        <v>1400</v>
      </c>
      <c r="D1350" s="5" t="s">
        <v>1401</v>
      </c>
      <c r="E1350" s="5" t="s">
        <v>473</v>
      </c>
      <c r="F1350" s="5" t="s">
        <v>311</v>
      </c>
      <c r="G1350" s="46" t="s">
        <v>1912</v>
      </c>
      <c r="H1350" s="8"/>
      <c r="I1350" s="47" t="s">
        <v>1872</v>
      </c>
      <c r="J1350" s="48" t="s">
        <v>11</v>
      </c>
      <c r="K1350" s="45"/>
      <c r="L1350" s="50">
        <v>17267.25</v>
      </c>
      <c r="M1350" s="50">
        <v>3400</v>
      </c>
      <c r="N1350" s="51">
        <f t="shared" si="884"/>
        <v>0.19690454473063168</v>
      </c>
      <c r="O1350" s="51" t="str">
        <f t="shared" si="885"/>
        <v>&lt;20%</v>
      </c>
      <c r="P1350" s="50">
        <f t="shared" si="886"/>
        <v>4636.363636363636</v>
      </c>
      <c r="Q1350" s="51">
        <f t="shared" si="887"/>
        <v>0.26850619735995229</v>
      </c>
      <c r="R1350" s="52"/>
      <c r="S1350" s="53">
        <v>0</v>
      </c>
      <c r="T1350" s="54">
        <f t="shared" si="888"/>
        <v>2</v>
      </c>
      <c r="U1350" s="54" t="str">
        <f t="shared" si="889"/>
        <v>120% equal &amp; above</v>
      </c>
      <c r="V1350" s="53">
        <f t="shared" si="890"/>
        <v>0</v>
      </c>
      <c r="W1350" s="54">
        <f t="shared" si="891"/>
        <v>2</v>
      </c>
    </row>
    <row r="1351" spans="1:23" hidden="1">
      <c r="A1351" s="8" t="s">
        <v>776</v>
      </c>
      <c r="B1351" s="5" t="s">
        <v>777</v>
      </c>
      <c r="C1351" s="5" t="s">
        <v>2388</v>
      </c>
      <c r="D1351" s="5" t="s">
        <v>2389</v>
      </c>
      <c r="E1351" s="5" t="s">
        <v>574</v>
      </c>
      <c r="F1351" s="5" t="s">
        <v>311</v>
      </c>
      <c r="G1351" s="46" t="s">
        <v>1943</v>
      </c>
      <c r="H1351" s="8"/>
      <c r="I1351" s="47" t="s">
        <v>1872</v>
      </c>
      <c r="J1351" s="48" t="s">
        <v>11</v>
      </c>
      <c r="K1351" s="45"/>
      <c r="L1351" s="50">
        <v>17000</v>
      </c>
      <c r="M1351" s="50">
        <v>24170</v>
      </c>
      <c r="N1351" s="51">
        <f t="shared" si="884"/>
        <v>1.421764705882353</v>
      </c>
      <c r="O1351" s="51" t="str">
        <f t="shared" si="885"/>
        <v>120% equal &amp; above</v>
      </c>
      <c r="P1351" s="50">
        <f t="shared" si="886"/>
        <v>32959.090909090912</v>
      </c>
      <c r="Q1351" s="51">
        <f t="shared" si="887"/>
        <v>1.938770053475936</v>
      </c>
      <c r="R1351" s="52"/>
      <c r="S1351" s="53">
        <v>0</v>
      </c>
      <c r="T1351" s="54">
        <f t="shared" si="888"/>
        <v>2</v>
      </c>
      <c r="U1351" s="54" t="str">
        <f t="shared" si="889"/>
        <v>120% equal &amp; above</v>
      </c>
      <c r="V1351" s="53">
        <f t="shared" si="890"/>
        <v>0</v>
      </c>
      <c r="W1351" s="54">
        <f t="shared" si="891"/>
        <v>2</v>
      </c>
    </row>
    <row r="1352" spans="1:23" hidden="1">
      <c r="A1352" s="8" t="s">
        <v>770</v>
      </c>
      <c r="B1352" s="5" t="s">
        <v>771</v>
      </c>
      <c r="C1352" s="5" t="s">
        <v>2401</v>
      </c>
      <c r="D1352" s="5" t="s">
        <v>2402</v>
      </c>
      <c r="E1352" s="5" t="s">
        <v>574</v>
      </c>
      <c r="F1352" s="5" t="s">
        <v>311</v>
      </c>
      <c r="G1352" s="46" t="s">
        <v>1960</v>
      </c>
      <c r="H1352" s="8"/>
      <c r="I1352" s="47" t="s">
        <v>1872</v>
      </c>
      <c r="J1352" s="48" t="s">
        <v>11</v>
      </c>
      <c r="K1352" s="45"/>
      <c r="L1352" s="50">
        <v>17000</v>
      </c>
      <c r="M1352" s="50">
        <v>9900</v>
      </c>
      <c r="N1352" s="51">
        <f t="shared" si="884"/>
        <v>0.58235294117647063</v>
      </c>
      <c r="O1352" s="51" t="str">
        <f t="shared" si="885"/>
        <v>&gt;=50%-&lt;80%</v>
      </c>
      <c r="P1352" s="50">
        <f t="shared" si="886"/>
        <v>13500</v>
      </c>
      <c r="Q1352" s="51">
        <f t="shared" si="887"/>
        <v>0.79411764705882348</v>
      </c>
      <c r="R1352" s="52"/>
      <c r="S1352" s="53">
        <v>0</v>
      </c>
      <c r="T1352" s="54">
        <f t="shared" si="888"/>
        <v>2</v>
      </c>
      <c r="U1352" s="54" t="str">
        <f t="shared" si="889"/>
        <v>120% equal &amp; above</v>
      </c>
      <c r="V1352" s="53">
        <f t="shared" si="890"/>
        <v>0</v>
      </c>
      <c r="W1352" s="54">
        <f t="shared" si="891"/>
        <v>2</v>
      </c>
    </row>
    <row r="1353" spans="1:23" hidden="1">
      <c r="A1353" s="8" t="s">
        <v>633</v>
      </c>
      <c r="B1353" s="5" t="s">
        <v>128</v>
      </c>
      <c r="C1353" s="5" t="s">
        <v>2222</v>
      </c>
      <c r="D1353" s="5" t="s">
        <v>2223</v>
      </c>
      <c r="E1353" s="5" t="s">
        <v>589</v>
      </c>
      <c r="F1353" s="5" t="s">
        <v>311</v>
      </c>
      <c r="G1353" s="46" t="s">
        <v>1924</v>
      </c>
      <c r="H1353" s="8"/>
      <c r="I1353" s="47" t="s">
        <v>1872</v>
      </c>
      <c r="J1353" s="48" t="s">
        <v>11</v>
      </c>
      <c r="K1353" s="45"/>
      <c r="L1353" s="50">
        <v>16611.75</v>
      </c>
      <c r="M1353" s="50">
        <v>21030</v>
      </c>
      <c r="N1353" s="51">
        <f t="shared" si="884"/>
        <v>1.265971375682875</v>
      </c>
      <c r="O1353" s="51" t="str">
        <f t="shared" si="885"/>
        <v>120% equal &amp; above</v>
      </c>
      <c r="P1353" s="50">
        <f t="shared" si="886"/>
        <v>28677.272727272728</v>
      </c>
      <c r="Q1353" s="51">
        <f t="shared" si="887"/>
        <v>1.7263246032039206</v>
      </c>
      <c r="R1353" s="52"/>
      <c r="S1353" s="53">
        <v>21560</v>
      </c>
      <c r="T1353" s="54">
        <f t="shared" si="888"/>
        <v>2</v>
      </c>
      <c r="U1353" s="54" t="str">
        <f t="shared" si="889"/>
        <v>120% equal &amp; above</v>
      </c>
      <c r="V1353" s="53">
        <f t="shared" si="890"/>
        <v>29400</v>
      </c>
      <c r="W1353" s="54">
        <f t="shared" si="891"/>
        <v>2</v>
      </c>
    </row>
    <row r="1354" spans="1:23" hidden="1">
      <c r="A1354" s="8" t="s">
        <v>776</v>
      </c>
      <c r="B1354" s="5" t="s">
        <v>777</v>
      </c>
      <c r="C1354" s="5" t="s">
        <v>2412</v>
      </c>
      <c r="D1354" s="5" t="s">
        <v>2413</v>
      </c>
      <c r="E1354" s="5" t="s">
        <v>574</v>
      </c>
      <c r="F1354" s="5" t="s">
        <v>311</v>
      </c>
      <c r="G1354" s="46" t="s">
        <v>1943</v>
      </c>
      <c r="H1354" s="8"/>
      <c r="I1354" s="47" t="s">
        <v>1872</v>
      </c>
      <c r="J1354" s="48" t="s">
        <v>11</v>
      </c>
      <c r="K1354" s="45"/>
      <c r="L1354" s="50">
        <v>16000</v>
      </c>
      <c r="M1354" s="50">
        <v>11125</v>
      </c>
      <c r="N1354" s="51">
        <f t="shared" si="884"/>
        <v>0.6953125</v>
      </c>
      <c r="O1354" s="51" t="str">
        <f t="shared" si="885"/>
        <v>&gt;=50%-&lt;80%</v>
      </c>
      <c r="P1354" s="50">
        <f t="shared" si="886"/>
        <v>15170.454545454546</v>
      </c>
      <c r="Q1354" s="51">
        <f t="shared" si="887"/>
        <v>0.94815340909090917</v>
      </c>
      <c r="R1354" s="52"/>
      <c r="S1354" s="53">
        <v>11840</v>
      </c>
      <c r="T1354" s="54">
        <f t="shared" si="888"/>
        <v>2</v>
      </c>
      <c r="U1354" s="54" t="str">
        <f t="shared" si="889"/>
        <v>120% equal &amp; above</v>
      </c>
      <c r="V1354" s="53">
        <f t="shared" si="890"/>
        <v>16145.454545454544</v>
      </c>
      <c r="W1354" s="54">
        <f t="shared" si="891"/>
        <v>2</v>
      </c>
    </row>
    <row r="1355" spans="1:23" hidden="1">
      <c r="A1355" s="8" t="s">
        <v>776</v>
      </c>
      <c r="B1355" s="5" t="s">
        <v>777</v>
      </c>
      <c r="C1355" s="5" t="s">
        <v>2589</v>
      </c>
      <c r="D1355" s="5" t="s">
        <v>61</v>
      </c>
      <c r="E1355" s="5" t="s">
        <v>574</v>
      </c>
      <c r="F1355" s="5" t="s">
        <v>311</v>
      </c>
      <c r="G1355" s="46" t="s">
        <v>1961</v>
      </c>
      <c r="H1355" s="8"/>
      <c r="I1355" s="47" t="s">
        <v>1872</v>
      </c>
      <c r="J1355" s="48" t="s">
        <v>11</v>
      </c>
      <c r="K1355" s="45"/>
      <c r="L1355" s="50">
        <v>15939.689999999999</v>
      </c>
      <c r="M1355" s="50">
        <v>15780</v>
      </c>
      <c r="N1355" s="51">
        <f t="shared" si="884"/>
        <v>0.98998161193850076</v>
      </c>
      <c r="O1355" s="51" t="str">
        <f t="shared" si="885"/>
        <v>&gt;=80%-&lt;100%</v>
      </c>
      <c r="P1355" s="50">
        <f t="shared" si="886"/>
        <v>21518.181818181816</v>
      </c>
      <c r="Q1355" s="51">
        <f t="shared" si="887"/>
        <v>1.3499749253706828</v>
      </c>
      <c r="R1355" s="52"/>
      <c r="S1355" s="53">
        <v>0</v>
      </c>
      <c r="T1355" s="54">
        <f t="shared" si="888"/>
        <v>2</v>
      </c>
      <c r="U1355" s="54" t="str">
        <f t="shared" si="889"/>
        <v>120% equal &amp; above</v>
      </c>
      <c r="V1355" s="53">
        <f t="shared" si="890"/>
        <v>0</v>
      </c>
      <c r="W1355" s="54">
        <f t="shared" si="891"/>
        <v>2</v>
      </c>
    </row>
    <row r="1356" spans="1:23" hidden="1">
      <c r="A1356" s="8" t="s">
        <v>469</v>
      </c>
      <c r="B1356" s="5" t="s">
        <v>470</v>
      </c>
      <c r="C1356" s="5" t="s">
        <v>1398</v>
      </c>
      <c r="D1356" s="5" t="s">
        <v>1399</v>
      </c>
      <c r="E1356" s="5" t="s">
        <v>473</v>
      </c>
      <c r="F1356" s="5" t="s">
        <v>311</v>
      </c>
      <c r="G1356" s="46" t="s">
        <v>1912</v>
      </c>
      <c r="H1356" s="8"/>
      <c r="I1356" s="47" t="s">
        <v>1872</v>
      </c>
      <c r="J1356" s="48" t="s">
        <v>11</v>
      </c>
      <c r="K1356" s="45"/>
      <c r="L1356" s="50">
        <v>15712.679999999998</v>
      </c>
      <c r="M1356" s="50">
        <v>19620</v>
      </c>
      <c r="N1356" s="51">
        <f t="shared" si="884"/>
        <v>1.2486730462276328</v>
      </c>
      <c r="O1356" s="51" t="str">
        <f t="shared" si="885"/>
        <v>120% equal &amp; above</v>
      </c>
      <c r="P1356" s="50">
        <f t="shared" si="886"/>
        <v>26754.545454545456</v>
      </c>
      <c r="Q1356" s="51">
        <f t="shared" si="887"/>
        <v>1.7027359721285904</v>
      </c>
      <c r="R1356" s="52"/>
      <c r="S1356" s="53">
        <v>9300</v>
      </c>
      <c r="T1356" s="54">
        <f t="shared" si="888"/>
        <v>2</v>
      </c>
      <c r="U1356" s="54" t="str">
        <f t="shared" si="889"/>
        <v>120% equal &amp; above</v>
      </c>
      <c r="V1356" s="53">
        <f t="shared" si="890"/>
        <v>12681.818181818182</v>
      </c>
      <c r="W1356" s="54">
        <f t="shared" si="891"/>
        <v>2</v>
      </c>
    </row>
    <row r="1357" spans="1:23" hidden="1">
      <c r="A1357" s="8" t="s">
        <v>633</v>
      </c>
      <c r="B1357" s="5" t="s">
        <v>128</v>
      </c>
      <c r="C1357" s="5" t="s">
        <v>1131</v>
      </c>
      <c r="D1357" s="5" t="s">
        <v>819</v>
      </c>
      <c r="E1357" s="5" t="s">
        <v>589</v>
      </c>
      <c r="F1357" s="5" t="s">
        <v>311</v>
      </c>
      <c r="G1357" s="46" t="s">
        <v>1925</v>
      </c>
      <c r="H1357" s="8"/>
      <c r="I1357" s="47" t="s">
        <v>1872</v>
      </c>
      <c r="J1357" s="48" t="s">
        <v>11</v>
      </c>
      <c r="K1357" s="45"/>
      <c r="L1357" s="50">
        <v>15272.46</v>
      </c>
      <c r="M1357" s="50">
        <v>1960</v>
      </c>
      <c r="N1357" s="51">
        <f t="shared" si="884"/>
        <v>0.12833557920596944</v>
      </c>
      <c r="O1357" s="51" t="str">
        <f t="shared" si="885"/>
        <v>&lt;20%</v>
      </c>
      <c r="P1357" s="50">
        <f t="shared" si="886"/>
        <v>2672.727272727273</v>
      </c>
      <c r="Q1357" s="51">
        <f t="shared" si="887"/>
        <v>0.17500306255359471</v>
      </c>
      <c r="R1357" s="52"/>
      <c r="S1357" s="53">
        <v>0</v>
      </c>
      <c r="T1357" s="54">
        <f t="shared" si="888"/>
        <v>2</v>
      </c>
      <c r="U1357" s="54" t="str">
        <f t="shared" si="889"/>
        <v>120% equal &amp; above</v>
      </c>
      <c r="V1357" s="53">
        <f t="shared" si="890"/>
        <v>0</v>
      </c>
      <c r="W1357" s="54">
        <f t="shared" si="891"/>
        <v>2</v>
      </c>
    </row>
    <row r="1358" spans="1:23" hidden="1">
      <c r="A1358" s="8" t="s">
        <v>415</v>
      </c>
      <c r="B1358" s="5" t="s">
        <v>416</v>
      </c>
      <c r="C1358" s="5" t="s">
        <v>2024</v>
      </c>
      <c r="D1358" s="5" t="s">
        <v>2025</v>
      </c>
      <c r="E1358" s="5" t="s">
        <v>310</v>
      </c>
      <c r="F1358" s="5" t="s">
        <v>311</v>
      </c>
      <c r="G1358" s="46" t="s">
        <v>1905</v>
      </c>
      <c r="H1358" s="8"/>
      <c r="I1358" s="47" t="s">
        <v>1872</v>
      </c>
      <c r="J1358" s="48" t="s">
        <v>11</v>
      </c>
      <c r="K1358" s="45"/>
      <c r="L1358" s="50">
        <v>15000</v>
      </c>
      <c r="M1358" s="50">
        <v>23910</v>
      </c>
      <c r="N1358" s="51">
        <f t="shared" ref="N1358:N1378" si="892">IFERROR(M1358/L1358,2)</f>
        <v>1.5940000000000001</v>
      </c>
      <c r="O1358" s="51" t="str">
        <f t="shared" ref="O1358:O1378" si="893">IF(N1358&gt;=120%, "120% equal &amp; above", IF(N1358&gt;=100%,"&gt;=100%- &lt;120%",IF(N1358&gt;=80%,"&gt;=80%-&lt;100%",IF(N1358&gt;=50%,"&gt;=50%-&lt;80%",IF(N1358&gt;=20%,"&gt;=20%-&lt;50%","&lt;20%")))))</f>
        <v>120% equal &amp; above</v>
      </c>
      <c r="P1358" s="50">
        <f t="shared" ref="P1358:P1378" si="894">M1358/$B$3*$B$2</f>
        <v>32604.545454545452</v>
      </c>
      <c r="Q1358" s="51">
        <f t="shared" ref="Q1358:Q1378" si="895">IFERROR(P1358/L1358,2)</f>
        <v>2.1736363636363634</v>
      </c>
      <c r="R1358" s="52"/>
      <c r="S1358" s="53">
        <v>17780</v>
      </c>
      <c r="T1358" s="54">
        <f t="shared" ref="T1358:T1378" si="896">IFERROR(S1358/R1358,2)</f>
        <v>2</v>
      </c>
      <c r="U1358" s="54" t="str">
        <f t="shared" ref="U1358:U1378" si="897">IF(T1358&gt;=120%, "120% equal &amp; above", IF(T1358&gt;=100%,"&gt;=100%- &lt;120%",IF(T1358&gt;=80%,"&gt;=80%-&lt;100%",IF(T1358&gt;=50%,"&gt;=50%-&lt;80%",IF(T1358&gt;=20%,"&gt;=20%-&lt;50%","&lt;20%")))))</f>
        <v>120% equal &amp; above</v>
      </c>
      <c r="V1358" s="53">
        <f t="shared" ref="V1358:V1378" si="898">S1358/$B$3*$B$2</f>
        <v>24245.454545454544</v>
      </c>
      <c r="W1358" s="54">
        <f t="shared" ref="W1358:W1378" si="899">IFERROR(V1358/R1358,2)</f>
        <v>2</v>
      </c>
    </row>
    <row r="1359" spans="1:23" hidden="1">
      <c r="A1359" s="8" t="s">
        <v>415</v>
      </c>
      <c r="B1359" s="5" t="s">
        <v>416</v>
      </c>
      <c r="C1359" s="5" t="s">
        <v>2310</v>
      </c>
      <c r="D1359" s="5" t="s">
        <v>77</v>
      </c>
      <c r="E1359" s="5" t="s">
        <v>310</v>
      </c>
      <c r="F1359" s="5" t="s">
        <v>311</v>
      </c>
      <c r="G1359" s="46" t="s">
        <v>1905</v>
      </c>
      <c r="H1359" s="8"/>
      <c r="I1359" s="47" t="s">
        <v>1872</v>
      </c>
      <c r="J1359" s="48" t="s">
        <v>11</v>
      </c>
      <c r="K1359" s="45"/>
      <c r="L1359" s="50">
        <v>15000</v>
      </c>
      <c r="M1359" s="50">
        <v>12420</v>
      </c>
      <c r="N1359" s="51">
        <f t="shared" si="892"/>
        <v>0.82799999999999996</v>
      </c>
      <c r="O1359" s="51" t="str">
        <f t="shared" si="893"/>
        <v>&gt;=80%-&lt;100%</v>
      </c>
      <c r="P1359" s="50">
        <f t="shared" si="894"/>
        <v>16936.363636363636</v>
      </c>
      <c r="Q1359" s="51">
        <f t="shared" si="895"/>
        <v>1.1290909090909091</v>
      </c>
      <c r="R1359" s="52"/>
      <c r="S1359" s="53">
        <v>0</v>
      </c>
      <c r="T1359" s="54">
        <f t="shared" si="896"/>
        <v>2</v>
      </c>
      <c r="U1359" s="54" t="str">
        <f t="shared" si="897"/>
        <v>120% equal &amp; above</v>
      </c>
      <c r="V1359" s="53">
        <f t="shared" si="898"/>
        <v>0</v>
      </c>
      <c r="W1359" s="54">
        <f t="shared" si="899"/>
        <v>2</v>
      </c>
    </row>
    <row r="1360" spans="1:23" hidden="1">
      <c r="A1360" s="8" t="s">
        <v>776</v>
      </c>
      <c r="B1360" s="5" t="s">
        <v>777</v>
      </c>
      <c r="C1360" s="5" t="s">
        <v>2243</v>
      </c>
      <c r="D1360" s="5" t="s">
        <v>2244</v>
      </c>
      <c r="E1360" s="5" t="s">
        <v>574</v>
      </c>
      <c r="F1360" s="5" t="s">
        <v>311</v>
      </c>
      <c r="G1360" s="46" t="s">
        <v>1961</v>
      </c>
      <c r="H1360" s="8"/>
      <c r="I1360" s="47" t="s">
        <v>1872</v>
      </c>
      <c r="J1360" s="48" t="s">
        <v>11</v>
      </c>
      <c r="K1360" s="45"/>
      <c r="L1360" s="50">
        <v>15000</v>
      </c>
      <c r="M1360" s="50">
        <v>14840</v>
      </c>
      <c r="N1360" s="51">
        <f t="shared" si="892"/>
        <v>0.98933333333333329</v>
      </c>
      <c r="O1360" s="51" t="str">
        <f t="shared" si="893"/>
        <v>&gt;=80%-&lt;100%</v>
      </c>
      <c r="P1360" s="50">
        <f t="shared" si="894"/>
        <v>20236.363636363636</v>
      </c>
      <c r="Q1360" s="51">
        <f t="shared" si="895"/>
        <v>1.3490909090909091</v>
      </c>
      <c r="R1360" s="52"/>
      <c r="S1360" s="53">
        <v>0</v>
      </c>
      <c r="T1360" s="54">
        <f t="shared" si="896"/>
        <v>2</v>
      </c>
      <c r="U1360" s="54" t="str">
        <f t="shared" si="897"/>
        <v>120% equal &amp; above</v>
      </c>
      <c r="V1360" s="53">
        <f t="shared" si="898"/>
        <v>0</v>
      </c>
      <c r="W1360" s="54">
        <f t="shared" si="899"/>
        <v>2</v>
      </c>
    </row>
    <row r="1361" spans="1:23" hidden="1">
      <c r="A1361" s="8" t="s">
        <v>776</v>
      </c>
      <c r="B1361" s="5" t="s">
        <v>777</v>
      </c>
      <c r="C1361" s="5" t="s">
        <v>2292</v>
      </c>
      <c r="D1361" s="5" t="s">
        <v>2293</v>
      </c>
      <c r="E1361" s="5" t="s">
        <v>574</v>
      </c>
      <c r="F1361" s="5" t="s">
        <v>311</v>
      </c>
      <c r="G1361" s="46" t="s">
        <v>1961</v>
      </c>
      <c r="H1361" s="8"/>
      <c r="I1361" s="47" t="s">
        <v>1872</v>
      </c>
      <c r="J1361" s="48" t="s">
        <v>11</v>
      </c>
      <c r="K1361" s="45"/>
      <c r="L1361" s="50">
        <v>15000</v>
      </c>
      <c r="M1361" s="50">
        <v>27480</v>
      </c>
      <c r="N1361" s="51">
        <f t="shared" si="892"/>
        <v>1.8320000000000001</v>
      </c>
      <c r="O1361" s="51" t="str">
        <f t="shared" si="893"/>
        <v>120% equal &amp; above</v>
      </c>
      <c r="P1361" s="50">
        <f t="shared" si="894"/>
        <v>37472.727272727272</v>
      </c>
      <c r="Q1361" s="51">
        <f t="shared" si="895"/>
        <v>2.4981818181818181</v>
      </c>
      <c r="R1361" s="52"/>
      <c r="S1361" s="53">
        <v>0</v>
      </c>
      <c r="T1361" s="54">
        <f t="shared" si="896"/>
        <v>2</v>
      </c>
      <c r="U1361" s="54" t="str">
        <f t="shared" si="897"/>
        <v>120% equal &amp; above</v>
      </c>
      <c r="V1361" s="53">
        <f t="shared" si="898"/>
        <v>0</v>
      </c>
      <c r="W1361" s="54">
        <f t="shared" si="899"/>
        <v>2</v>
      </c>
    </row>
    <row r="1362" spans="1:23" hidden="1">
      <c r="A1362" s="8" t="s">
        <v>776</v>
      </c>
      <c r="B1362" s="5" t="s">
        <v>777</v>
      </c>
      <c r="C1362" s="5" t="s">
        <v>2658</v>
      </c>
      <c r="D1362" s="5" t="s">
        <v>2659</v>
      </c>
      <c r="E1362" s="5" t="s">
        <v>574</v>
      </c>
      <c r="F1362" s="5" t="s">
        <v>311</v>
      </c>
      <c r="G1362" s="46" t="s">
        <v>1961</v>
      </c>
      <c r="H1362" s="8"/>
      <c r="I1362" s="47" t="s">
        <v>1872</v>
      </c>
      <c r="J1362" s="48" t="s">
        <v>11</v>
      </c>
      <c r="K1362" s="45"/>
      <c r="L1362" s="50">
        <v>15000</v>
      </c>
      <c r="M1362" s="50">
        <v>10390</v>
      </c>
      <c r="N1362" s="51">
        <f t="shared" si="892"/>
        <v>0.69266666666666665</v>
      </c>
      <c r="O1362" s="51" t="str">
        <f t="shared" si="893"/>
        <v>&gt;=50%-&lt;80%</v>
      </c>
      <c r="P1362" s="50">
        <f t="shared" si="894"/>
        <v>14168.181818181818</v>
      </c>
      <c r="Q1362" s="51">
        <f t="shared" si="895"/>
        <v>0.94454545454545458</v>
      </c>
      <c r="R1362" s="52"/>
      <c r="S1362" s="53">
        <v>0</v>
      </c>
      <c r="T1362" s="54">
        <f t="shared" si="896"/>
        <v>2</v>
      </c>
      <c r="U1362" s="54" t="str">
        <f t="shared" si="897"/>
        <v>120% equal &amp; above</v>
      </c>
      <c r="V1362" s="53">
        <f t="shared" si="898"/>
        <v>0</v>
      </c>
      <c r="W1362" s="54">
        <f t="shared" si="899"/>
        <v>2</v>
      </c>
    </row>
    <row r="1363" spans="1:23" hidden="1">
      <c r="A1363" s="8" t="s">
        <v>776</v>
      </c>
      <c r="B1363" s="5" t="s">
        <v>777</v>
      </c>
      <c r="C1363" s="5" t="s">
        <v>2466</v>
      </c>
      <c r="D1363" s="5" t="s">
        <v>2467</v>
      </c>
      <c r="E1363" s="5" t="s">
        <v>574</v>
      </c>
      <c r="F1363" s="5" t="s">
        <v>311</v>
      </c>
      <c r="G1363" s="46" t="s">
        <v>1943</v>
      </c>
      <c r="H1363" s="8"/>
      <c r="I1363" s="47" t="s">
        <v>1872</v>
      </c>
      <c r="J1363" s="48" t="s">
        <v>11</v>
      </c>
      <c r="K1363" s="45"/>
      <c r="L1363" s="50">
        <v>15000</v>
      </c>
      <c r="M1363" s="50">
        <v>2240</v>
      </c>
      <c r="N1363" s="51">
        <f t="shared" si="892"/>
        <v>0.14933333333333335</v>
      </c>
      <c r="O1363" s="51" t="str">
        <f t="shared" si="893"/>
        <v>&lt;20%</v>
      </c>
      <c r="P1363" s="50">
        <f t="shared" si="894"/>
        <v>3054.5454545454545</v>
      </c>
      <c r="Q1363" s="51">
        <f t="shared" si="895"/>
        <v>0.20363636363636364</v>
      </c>
      <c r="R1363" s="52"/>
      <c r="S1363" s="53">
        <v>0</v>
      </c>
      <c r="T1363" s="54">
        <f t="shared" si="896"/>
        <v>2</v>
      </c>
      <c r="U1363" s="54" t="str">
        <f t="shared" si="897"/>
        <v>120% equal &amp; above</v>
      </c>
      <c r="V1363" s="53">
        <f t="shared" si="898"/>
        <v>0</v>
      </c>
      <c r="W1363" s="54">
        <f t="shared" si="899"/>
        <v>2</v>
      </c>
    </row>
    <row r="1364" spans="1:23" hidden="1">
      <c r="A1364" s="8" t="s">
        <v>776</v>
      </c>
      <c r="B1364" s="5" t="s">
        <v>777</v>
      </c>
      <c r="C1364" s="5" t="s">
        <v>2465</v>
      </c>
      <c r="D1364" s="5" t="s">
        <v>161</v>
      </c>
      <c r="E1364" s="5" t="s">
        <v>574</v>
      </c>
      <c r="F1364" s="5" t="s">
        <v>311</v>
      </c>
      <c r="G1364" s="46" t="s">
        <v>1943</v>
      </c>
      <c r="H1364" s="8"/>
      <c r="I1364" s="47" t="s">
        <v>1872</v>
      </c>
      <c r="J1364" s="48" t="s">
        <v>11</v>
      </c>
      <c r="K1364" s="45"/>
      <c r="L1364" s="50">
        <v>15000</v>
      </c>
      <c r="M1364" s="50">
        <v>18770</v>
      </c>
      <c r="N1364" s="51">
        <f t="shared" si="892"/>
        <v>1.2513333333333334</v>
      </c>
      <c r="O1364" s="51" t="str">
        <f t="shared" si="893"/>
        <v>120% equal &amp; above</v>
      </c>
      <c r="P1364" s="50">
        <f t="shared" si="894"/>
        <v>25595.454545454544</v>
      </c>
      <c r="Q1364" s="51">
        <f t="shared" si="895"/>
        <v>1.7063636363636363</v>
      </c>
      <c r="R1364" s="52"/>
      <c r="S1364" s="53">
        <v>7790</v>
      </c>
      <c r="T1364" s="54">
        <f t="shared" si="896"/>
        <v>2</v>
      </c>
      <c r="U1364" s="54" t="str">
        <f t="shared" si="897"/>
        <v>120% equal &amp; above</v>
      </c>
      <c r="V1364" s="53">
        <f t="shared" si="898"/>
        <v>10622.727272727272</v>
      </c>
      <c r="W1364" s="54">
        <f t="shared" si="899"/>
        <v>2</v>
      </c>
    </row>
    <row r="1365" spans="1:23" hidden="1">
      <c r="A1365" s="8" t="s">
        <v>776</v>
      </c>
      <c r="B1365" s="5" t="s">
        <v>777</v>
      </c>
      <c r="C1365" s="5" t="s">
        <v>2661</v>
      </c>
      <c r="D1365" s="5" t="s">
        <v>2662</v>
      </c>
      <c r="E1365" s="5" t="s">
        <v>574</v>
      </c>
      <c r="F1365" s="5" t="s">
        <v>311</v>
      </c>
      <c r="G1365" s="46" t="s">
        <v>1962</v>
      </c>
      <c r="H1365" s="8"/>
      <c r="I1365" s="47" t="s">
        <v>1872</v>
      </c>
      <c r="J1365" s="48" t="s">
        <v>11</v>
      </c>
      <c r="K1365" s="45"/>
      <c r="L1365" s="50">
        <v>15000</v>
      </c>
      <c r="M1365" s="50">
        <v>0</v>
      </c>
      <c r="N1365" s="51">
        <f t="shared" si="892"/>
        <v>0</v>
      </c>
      <c r="O1365" s="51" t="str">
        <f t="shared" si="893"/>
        <v>&lt;20%</v>
      </c>
      <c r="P1365" s="50">
        <f t="shared" si="894"/>
        <v>0</v>
      </c>
      <c r="Q1365" s="51">
        <f t="shared" si="895"/>
        <v>0</v>
      </c>
      <c r="R1365" s="52"/>
      <c r="S1365" s="53">
        <v>7890</v>
      </c>
      <c r="T1365" s="54">
        <f t="shared" si="896"/>
        <v>2</v>
      </c>
      <c r="U1365" s="54" t="str">
        <f t="shared" si="897"/>
        <v>120% equal &amp; above</v>
      </c>
      <c r="V1365" s="53">
        <f t="shared" si="898"/>
        <v>10759.090909090908</v>
      </c>
      <c r="W1365" s="54">
        <f t="shared" si="899"/>
        <v>2</v>
      </c>
    </row>
    <row r="1366" spans="1:23" hidden="1">
      <c r="A1366" s="8" t="s">
        <v>776</v>
      </c>
      <c r="B1366" s="5" t="s">
        <v>777</v>
      </c>
      <c r="C1366" s="5" t="s">
        <v>2137</v>
      </c>
      <c r="D1366" s="5" t="s">
        <v>157</v>
      </c>
      <c r="E1366" s="5" t="s">
        <v>574</v>
      </c>
      <c r="F1366" s="5" t="s">
        <v>311</v>
      </c>
      <c r="G1366" s="46" t="s">
        <v>1966</v>
      </c>
      <c r="H1366" s="8"/>
      <c r="I1366" s="47" t="s">
        <v>1872</v>
      </c>
      <c r="J1366" s="48" t="s">
        <v>11</v>
      </c>
      <c r="K1366" s="45"/>
      <c r="L1366" s="50">
        <v>15000</v>
      </c>
      <c r="M1366" s="50">
        <v>8010</v>
      </c>
      <c r="N1366" s="51">
        <f t="shared" si="892"/>
        <v>0.53400000000000003</v>
      </c>
      <c r="O1366" s="51" t="str">
        <f t="shared" si="893"/>
        <v>&gt;=50%-&lt;80%</v>
      </c>
      <c r="P1366" s="50">
        <f t="shared" si="894"/>
        <v>10922.727272727272</v>
      </c>
      <c r="Q1366" s="51">
        <f t="shared" si="895"/>
        <v>0.72818181818181815</v>
      </c>
      <c r="R1366" s="52"/>
      <c r="S1366" s="53">
        <v>0</v>
      </c>
      <c r="T1366" s="54">
        <f t="shared" si="896"/>
        <v>2</v>
      </c>
      <c r="U1366" s="54" t="str">
        <f t="shared" si="897"/>
        <v>120% equal &amp; above</v>
      </c>
      <c r="V1366" s="53">
        <f t="shared" si="898"/>
        <v>0</v>
      </c>
      <c r="W1366" s="54">
        <f t="shared" si="899"/>
        <v>2</v>
      </c>
    </row>
    <row r="1367" spans="1:23" hidden="1">
      <c r="A1367" s="8" t="s">
        <v>776</v>
      </c>
      <c r="B1367" s="5" t="s">
        <v>777</v>
      </c>
      <c r="C1367" s="5" t="s">
        <v>2407</v>
      </c>
      <c r="D1367" s="5" t="s">
        <v>230</v>
      </c>
      <c r="E1367" s="5" t="s">
        <v>574</v>
      </c>
      <c r="F1367" s="5" t="s">
        <v>311</v>
      </c>
      <c r="G1367" s="46" t="s">
        <v>1942</v>
      </c>
      <c r="H1367" s="8"/>
      <c r="I1367" s="47" t="s">
        <v>1872</v>
      </c>
      <c r="J1367" s="48" t="s">
        <v>11</v>
      </c>
      <c r="K1367" s="45"/>
      <c r="L1367" s="50">
        <v>15000</v>
      </c>
      <c r="M1367" s="50">
        <v>13630</v>
      </c>
      <c r="N1367" s="51">
        <f t="shared" si="892"/>
        <v>0.90866666666666662</v>
      </c>
      <c r="O1367" s="51" t="str">
        <f t="shared" si="893"/>
        <v>&gt;=80%-&lt;100%</v>
      </c>
      <c r="P1367" s="50">
        <f t="shared" si="894"/>
        <v>18586.363636363636</v>
      </c>
      <c r="Q1367" s="51">
        <f t="shared" si="895"/>
        <v>1.239090909090909</v>
      </c>
      <c r="R1367" s="52"/>
      <c r="S1367" s="53">
        <v>0</v>
      </c>
      <c r="T1367" s="54">
        <f t="shared" si="896"/>
        <v>2</v>
      </c>
      <c r="U1367" s="54" t="str">
        <f t="shared" si="897"/>
        <v>120% equal &amp; above</v>
      </c>
      <c r="V1367" s="53">
        <f t="shared" si="898"/>
        <v>0</v>
      </c>
      <c r="W1367" s="54">
        <f t="shared" si="899"/>
        <v>2</v>
      </c>
    </row>
    <row r="1368" spans="1:23" hidden="1">
      <c r="A1368" s="8" t="s">
        <v>428</v>
      </c>
      <c r="B1368" s="5" t="s">
        <v>429</v>
      </c>
      <c r="C1368" s="5" t="s">
        <v>2747</v>
      </c>
      <c r="D1368" s="5" t="s">
        <v>2748</v>
      </c>
      <c r="E1368" s="5" t="s">
        <v>310</v>
      </c>
      <c r="F1368" s="5" t="s">
        <v>311</v>
      </c>
      <c r="G1368" s="46" t="s">
        <v>1904</v>
      </c>
      <c r="H1368" s="8"/>
      <c r="I1368" s="47" t="s">
        <v>1872</v>
      </c>
      <c r="J1368" s="48" t="s">
        <v>11</v>
      </c>
      <c r="K1368" s="45"/>
      <c r="L1368" s="50">
        <v>15000</v>
      </c>
      <c r="M1368" s="50">
        <v>18920</v>
      </c>
      <c r="N1368" s="51">
        <f t="shared" si="892"/>
        <v>1.2613333333333334</v>
      </c>
      <c r="O1368" s="51" t="str">
        <f t="shared" si="893"/>
        <v>120% equal &amp; above</v>
      </c>
      <c r="P1368" s="50">
        <f t="shared" si="894"/>
        <v>25800</v>
      </c>
      <c r="Q1368" s="51">
        <f t="shared" si="895"/>
        <v>1.72</v>
      </c>
      <c r="R1368" s="52"/>
      <c r="S1368" s="53">
        <v>0</v>
      </c>
      <c r="T1368" s="54">
        <f t="shared" si="896"/>
        <v>2</v>
      </c>
      <c r="U1368" s="54" t="str">
        <f t="shared" si="897"/>
        <v>120% equal &amp; above</v>
      </c>
      <c r="V1368" s="53">
        <f t="shared" si="898"/>
        <v>0</v>
      </c>
      <c r="W1368" s="54">
        <f t="shared" si="899"/>
        <v>2</v>
      </c>
    </row>
    <row r="1369" spans="1:23" hidden="1">
      <c r="A1369" s="8" t="s">
        <v>776</v>
      </c>
      <c r="B1369" s="5" t="s">
        <v>777</v>
      </c>
      <c r="C1369" s="5" t="s">
        <v>2390</v>
      </c>
      <c r="D1369" s="5" t="s">
        <v>2391</v>
      </c>
      <c r="E1369" s="5" t="s">
        <v>574</v>
      </c>
      <c r="F1369" s="5" t="s">
        <v>311</v>
      </c>
      <c r="G1369" s="46" t="s">
        <v>1943</v>
      </c>
      <c r="H1369" s="8"/>
      <c r="I1369" s="47" t="s">
        <v>1872</v>
      </c>
      <c r="J1369" s="48" t="s">
        <v>11</v>
      </c>
      <c r="K1369" s="45"/>
      <c r="L1369" s="50">
        <v>15000</v>
      </c>
      <c r="M1369" s="50">
        <v>2220</v>
      </c>
      <c r="N1369" s="51">
        <f t="shared" si="892"/>
        <v>0.14799999999999999</v>
      </c>
      <c r="O1369" s="51" t="str">
        <f t="shared" si="893"/>
        <v>&lt;20%</v>
      </c>
      <c r="P1369" s="50">
        <f t="shared" si="894"/>
        <v>3027.272727272727</v>
      </c>
      <c r="Q1369" s="51">
        <f t="shared" si="895"/>
        <v>0.20181818181818181</v>
      </c>
      <c r="R1369" s="52"/>
      <c r="S1369" s="53">
        <v>0</v>
      </c>
      <c r="T1369" s="54">
        <f t="shared" si="896"/>
        <v>2</v>
      </c>
      <c r="U1369" s="54" t="str">
        <f t="shared" si="897"/>
        <v>120% equal &amp; above</v>
      </c>
      <c r="V1369" s="53">
        <f t="shared" si="898"/>
        <v>0</v>
      </c>
      <c r="W1369" s="54">
        <f t="shared" si="899"/>
        <v>2</v>
      </c>
    </row>
    <row r="1370" spans="1:23" hidden="1">
      <c r="A1370" s="8" t="s">
        <v>776</v>
      </c>
      <c r="B1370" s="5" t="s">
        <v>777</v>
      </c>
      <c r="C1370" s="5" t="s">
        <v>2540</v>
      </c>
      <c r="D1370" s="5" t="s">
        <v>148</v>
      </c>
      <c r="E1370" s="5" t="s">
        <v>574</v>
      </c>
      <c r="F1370" s="5" t="s">
        <v>311</v>
      </c>
      <c r="G1370" s="46" t="s">
        <v>1962</v>
      </c>
      <c r="H1370" s="8"/>
      <c r="I1370" s="47" t="s">
        <v>1872</v>
      </c>
      <c r="J1370" s="48" t="s">
        <v>11</v>
      </c>
      <c r="K1370" s="45"/>
      <c r="L1370" s="50">
        <v>15000</v>
      </c>
      <c r="M1370" s="50">
        <v>2540</v>
      </c>
      <c r="N1370" s="51">
        <f t="shared" si="892"/>
        <v>0.16933333333333334</v>
      </c>
      <c r="O1370" s="51" t="str">
        <f t="shared" si="893"/>
        <v>&lt;20%</v>
      </c>
      <c r="P1370" s="50">
        <f t="shared" si="894"/>
        <v>3463.6363636363635</v>
      </c>
      <c r="Q1370" s="51">
        <f t="shared" si="895"/>
        <v>0.2309090909090909</v>
      </c>
      <c r="R1370" s="52"/>
      <c r="S1370" s="53">
        <v>0</v>
      </c>
      <c r="T1370" s="54">
        <f t="shared" si="896"/>
        <v>2</v>
      </c>
      <c r="U1370" s="54" t="str">
        <f t="shared" si="897"/>
        <v>120% equal &amp; above</v>
      </c>
      <c r="V1370" s="53">
        <f t="shared" si="898"/>
        <v>0</v>
      </c>
      <c r="W1370" s="54">
        <f t="shared" si="899"/>
        <v>2</v>
      </c>
    </row>
    <row r="1371" spans="1:23" hidden="1">
      <c r="A1371" s="8" t="s">
        <v>307</v>
      </c>
      <c r="B1371" s="5" t="s">
        <v>308</v>
      </c>
      <c r="C1371" s="5" t="s">
        <v>1813</v>
      </c>
      <c r="D1371" s="5" t="s">
        <v>1814</v>
      </c>
      <c r="E1371" s="5" t="s">
        <v>310</v>
      </c>
      <c r="F1371" s="5" t="s">
        <v>311</v>
      </c>
      <c r="G1371" s="46" t="s">
        <v>1894</v>
      </c>
      <c r="H1371" s="8"/>
      <c r="I1371" s="47" t="s">
        <v>1872</v>
      </c>
      <c r="J1371" s="48" t="s">
        <v>11</v>
      </c>
      <c r="K1371" s="45"/>
      <c r="L1371" s="50">
        <v>15000</v>
      </c>
      <c r="M1371" s="50">
        <v>13600</v>
      </c>
      <c r="N1371" s="51">
        <f t="shared" si="892"/>
        <v>0.90666666666666662</v>
      </c>
      <c r="O1371" s="51" t="str">
        <f t="shared" si="893"/>
        <v>&gt;=80%-&lt;100%</v>
      </c>
      <c r="P1371" s="50">
        <f t="shared" si="894"/>
        <v>18545.454545454544</v>
      </c>
      <c r="Q1371" s="51">
        <f t="shared" si="895"/>
        <v>1.2363636363636363</v>
      </c>
      <c r="R1371" s="52"/>
      <c r="S1371" s="53">
        <v>0</v>
      </c>
      <c r="T1371" s="54">
        <f t="shared" si="896"/>
        <v>2</v>
      </c>
      <c r="U1371" s="54" t="str">
        <f t="shared" si="897"/>
        <v>120% equal &amp; above</v>
      </c>
      <c r="V1371" s="53">
        <f t="shared" si="898"/>
        <v>0</v>
      </c>
      <c r="W1371" s="54">
        <f t="shared" si="899"/>
        <v>2</v>
      </c>
    </row>
    <row r="1372" spans="1:23" hidden="1">
      <c r="A1372" s="8" t="s">
        <v>770</v>
      </c>
      <c r="B1372" s="5" t="s">
        <v>771</v>
      </c>
      <c r="C1372" s="5" t="s">
        <v>2583</v>
      </c>
      <c r="D1372" s="5" t="s">
        <v>2584</v>
      </c>
      <c r="E1372" s="5" t="s">
        <v>574</v>
      </c>
      <c r="F1372" s="5" t="s">
        <v>311</v>
      </c>
      <c r="G1372" s="46" t="s">
        <v>1960</v>
      </c>
      <c r="H1372" s="8"/>
      <c r="I1372" s="47" t="s">
        <v>1872</v>
      </c>
      <c r="J1372" s="48" t="s">
        <v>11</v>
      </c>
      <c r="K1372" s="45"/>
      <c r="L1372" s="50">
        <v>15000</v>
      </c>
      <c r="M1372" s="50">
        <v>11590</v>
      </c>
      <c r="N1372" s="51">
        <f t="shared" si="892"/>
        <v>0.77266666666666661</v>
      </c>
      <c r="O1372" s="51" t="str">
        <f t="shared" si="893"/>
        <v>&gt;=50%-&lt;80%</v>
      </c>
      <c r="P1372" s="50">
        <f t="shared" si="894"/>
        <v>15804.545454545456</v>
      </c>
      <c r="Q1372" s="51">
        <f t="shared" si="895"/>
        <v>1.0536363636363637</v>
      </c>
      <c r="R1372" s="52"/>
      <c r="S1372" s="53">
        <v>0</v>
      </c>
      <c r="T1372" s="54">
        <f t="shared" si="896"/>
        <v>2</v>
      </c>
      <c r="U1372" s="54" t="str">
        <f t="shared" si="897"/>
        <v>120% equal &amp; above</v>
      </c>
      <c r="V1372" s="53">
        <f t="shared" si="898"/>
        <v>0</v>
      </c>
      <c r="W1372" s="54">
        <f t="shared" si="899"/>
        <v>2</v>
      </c>
    </row>
    <row r="1373" spans="1:23" hidden="1">
      <c r="A1373" s="8" t="s">
        <v>307</v>
      </c>
      <c r="B1373" s="5" t="s">
        <v>308</v>
      </c>
      <c r="C1373" s="5" t="s">
        <v>2555</v>
      </c>
      <c r="D1373" s="5" t="s">
        <v>2556</v>
      </c>
      <c r="E1373" s="5" t="s">
        <v>310</v>
      </c>
      <c r="F1373" s="5" t="s">
        <v>311</v>
      </c>
      <c r="G1373" s="46" t="s">
        <v>1894</v>
      </c>
      <c r="H1373" s="8"/>
      <c r="I1373" s="47" t="s">
        <v>1872</v>
      </c>
      <c r="J1373" s="48" t="s">
        <v>11</v>
      </c>
      <c r="K1373" s="45"/>
      <c r="L1373" s="50">
        <v>15000</v>
      </c>
      <c r="M1373" s="50">
        <v>18640</v>
      </c>
      <c r="N1373" s="51">
        <f t="shared" si="892"/>
        <v>1.2426666666666666</v>
      </c>
      <c r="O1373" s="51" t="str">
        <f t="shared" si="893"/>
        <v>120% equal &amp; above</v>
      </c>
      <c r="P1373" s="50">
        <f t="shared" si="894"/>
        <v>25418.181818181816</v>
      </c>
      <c r="Q1373" s="51">
        <f t="shared" si="895"/>
        <v>1.6945454545454544</v>
      </c>
      <c r="R1373" s="52"/>
      <c r="S1373" s="53">
        <v>0</v>
      </c>
      <c r="T1373" s="54">
        <f t="shared" si="896"/>
        <v>2</v>
      </c>
      <c r="U1373" s="54" t="str">
        <f t="shared" si="897"/>
        <v>120% equal &amp; above</v>
      </c>
      <c r="V1373" s="53">
        <f t="shared" si="898"/>
        <v>0</v>
      </c>
      <c r="W1373" s="54">
        <f t="shared" si="899"/>
        <v>2</v>
      </c>
    </row>
    <row r="1374" spans="1:23" hidden="1">
      <c r="A1374" s="8" t="s">
        <v>324</v>
      </c>
      <c r="B1374" s="5" t="s">
        <v>325</v>
      </c>
      <c r="C1374" s="5" t="s">
        <v>2280</v>
      </c>
      <c r="D1374" s="5" t="s">
        <v>2281</v>
      </c>
      <c r="E1374" s="5" t="s">
        <v>310</v>
      </c>
      <c r="F1374" s="5" t="s">
        <v>311</v>
      </c>
      <c r="G1374" s="46" t="s">
        <v>1893</v>
      </c>
      <c r="H1374" s="8"/>
      <c r="I1374" s="47" t="s">
        <v>1872</v>
      </c>
      <c r="J1374" s="48" t="s">
        <v>11</v>
      </c>
      <c r="K1374" s="45"/>
      <c r="L1374" s="50">
        <v>15000</v>
      </c>
      <c r="M1374" s="50">
        <v>12280</v>
      </c>
      <c r="N1374" s="51">
        <f t="shared" si="892"/>
        <v>0.81866666666666665</v>
      </c>
      <c r="O1374" s="51" t="str">
        <f t="shared" si="893"/>
        <v>&gt;=80%-&lt;100%</v>
      </c>
      <c r="P1374" s="50">
        <f t="shared" si="894"/>
        <v>16745.454545454544</v>
      </c>
      <c r="Q1374" s="51">
        <f t="shared" si="895"/>
        <v>1.1163636363636362</v>
      </c>
      <c r="R1374" s="52"/>
      <c r="S1374" s="53">
        <v>0</v>
      </c>
      <c r="T1374" s="54">
        <f t="shared" si="896"/>
        <v>2</v>
      </c>
      <c r="U1374" s="54" t="str">
        <f t="shared" si="897"/>
        <v>120% equal &amp; above</v>
      </c>
      <c r="V1374" s="53">
        <f t="shared" si="898"/>
        <v>0</v>
      </c>
      <c r="W1374" s="54">
        <f t="shared" si="899"/>
        <v>2</v>
      </c>
    </row>
    <row r="1375" spans="1:23" hidden="1">
      <c r="A1375" s="8" t="s">
        <v>324</v>
      </c>
      <c r="B1375" s="5" t="s">
        <v>325</v>
      </c>
      <c r="C1375" s="5" t="s">
        <v>2147</v>
      </c>
      <c r="D1375" s="5" t="s">
        <v>2148</v>
      </c>
      <c r="E1375" s="5" t="s">
        <v>310</v>
      </c>
      <c r="F1375" s="5" t="s">
        <v>311</v>
      </c>
      <c r="G1375" s="46" t="s">
        <v>1893</v>
      </c>
      <c r="H1375" s="8"/>
      <c r="I1375" s="47" t="s">
        <v>1872</v>
      </c>
      <c r="J1375" s="48" t="s">
        <v>11</v>
      </c>
      <c r="K1375" s="45"/>
      <c r="L1375" s="50">
        <v>15000</v>
      </c>
      <c r="M1375" s="50">
        <v>15885</v>
      </c>
      <c r="N1375" s="51">
        <f t="shared" si="892"/>
        <v>1.0589999999999999</v>
      </c>
      <c r="O1375" s="51" t="str">
        <f t="shared" si="893"/>
        <v>&gt;=100%- &lt;120%</v>
      </c>
      <c r="P1375" s="50">
        <f t="shared" si="894"/>
        <v>21661.363636363636</v>
      </c>
      <c r="Q1375" s="51">
        <f t="shared" si="895"/>
        <v>1.4440909090909091</v>
      </c>
      <c r="R1375" s="52"/>
      <c r="S1375" s="53">
        <v>3640</v>
      </c>
      <c r="T1375" s="54">
        <f t="shared" si="896"/>
        <v>2</v>
      </c>
      <c r="U1375" s="54" t="str">
        <f t="shared" si="897"/>
        <v>120% equal &amp; above</v>
      </c>
      <c r="V1375" s="53">
        <f t="shared" si="898"/>
        <v>4963.636363636364</v>
      </c>
      <c r="W1375" s="54">
        <f t="shared" si="899"/>
        <v>2</v>
      </c>
    </row>
    <row r="1376" spans="1:23" hidden="1">
      <c r="A1376" s="8" t="s">
        <v>770</v>
      </c>
      <c r="B1376" s="5" t="s">
        <v>771</v>
      </c>
      <c r="C1376" s="5" t="s">
        <v>2585</v>
      </c>
      <c r="D1376" s="5" t="s">
        <v>26</v>
      </c>
      <c r="E1376" s="5" t="s">
        <v>574</v>
      </c>
      <c r="F1376" s="5" t="s">
        <v>311</v>
      </c>
      <c r="G1376" s="46" t="s">
        <v>1888</v>
      </c>
      <c r="H1376" s="8"/>
      <c r="I1376" s="47" t="s">
        <v>1872</v>
      </c>
      <c r="J1376" s="48" t="s">
        <v>11</v>
      </c>
      <c r="K1376" s="45"/>
      <c r="L1376" s="50">
        <v>14943</v>
      </c>
      <c r="M1376" s="50">
        <v>5490</v>
      </c>
      <c r="N1376" s="51">
        <f t="shared" si="892"/>
        <v>0.36739610519975907</v>
      </c>
      <c r="O1376" s="51" t="str">
        <f t="shared" si="893"/>
        <v>&gt;=20%-&lt;50%</v>
      </c>
      <c r="P1376" s="50">
        <f t="shared" si="894"/>
        <v>7486.363636363636</v>
      </c>
      <c r="Q1376" s="51">
        <f t="shared" si="895"/>
        <v>0.50099468890876242</v>
      </c>
      <c r="R1376" s="52"/>
      <c r="S1376" s="53">
        <v>0</v>
      </c>
      <c r="T1376" s="54">
        <f t="shared" si="896"/>
        <v>2</v>
      </c>
      <c r="U1376" s="54" t="str">
        <f t="shared" si="897"/>
        <v>120% equal &amp; above</v>
      </c>
      <c r="V1376" s="53">
        <f t="shared" si="898"/>
        <v>0</v>
      </c>
      <c r="W1376" s="54">
        <f t="shared" si="899"/>
        <v>2</v>
      </c>
    </row>
    <row r="1377" spans="1:23" hidden="1">
      <c r="A1377" s="8" t="s">
        <v>585</v>
      </c>
      <c r="B1377" s="5" t="s">
        <v>586</v>
      </c>
      <c r="C1377" s="5" t="s">
        <v>2071</v>
      </c>
      <c r="D1377" s="5" t="s">
        <v>2072</v>
      </c>
      <c r="E1377" s="5" t="s">
        <v>589</v>
      </c>
      <c r="F1377" s="5" t="s">
        <v>311</v>
      </c>
      <c r="G1377" s="46" t="s">
        <v>1919</v>
      </c>
      <c r="H1377" s="8"/>
      <c r="I1377" s="47" t="s">
        <v>1872</v>
      </c>
      <c r="J1377" s="48" t="s">
        <v>11</v>
      </c>
      <c r="K1377" s="45"/>
      <c r="L1377" s="50">
        <v>14737.71</v>
      </c>
      <c r="M1377" s="50">
        <v>14320</v>
      </c>
      <c r="N1377" s="51">
        <f t="shared" si="892"/>
        <v>0.97165706205373836</v>
      </c>
      <c r="O1377" s="51" t="str">
        <f t="shared" si="893"/>
        <v>&gt;=80%-&lt;100%</v>
      </c>
      <c r="P1377" s="50">
        <f t="shared" si="894"/>
        <v>19527.272727272728</v>
      </c>
      <c r="Q1377" s="51">
        <f t="shared" si="895"/>
        <v>1.3249869028005523</v>
      </c>
      <c r="R1377" s="52"/>
      <c r="S1377" s="53">
        <v>0</v>
      </c>
      <c r="T1377" s="54">
        <f t="shared" si="896"/>
        <v>2</v>
      </c>
      <c r="U1377" s="54" t="str">
        <f t="shared" si="897"/>
        <v>120% equal &amp; above</v>
      </c>
      <c r="V1377" s="53">
        <f t="shared" si="898"/>
        <v>0</v>
      </c>
      <c r="W1377" s="54">
        <f t="shared" si="899"/>
        <v>2</v>
      </c>
    </row>
    <row r="1378" spans="1:23" hidden="1">
      <c r="A1378" s="8" t="s">
        <v>776</v>
      </c>
      <c r="B1378" s="5" t="s">
        <v>777</v>
      </c>
      <c r="C1378" s="5" t="s">
        <v>2131</v>
      </c>
      <c r="D1378" s="5" t="s">
        <v>2132</v>
      </c>
      <c r="E1378" s="5" t="s">
        <v>574</v>
      </c>
      <c r="F1378" s="5" t="s">
        <v>311</v>
      </c>
      <c r="G1378" s="46" t="s">
        <v>1945</v>
      </c>
      <c r="H1378" s="8"/>
      <c r="I1378" s="47" t="s">
        <v>1872</v>
      </c>
      <c r="J1378" s="48" t="s">
        <v>11</v>
      </c>
      <c r="K1378" s="45"/>
      <c r="L1378" s="50">
        <v>14000</v>
      </c>
      <c r="M1378" s="50">
        <v>16010</v>
      </c>
      <c r="N1378" s="51">
        <f t="shared" si="892"/>
        <v>1.1435714285714285</v>
      </c>
      <c r="O1378" s="51" t="str">
        <f t="shared" si="893"/>
        <v>&gt;=100%- &lt;120%</v>
      </c>
      <c r="P1378" s="50">
        <f t="shared" si="894"/>
        <v>21831.818181818184</v>
      </c>
      <c r="Q1378" s="51">
        <f t="shared" si="895"/>
        <v>1.5594155844155846</v>
      </c>
      <c r="R1378" s="52"/>
      <c r="S1378" s="53">
        <v>0</v>
      </c>
      <c r="T1378" s="54">
        <f t="shared" si="896"/>
        <v>2</v>
      </c>
      <c r="U1378" s="54" t="str">
        <f t="shared" si="897"/>
        <v>120% equal &amp; above</v>
      </c>
      <c r="V1378" s="53">
        <f t="shared" si="898"/>
        <v>0</v>
      </c>
      <c r="W1378" s="54">
        <f t="shared" si="899"/>
        <v>2</v>
      </c>
    </row>
    <row r="1379" spans="1:23" hidden="1">
      <c r="A1379" s="8" t="s">
        <v>680</v>
      </c>
      <c r="B1379" s="5" t="s">
        <v>681</v>
      </c>
      <c r="C1379" s="5" t="s">
        <v>977</v>
      </c>
      <c r="D1379" s="5" t="s">
        <v>256</v>
      </c>
      <c r="E1379" s="5" t="s">
        <v>311</v>
      </c>
      <c r="F1379" s="5" t="s">
        <v>311</v>
      </c>
      <c r="G1379" s="46" t="s">
        <v>1934</v>
      </c>
      <c r="H1379" s="8"/>
      <c r="I1379" s="47" t="s">
        <v>1872</v>
      </c>
      <c r="J1379" s="48" t="s">
        <v>11</v>
      </c>
      <c r="K1379" s="45"/>
      <c r="L1379" s="50">
        <v>13000</v>
      </c>
      <c r="M1379" s="50">
        <v>51870</v>
      </c>
      <c r="N1379" s="51">
        <f t="shared" ref="N1379" si="900">IFERROR(M1379/L1379,2)</f>
        <v>3.99</v>
      </c>
      <c r="O1379" s="51" t="str">
        <f t="shared" ref="O1379" si="901">IF(N1379&gt;=120%, "120% equal &amp; above", IF(N1379&gt;=100%,"&gt;=100%- &lt;120%",IF(N1379&gt;=80%,"&gt;=80%-&lt;100%",IF(N1379&gt;=50%,"&gt;=50%-&lt;80%",IF(N1379&gt;=20%,"&gt;=20%-&lt;50%","&lt;20%")))))</f>
        <v>120% equal &amp; above</v>
      </c>
      <c r="P1379" s="50">
        <f t="shared" ref="P1379" si="902">M1379/$B$3*$B$2</f>
        <v>70731.818181818177</v>
      </c>
      <c r="Q1379" s="51">
        <f t="shared" ref="Q1379" si="903">IFERROR(P1379/L1379,2)</f>
        <v>5.4409090909090905</v>
      </c>
      <c r="R1379" s="52"/>
      <c r="S1379" s="53">
        <v>52610</v>
      </c>
      <c r="T1379" s="54">
        <f t="shared" ref="T1379" si="904">IFERROR(S1379/R1379,2)</f>
        <v>2</v>
      </c>
      <c r="U1379" s="54" t="str">
        <f t="shared" ref="U1379" si="905">IF(T1379&gt;=120%, "120% equal &amp; above", IF(T1379&gt;=100%,"&gt;=100%- &lt;120%",IF(T1379&gt;=80%,"&gt;=80%-&lt;100%",IF(T1379&gt;=50%,"&gt;=50%-&lt;80%",IF(T1379&gt;=20%,"&gt;=20%-&lt;50%","&lt;20%")))))</f>
        <v>120% equal &amp; above</v>
      </c>
      <c r="V1379" s="53">
        <f t="shared" ref="V1379" si="906">S1379/$B$3*$B$2</f>
        <v>71740.909090909088</v>
      </c>
      <c r="W1379" s="54">
        <f t="shared" ref="W1379" si="907">IFERROR(V1379/R1379,2)</f>
        <v>2</v>
      </c>
    </row>
    <row r="1380" spans="1:23" hidden="1">
      <c r="A1380" s="8" t="s">
        <v>776</v>
      </c>
      <c r="B1380" s="5" t="s">
        <v>777</v>
      </c>
      <c r="C1380" s="5" t="s">
        <v>2688</v>
      </c>
      <c r="D1380" s="5" t="s">
        <v>2126</v>
      </c>
      <c r="E1380" s="5" t="s">
        <v>574</v>
      </c>
      <c r="F1380" s="5" t="s">
        <v>311</v>
      </c>
      <c r="G1380" s="46" t="s">
        <v>1962</v>
      </c>
      <c r="H1380" s="8"/>
      <c r="I1380" s="47" t="s">
        <v>1872</v>
      </c>
      <c r="J1380" s="48" t="s">
        <v>11</v>
      </c>
      <c r="K1380" s="45"/>
      <c r="L1380" s="50">
        <v>13000</v>
      </c>
      <c r="M1380" s="50">
        <v>0</v>
      </c>
      <c r="N1380" s="51">
        <f t="shared" ref="N1380:N1393" si="908">IFERROR(M1380/L1380,2)</f>
        <v>0</v>
      </c>
      <c r="O1380" s="51" t="str">
        <f t="shared" ref="O1380:O1399" si="909">IF(N1380&gt;=120%, "120% equal &amp; above", IF(N1380&gt;=100%,"&gt;=100%- &lt;120%",IF(N1380&gt;=80%,"&gt;=80%-&lt;100%",IF(N1380&gt;=50%,"&gt;=50%-&lt;80%",IF(N1380&gt;=20%,"&gt;=20%-&lt;50%","&lt;20%")))))</f>
        <v>&lt;20%</v>
      </c>
      <c r="P1380" s="50">
        <f t="shared" ref="P1380:P1393" si="910">M1380/$B$3*$B$2</f>
        <v>0</v>
      </c>
      <c r="Q1380" s="51">
        <f t="shared" ref="Q1380:Q1399" si="911">IFERROR(P1380/L1380,2)</f>
        <v>0</v>
      </c>
      <c r="R1380" s="52"/>
      <c r="S1380" s="53">
        <v>0</v>
      </c>
      <c r="T1380" s="54">
        <f t="shared" ref="T1380:T1399" si="912">IFERROR(S1380/R1380,2)</f>
        <v>2</v>
      </c>
      <c r="U1380" s="54" t="str">
        <f t="shared" ref="U1380:U1399" si="913">IF(T1380&gt;=120%, "120% equal &amp; above", IF(T1380&gt;=100%,"&gt;=100%- &lt;120%",IF(T1380&gt;=80%,"&gt;=80%-&lt;100%",IF(T1380&gt;=50%,"&gt;=50%-&lt;80%",IF(T1380&gt;=20%,"&gt;=20%-&lt;50%","&lt;20%")))))</f>
        <v>120% equal &amp; above</v>
      </c>
      <c r="V1380" s="53">
        <f t="shared" ref="V1380:V1393" si="914">S1380/$B$3*$B$2</f>
        <v>0</v>
      </c>
      <c r="W1380" s="54">
        <f t="shared" ref="W1380:W1399" si="915">IFERROR(V1380/R1380,2)</f>
        <v>2</v>
      </c>
    </row>
    <row r="1381" spans="1:23" hidden="1">
      <c r="A1381" s="8" t="s">
        <v>776</v>
      </c>
      <c r="B1381" s="5" t="s">
        <v>777</v>
      </c>
      <c r="C1381" s="5" t="s">
        <v>2606</v>
      </c>
      <c r="D1381" s="5" t="s">
        <v>2607</v>
      </c>
      <c r="E1381" s="5" t="s">
        <v>574</v>
      </c>
      <c r="F1381" s="5" t="s">
        <v>311</v>
      </c>
      <c r="G1381" s="46" t="s">
        <v>1943</v>
      </c>
      <c r="H1381" s="8"/>
      <c r="I1381" s="47" t="s">
        <v>1872</v>
      </c>
      <c r="J1381" s="48" t="s">
        <v>11</v>
      </c>
      <c r="K1381" s="45"/>
      <c r="L1381" s="50">
        <v>13000</v>
      </c>
      <c r="M1381" s="50">
        <v>2570</v>
      </c>
      <c r="N1381" s="51">
        <f t="shared" si="908"/>
        <v>0.19769230769230769</v>
      </c>
      <c r="O1381" s="51" t="str">
        <f t="shared" si="909"/>
        <v>&lt;20%</v>
      </c>
      <c r="P1381" s="50">
        <f t="shared" si="910"/>
        <v>3504.5454545454545</v>
      </c>
      <c r="Q1381" s="51">
        <f t="shared" si="911"/>
        <v>0.26958041958041956</v>
      </c>
      <c r="R1381" s="52"/>
      <c r="S1381" s="53">
        <v>0</v>
      </c>
      <c r="T1381" s="54">
        <f t="shared" si="912"/>
        <v>2</v>
      </c>
      <c r="U1381" s="54" t="str">
        <f t="shared" si="913"/>
        <v>120% equal &amp; above</v>
      </c>
      <c r="V1381" s="53">
        <f t="shared" si="914"/>
        <v>0</v>
      </c>
      <c r="W1381" s="54">
        <f t="shared" si="915"/>
        <v>2</v>
      </c>
    </row>
    <row r="1382" spans="1:23" hidden="1">
      <c r="A1382" s="8" t="s">
        <v>776</v>
      </c>
      <c r="B1382" s="5" t="s">
        <v>777</v>
      </c>
      <c r="C1382" s="5" t="s">
        <v>2572</v>
      </c>
      <c r="D1382" s="5" t="s">
        <v>2573</v>
      </c>
      <c r="E1382" s="5" t="s">
        <v>574</v>
      </c>
      <c r="F1382" s="5" t="s">
        <v>311</v>
      </c>
      <c r="G1382" s="46" t="s">
        <v>1962</v>
      </c>
      <c r="H1382" s="8"/>
      <c r="I1382" s="47" t="s">
        <v>1872</v>
      </c>
      <c r="J1382" s="48" t="s">
        <v>11</v>
      </c>
      <c r="K1382" s="45"/>
      <c r="L1382" s="50">
        <v>13000</v>
      </c>
      <c r="M1382" s="50">
        <v>8410</v>
      </c>
      <c r="N1382" s="51">
        <f t="shared" si="908"/>
        <v>0.64692307692307693</v>
      </c>
      <c r="O1382" s="51" t="str">
        <f t="shared" si="909"/>
        <v>&gt;=50%-&lt;80%</v>
      </c>
      <c r="P1382" s="50">
        <f t="shared" si="910"/>
        <v>11468.181818181818</v>
      </c>
      <c r="Q1382" s="51">
        <f t="shared" si="911"/>
        <v>0.88216783216783212</v>
      </c>
      <c r="R1382" s="52"/>
      <c r="S1382" s="53">
        <v>0</v>
      </c>
      <c r="T1382" s="54">
        <f t="shared" si="912"/>
        <v>2</v>
      </c>
      <c r="U1382" s="54" t="str">
        <f t="shared" si="913"/>
        <v>120% equal &amp; above</v>
      </c>
      <c r="V1382" s="53">
        <f t="shared" si="914"/>
        <v>0</v>
      </c>
      <c r="W1382" s="54">
        <f t="shared" si="915"/>
        <v>2</v>
      </c>
    </row>
    <row r="1383" spans="1:23" hidden="1">
      <c r="A1383" s="8" t="s">
        <v>776</v>
      </c>
      <c r="B1383" s="5" t="s">
        <v>777</v>
      </c>
      <c r="C1383" s="5" t="s">
        <v>2535</v>
      </c>
      <c r="D1383" s="5" t="s">
        <v>48</v>
      </c>
      <c r="E1383" s="5" t="s">
        <v>574</v>
      </c>
      <c r="F1383" s="5" t="s">
        <v>311</v>
      </c>
      <c r="G1383" s="46" t="s">
        <v>1961</v>
      </c>
      <c r="H1383" s="8"/>
      <c r="I1383" s="47" t="s">
        <v>1872</v>
      </c>
      <c r="J1383" s="48" t="s">
        <v>11</v>
      </c>
      <c r="K1383" s="45"/>
      <c r="L1383" s="50">
        <v>13000</v>
      </c>
      <c r="M1383" s="50">
        <v>9020</v>
      </c>
      <c r="N1383" s="51">
        <f t="shared" si="908"/>
        <v>0.69384615384615389</v>
      </c>
      <c r="O1383" s="51" t="str">
        <f t="shared" si="909"/>
        <v>&gt;=50%-&lt;80%</v>
      </c>
      <c r="P1383" s="50">
        <f t="shared" si="910"/>
        <v>12300</v>
      </c>
      <c r="Q1383" s="51">
        <f t="shared" si="911"/>
        <v>0.94615384615384612</v>
      </c>
      <c r="R1383" s="52"/>
      <c r="S1383" s="53">
        <v>0</v>
      </c>
      <c r="T1383" s="54">
        <f t="shared" si="912"/>
        <v>2</v>
      </c>
      <c r="U1383" s="54" t="str">
        <f t="shared" si="913"/>
        <v>120% equal &amp; above</v>
      </c>
      <c r="V1383" s="53">
        <f t="shared" si="914"/>
        <v>0</v>
      </c>
      <c r="W1383" s="54">
        <f t="shared" si="915"/>
        <v>2</v>
      </c>
    </row>
    <row r="1384" spans="1:23" hidden="1">
      <c r="A1384" s="8" t="s">
        <v>776</v>
      </c>
      <c r="B1384" s="5" t="s">
        <v>777</v>
      </c>
      <c r="C1384" s="5" t="s">
        <v>2491</v>
      </c>
      <c r="D1384" s="5" t="s">
        <v>2492</v>
      </c>
      <c r="E1384" s="5" t="s">
        <v>574</v>
      </c>
      <c r="F1384" s="5" t="s">
        <v>311</v>
      </c>
      <c r="G1384" s="46" t="s">
        <v>1961</v>
      </c>
      <c r="H1384" s="8"/>
      <c r="I1384" s="47" t="s">
        <v>1872</v>
      </c>
      <c r="J1384" s="48" t="s">
        <v>11</v>
      </c>
      <c r="K1384" s="45"/>
      <c r="L1384" s="50">
        <v>13000</v>
      </c>
      <c r="M1384" s="50">
        <v>4140</v>
      </c>
      <c r="N1384" s="51">
        <f t="shared" si="908"/>
        <v>0.31846153846153846</v>
      </c>
      <c r="O1384" s="51" t="str">
        <f t="shared" si="909"/>
        <v>&gt;=20%-&lt;50%</v>
      </c>
      <c r="P1384" s="50">
        <f t="shared" si="910"/>
        <v>5645.454545454546</v>
      </c>
      <c r="Q1384" s="51">
        <f t="shared" si="911"/>
        <v>0.43426573426573428</v>
      </c>
      <c r="R1384" s="52"/>
      <c r="S1384" s="53">
        <v>0</v>
      </c>
      <c r="T1384" s="54">
        <f t="shared" si="912"/>
        <v>2</v>
      </c>
      <c r="U1384" s="54" t="str">
        <f t="shared" si="913"/>
        <v>120% equal &amp; above</v>
      </c>
      <c r="V1384" s="53">
        <f t="shared" si="914"/>
        <v>0</v>
      </c>
      <c r="W1384" s="54">
        <f t="shared" si="915"/>
        <v>2</v>
      </c>
    </row>
    <row r="1385" spans="1:23" hidden="1">
      <c r="A1385" s="8" t="s">
        <v>770</v>
      </c>
      <c r="B1385" s="5" t="s">
        <v>771</v>
      </c>
      <c r="C1385" s="5" t="s">
        <v>1383</v>
      </c>
      <c r="D1385" s="5" t="s">
        <v>1384</v>
      </c>
      <c r="E1385" s="5" t="s">
        <v>574</v>
      </c>
      <c r="F1385" s="5" t="s">
        <v>311</v>
      </c>
      <c r="G1385" s="46" t="s">
        <v>1965</v>
      </c>
      <c r="H1385" s="8"/>
      <c r="I1385" s="47" t="s">
        <v>1872</v>
      </c>
      <c r="J1385" s="48" t="s">
        <v>11</v>
      </c>
      <c r="K1385" s="45"/>
      <c r="L1385" s="50">
        <v>13000</v>
      </c>
      <c r="M1385" s="50">
        <v>930</v>
      </c>
      <c r="N1385" s="51">
        <f t="shared" si="908"/>
        <v>7.1538461538461537E-2</v>
      </c>
      <c r="O1385" s="51" t="str">
        <f t="shared" si="909"/>
        <v>&lt;20%</v>
      </c>
      <c r="P1385" s="50">
        <f t="shared" si="910"/>
        <v>1268.1818181818182</v>
      </c>
      <c r="Q1385" s="51">
        <f t="shared" si="911"/>
        <v>9.755244755244756E-2</v>
      </c>
      <c r="R1385" s="52"/>
      <c r="S1385" s="53">
        <v>0</v>
      </c>
      <c r="T1385" s="54">
        <f t="shared" si="912"/>
        <v>2</v>
      </c>
      <c r="U1385" s="54" t="str">
        <f t="shared" si="913"/>
        <v>120% equal &amp; above</v>
      </c>
      <c r="V1385" s="53">
        <f t="shared" si="914"/>
        <v>0</v>
      </c>
      <c r="W1385" s="54">
        <f t="shared" si="915"/>
        <v>2</v>
      </c>
    </row>
    <row r="1386" spans="1:23" hidden="1">
      <c r="A1386" s="8" t="s">
        <v>776</v>
      </c>
      <c r="B1386" s="5" t="s">
        <v>777</v>
      </c>
      <c r="C1386" s="5" t="s">
        <v>2437</v>
      </c>
      <c r="D1386" s="5" t="s">
        <v>137</v>
      </c>
      <c r="E1386" s="5" t="s">
        <v>574</v>
      </c>
      <c r="F1386" s="5" t="s">
        <v>311</v>
      </c>
      <c r="G1386" s="46" t="s">
        <v>1943</v>
      </c>
      <c r="H1386" s="8"/>
      <c r="I1386" s="47" t="s">
        <v>1872</v>
      </c>
      <c r="J1386" s="48" t="s">
        <v>11</v>
      </c>
      <c r="K1386" s="45"/>
      <c r="L1386" s="50">
        <v>13000</v>
      </c>
      <c r="M1386" s="50">
        <v>7500</v>
      </c>
      <c r="N1386" s="51">
        <f t="shared" si="908"/>
        <v>0.57692307692307687</v>
      </c>
      <c r="O1386" s="51" t="str">
        <f t="shared" si="909"/>
        <v>&gt;=50%-&lt;80%</v>
      </c>
      <c r="P1386" s="50">
        <f t="shared" si="910"/>
        <v>10227.272727272728</v>
      </c>
      <c r="Q1386" s="51">
        <f t="shared" si="911"/>
        <v>0.78671328671328677</v>
      </c>
      <c r="R1386" s="52"/>
      <c r="S1386" s="53">
        <v>0</v>
      </c>
      <c r="T1386" s="54">
        <f t="shared" si="912"/>
        <v>2</v>
      </c>
      <c r="U1386" s="54" t="str">
        <f t="shared" si="913"/>
        <v>120% equal &amp; above</v>
      </c>
      <c r="V1386" s="53">
        <f t="shared" si="914"/>
        <v>0</v>
      </c>
      <c r="W1386" s="54">
        <f t="shared" si="915"/>
        <v>2</v>
      </c>
    </row>
    <row r="1387" spans="1:23" hidden="1">
      <c r="A1387" s="8" t="s">
        <v>776</v>
      </c>
      <c r="B1387" s="5" t="s">
        <v>777</v>
      </c>
      <c r="C1387" s="5" t="s">
        <v>2339</v>
      </c>
      <c r="D1387" s="5" t="s">
        <v>2340</v>
      </c>
      <c r="E1387" s="5" t="s">
        <v>574</v>
      </c>
      <c r="F1387" s="5" t="s">
        <v>311</v>
      </c>
      <c r="G1387" s="46" t="s">
        <v>1961</v>
      </c>
      <c r="H1387" s="8"/>
      <c r="I1387" s="47" t="s">
        <v>1872</v>
      </c>
      <c r="J1387" s="48" t="s">
        <v>11</v>
      </c>
      <c r="K1387" s="45"/>
      <c r="L1387" s="50">
        <v>13000</v>
      </c>
      <c r="M1387" s="50">
        <v>10840</v>
      </c>
      <c r="N1387" s="51">
        <f t="shared" si="908"/>
        <v>0.83384615384615379</v>
      </c>
      <c r="O1387" s="51" t="str">
        <f t="shared" si="909"/>
        <v>&gt;=80%-&lt;100%</v>
      </c>
      <c r="P1387" s="50">
        <f t="shared" si="910"/>
        <v>14781.818181818182</v>
      </c>
      <c r="Q1387" s="51">
        <f t="shared" si="911"/>
        <v>1.137062937062937</v>
      </c>
      <c r="R1387" s="52"/>
      <c r="S1387" s="53">
        <v>0</v>
      </c>
      <c r="T1387" s="54">
        <f t="shared" si="912"/>
        <v>2</v>
      </c>
      <c r="U1387" s="54" t="str">
        <f t="shared" si="913"/>
        <v>120% equal &amp; above</v>
      </c>
      <c r="V1387" s="53">
        <f t="shared" si="914"/>
        <v>0</v>
      </c>
      <c r="W1387" s="54">
        <f t="shared" si="915"/>
        <v>2</v>
      </c>
    </row>
    <row r="1388" spans="1:23" hidden="1">
      <c r="A1388" s="8" t="s">
        <v>770</v>
      </c>
      <c r="B1388" s="5" t="s">
        <v>771</v>
      </c>
      <c r="C1388" s="5" t="s">
        <v>2337</v>
      </c>
      <c r="D1388" s="5" t="s">
        <v>2338</v>
      </c>
      <c r="E1388" s="5" t="s">
        <v>574</v>
      </c>
      <c r="F1388" s="5" t="s">
        <v>311</v>
      </c>
      <c r="G1388" s="46" t="s">
        <v>1960</v>
      </c>
      <c r="H1388" s="8"/>
      <c r="I1388" s="47" t="s">
        <v>1872</v>
      </c>
      <c r="J1388" s="48" t="s">
        <v>11</v>
      </c>
      <c r="K1388" s="45"/>
      <c r="L1388" s="50">
        <v>13000</v>
      </c>
      <c r="M1388" s="50">
        <v>0</v>
      </c>
      <c r="N1388" s="51">
        <f t="shared" si="908"/>
        <v>0</v>
      </c>
      <c r="O1388" s="51" t="str">
        <f t="shared" si="909"/>
        <v>&lt;20%</v>
      </c>
      <c r="P1388" s="50">
        <f t="shared" si="910"/>
        <v>0</v>
      </c>
      <c r="Q1388" s="51">
        <f t="shared" si="911"/>
        <v>0</v>
      </c>
      <c r="R1388" s="52"/>
      <c r="S1388" s="53">
        <v>0</v>
      </c>
      <c r="T1388" s="54">
        <f t="shared" si="912"/>
        <v>2</v>
      </c>
      <c r="U1388" s="54" t="str">
        <f t="shared" si="913"/>
        <v>120% equal &amp; above</v>
      </c>
      <c r="V1388" s="53">
        <f t="shared" si="914"/>
        <v>0</v>
      </c>
      <c r="W1388" s="54">
        <f t="shared" si="915"/>
        <v>2</v>
      </c>
    </row>
    <row r="1389" spans="1:23" hidden="1">
      <c r="A1389" s="8" t="s">
        <v>776</v>
      </c>
      <c r="B1389" s="5" t="s">
        <v>777</v>
      </c>
      <c r="C1389" s="5" t="s">
        <v>2297</v>
      </c>
      <c r="D1389" s="5" t="s">
        <v>282</v>
      </c>
      <c r="E1389" s="5" t="s">
        <v>574</v>
      </c>
      <c r="F1389" s="5" t="s">
        <v>311</v>
      </c>
      <c r="G1389" s="46" t="s">
        <v>1943</v>
      </c>
      <c r="H1389" s="8"/>
      <c r="I1389" s="47" t="s">
        <v>1872</v>
      </c>
      <c r="J1389" s="48" t="s">
        <v>11</v>
      </c>
      <c r="K1389" s="45"/>
      <c r="L1389" s="50">
        <v>13000</v>
      </c>
      <c r="M1389" s="50">
        <v>0</v>
      </c>
      <c r="N1389" s="51">
        <f t="shared" si="908"/>
        <v>0</v>
      </c>
      <c r="O1389" s="51" t="str">
        <f t="shared" si="909"/>
        <v>&lt;20%</v>
      </c>
      <c r="P1389" s="50">
        <f t="shared" si="910"/>
        <v>0</v>
      </c>
      <c r="Q1389" s="51">
        <f t="shared" si="911"/>
        <v>0</v>
      </c>
      <c r="R1389" s="52"/>
      <c r="S1389" s="53">
        <v>0</v>
      </c>
      <c r="T1389" s="54">
        <f t="shared" si="912"/>
        <v>2</v>
      </c>
      <c r="U1389" s="54" t="str">
        <f t="shared" si="913"/>
        <v>120% equal &amp; above</v>
      </c>
      <c r="V1389" s="53">
        <f t="shared" si="914"/>
        <v>0</v>
      </c>
      <c r="W1389" s="54">
        <f t="shared" si="915"/>
        <v>2</v>
      </c>
    </row>
    <row r="1390" spans="1:23" hidden="1">
      <c r="A1390" s="8" t="s">
        <v>770</v>
      </c>
      <c r="B1390" s="5" t="s">
        <v>771</v>
      </c>
      <c r="C1390" s="5" t="s">
        <v>2263</v>
      </c>
      <c r="D1390" s="5" t="s">
        <v>2264</v>
      </c>
      <c r="E1390" s="5" t="s">
        <v>574</v>
      </c>
      <c r="F1390" s="5" t="s">
        <v>311</v>
      </c>
      <c r="G1390" s="46" t="s">
        <v>1888</v>
      </c>
      <c r="H1390" s="8"/>
      <c r="I1390" s="47" t="s">
        <v>1872</v>
      </c>
      <c r="J1390" s="48" t="s">
        <v>11</v>
      </c>
      <c r="K1390" s="45"/>
      <c r="L1390" s="50">
        <v>13000</v>
      </c>
      <c r="M1390" s="50">
        <v>14330</v>
      </c>
      <c r="N1390" s="51">
        <f t="shared" si="908"/>
        <v>1.1023076923076922</v>
      </c>
      <c r="O1390" s="51" t="str">
        <f t="shared" si="909"/>
        <v>&gt;=100%- &lt;120%</v>
      </c>
      <c r="P1390" s="50">
        <f t="shared" si="910"/>
        <v>19540.909090909092</v>
      </c>
      <c r="Q1390" s="51">
        <f t="shared" si="911"/>
        <v>1.5031468531468533</v>
      </c>
      <c r="R1390" s="52"/>
      <c r="S1390" s="53">
        <v>0</v>
      </c>
      <c r="T1390" s="54">
        <f t="shared" si="912"/>
        <v>2</v>
      </c>
      <c r="U1390" s="54" t="str">
        <f t="shared" si="913"/>
        <v>120% equal &amp; above</v>
      </c>
      <c r="V1390" s="53">
        <f t="shared" si="914"/>
        <v>0</v>
      </c>
      <c r="W1390" s="54">
        <f t="shared" si="915"/>
        <v>2</v>
      </c>
    </row>
    <row r="1391" spans="1:23" hidden="1">
      <c r="A1391" s="8" t="s">
        <v>571</v>
      </c>
      <c r="B1391" s="5" t="s">
        <v>572</v>
      </c>
      <c r="C1391" s="5" t="s">
        <v>2165</v>
      </c>
      <c r="D1391" s="5" t="s">
        <v>2166</v>
      </c>
      <c r="E1391" s="5" t="s">
        <v>574</v>
      </c>
      <c r="F1391" s="5" t="s">
        <v>311</v>
      </c>
      <c r="G1391" s="46" t="s">
        <v>1883</v>
      </c>
      <c r="H1391" s="8"/>
      <c r="I1391" s="47" t="s">
        <v>1872</v>
      </c>
      <c r="J1391" s="48" t="s">
        <v>11</v>
      </c>
      <c r="K1391" s="45"/>
      <c r="L1391" s="50">
        <v>13000</v>
      </c>
      <c r="M1391" s="50">
        <v>9680</v>
      </c>
      <c r="N1391" s="51">
        <f t="shared" si="908"/>
        <v>0.74461538461538457</v>
      </c>
      <c r="O1391" s="51" t="str">
        <f t="shared" si="909"/>
        <v>&gt;=50%-&lt;80%</v>
      </c>
      <c r="P1391" s="50">
        <f t="shared" si="910"/>
        <v>13200</v>
      </c>
      <c r="Q1391" s="51">
        <f t="shared" si="911"/>
        <v>1.0153846153846153</v>
      </c>
      <c r="R1391" s="52"/>
      <c r="S1391" s="53">
        <v>0</v>
      </c>
      <c r="T1391" s="54">
        <f t="shared" si="912"/>
        <v>2</v>
      </c>
      <c r="U1391" s="54" t="str">
        <f t="shared" si="913"/>
        <v>120% equal &amp; above</v>
      </c>
      <c r="V1391" s="53">
        <f t="shared" si="914"/>
        <v>0</v>
      </c>
      <c r="W1391" s="54">
        <f t="shared" si="915"/>
        <v>2</v>
      </c>
    </row>
    <row r="1392" spans="1:23" hidden="1">
      <c r="A1392" s="8" t="s">
        <v>770</v>
      </c>
      <c r="B1392" s="5" t="s">
        <v>771</v>
      </c>
      <c r="C1392" s="5" t="s">
        <v>2112</v>
      </c>
      <c r="D1392" s="5" t="s">
        <v>203</v>
      </c>
      <c r="E1392" s="5" t="s">
        <v>574</v>
      </c>
      <c r="F1392" s="5" t="s">
        <v>311</v>
      </c>
      <c r="G1392" s="46" t="s">
        <v>1888</v>
      </c>
      <c r="H1392" s="8"/>
      <c r="I1392" s="47" t="s">
        <v>1872</v>
      </c>
      <c r="J1392" s="48" t="s">
        <v>11</v>
      </c>
      <c r="K1392" s="45"/>
      <c r="L1392" s="50">
        <v>13000</v>
      </c>
      <c r="M1392" s="50">
        <v>0</v>
      </c>
      <c r="N1392" s="51">
        <f t="shared" si="908"/>
        <v>0</v>
      </c>
      <c r="O1392" s="51" t="str">
        <f t="shared" si="909"/>
        <v>&lt;20%</v>
      </c>
      <c r="P1392" s="50">
        <f t="shared" si="910"/>
        <v>0</v>
      </c>
      <c r="Q1392" s="51">
        <f t="shared" si="911"/>
        <v>0</v>
      </c>
      <c r="R1392" s="52"/>
      <c r="S1392" s="53">
        <v>0</v>
      </c>
      <c r="T1392" s="54">
        <f t="shared" si="912"/>
        <v>2</v>
      </c>
      <c r="U1392" s="54" t="str">
        <f t="shared" si="913"/>
        <v>120% equal &amp; above</v>
      </c>
      <c r="V1392" s="53">
        <f t="shared" si="914"/>
        <v>0</v>
      </c>
      <c r="W1392" s="54">
        <f t="shared" si="915"/>
        <v>2</v>
      </c>
    </row>
    <row r="1393" spans="1:23" hidden="1">
      <c r="A1393" s="8" t="s">
        <v>770</v>
      </c>
      <c r="B1393" s="5" t="s">
        <v>771</v>
      </c>
      <c r="C1393" s="5" t="s">
        <v>2108</v>
      </c>
      <c r="D1393" s="5" t="s">
        <v>2109</v>
      </c>
      <c r="E1393" s="5" t="s">
        <v>574</v>
      </c>
      <c r="F1393" s="5" t="s">
        <v>311</v>
      </c>
      <c r="G1393" s="46" t="s">
        <v>1888</v>
      </c>
      <c r="H1393" s="8"/>
      <c r="I1393" s="47" t="s">
        <v>1872</v>
      </c>
      <c r="J1393" s="48" t="s">
        <v>11</v>
      </c>
      <c r="K1393" s="45"/>
      <c r="L1393" s="50">
        <v>13000</v>
      </c>
      <c r="M1393" s="50">
        <v>6750</v>
      </c>
      <c r="N1393" s="51">
        <f t="shared" si="908"/>
        <v>0.51923076923076927</v>
      </c>
      <c r="O1393" s="51" t="str">
        <f t="shared" si="909"/>
        <v>&gt;=50%-&lt;80%</v>
      </c>
      <c r="P1393" s="50">
        <f t="shared" si="910"/>
        <v>9204.545454545454</v>
      </c>
      <c r="Q1393" s="51">
        <f t="shared" si="911"/>
        <v>0.70804195804195802</v>
      </c>
      <c r="R1393" s="52"/>
      <c r="S1393" s="53">
        <v>0</v>
      </c>
      <c r="T1393" s="54">
        <f t="shared" si="912"/>
        <v>2</v>
      </c>
      <c r="U1393" s="54" t="str">
        <f t="shared" si="913"/>
        <v>120% equal &amp; above</v>
      </c>
      <c r="V1393" s="53">
        <f t="shared" si="914"/>
        <v>0</v>
      </c>
      <c r="W1393" s="54">
        <f t="shared" si="915"/>
        <v>2</v>
      </c>
    </row>
    <row r="1394" spans="1:23" hidden="1">
      <c r="A1394" s="8" t="s">
        <v>770</v>
      </c>
      <c r="B1394" s="5" t="s">
        <v>771</v>
      </c>
      <c r="C1394" s="5" t="s">
        <v>2104</v>
      </c>
      <c r="D1394" s="5" t="s">
        <v>87</v>
      </c>
      <c r="E1394" s="5" t="s">
        <v>574</v>
      </c>
      <c r="F1394" s="5" t="s">
        <v>311</v>
      </c>
      <c r="G1394" s="46" t="s">
        <v>1960</v>
      </c>
      <c r="H1394" s="8"/>
      <c r="I1394" s="47" t="s">
        <v>1872</v>
      </c>
      <c r="J1394" s="48" t="s">
        <v>11</v>
      </c>
      <c r="K1394" s="45"/>
      <c r="L1394" s="50">
        <v>13000</v>
      </c>
      <c r="M1394" s="50">
        <v>6660</v>
      </c>
      <c r="N1394" s="51">
        <f t="shared" ref="N1394:N1399" si="916">IFERROR(M1394/L1394,2)</f>
        <v>0.51230769230769235</v>
      </c>
      <c r="O1394" s="51" t="str">
        <f t="shared" si="909"/>
        <v>&gt;=50%-&lt;80%</v>
      </c>
      <c r="P1394" s="50">
        <f t="shared" ref="P1394:P1399" si="917">M1394/$B$3*$B$2</f>
        <v>9081.818181818182</v>
      </c>
      <c r="Q1394" s="51">
        <f t="shared" si="911"/>
        <v>0.69860139860139858</v>
      </c>
      <c r="R1394" s="52"/>
      <c r="S1394" s="53">
        <v>0</v>
      </c>
      <c r="T1394" s="54">
        <f t="shared" si="912"/>
        <v>2</v>
      </c>
      <c r="U1394" s="54" t="str">
        <f t="shared" si="913"/>
        <v>120% equal &amp; above</v>
      </c>
      <c r="V1394" s="53">
        <f t="shared" ref="V1394:V1399" si="918">S1394/$B$3*$B$2</f>
        <v>0</v>
      </c>
      <c r="W1394" s="54">
        <f t="shared" si="915"/>
        <v>2</v>
      </c>
    </row>
    <row r="1395" spans="1:23" hidden="1">
      <c r="A1395" s="8" t="s">
        <v>2751</v>
      </c>
      <c r="B1395" s="5" t="s">
        <v>668</v>
      </c>
      <c r="C1395" s="5" t="s">
        <v>2364</v>
      </c>
      <c r="D1395" s="5" t="s">
        <v>171</v>
      </c>
      <c r="E1395" s="5" t="s">
        <v>589</v>
      </c>
      <c r="F1395" s="5" t="s">
        <v>311</v>
      </c>
      <c r="G1395" s="46" t="s">
        <v>1886</v>
      </c>
      <c r="H1395" s="8"/>
      <c r="I1395" s="47" t="s">
        <v>1872</v>
      </c>
      <c r="J1395" s="48" t="s">
        <v>11</v>
      </c>
      <c r="K1395" s="45"/>
      <c r="L1395" s="50">
        <v>13000</v>
      </c>
      <c r="M1395" s="50">
        <v>1920</v>
      </c>
      <c r="N1395" s="51">
        <f t="shared" si="916"/>
        <v>0.14769230769230771</v>
      </c>
      <c r="O1395" s="51" t="str">
        <f t="shared" si="909"/>
        <v>&lt;20%</v>
      </c>
      <c r="P1395" s="50">
        <f t="shared" si="917"/>
        <v>2618.181818181818</v>
      </c>
      <c r="Q1395" s="51">
        <f t="shared" si="911"/>
        <v>0.20139860139860138</v>
      </c>
      <c r="R1395" s="52"/>
      <c r="S1395" s="53">
        <v>0</v>
      </c>
      <c r="T1395" s="54">
        <f t="shared" si="912"/>
        <v>2</v>
      </c>
      <c r="U1395" s="54" t="str">
        <f t="shared" si="913"/>
        <v>120% equal &amp; above</v>
      </c>
      <c r="V1395" s="53">
        <f t="shared" si="918"/>
        <v>0</v>
      </c>
      <c r="W1395" s="54">
        <f t="shared" si="915"/>
        <v>2</v>
      </c>
    </row>
    <row r="1396" spans="1:23" hidden="1">
      <c r="A1396" s="8" t="s">
        <v>633</v>
      </c>
      <c r="B1396" s="5" t="s">
        <v>128</v>
      </c>
      <c r="C1396" s="5" t="s">
        <v>1010</v>
      </c>
      <c r="D1396" s="5" t="s">
        <v>1011</v>
      </c>
      <c r="E1396" s="5" t="s">
        <v>589</v>
      </c>
      <c r="F1396" s="5" t="s">
        <v>311</v>
      </c>
      <c r="G1396" s="46" t="s">
        <v>1924</v>
      </c>
      <c r="H1396" s="8"/>
      <c r="I1396" s="47" t="s">
        <v>1872</v>
      </c>
      <c r="J1396" s="48" t="s">
        <v>11</v>
      </c>
      <c r="K1396" s="45"/>
      <c r="L1396" s="50">
        <v>13000</v>
      </c>
      <c r="M1396" s="50">
        <v>41585</v>
      </c>
      <c r="N1396" s="51">
        <f t="shared" si="916"/>
        <v>3.1988461538461537</v>
      </c>
      <c r="O1396" s="51" t="str">
        <f t="shared" si="909"/>
        <v>120% equal &amp; above</v>
      </c>
      <c r="P1396" s="50">
        <f t="shared" si="917"/>
        <v>56706.818181818184</v>
      </c>
      <c r="Q1396" s="51">
        <f t="shared" si="911"/>
        <v>4.3620629370629374</v>
      </c>
      <c r="R1396" s="52"/>
      <c r="S1396" s="53">
        <v>0</v>
      </c>
      <c r="T1396" s="54">
        <f t="shared" si="912"/>
        <v>2</v>
      </c>
      <c r="U1396" s="54" t="str">
        <f t="shared" si="913"/>
        <v>120% equal &amp; above</v>
      </c>
      <c r="V1396" s="53">
        <f t="shared" si="918"/>
        <v>0</v>
      </c>
      <c r="W1396" s="54">
        <f t="shared" si="915"/>
        <v>2</v>
      </c>
    </row>
    <row r="1397" spans="1:23" hidden="1">
      <c r="A1397" s="8" t="s">
        <v>701</v>
      </c>
      <c r="B1397" s="5" t="s">
        <v>300</v>
      </c>
      <c r="C1397" s="5" t="s">
        <v>1574</v>
      </c>
      <c r="D1397" s="5" t="s">
        <v>247</v>
      </c>
      <c r="E1397" s="5" t="s">
        <v>473</v>
      </c>
      <c r="F1397" s="5" t="s">
        <v>311</v>
      </c>
      <c r="G1397" s="46" t="s">
        <v>2767</v>
      </c>
      <c r="H1397" s="8"/>
      <c r="I1397" s="47" t="s">
        <v>1872</v>
      </c>
      <c r="J1397" s="48" t="s">
        <v>11</v>
      </c>
      <c r="K1397" s="45"/>
      <c r="L1397" s="50">
        <v>13000</v>
      </c>
      <c r="M1397" s="50">
        <v>14310</v>
      </c>
      <c r="N1397" s="51">
        <f t="shared" si="916"/>
        <v>1.1007692307692307</v>
      </c>
      <c r="O1397" s="51" t="str">
        <f t="shared" si="909"/>
        <v>&gt;=100%- &lt;120%</v>
      </c>
      <c r="P1397" s="50">
        <f t="shared" si="917"/>
        <v>19513.636363636364</v>
      </c>
      <c r="Q1397" s="51">
        <f t="shared" si="911"/>
        <v>1.5010489510489511</v>
      </c>
      <c r="R1397" s="52"/>
      <c r="S1397" s="53">
        <v>0</v>
      </c>
      <c r="T1397" s="54">
        <f t="shared" si="912"/>
        <v>2</v>
      </c>
      <c r="U1397" s="54" t="str">
        <f t="shared" si="913"/>
        <v>120% equal &amp; above</v>
      </c>
      <c r="V1397" s="53">
        <f t="shared" si="918"/>
        <v>0</v>
      </c>
      <c r="W1397" s="54">
        <f t="shared" si="915"/>
        <v>2</v>
      </c>
    </row>
    <row r="1398" spans="1:23" hidden="1">
      <c r="A1398" s="8" t="s">
        <v>701</v>
      </c>
      <c r="B1398" s="5" t="s">
        <v>300</v>
      </c>
      <c r="C1398" s="5" t="s">
        <v>1571</v>
      </c>
      <c r="D1398" s="5" t="s">
        <v>213</v>
      </c>
      <c r="E1398" s="5" t="s">
        <v>473</v>
      </c>
      <c r="F1398" s="5" t="s">
        <v>311</v>
      </c>
      <c r="G1398" s="46" t="s">
        <v>1939</v>
      </c>
      <c r="H1398" s="8"/>
      <c r="I1398" s="47" t="s">
        <v>1872</v>
      </c>
      <c r="J1398" s="48" t="s">
        <v>11</v>
      </c>
      <c r="K1398" s="45"/>
      <c r="L1398" s="50">
        <v>13000</v>
      </c>
      <c r="M1398" s="50">
        <v>4460</v>
      </c>
      <c r="N1398" s="51">
        <f t="shared" si="916"/>
        <v>0.34307692307692306</v>
      </c>
      <c r="O1398" s="51" t="str">
        <f t="shared" si="909"/>
        <v>&gt;=20%-&lt;50%</v>
      </c>
      <c r="P1398" s="50">
        <f t="shared" si="917"/>
        <v>6081.818181818182</v>
      </c>
      <c r="Q1398" s="51">
        <f t="shared" si="911"/>
        <v>0.46783216783216786</v>
      </c>
      <c r="R1398" s="52"/>
      <c r="S1398" s="53">
        <v>0</v>
      </c>
      <c r="T1398" s="54">
        <f t="shared" si="912"/>
        <v>2</v>
      </c>
      <c r="U1398" s="54" t="str">
        <f t="shared" si="913"/>
        <v>120% equal &amp; above</v>
      </c>
      <c r="V1398" s="53">
        <f t="shared" si="918"/>
        <v>0</v>
      </c>
      <c r="W1398" s="54">
        <f t="shared" si="915"/>
        <v>2</v>
      </c>
    </row>
    <row r="1399" spans="1:23" hidden="1">
      <c r="A1399" s="8" t="s">
        <v>469</v>
      </c>
      <c r="B1399" s="5" t="s">
        <v>470</v>
      </c>
      <c r="C1399" s="5" t="s">
        <v>513</v>
      </c>
      <c r="D1399" s="5" t="s">
        <v>514</v>
      </c>
      <c r="E1399" s="5" t="s">
        <v>473</v>
      </c>
      <c r="F1399" s="5" t="s">
        <v>311</v>
      </c>
      <c r="G1399" s="46" t="s">
        <v>1912</v>
      </c>
      <c r="H1399" s="8"/>
      <c r="I1399" s="47" t="s">
        <v>1872</v>
      </c>
      <c r="J1399" s="48" t="s">
        <v>11</v>
      </c>
      <c r="K1399" s="45"/>
      <c r="L1399" s="50">
        <v>13000</v>
      </c>
      <c r="M1399" s="50">
        <v>10620</v>
      </c>
      <c r="N1399" s="51">
        <f t="shared" si="916"/>
        <v>0.81692307692307697</v>
      </c>
      <c r="O1399" s="51" t="str">
        <f t="shared" si="909"/>
        <v>&gt;=80%-&lt;100%</v>
      </c>
      <c r="P1399" s="50">
        <f t="shared" si="917"/>
        <v>14481.818181818182</v>
      </c>
      <c r="Q1399" s="51">
        <f t="shared" si="911"/>
        <v>1.113986013986014</v>
      </c>
      <c r="R1399" s="52"/>
      <c r="S1399" s="53">
        <v>16390</v>
      </c>
      <c r="T1399" s="54">
        <f t="shared" si="912"/>
        <v>2</v>
      </c>
      <c r="U1399" s="54" t="str">
        <f t="shared" si="913"/>
        <v>120% equal &amp; above</v>
      </c>
      <c r="V1399" s="53">
        <f t="shared" si="918"/>
        <v>22350</v>
      </c>
      <c r="W1399" s="54">
        <f t="shared" si="915"/>
        <v>2</v>
      </c>
    </row>
  </sheetData>
  <autoFilter ref="A6:W1399">
    <filterColumn colId="1">
      <filters>
        <filter val="Mugdho Corporation"/>
      </filters>
    </filterColumn>
    <filterColumn colId="6"/>
    <filterColumn colId="19"/>
  </autoFilter>
  <conditionalFormatting sqref="C6">
    <cfRule type="duplicateValues" dxfId="9" priority="8"/>
  </conditionalFormatting>
  <conditionalFormatting sqref="C1073:C1048576 C5:C1070">
    <cfRule type="duplicateValues" dxfId="8" priority="4"/>
  </conditionalFormatting>
  <conditionalFormatting sqref="C1071:C1072">
    <cfRule type="duplicateValues" dxfId="7" priority="3"/>
  </conditionalFormatting>
  <conditionalFormatting sqref="C1071:C1072">
    <cfRule type="duplicateValues" dxfId="6" priority="2"/>
  </conditionalFormatting>
  <conditionalFormatting sqref="C1:C1048576">
    <cfRule type="duplicateValues" dxfId="5" priority="1"/>
  </conditionalFormatting>
  <conditionalFormatting sqref="C993:C1070">
    <cfRule type="duplicateValues" dxfId="4" priority="339"/>
  </conditionalFormatting>
  <conditionalFormatting sqref="C990:D992">
    <cfRule type="duplicateValues" dxfId="3" priority="356"/>
  </conditionalFormatting>
  <conditionalFormatting sqref="C980:C981">
    <cfRule type="duplicateValues" dxfId="2" priority="401"/>
  </conditionalFormatting>
  <conditionalFormatting sqref="C977:C992">
    <cfRule type="duplicateValues" dxfId="1" priority="4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F3" sqref="F3"/>
    </sheetView>
  </sheetViews>
  <sheetFormatPr defaultRowHeight="15"/>
  <cols>
    <col min="1" max="1" width="31.7109375" customWidth="1"/>
    <col min="2" max="2" width="18" customWidth="1"/>
    <col min="3" max="3" width="14.85546875" bestFit="1" customWidth="1"/>
    <col min="4" max="4" width="14.7109375" customWidth="1"/>
    <col min="5" max="6" width="19" customWidth="1"/>
    <col min="7" max="7" width="42.85546875" customWidth="1"/>
  </cols>
  <sheetData>
    <row r="1" spans="1:7" ht="26.25">
      <c r="A1" s="106" t="s">
        <v>375</v>
      </c>
      <c r="B1" s="106"/>
      <c r="C1" s="106"/>
      <c r="D1" s="106"/>
      <c r="E1" s="106"/>
      <c r="F1" s="106"/>
      <c r="G1" s="106"/>
    </row>
    <row r="2" spans="1:7" ht="16.5" customHeight="1">
      <c r="A2" s="55" t="s">
        <v>2801</v>
      </c>
      <c r="B2" s="106"/>
      <c r="C2" s="106"/>
      <c r="D2" s="106"/>
      <c r="E2" s="106"/>
      <c r="F2" s="106"/>
      <c r="G2" s="106"/>
    </row>
    <row r="3" spans="1:7">
      <c r="A3" s="77" t="s">
        <v>3</v>
      </c>
      <c r="B3" s="77" t="s">
        <v>1882</v>
      </c>
      <c r="C3" s="78" t="s">
        <v>2797</v>
      </c>
      <c r="D3" s="78" t="s">
        <v>1863</v>
      </c>
      <c r="E3" s="78" t="s">
        <v>1860</v>
      </c>
      <c r="F3" s="78" t="s">
        <v>2802</v>
      </c>
      <c r="G3" s="78" t="s">
        <v>2799</v>
      </c>
    </row>
    <row r="4" spans="1:7" ht="39.950000000000003" customHeight="1">
      <c r="A4" s="47" t="s">
        <v>1550</v>
      </c>
      <c r="B4" s="47" t="s">
        <v>1900</v>
      </c>
      <c r="C4" s="79">
        <v>100000</v>
      </c>
      <c r="D4" s="79">
        <v>58685</v>
      </c>
      <c r="E4" s="81">
        <v>0.58684999999999998</v>
      </c>
      <c r="F4" s="84">
        <f>C4-D4</f>
        <v>41315</v>
      </c>
      <c r="G4" s="82"/>
    </row>
    <row r="5" spans="1:7" ht="39.950000000000003" customHeight="1">
      <c r="A5" s="47" t="s">
        <v>2715</v>
      </c>
      <c r="B5" s="47" t="s">
        <v>1900</v>
      </c>
      <c r="C5" s="79">
        <v>72927.5</v>
      </c>
      <c r="D5" s="79">
        <v>51330</v>
      </c>
      <c r="E5" s="81">
        <v>0.70384971375681327</v>
      </c>
      <c r="F5" s="84">
        <f t="shared" ref="F5:F15" si="0">C5-D5</f>
        <v>21597.5</v>
      </c>
      <c r="G5" s="82"/>
    </row>
    <row r="6" spans="1:7" ht="39.950000000000003" customHeight="1">
      <c r="A6" s="47" t="s">
        <v>1428</v>
      </c>
      <c r="B6" s="47" t="s">
        <v>1900</v>
      </c>
      <c r="C6" s="79">
        <v>46411.666666666664</v>
      </c>
      <c r="D6" s="79">
        <v>23430</v>
      </c>
      <c r="E6" s="81">
        <v>0.50482996373038391</v>
      </c>
      <c r="F6" s="84">
        <f t="shared" si="0"/>
        <v>22981.666666666664</v>
      </c>
      <c r="G6" s="82"/>
    </row>
    <row r="7" spans="1:7" ht="39.950000000000003" customHeight="1">
      <c r="A7" s="47" t="s">
        <v>380</v>
      </c>
      <c r="B7" s="47" t="s">
        <v>1900</v>
      </c>
      <c r="C7" s="79">
        <v>40146.666666666664</v>
      </c>
      <c r="D7" s="79">
        <v>24910</v>
      </c>
      <c r="E7" s="81">
        <v>0.62047492527399539</v>
      </c>
      <c r="F7" s="84">
        <f t="shared" si="0"/>
        <v>15236.666666666664</v>
      </c>
      <c r="G7" s="82"/>
    </row>
    <row r="8" spans="1:7" ht="39.950000000000003" customHeight="1">
      <c r="A8" s="47" t="s">
        <v>1018</v>
      </c>
      <c r="B8" s="47" t="s">
        <v>1900</v>
      </c>
      <c r="C8" s="79">
        <v>40000</v>
      </c>
      <c r="D8" s="79">
        <v>26590</v>
      </c>
      <c r="E8" s="81">
        <v>0.66474999999999995</v>
      </c>
      <c r="F8" s="84">
        <f t="shared" si="0"/>
        <v>13410</v>
      </c>
      <c r="G8" s="82"/>
    </row>
    <row r="9" spans="1:7" ht="39.950000000000003" customHeight="1">
      <c r="A9" s="47" t="s">
        <v>2200</v>
      </c>
      <c r="B9" s="47" t="s">
        <v>1900</v>
      </c>
      <c r="C9" s="79">
        <v>40000</v>
      </c>
      <c r="D9" s="79">
        <v>8710</v>
      </c>
      <c r="E9" s="81">
        <v>0.21775</v>
      </c>
      <c r="F9" s="84">
        <f t="shared" si="0"/>
        <v>31290</v>
      </c>
      <c r="G9" s="82"/>
    </row>
    <row r="10" spans="1:7" ht="39.950000000000003" customHeight="1">
      <c r="A10" s="47" t="s">
        <v>1276</v>
      </c>
      <c r="B10" s="47" t="s">
        <v>1900</v>
      </c>
      <c r="C10" s="79">
        <v>39403.333333333336</v>
      </c>
      <c r="D10" s="79">
        <v>20840</v>
      </c>
      <c r="E10" s="81">
        <v>0.52888926486760846</v>
      </c>
      <c r="F10" s="84">
        <f t="shared" si="0"/>
        <v>18563.333333333336</v>
      </c>
      <c r="G10" s="82"/>
    </row>
    <row r="11" spans="1:7" ht="39.950000000000003" customHeight="1">
      <c r="A11" s="8" t="s">
        <v>2673</v>
      </c>
      <c r="B11" s="47" t="s">
        <v>1900</v>
      </c>
      <c r="C11" s="79">
        <v>30000</v>
      </c>
      <c r="D11" s="79">
        <v>15470</v>
      </c>
      <c r="E11" s="81">
        <v>0.51566666666666672</v>
      </c>
      <c r="F11" s="84">
        <f t="shared" si="0"/>
        <v>14530</v>
      </c>
      <c r="G11" s="82"/>
    </row>
    <row r="12" spans="1:7" ht="39.950000000000003" customHeight="1">
      <c r="A12" s="8" t="s">
        <v>2202</v>
      </c>
      <c r="B12" s="47" t="s">
        <v>1900</v>
      </c>
      <c r="C12" s="79">
        <v>30000</v>
      </c>
      <c r="D12" s="79">
        <v>8930</v>
      </c>
      <c r="E12" s="81">
        <v>0.29766666666666669</v>
      </c>
      <c r="F12" s="84">
        <f t="shared" si="0"/>
        <v>21070</v>
      </c>
      <c r="G12" s="82"/>
    </row>
    <row r="13" spans="1:7" ht="39.950000000000003" customHeight="1">
      <c r="A13" s="8" t="s">
        <v>2006</v>
      </c>
      <c r="B13" s="47" t="s">
        <v>1900</v>
      </c>
      <c r="C13" s="79">
        <v>30000</v>
      </c>
      <c r="D13" s="79">
        <v>19590</v>
      </c>
      <c r="E13" s="81">
        <v>0.65300000000000002</v>
      </c>
      <c r="F13" s="84">
        <f t="shared" si="0"/>
        <v>10410</v>
      </c>
      <c r="G13" s="82"/>
    </row>
    <row r="14" spans="1:7" ht="39.950000000000003" customHeight="1">
      <c r="A14" s="8" t="s">
        <v>1510</v>
      </c>
      <c r="B14" s="47" t="s">
        <v>1900</v>
      </c>
      <c r="C14" s="79">
        <v>30000</v>
      </c>
      <c r="D14" s="79">
        <v>19610</v>
      </c>
      <c r="E14" s="81">
        <v>0.65366666666666662</v>
      </c>
      <c r="F14" s="84">
        <f t="shared" si="0"/>
        <v>10390</v>
      </c>
      <c r="G14" s="82"/>
    </row>
    <row r="15" spans="1:7" ht="39.950000000000003" customHeight="1">
      <c r="A15" s="8" t="s">
        <v>2508</v>
      </c>
      <c r="B15" s="47" t="s">
        <v>1900</v>
      </c>
      <c r="C15" s="79">
        <v>30000</v>
      </c>
      <c r="D15" s="79">
        <v>13300</v>
      </c>
      <c r="E15" s="81">
        <v>0.44333333333333336</v>
      </c>
      <c r="F15" s="84">
        <f t="shared" si="0"/>
        <v>16700</v>
      </c>
      <c r="G15" s="82"/>
    </row>
    <row r="16" spans="1:7">
      <c r="A16" s="55" t="s">
        <v>2800</v>
      </c>
      <c r="B16" s="107"/>
      <c r="C16" s="108"/>
      <c r="D16" s="108"/>
      <c r="E16" s="108"/>
      <c r="F16" s="108"/>
      <c r="G16" s="108"/>
    </row>
    <row r="17" spans="1:7">
      <c r="A17" s="62" t="s">
        <v>3</v>
      </c>
      <c r="B17" s="62" t="s">
        <v>1882</v>
      </c>
      <c r="C17" s="80" t="s">
        <v>2798</v>
      </c>
      <c r="D17" s="80" t="s">
        <v>1864</v>
      </c>
      <c r="E17" s="80" t="s">
        <v>1860</v>
      </c>
      <c r="F17" s="78" t="s">
        <v>2802</v>
      </c>
      <c r="G17" s="80" t="s">
        <v>2799</v>
      </c>
    </row>
    <row r="18" spans="1:7" ht="39.950000000000003" customHeight="1">
      <c r="A18" s="47" t="s">
        <v>403</v>
      </c>
      <c r="B18" s="47" t="s">
        <v>1900</v>
      </c>
      <c r="C18" s="52">
        <v>250000</v>
      </c>
      <c r="D18" s="52">
        <v>178990</v>
      </c>
      <c r="E18" s="83">
        <v>0.71596000000000004</v>
      </c>
      <c r="F18" s="85">
        <f>C18-D18</f>
        <v>71010</v>
      </c>
      <c r="G18" s="82"/>
    </row>
    <row r="19" spans="1:7" ht="39.950000000000003" customHeight="1">
      <c r="A19" s="47" t="s">
        <v>401</v>
      </c>
      <c r="B19" s="47" t="s">
        <v>1900</v>
      </c>
      <c r="C19" s="52">
        <v>140000</v>
      </c>
      <c r="D19" s="52">
        <v>96100</v>
      </c>
      <c r="E19" s="83">
        <v>0.68642857142857139</v>
      </c>
      <c r="F19" s="85">
        <f t="shared" ref="F19:F20" si="1">C19-D19</f>
        <v>43900</v>
      </c>
      <c r="G19" s="82"/>
    </row>
    <row r="20" spans="1:7" ht="39.950000000000003" customHeight="1">
      <c r="A20" s="47" t="s">
        <v>1153</v>
      </c>
      <c r="B20" s="47" t="s">
        <v>1900</v>
      </c>
      <c r="C20" s="52">
        <v>80000</v>
      </c>
      <c r="D20" s="52">
        <v>20480</v>
      </c>
      <c r="E20" s="83">
        <v>0.25600000000000001</v>
      </c>
      <c r="F20" s="85">
        <f t="shared" si="1"/>
        <v>59520</v>
      </c>
      <c r="G20" s="82"/>
    </row>
  </sheetData>
  <mergeCells count="3">
    <mergeCell ref="A1:G1"/>
    <mergeCell ref="B2:G2"/>
    <mergeCell ref="B16:G16"/>
  </mergeCells>
  <conditionalFormatting sqref="A7">
    <cfRule type="duplicateValues" dxfId="0" priority="1"/>
  </conditionalFormatting>
  <printOptions horizontalCentered="1" verticalCentered="1"/>
  <pageMargins left="0" right="0" top="0" bottom="0" header="0" footer="0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I7" sqref="I7"/>
    </sheetView>
  </sheetViews>
  <sheetFormatPr defaultRowHeight="15"/>
  <cols>
    <col min="1" max="1" width="16.85546875" style="87" bestFit="1" customWidth="1"/>
    <col min="2" max="2" width="18.140625" style="87" customWidth="1"/>
    <col min="3" max="3" width="14.85546875" style="87" bestFit="1" customWidth="1"/>
    <col min="4" max="4" width="12.5703125" style="87" bestFit="1" customWidth="1"/>
    <col min="5" max="5" width="12.42578125" style="87" customWidth="1"/>
    <col min="6" max="6" width="21.42578125" style="87" customWidth="1"/>
    <col min="7" max="7" width="39" style="87" customWidth="1"/>
    <col min="8" max="8" width="20.42578125" style="87" customWidth="1"/>
    <col min="9" max="16384" width="9.140625" style="87"/>
  </cols>
  <sheetData>
    <row r="1" spans="1:7" ht="26.25">
      <c r="A1" s="109" t="s">
        <v>375</v>
      </c>
      <c r="B1" s="109"/>
      <c r="C1" s="109"/>
      <c r="D1" s="109"/>
      <c r="E1" s="109"/>
      <c r="F1" s="109"/>
      <c r="G1" s="109"/>
    </row>
    <row r="2" spans="1:7" ht="39.950000000000003" customHeight="1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384</v>
      </c>
      <c r="B3" s="47" t="s">
        <v>1899</v>
      </c>
      <c r="C3" s="61">
        <v>300000</v>
      </c>
      <c r="D3" s="61">
        <v>201670</v>
      </c>
      <c r="E3" s="89">
        <v>0.67223333333333335</v>
      </c>
      <c r="F3" s="91">
        <f>C3-D3</f>
        <v>98330</v>
      </c>
      <c r="G3" s="90"/>
    </row>
    <row r="4" spans="1:7" ht="39.950000000000003" customHeight="1">
      <c r="A4" s="47" t="s">
        <v>43</v>
      </c>
      <c r="B4" s="47" t="s">
        <v>1899</v>
      </c>
      <c r="C4" s="61">
        <v>50000</v>
      </c>
      <c r="D4" s="61">
        <v>18920</v>
      </c>
      <c r="E4" s="89">
        <v>0.37840000000000001</v>
      </c>
      <c r="F4" s="91">
        <f t="shared" ref="F4:F5" si="0">C4-D4</f>
        <v>31080</v>
      </c>
      <c r="G4" s="90"/>
    </row>
    <row r="5" spans="1:7" ht="39.950000000000003" customHeight="1">
      <c r="A5" s="47" t="s">
        <v>256</v>
      </c>
      <c r="B5" s="47" t="s">
        <v>1899</v>
      </c>
      <c r="C5" s="61">
        <v>30000</v>
      </c>
      <c r="D5" s="61">
        <v>18310</v>
      </c>
      <c r="E5" s="89">
        <v>0.61033333333333328</v>
      </c>
      <c r="F5" s="91">
        <f t="shared" si="0"/>
        <v>11690</v>
      </c>
      <c r="G5" s="90"/>
    </row>
    <row r="6" spans="1:7" ht="39.950000000000003" customHeight="1">
      <c r="A6" s="86" t="s">
        <v>2800</v>
      </c>
    </row>
    <row r="7" spans="1:7" ht="39.950000000000003" customHeight="1">
      <c r="A7" s="88" t="s">
        <v>3</v>
      </c>
      <c r="B7" s="88" t="s">
        <v>1882</v>
      </c>
      <c r="C7" s="88" t="s">
        <v>2798</v>
      </c>
      <c r="D7" s="88" t="s">
        <v>1864</v>
      </c>
      <c r="E7" s="88" t="s">
        <v>1860</v>
      </c>
      <c r="F7" s="88" t="s">
        <v>2802</v>
      </c>
      <c r="G7" s="88" t="s">
        <v>2799</v>
      </c>
    </row>
    <row r="8" spans="1:7" ht="39.950000000000003" customHeight="1">
      <c r="A8" s="47" t="s">
        <v>1082</v>
      </c>
      <c r="B8" s="47" t="s">
        <v>1899</v>
      </c>
      <c r="C8" s="61">
        <v>800000</v>
      </c>
      <c r="D8" s="61">
        <v>496730</v>
      </c>
      <c r="E8" s="89">
        <v>0.62091249999999998</v>
      </c>
      <c r="F8" s="91">
        <f>C8-D8</f>
        <v>303270</v>
      </c>
      <c r="G8" s="90"/>
    </row>
    <row r="9" spans="1:7" ht="39.950000000000003" customHeight="1">
      <c r="A9" s="47" t="s">
        <v>1449</v>
      </c>
      <c r="B9" s="47" t="s">
        <v>1899</v>
      </c>
      <c r="C9" s="61">
        <v>600000</v>
      </c>
      <c r="D9" s="61">
        <v>395370</v>
      </c>
      <c r="E9" s="89">
        <v>0.65895000000000004</v>
      </c>
      <c r="F9" s="91">
        <f t="shared" ref="F9:F12" si="1">C9-D9</f>
        <v>204630</v>
      </c>
      <c r="G9" s="90"/>
    </row>
    <row r="10" spans="1:7" ht="39.950000000000003" customHeight="1">
      <c r="A10" s="47" t="s">
        <v>386</v>
      </c>
      <c r="B10" s="47" t="s">
        <v>1899</v>
      </c>
      <c r="C10" s="61">
        <v>250000</v>
      </c>
      <c r="D10" s="61">
        <v>167300</v>
      </c>
      <c r="E10" s="89">
        <v>0.66920000000000002</v>
      </c>
      <c r="F10" s="91">
        <f t="shared" si="1"/>
        <v>82700</v>
      </c>
      <c r="G10" s="90"/>
    </row>
    <row r="11" spans="1:7" ht="39.950000000000003" customHeight="1">
      <c r="A11" s="47" t="s">
        <v>131</v>
      </c>
      <c r="B11" s="47" t="s">
        <v>1899</v>
      </c>
      <c r="C11" s="61">
        <v>160000</v>
      </c>
      <c r="D11" s="61">
        <v>95700</v>
      </c>
      <c r="E11" s="89">
        <v>0.59812500000000002</v>
      </c>
      <c r="F11" s="91">
        <f t="shared" si="1"/>
        <v>64300</v>
      </c>
      <c r="G11" s="90"/>
    </row>
    <row r="12" spans="1:7" ht="39.950000000000003" customHeight="1">
      <c r="A12" s="47" t="s">
        <v>43</v>
      </c>
      <c r="B12" s="47" t="s">
        <v>1899</v>
      </c>
      <c r="C12" s="61">
        <v>70000</v>
      </c>
      <c r="D12" s="61">
        <v>40040</v>
      </c>
      <c r="E12" s="89">
        <v>0.57199999999999995</v>
      </c>
      <c r="F12" s="91">
        <f t="shared" si="1"/>
        <v>29960</v>
      </c>
      <c r="G12" s="90"/>
    </row>
  </sheetData>
  <mergeCells count="1">
    <mergeCell ref="A1:G1"/>
  </mergeCells>
  <printOptions horizontalCentered="1"/>
  <pageMargins left="0" right="0" top="0" bottom="0.74803149606299213" header="0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1"/>
  <sheetViews>
    <sheetView workbookViewId="0">
      <selection activeCell="G36" sqref="G36"/>
    </sheetView>
  </sheetViews>
  <sheetFormatPr defaultRowHeight="15"/>
  <cols>
    <col min="1" max="1" width="23.140625" style="87" bestFit="1" customWidth="1"/>
    <col min="2" max="2" width="13.85546875" style="87" bestFit="1" customWidth="1"/>
    <col min="3" max="3" width="14.85546875" style="87" bestFit="1" customWidth="1"/>
    <col min="4" max="4" width="12.5703125" style="87" bestFit="1" customWidth="1"/>
    <col min="5" max="5" width="11.5703125" style="87" customWidth="1"/>
    <col min="6" max="6" width="23.140625" style="87" customWidth="1"/>
    <col min="7" max="7" width="39.28515625" style="87" customWidth="1"/>
    <col min="8" max="16384" width="9.140625" style="87"/>
  </cols>
  <sheetData>
    <row r="1" spans="1:7" ht="26.25">
      <c r="A1" s="109" t="s">
        <v>375</v>
      </c>
      <c r="B1" s="109"/>
      <c r="C1" s="109"/>
      <c r="D1" s="109"/>
      <c r="E1" s="109"/>
      <c r="F1" s="109"/>
      <c r="G1" s="109"/>
    </row>
    <row r="2" spans="1:7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729</v>
      </c>
      <c r="B3" s="47" t="s">
        <v>2803</v>
      </c>
      <c r="C3" s="61">
        <v>150000</v>
      </c>
      <c r="D3" s="61">
        <v>94280</v>
      </c>
      <c r="E3" s="89">
        <v>0.62853333333333339</v>
      </c>
      <c r="F3" s="91">
        <f>C3-D3</f>
        <v>55720</v>
      </c>
      <c r="G3" s="90"/>
    </row>
    <row r="4" spans="1:7" ht="39.950000000000003" customHeight="1">
      <c r="A4" s="47" t="s">
        <v>2717</v>
      </c>
      <c r="B4" s="47" t="s">
        <v>2803</v>
      </c>
      <c r="C4" s="61">
        <v>40000</v>
      </c>
      <c r="D4" s="61">
        <v>4600</v>
      </c>
      <c r="E4" s="89">
        <v>0.115</v>
      </c>
      <c r="F4" s="91">
        <f>C4-D4</f>
        <v>35400</v>
      </c>
      <c r="G4" s="90"/>
    </row>
    <row r="5" spans="1:7" ht="39.950000000000003" customHeight="1">
      <c r="A5" s="47" t="s">
        <v>2183</v>
      </c>
      <c r="B5" s="47" t="s">
        <v>2803</v>
      </c>
      <c r="C5" s="61">
        <v>60000</v>
      </c>
      <c r="D5" s="61">
        <v>26380</v>
      </c>
      <c r="E5" s="89">
        <v>0.43966666666666665</v>
      </c>
      <c r="F5" s="91">
        <f t="shared" ref="F5:F11" si="0">C5-D5</f>
        <v>33620</v>
      </c>
      <c r="G5" s="90"/>
    </row>
    <row r="6" spans="1:7" ht="39.950000000000003" customHeight="1">
      <c r="A6" s="47" t="s">
        <v>270</v>
      </c>
      <c r="B6" s="47" t="s">
        <v>2803</v>
      </c>
      <c r="C6" s="61">
        <v>68012.5</v>
      </c>
      <c r="D6" s="61">
        <v>17535</v>
      </c>
      <c r="E6" s="89">
        <v>0.25782025362984745</v>
      </c>
      <c r="F6" s="91">
        <f t="shared" si="0"/>
        <v>50477.5</v>
      </c>
      <c r="G6" s="90"/>
    </row>
    <row r="7" spans="1:7" ht="39.950000000000003" customHeight="1">
      <c r="A7" s="47" t="s">
        <v>725</v>
      </c>
      <c r="B7" s="47" t="s">
        <v>2803</v>
      </c>
      <c r="C7" s="61">
        <v>60000</v>
      </c>
      <c r="D7" s="61">
        <v>25780</v>
      </c>
      <c r="E7" s="89">
        <v>0.42966666666666664</v>
      </c>
      <c r="F7" s="91">
        <f t="shared" si="0"/>
        <v>34220</v>
      </c>
      <c r="G7" s="90"/>
    </row>
    <row r="8" spans="1:7" ht="39.950000000000003" customHeight="1">
      <c r="A8" s="47" t="s">
        <v>164</v>
      </c>
      <c r="B8" s="47" t="s">
        <v>2803</v>
      </c>
      <c r="C8" s="61">
        <v>50000</v>
      </c>
      <c r="D8" s="61">
        <v>28410</v>
      </c>
      <c r="E8" s="89">
        <v>0.56820000000000004</v>
      </c>
      <c r="F8" s="91">
        <f t="shared" si="0"/>
        <v>21590</v>
      </c>
      <c r="G8" s="90"/>
    </row>
    <row r="9" spans="1:7" ht="39.950000000000003" customHeight="1">
      <c r="A9" s="47" t="s">
        <v>2571</v>
      </c>
      <c r="B9" s="47" t="s">
        <v>2803</v>
      </c>
      <c r="C9" s="61">
        <v>60000</v>
      </c>
      <c r="D9" s="61">
        <v>36060</v>
      </c>
      <c r="E9" s="89">
        <v>0.60099999999999998</v>
      </c>
      <c r="F9" s="91">
        <f t="shared" si="0"/>
        <v>23940</v>
      </c>
      <c r="G9" s="90"/>
    </row>
    <row r="10" spans="1:7" ht="39.950000000000003" customHeight="1">
      <c r="A10" s="47" t="s">
        <v>274</v>
      </c>
      <c r="B10" s="47" t="s">
        <v>2803</v>
      </c>
      <c r="C10" s="61">
        <v>60000</v>
      </c>
      <c r="D10" s="61">
        <v>24490</v>
      </c>
      <c r="E10" s="89">
        <v>0.40816666666666668</v>
      </c>
      <c r="F10" s="91">
        <f t="shared" si="0"/>
        <v>35510</v>
      </c>
      <c r="G10" s="90"/>
    </row>
    <row r="11" spans="1:7" ht="39.950000000000003" customHeight="1">
      <c r="A11" s="47" t="s">
        <v>201</v>
      </c>
      <c r="B11" s="47" t="s">
        <v>2803</v>
      </c>
      <c r="C11" s="61">
        <v>30000</v>
      </c>
      <c r="D11" s="61">
        <v>11890</v>
      </c>
      <c r="E11" s="89">
        <v>0.39633333333333332</v>
      </c>
      <c r="F11" s="91">
        <f t="shared" si="0"/>
        <v>18110</v>
      </c>
      <c r="G11" s="90"/>
    </row>
    <row r="12" spans="1:7">
      <c r="A12" s="86" t="s">
        <v>2800</v>
      </c>
    </row>
    <row r="13" spans="1:7">
      <c r="A13" s="88" t="s">
        <v>3</v>
      </c>
      <c r="B13" s="88" t="s">
        <v>1882</v>
      </c>
      <c r="C13" s="88" t="s">
        <v>2798</v>
      </c>
      <c r="D13" s="88" t="s">
        <v>1864</v>
      </c>
      <c r="E13" s="88" t="s">
        <v>1860</v>
      </c>
      <c r="F13" s="88" t="s">
        <v>2802</v>
      </c>
      <c r="G13" s="88" t="s">
        <v>2799</v>
      </c>
    </row>
    <row r="14" spans="1:7" ht="39.950000000000003" customHeight="1">
      <c r="A14" s="47" t="s">
        <v>233</v>
      </c>
      <c r="B14" s="47" t="s">
        <v>2803</v>
      </c>
      <c r="C14" s="61">
        <v>150000</v>
      </c>
      <c r="D14" s="61">
        <v>49130</v>
      </c>
      <c r="E14" s="89">
        <v>0.32753333333333334</v>
      </c>
      <c r="F14" s="91">
        <f>C14-D14</f>
        <v>100870</v>
      </c>
      <c r="G14" s="90"/>
    </row>
    <row r="15" spans="1:7" ht="39.950000000000003" customHeight="1">
      <c r="A15" s="47" t="s">
        <v>727</v>
      </c>
      <c r="B15" s="47" t="s">
        <v>2803</v>
      </c>
      <c r="C15" s="61">
        <v>100000</v>
      </c>
      <c r="D15" s="61">
        <v>14360</v>
      </c>
      <c r="E15" s="89">
        <v>0.14360000000000001</v>
      </c>
      <c r="F15" s="91">
        <f t="shared" ref="F15:F21" si="1">C15-D15</f>
        <v>85640</v>
      </c>
      <c r="G15" s="90"/>
    </row>
    <row r="16" spans="1:7" ht="39.950000000000003" customHeight="1">
      <c r="A16" s="47" t="s">
        <v>2183</v>
      </c>
      <c r="B16" s="47" t="s">
        <v>2803</v>
      </c>
      <c r="C16" s="61">
        <v>80000</v>
      </c>
      <c r="D16" s="61">
        <v>23260</v>
      </c>
      <c r="E16" s="89">
        <v>0.29075000000000001</v>
      </c>
      <c r="F16" s="91">
        <f t="shared" si="1"/>
        <v>56740</v>
      </c>
      <c r="G16" s="90"/>
    </row>
    <row r="17" spans="1:7" ht="39.950000000000003" customHeight="1">
      <c r="A17" s="47" t="s">
        <v>270</v>
      </c>
      <c r="B17" s="47" t="s">
        <v>2803</v>
      </c>
      <c r="C17" s="61">
        <v>50000</v>
      </c>
      <c r="D17" s="61">
        <v>0</v>
      </c>
      <c r="E17" s="89">
        <v>0</v>
      </c>
      <c r="F17" s="91">
        <f t="shared" si="1"/>
        <v>50000</v>
      </c>
      <c r="G17" s="90"/>
    </row>
    <row r="18" spans="1:7" ht="39.950000000000003" customHeight="1">
      <c r="A18" s="47" t="s">
        <v>725</v>
      </c>
      <c r="B18" s="47" t="s">
        <v>2803</v>
      </c>
      <c r="C18" s="61">
        <v>50000</v>
      </c>
      <c r="D18" s="61">
        <v>15870</v>
      </c>
      <c r="E18" s="89">
        <v>0.31740000000000002</v>
      </c>
      <c r="F18" s="91">
        <f t="shared" si="1"/>
        <v>34130</v>
      </c>
      <c r="G18" s="90"/>
    </row>
    <row r="19" spans="1:7" ht="39.950000000000003" customHeight="1">
      <c r="A19" s="47" t="s">
        <v>164</v>
      </c>
      <c r="B19" s="47" t="s">
        <v>2803</v>
      </c>
      <c r="C19" s="61">
        <v>50000</v>
      </c>
      <c r="D19" s="61">
        <v>24470</v>
      </c>
      <c r="E19" s="89">
        <v>0.4894</v>
      </c>
      <c r="F19" s="91">
        <f t="shared" si="1"/>
        <v>25530</v>
      </c>
      <c r="G19" s="90"/>
    </row>
    <row r="20" spans="1:7" ht="39.950000000000003" customHeight="1">
      <c r="A20" s="47" t="s">
        <v>1176</v>
      </c>
      <c r="B20" s="47" t="s">
        <v>2803</v>
      </c>
      <c r="C20" s="61">
        <v>120000</v>
      </c>
      <c r="D20" s="61">
        <v>90550</v>
      </c>
      <c r="E20" s="89">
        <v>0.75458333333333338</v>
      </c>
      <c r="F20" s="91">
        <f t="shared" si="1"/>
        <v>29450</v>
      </c>
      <c r="G20" s="90"/>
    </row>
    <row r="21" spans="1:7" ht="39.950000000000003" customHeight="1">
      <c r="A21" s="47" t="s">
        <v>729</v>
      </c>
      <c r="B21" s="47" t="s">
        <v>2803</v>
      </c>
      <c r="C21" s="61">
        <v>50000</v>
      </c>
      <c r="D21" s="61">
        <v>17850</v>
      </c>
      <c r="E21" s="89">
        <v>0.35699999999999998</v>
      </c>
      <c r="F21" s="91">
        <f t="shared" si="1"/>
        <v>32150</v>
      </c>
      <c r="G21" s="90"/>
    </row>
  </sheetData>
  <mergeCells count="1">
    <mergeCell ref="A1:G1"/>
  </mergeCells>
  <printOptions horizontalCentered="1" verticalCentered="1"/>
  <pageMargins left="0" right="0" top="0" bottom="0" header="0" footer="0"/>
  <pageSetup scale="8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8"/>
  <sheetViews>
    <sheetView topLeftCell="A6" workbookViewId="0">
      <selection activeCell="A6" sqref="A1:XFD1048576"/>
    </sheetView>
  </sheetViews>
  <sheetFormatPr defaultRowHeight="39.950000000000003" customHeight="1"/>
  <cols>
    <col min="1" max="1" width="25" style="87" bestFit="1" customWidth="1"/>
    <col min="2" max="2" width="15.140625" style="87" bestFit="1" customWidth="1"/>
    <col min="3" max="3" width="14.85546875" style="87" bestFit="1" customWidth="1"/>
    <col min="4" max="4" width="12.5703125" style="87" bestFit="1" customWidth="1"/>
    <col min="5" max="5" width="14" style="87" customWidth="1"/>
    <col min="6" max="6" width="24.7109375" style="87" customWidth="1"/>
    <col min="7" max="7" width="38.7109375" style="87" customWidth="1"/>
    <col min="8" max="16384" width="9.140625" style="87"/>
  </cols>
  <sheetData>
    <row r="1" spans="1:7" ht="39.950000000000003" customHeight="1">
      <c r="A1" s="109" t="s">
        <v>375</v>
      </c>
      <c r="B1" s="109"/>
      <c r="C1" s="109"/>
      <c r="D1" s="109"/>
      <c r="E1" s="109"/>
      <c r="F1" s="109"/>
      <c r="G1" s="109"/>
    </row>
    <row r="2" spans="1:7" ht="15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412</v>
      </c>
      <c r="B3" s="47" t="s">
        <v>1902</v>
      </c>
      <c r="C3" s="61">
        <v>120000</v>
      </c>
      <c r="D3" s="61">
        <v>52780</v>
      </c>
      <c r="E3" s="89">
        <v>0.43983333333333335</v>
      </c>
      <c r="F3" s="91">
        <f>C3-D3</f>
        <v>67220</v>
      </c>
      <c r="G3" s="90"/>
    </row>
    <row r="4" spans="1:7" ht="39.950000000000003" customHeight="1">
      <c r="A4" s="47" t="s">
        <v>2181</v>
      </c>
      <c r="B4" s="47" t="s">
        <v>1902</v>
      </c>
      <c r="C4" s="61">
        <v>130000</v>
      </c>
      <c r="D4" s="61">
        <v>93700</v>
      </c>
      <c r="E4" s="89">
        <v>0.72076923076923072</v>
      </c>
      <c r="F4" s="91">
        <f t="shared" ref="F4:F10" si="0">C4-D4</f>
        <v>36300</v>
      </c>
      <c r="G4" s="90"/>
    </row>
    <row r="5" spans="1:7" ht="39.950000000000003" customHeight="1">
      <c r="A5" s="47" t="s">
        <v>1552</v>
      </c>
      <c r="B5" s="47" t="s">
        <v>1902</v>
      </c>
      <c r="C5" s="61">
        <v>60000</v>
      </c>
      <c r="D5" s="61">
        <v>30515</v>
      </c>
      <c r="E5" s="89">
        <v>0.50858333333333339</v>
      </c>
      <c r="F5" s="91">
        <f t="shared" si="0"/>
        <v>29485</v>
      </c>
      <c r="G5" s="90"/>
    </row>
    <row r="6" spans="1:7" ht="39.950000000000003" customHeight="1">
      <c r="A6" s="47" t="s">
        <v>277</v>
      </c>
      <c r="B6" s="47" t="s">
        <v>1902</v>
      </c>
      <c r="C6" s="61">
        <v>40000</v>
      </c>
      <c r="D6" s="61">
        <v>20310</v>
      </c>
      <c r="E6" s="89">
        <v>0.50775000000000003</v>
      </c>
      <c r="F6" s="91">
        <f t="shared" si="0"/>
        <v>19690</v>
      </c>
      <c r="G6" s="90"/>
    </row>
    <row r="7" spans="1:7" ht="39.950000000000003" customHeight="1">
      <c r="A7" s="47" t="s">
        <v>2633</v>
      </c>
      <c r="B7" s="47" t="s">
        <v>1902</v>
      </c>
      <c r="C7" s="61">
        <v>30000</v>
      </c>
      <c r="D7" s="61">
        <v>8440</v>
      </c>
      <c r="E7" s="89">
        <v>0.28133333333333332</v>
      </c>
      <c r="F7" s="91">
        <f t="shared" si="0"/>
        <v>21560</v>
      </c>
      <c r="G7" s="90"/>
    </row>
    <row r="8" spans="1:7" ht="39.950000000000003" customHeight="1">
      <c r="A8" s="47" t="s">
        <v>2219</v>
      </c>
      <c r="B8" s="47" t="s">
        <v>1902</v>
      </c>
      <c r="C8" s="61">
        <v>40000</v>
      </c>
      <c r="D8" s="61">
        <v>11520</v>
      </c>
      <c r="E8" s="89">
        <v>0.28799999999999998</v>
      </c>
      <c r="F8" s="91">
        <f t="shared" si="0"/>
        <v>28480</v>
      </c>
      <c r="G8" s="90"/>
    </row>
    <row r="9" spans="1:7" ht="39.950000000000003" customHeight="1">
      <c r="A9" s="47" t="s">
        <v>14</v>
      </c>
      <c r="B9" s="47" t="s">
        <v>1902</v>
      </c>
      <c r="C9" s="61">
        <v>30000</v>
      </c>
      <c r="D9" s="61">
        <v>13090</v>
      </c>
      <c r="E9" s="89">
        <v>0.43633333333333335</v>
      </c>
      <c r="F9" s="91">
        <f t="shared" si="0"/>
        <v>16910</v>
      </c>
      <c r="G9" s="90"/>
    </row>
    <row r="10" spans="1:7" ht="39.950000000000003" customHeight="1">
      <c r="A10" s="47" t="s">
        <v>2010</v>
      </c>
      <c r="B10" s="47" t="s">
        <v>1902</v>
      </c>
      <c r="C10" s="61">
        <v>30000</v>
      </c>
      <c r="D10" s="61">
        <v>13755</v>
      </c>
      <c r="E10" s="89">
        <v>0.45850000000000002</v>
      </c>
      <c r="F10" s="91">
        <f t="shared" si="0"/>
        <v>16245</v>
      </c>
      <c r="G10" s="90"/>
    </row>
    <row r="11" spans="1:7" ht="15">
      <c r="A11" s="86" t="s">
        <v>2800</v>
      </c>
    </row>
    <row r="12" spans="1:7" ht="15">
      <c r="A12" s="88" t="s">
        <v>3</v>
      </c>
      <c r="B12" s="88" t="s">
        <v>1882</v>
      </c>
      <c r="C12" s="88" t="s">
        <v>2798</v>
      </c>
      <c r="D12" s="88" t="s">
        <v>1864</v>
      </c>
      <c r="E12" s="88" t="s">
        <v>1860</v>
      </c>
      <c r="F12" s="88" t="s">
        <v>2802</v>
      </c>
      <c r="G12" s="88" t="s">
        <v>2799</v>
      </c>
    </row>
    <row r="13" spans="1:7" ht="39.950000000000003" customHeight="1">
      <c r="A13" s="47" t="s">
        <v>410</v>
      </c>
      <c r="B13" s="47" t="s">
        <v>1902</v>
      </c>
      <c r="C13" s="61">
        <v>150000</v>
      </c>
      <c r="D13" s="61">
        <v>26870</v>
      </c>
      <c r="E13" s="89">
        <v>0.17913333333333334</v>
      </c>
      <c r="F13" s="91">
        <f>C13-D13</f>
        <v>123130</v>
      </c>
      <c r="G13" s="90"/>
    </row>
    <row r="14" spans="1:7" ht="39.950000000000003" customHeight="1">
      <c r="A14" s="47" t="s">
        <v>412</v>
      </c>
      <c r="B14" s="47" t="s">
        <v>1902</v>
      </c>
      <c r="C14" s="61">
        <v>200000</v>
      </c>
      <c r="D14" s="61">
        <v>64060</v>
      </c>
      <c r="E14" s="89">
        <v>0.32029999999999997</v>
      </c>
      <c r="F14" s="91">
        <f t="shared" ref="F14:F18" si="1">C14-D14</f>
        <v>135940</v>
      </c>
      <c r="G14" s="90"/>
    </row>
    <row r="15" spans="1:7" ht="39.950000000000003" customHeight="1">
      <c r="A15" s="47" t="s">
        <v>290</v>
      </c>
      <c r="B15" s="47" t="s">
        <v>1902</v>
      </c>
      <c r="C15" s="61">
        <v>150000</v>
      </c>
      <c r="D15" s="61">
        <v>102150</v>
      </c>
      <c r="E15" s="89">
        <v>0.68100000000000005</v>
      </c>
      <c r="F15" s="91">
        <f t="shared" si="1"/>
        <v>47850</v>
      </c>
      <c r="G15" s="90"/>
    </row>
    <row r="16" spans="1:7" ht="39.950000000000003" customHeight="1">
      <c r="A16" s="47" t="s">
        <v>1552</v>
      </c>
      <c r="B16" s="47" t="s">
        <v>1902</v>
      </c>
      <c r="C16" s="61">
        <v>50000</v>
      </c>
      <c r="D16" s="61">
        <v>13450</v>
      </c>
      <c r="E16" s="89">
        <v>0.26900000000000002</v>
      </c>
      <c r="F16" s="91">
        <f t="shared" si="1"/>
        <v>36550</v>
      </c>
      <c r="G16" s="90"/>
    </row>
    <row r="17" spans="1:7" ht="39.950000000000003" customHeight="1">
      <c r="A17" s="47" t="s">
        <v>395</v>
      </c>
      <c r="B17" s="47" t="s">
        <v>1902</v>
      </c>
      <c r="C17" s="61">
        <v>50000</v>
      </c>
      <c r="D17" s="61">
        <v>31800</v>
      </c>
      <c r="E17" s="89">
        <v>0.63600000000000001</v>
      </c>
      <c r="F17" s="91">
        <f t="shared" si="1"/>
        <v>18200</v>
      </c>
      <c r="G17" s="90"/>
    </row>
    <row r="18" spans="1:7" ht="39.950000000000003" customHeight="1">
      <c r="A18" s="47" t="s">
        <v>2633</v>
      </c>
      <c r="B18" s="47" t="s">
        <v>1902</v>
      </c>
      <c r="C18" s="61">
        <v>50000</v>
      </c>
      <c r="D18" s="61">
        <v>3640</v>
      </c>
      <c r="E18" s="89">
        <v>7.2800000000000004E-2</v>
      </c>
      <c r="F18" s="91">
        <f t="shared" si="1"/>
        <v>46360</v>
      </c>
      <c r="G18" s="90"/>
    </row>
  </sheetData>
  <mergeCells count="1">
    <mergeCell ref="A1:G1"/>
  </mergeCells>
  <printOptions horizontalCentered="1" verticalCentered="1"/>
  <pageMargins left="0" right="0" top="0" bottom="0.74803149606299213" header="0" footer="0"/>
  <pageSetup scale="8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7"/>
  <sheetViews>
    <sheetView tabSelected="1" topLeftCell="A11" workbookViewId="0">
      <selection activeCell="G20" sqref="G20"/>
    </sheetView>
  </sheetViews>
  <sheetFormatPr defaultRowHeight="39.950000000000003" customHeight="1"/>
  <cols>
    <col min="1" max="1" width="25" style="87" bestFit="1" customWidth="1"/>
    <col min="2" max="2" width="18.42578125" style="87" bestFit="1" customWidth="1"/>
    <col min="3" max="3" width="21.7109375" style="87" bestFit="1" customWidth="1"/>
    <col min="4" max="4" width="12.5703125" style="87" bestFit="1" customWidth="1"/>
    <col min="5" max="5" width="14" style="87" customWidth="1"/>
    <col min="6" max="6" width="24.7109375" style="87" customWidth="1"/>
    <col min="7" max="7" width="38.7109375" style="87" customWidth="1"/>
    <col min="8" max="16384" width="9.140625" style="87"/>
  </cols>
  <sheetData>
    <row r="1" spans="1:7" ht="39.950000000000003" customHeight="1">
      <c r="A1" s="109" t="s">
        <v>375</v>
      </c>
      <c r="B1" s="109"/>
      <c r="C1" s="109"/>
      <c r="D1" s="109"/>
      <c r="E1" s="109"/>
      <c r="F1" s="109"/>
      <c r="G1" s="109"/>
    </row>
    <row r="2" spans="1:7" ht="15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397</v>
      </c>
      <c r="B3" s="47" t="s">
        <v>1901</v>
      </c>
      <c r="C3" s="61">
        <v>200000</v>
      </c>
      <c r="D3" s="61">
        <v>133795</v>
      </c>
      <c r="E3" s="89">
        <v>0.66897499999999999</v>
      </c>
      <c r="F3" s="91">
        <f>C3-D3</f>
        <v>66205</v>
      </c>
      <c r="G3" s="90"/>
    </row>
    <row r="4" spans="1:7" ht="39.950000000000003" customHeight="1">
      <c r="A4" s="47" t="s">
        <v>184</v>
      </c>
      <c r="B4" s="47" t="s">
        <v>1901</v>
      </c>
      <c r="C4" s="61">
        <v>100000</v>
      </c>
      <c r="D4" s="61">
        <v>68050</v>
      </c>
      <c r="E4" s="89">
        <v>0.68049999999999999</v>
      </c>
      <c r="F4" s="91">
        <f t="shared" ref="F4:F11" si="0">C4-D4</f>
        <v>31950</v>
      </c>
      <c r="G4" s="90"/>
    </row>
    <row r="5" spans="1:7" ht="39.950000000000003" customHeight="1">
      <c r="A5" s="47" t="s">
        <v>968</v>
      </c>
      <c r="B5" s="47" t="s">
        <v>1901</v>
      </c>
      <c r="C5" s="61">
        <v>60000</v>
      </c>
      <c r="D5" s="61">
        <v>38555</v>
      </c>
      <c r="E5" s="89">
        <v>0.64258333333333328</v>
      </c>
      <c r="F5" s="91">
        <f t="shared" si="0"/>
        <v>21445</v>
      </c>
      <c r="G5" s="90"/>
    </row>
    <row r="6" spans="1:7" ht="39.950000000000003" customHeight="1">
      <c r="A6" s="47" t="s">
        <v>2179</v>
      </c>
      <c r="B6" s="47" t="s">
        <v>1901</v>
      </c>
      <c r="C6" s="61">
        <v>30000</v>
      </c>
      <c r="D6" s="61">
        <v>19920</v>
      </c>
      <c r="E6" s="89">
        <v>0.66400000000000003</v>
      </c>
      <c r="F6" s="91">
        <f t="shared" si="0"/>
        <v>10080</v>
      </c>
      <c r="G6" s="90"/>
    </row>
    <row r="7" spans="1:7" ht="39.950000000000003" customHeight="1">
      <c r="A7" s="47" t="s">
        <v>2439</v>
      </c>
      <c r="B7" s="47" t="s">
        <v>1901</v>
      </c>
      <c r="C7" s="61">
        <v>30000</v>
      </c>
      <c r="D7" s="61">
        <v>8650</v>
      </c>
      <c r="E7" s="89">
        <v>0.28833333333333333</v>
      </c>
      <c r="F7" s="91">
        <f t="shared" si="0"/>
        <v>21350</v>
      </c>
      <c r="G7" s="90"/>
    </row>
    <row r="8" spans="1:7" ht="39.950000000000003" customHeight="1">
      <c r="A8" s="47" t="s">
        <v>64</v>
      </c>
      <c r="B8" s="47" t="s">
        <v>1901</v>
      </c>
      <c r="C8" s="61">
        <v>30000</v>
      </c>
      <c r="D8" s="61">
        <v>13965</v>
      </c>
      <c r="E8" s="89">
        <v>0.46550000000000002</v>
      </c>
      <c r="F8" s="91">
        <f t="shared" si="0"/>
        <v>16035</v>
      </c>
      <c r="G8" s="90"/>
    </row>
    <row r="9" spans="1:7" ht="39.950000000000003" customHeight="1">
      <c r="A9" s="47" t="s">
        <v>2014</v>
      </c>
      <c r="B9" s="47" t="s">
        <v>1901</v>
      </c>
      <c r="C9" s="61">
        <v>30000</v>
      </c>
      <c r="D9" s="61">
        <v>21350</v>
      </c>
      <c r="E9" s="89">
        <v>0.71166666666666667</v>
      </c>
      <c r="F9" s="91">
        <f t="shared" si="0"/>
        <v>8650</v>
      </c>
      <c r="G9" s="90"/>
    </row>
    <row r="10" spans="1:7" ht="39.950000000000003" customHeight="1">
      <c r="A10" s="47" t="s">
        <v>2447</v>
      </c>
      <c r="B10" s="47" t="s">
        <v>1901</v>
      </c>
      <c r="C10" s="61">
        <v>30000</v>
      </c>
      <c r="D10" s="61">
        <v>19215</v>
      </c>
      <c r="E10" s="89">
        <v>0.64049999999999996</v>
      </c>
      <c r="F10" s="91">
        <f t="shared" si="0"/>
        <v>10785</v>
      </c>
      <c r="G10" s="90"/>
    </row>
    <row r="11" spans="1:7" ht="42" customHeight="1">
      <c r="A11" s="47" t="s">
        <v>2534</v>
      </c>
      <c r="B11" s="47" t="s">
        <v>1901</v>
      </c>
      <c r="C11" s="61">
        <v>30000</v>
      </c>
      <c r="D11" s="61">
        <v>23435</v>
      </c>
      <c r="E11" s="89">
        <v>0.78116666666666668</v>
      </c>
      <c r="F11" s="91">
        <f t="shared" si="0"/>
        <v>6565</v>
      </c>
      <c r="G11" s="90"/>
    </row>
    <row r="12" spans="1:7" ht="19.5">
      <c r="A12" s="55" t="s">
        <v>2800</v>
      </c>
      <c r="B12" s="47"/>
      <c r="C12" s="61"/>
      <c r="D12" s="61"/>
      <c r="E12" s="89"/>
      <c r="F12" s="91"/>
      <c r="G12" s="90"/>
    </row>
    <row r="13" spans="1:7" ht="18.75">
      <c r="A13" s="92" t="s">
        <v>3</v>
      </c>
      <c r="B13" s="92" t="s">
        <v>1882</v>
      </c>
      <c r="C13" s="93" t="s">
        <v>2798</v>
      </c>
      <c r="D13" s="93" t="s">
        <v>1864</v>
      </c>
      <c r="E13" s="94" t="s">
        <v>1860</v>
      </c>
      <c r="F13" s="95" t="s">
        <v>2802</v>
      </c>
      <c r="G13" s="92" t="s">
        <v>2799</v>
      </c>
    </row>
    <row r="14" spans="1:7" ht="39.950000000000003" customHeight="1">
      <c r="A14" s="47" t="s">
        <v>397</v>
      </c>
      <c r="B14" s="47" t="s">
        <v>1901</v>
      </c>
      <c r="C14" s="61">
        <v>267877.80000000005</v>
      </c>
      <c r="D14" s="61">
        <v>134980</v>
      </c>
      <c r="E14" s="89">
        <v>0.50388647360848859</v>
      </c>
      <c r="F14" s="91">
        <f>C14-D14</f>
        <v>132897.80000000005</v>
      </c>
      <c r="G14" s="90"/>
    </row>
    <row r="15" spans="1:7" ht="39.950000000000003" customHeight="1">
      <c r="A15" s="47" t="s">
        <v>184</v>
      </c>
      <c r="B15" s="47" t="s">
        <v>1901</v>
      </c>
      <c r="C15" s="61">
        <v>150000</v>
      </c>
      <c r="D15" s="61">
        <v>87110</v>
      </c>
      <c r="E15" s="89">
        <v>0.58073333333333332</v>
      </c>
      <c r="F15" s="91">
        <f t="shared" ref="F15:F17" si="1">C15-D15</f>
        <v>62890</v>
      </c>
      <c r="G15" s="90"/>
    </row>
    <row r="16" spans="1:7" ht="39.950000000000003" customHeight="1">
      <c r="A16" s="47" t="s">
        <v>968</v>
      </c>
      <c r="B16" s="47" t="s">
        <v>1901</v>
      </c>
      <c r="C16" s="61">
        <v>80000</v>
      </c>
      <c r="D16" s="61">
        <v>19480</v>
      </c>
      <c r="E16" s="89">
        <v>0.24349999999999999</v>
      </c>
      <c r="F16" s="91">
        <f t="shared" si="1"/>
        <v>60520</v>
      </c>
      <c r="G16" s="90"/>
    </row>
    <row r="17" spans="1:7" ht="39.950000000000003" customHeight="1">
      <c r="A17" s="47" t="s">
        <v>1483</v>
      </c>
      <c r="B17" s="47" t="s">
        <v>1901</v>
      </c>
      <c r="C17" s="61">
        <v>80000</v>
      </c>
      <c r="D17" s="61">
        <v>38970</v>
      </c>
      <c r="E17" s="89">
        <v>0.48712499999999997</v>
      </c>
      <c r="F17" s="91">
        <f t="shared" si="1"/>
        <v>41030</v>
      </c>
      <c r="G17" s="90"/>
    </row>
  </sheetData>
  <mergeCells count="1">
    <mergeCell ref="A1:G1"/>
  </mergeCells>
  <printOptions horizontalCentered="1" verticalCentered="1"/>
  <pageMargins left="0" right="0" top="0" bottom="0" header="0" footer="0"/>
  <pageSetup scale="8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0"/>
  <sheetViews>
    <sheetView workbookViewId="0">
      <selection activeCell="G12" sqref="G12"/>
    </sheetView>
  </sheetViews>
  <sheetFormatPr defaultRowHeight="15"/>
  <cols>
    <col min="1" max="1" width="21.140625" style="87" bestFit="1" customWidth="1"/>
    <col min="2" max="2" width="18.140625" style="87" customWidth="1"/>
    <col min="3" max="3" width="14.85546875" style="87" bestFit="1" customWidth="1"/>
    <col min="4" max="4" width="12.5703125" style="87" bestFit="1" customWidth="1"/>
    <col min="5" max="5" width="12.42578125" style="87" customWidth="1"/>
    <col min="6" max="6" width="21.42578125" style="87" customWidth="1"/>
    <col min="7" max="7" width="39" style="87" customWidth="1"/>
    <col min="8" max="8" width="20.42578125" style="87" customWidth="1"/>
    <col min="9" max="16384" width="9.140625" style="87"/>
  </cols>
  <sheetData>
    <row r="1" spans="1:7" ht="26.25">
      <c r="A1" s="109" t="s">
        <v>375</v>
      </c>
      <c r="B1" s="109"/>
      <c r="C1" s="109"/>
      <c r="D1" s="109"/>
      <c r="E1" s="109"/>
      <c r="F1" s="109"/>
      <c r="G1" s="109"/>
    </row>
    <row r="2" spans="1:7">
      <c r="A2" s="88" t="s">
        <v>3</v>
      </c>
      <c r="B2" s="88" t="s">
        <v>1882</v>
      </c>
      <c r="C2" s="88" t="s">
        <v>2797</v>
      </c>
      <c r="D2" s="88" t="s">
        <v>1863</v>
      </c>
      <c r="E2" s="88" t="s">
        <v>1860</v>
      </c>
      <c r="F2" s="88" t="s">
        <v>2802</v>
      </c>
      <c r="G2" s="88" t="s">
        <v>2799</v>
      </c>
    </row>
    <row r="3" spans="1:7" ht="39.950000000000003" customHeight="1">
      <c r="A3" s="47" t="s">
        <v>96</v>
      </c>
      <c r="B3" s="47" t="s">
        <v>2804</v>
      </c>
      <c r="C3" s="61">
        <v>40000</v>
      </c>
      <c r="D3" s="61">
        <v>15680</v>
      </c>
      <c r="E3" s="89">
        <v>0.39200000000000002</v>
      </c>
      <c r="F3" s="91">
        <f>C3-D3</f>
        <v>24320</v>
      </c>
      <c r="G3" s="90"/>
    </row>
    <row r="4" spans="1:7" ht="39.950000000000003" customHeight="1">
      <c r="A4" s="47" t="s">
        <v>966</v>
      </c>
      <c r="B4" s="47" t="s">
        <v>2804</v>
      </c>
      <c r="C4" s="61">
        <v>80000</v>
      </c>
      <c r="D4" s="61">
        <v>23110</v>
      </c>
      <c r="E4" s="89">
        <v>0.28887499999999999</v>
      </c>
      <c r="F4" s="91">
        <f>C4-D4</f>
        <v>56890</v>
      </c>
      <c r="G4" s="90"/>
    </row>
    <row r="5" spans="1:7" ht="39.950000000000003" customHeight="1">
      <c r="A5" s="47" t="s">
        <v>1438</v>
      </c>
      <c r="B5" s="47" t="s">
        <v>2804</v>
      </c>
      <c r="C5" s="61">
        <v>60000</v>
      </c>
      <c r="D5" s="61">
        <v>43570</v>
      </c>
      <c r="E5" s="89">
        <v>0.72616666666666663</v>
      </c>
      <c r="F5" s="91">
        <f>C5-D5</f>
        <v>16430</v>
      </c>
      <c r="G5" s="90"/>
    </row>
    <row r="6" spans="1:7" ht="39.950000000000003" customHeight="1">
      <c r="A6" s="47" t="s">
        <v>1436</v>
      </c>
      <c r="B6" s="47" t="s">
        <v>2804</v>
      </c>
      <c r="C6" s="61">
        <v>40000</v>
      </c>
      <c r="D6" s="61">
        <v>14730</v>
      </c>
      <c r="E6" s="89">
        <v>0.36825000000000002</v>
      </c>
      <c r="F6" s="91">
        <f>C6-D6</f>
        <v>25270</v>
      </c>
      <c r="G6" s="90"/>
    </row>
    <row r="7" spans="1:7" ht="19.5">
      <c r="A7" s="55" t="s">
        <v>2800</v>
      </c>
      <c r="B7" s="47"/>
      <c r="C7" s="61"/>
      <c r="D7" s="61"/>
      <c r="E7" s="89"/>
      <c r="F7" s="91"/>
      <c r="G7" s="90"/>
    </row>
    <row r="8" spans="1:7">
      <c r="A8" s="88" t="s">
        <v>3</v>
      </c>
      <c r="B8" s="88" t="s">
        <v>1882</v>
      </c>
      <c r="C8" s="88" t="s">
        <v>2798</v>
      </c>
      <c r="D8" s="88" t="s">
        <v>1864</v>
      </c>
      <c r="E8" s="88" t="s">
        <v>1860</v>
      </c>
      <c r="F8" s="88" t="s">
        <v>2802</v>
      </c>
      <c r="G8" s="88" t="s">
        <v>2799</v>
      </c>
    </row>
    <row r="9" spans="1:7" ht="39.950000000000003" customHeight="1">
      <c r="A9" s="47" t="s">
        <v>1084</v>
      </c>
      <c r="B9" s="47" t="s">
        <v>2804</v>
      </c>
      <c r="C9" s="61">
        <v>80000</v>
      </c>
      <c r="D9" s="61">
        <v>22280</v>
      </c>
      <c r="E9" s="89">
        <v>0.27850000000000003</v>
      </c>
      <c r="F9" s="91">
        <f>C9-D9</f>
        <v>57720</v>
      </c>
      <c r="G9" s="90"/>
    </row>
    <row r="10" spans="1:7" ht="39.950000000000003" customHeight="1">
      <c r="A10" s="47" t="s">
        <v>96</v>
      </c>
      <c r="B10" s="47" t="s">
        <v>2804</v>
      </c>
      <c r="C10" s="61">
        <v>100000</v>
      </c>
      <c r="D10" s="61">
        <v>6570</v>
      </c>
      <c r="E10" s="89">
        <v>6.5699999999999995E-2</v>
      </c>
      <c r="F10" s="91">
        <f>C10-D10</f>
        <v>93430</v>
      </c>
      <c r="G10" s="90"/>
    </row>
  </sheetData>
  <mergeCells count="1">
    <mergeCell ref="A1:G1"/>
  </mergeCells>
  <printOptions horizontalCentered="1" verticalCentered="1"/>
  <pageMargins left="0" right="0" top="0" bottom="0" header="0" footer="0"/>
  <pageSetup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National Summary</vt:lpstr>
      <vt:lpstr>Zone wise Summary</vt:lpstr>
      <vt:lpstr>Final Target</vt:lpstr>
      <vt:lpstr>Atik</vt:lpstr>
      <vt:lpstr>Haider</vt:lpstr>
      <vt:lpstr>Hirok</vt:lpstr>
      <vt:lpstr>Kamrul</vt:lpstr>
      <vt:lpstr>Murad</vt:lpstr>
      <vt:lpstr>Masud</vt:lpstr>
      <vt:lpstr>Tutul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2020-09-30T12:38:31Z</dcterms:modified>
</cp:coreProperties>
</file>