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23040" windowHeight="9372" tabRatio="843" activeTab="2"/>
  </bookViews>
  <sheets>
    <sheet name="National Summary" sheetId="9" r:id="rId1"/>
    <sheet name="Zone wise Summary" sheetId="8" r:id="rId2"/>
    <sheet name="Final Target" sheetId="6" r:id="rId3"/>
  </sheets>
  <definedNames>
    <definedName name="_xlnm._FilterDatabase" localSheetId="2" hidden="1">'Final Target'!$A$6:$W$1399</definedName>
  </definedNames>
  <calcPr calcId="152511"/>
</workbook>
</file>

<file path=xl/calcChain.xml><?xml version="1.0" encoding="utf-8"?>
<calcChain xmlns="http://schemas.openxmlformats.org/spreadsheetml/2006/main">
  <c r="N1399" i="6" l="1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C4" i="8"/>
  <c r="B3" i="6" s="1"/>
  <c r="C3" i="8"/>
  <c r="B2" i="6" s="1"/>
  <c r="P260" i="6" l="1"/>
  <c r="P55" i="6"/>
  <c r="P73" i="6"/>
  <c r="P122" i="6"/>
  <c r="P149" i="6"/>
  <c r="P240" i="6"/>
  <c r="P10" i="6"/>
  <c r="P124" i="6"/>
  <c r="P167" i="6"/>
  <c r="P191" i="6"/>
  <c r="P206" i="6"/>
  <c r="P252" i="6"/>
  <c r="P114" i="6"/>
  <c r="P138" i="6"/>
  <c r="P131" i="6"/>
  <c r="P215" i="6"/>
  <c r="P160" i="6"/>
  <c r="P174" i="6"/>
  <c r="P258" i="6"/>
  <c r="P16" i="6"/>
  <c r="P24" i="6"/>
  <c r="P26" i="6"/>
  <c r="P29" i="6"/>
  <c r="P32" i="6"/>
  <c r="P35" i="6"/>
  <c r="P42" i="6"/>
  <c r="P47" i="6"/>
  <c r="P61" i="6"/>
  <c r="P80" i="6"/>
  <c r="P134" i="6"/>
  <c r="P163" i="6"/>
  <c r="P168" i="6"/>
  <c r="P185" i="6"/>
  <c r="P207" i="6"/>
  <c r="P223" i="6"/>
  <c r="P232" i="6"/>
  <c r="P242" i="6"/>
  <c r="V1396" i="6"/>
  <c r="V1392" i="6"/>
  <c r="W1392" i="6" s="1"/>
  <c r="V1388" i="6"/>
  <c r="W1388" i="6" s="1"/>
  <c r="V1384" i="6"/>
  <c r="V1380" i="6"/>
  <c r="V1399" i="6"/>
  <c r="V1395" i="6"/>
  <c r="W1395" i="6" s="1"/>
  <c r="V1391" i="6"/>
  <c r="W1391" i="6" s="1"/>
  <c r="V1387" i="6"/>
  <c r="V1383" i="6"/>
  <c r="V1379" i="6"/>
  <c r="V1376" i="6"/>
  <c r="V1374" i="6"/>
  <c r="V1372" i="6"/>
  <c r="V1370" i="6"/>
  <c r="V1366" i="6"/>
  <c r="V1363" i="6"/>
  <c r="V1353" i="6"/>
  <c r="V1351" i="6"/>
  <c r="V1347" i="6"/>
  <c r="V1343" i="6"/>
  <c r="V1398" i="6"/>
  <c r="W1398" i="6" s="1"/>
  <c r="V1394" i="6"/>
  <c r="W1394" i="6" s="1"/>
  <c r="V1390" i="6"/>
  <c r="V1386" i="6"/>
  <c r="V1382" i="6"/>
  <c r="V1373" i="6"/>
  <c r="V1365" i="6"/>
  <c r="V1362" i="6"/>
  <c r="V1361" i="6"/>
  <c r="V1359" i="6"/>
  <c r="V1358" i="6"/>
  <c r="V1357" i="6"/>
  <c r="V1355" i="6"/>
  <c r="V1352" i="6"/>
  <c r="V1350" i="6"/>
  <c r="V1346" i="6"/>
  <c r="V1342" i="6"/>
  <c r="V1340" i="6"/>
  <c r="V1339" i="6"/>
  <c r="V1389" i="6"/>
  <c r="V1375" i="6"/>
  <c r="V1367" i="6"/>
  <c r="V1385" i="6"/>
  <c r="V1369" i="6"/>
  <c r="V1360" i="6"/>
  <c r="V1345" i="6"/>
  <c r="V1337" i="6"/>
  <c r="V1333" i="6"/>
  <c r="V1381" i="6"/>
  <c r="V1364" i="6"/>
  <c r="V1356" i="6"/>
  <c r="V1336" i="6"/>
  <c r="V1331" i="6"/>
  <c r="V1329" i="6"/>
  <c r="V1328" i="6"/>
  <c r="V1327" i="6"/>
  <c r="V1320" i="6"/>
  <c r="V1378" i="6"/>
  <c r="V1371" i="6"/>
  <c r="V1354" i="6"/>
  <c r="V1349" i="6"/>
  <c r="V1344" i="6"/>
  <c r="V1335" i="6"/>
  <c r="V1330" i="6"/>
  <c r="V1326" i="6"/>
  <c r="V1324" i="6"/>
  <c r="V1323" i="6"/>
  <c r="V1318" i="6"/>
  <c r="V1316" i="6"/>
  <c r="V1397" i="6"/>
  <c r="W1397" i="6" s="1"/>
  <c r="V1348" i="6"/>
  <c r="V1334" i="6"/>
  <c r="V1317" i="6"/>
  <c r="V1305" i="6"/>
  <c r="V1302" i="6"/>
  <c r="V1299" i="6"/>
  <c r="V1294" i="6"/>
  <c r="V1293" i="6"/>
  <c r="V1290" i="6"/>
  <c r="V1284" i="6"/>
  <c r="V1282" i="6"/>
  <c r="V1279" i="6"/>
  <c r="V1271" i="6"/>
  <c r="V1269" i="6"/>
  <c r="V1262" i="6"/>
  <c r="V1261" i="6"/>
  <c r="V1258" i="6"/>
  <c r="V1257" i="6"/>
  <c r="V1254" i="6"/>
  <c r="V1249" i="6"/>
  <c r="V1248" i="6"/>
  <c r="V1242" i="6"/>
  <c r="V1238" i="6"/>
  <c r="V1234" i="6"/>
  <c r="V1230" i="6"/>
  <c r="V1225" i="6"/>
  <c r="V1223" i="6"/>
  <c r="V1393" i="6"/>
  <c r="W1393" i="6" s="1"/>
  <c r="V1332" i="6"/>
  <c r="V1321" i="6"/>
  <c r="V1314" i="6"/>
  <c r="V1313" i="6"/>
  <c r="V1310" i="6"/>
  <c r="V1308" i="6"/>
  <c r="V1306" i="6"/>
  <c r="V1304" i="6"/>
  <c r="V1298" i="6"/>
  <c r="V1295" i="6"/>
  <c r="V1289" i="6"/>
  <c r="V1283" i="6"/>
  <c r="V1277" i="6"/>
  <c r="V1273" i="6"/>
  <c r="V1267" i="6"/>
  <c r="V1265" i="6"/>
  <c r="V1256" i="6"/>
  <c r="V1252" i="6"/>
  <c r="V1247" i="6"/>
  <c r="V1246" i="6"/>
  <c r="V1245" i="6"/>
  <c r="V1244" i="6"/>
  <c r="V1243" i="6"/>
  <c r="V1241" i="6"/>
  <c r="V1368" i="6"/>
  <c r="V1322" i="6"/>
  <c r="V1319" i="6"/>
  <c r="V1307" i="6"/>
  <c r="V1301" i="6"/>
  <c r="V1296" i="6"/>
  <c r="V1292" i="6"/>
  <c r="V1287" i="6"/>
  <c r="V1280" i="6"/>
  <c r="V1276" i="6"/>
  <c r="V1275" i="6"/>
  <c r="V1272" i="6"/>
  <c r="V1270" i="6"/>
  <c r="V1266" i="6"/>
  <c r="V1264" i="6"/>
  <c r="V1260" i="6"/>
  <c r="V1255" i="6"/>
  <c r="V1251" i="6"/>
  <c r="V1240" i="6"/>
  <c r="V1236" i="6"/>
  <c r="V1232" i="6"/>
  <c r="V1227" i="6"/>
  <c r="V1222" i="6"/>
  <c r="V1221" i="6"/>
  <c r="V1341" i="6"/>
  <c r="V1300" i="6"/>
  <c r="V1291" i="6"/>
  <c r="V1288" i="6"/>
  <c r="V1278" i="6"/>
  <c r="V1263" i="6"/>
  <c r="V1237" i="6"/>
  <c r="V1229" i="6"/>
  <c r="V1219" i="6"/>
  <c r="V1209" i="6"/>
  <c r="V1207" i="6"/>
  <c r="V1204" i="6"/>
  <c r="V1202" i="6"/>
  <c r="V1198" i="6"/>
  <c r="V1195" i="6"/>
  <c r="V1178" i="6"/>
  <c r="V1172" i="6"/>
  <c r="V1315" i="6"/>
  <c r="V1311" i="6"/>
  <c r="V1253" i="6"/>
  <c r="V1235" i="6"/>
  <c r="V1228" i="6"/>
  <c r="V1218" i="6"/>
  <c r="V1215" i="6"/>
  <c r="V1206" i="6"/>
  <c r="V1203" i="6"/>
  <c r="V1201" i="6"/>
  <c r="V1197" i="6"/>
  <c r="V1185" i="6"/>
  <c r="V1180" i="6"/>
  <c r="V1177" i="6"/>
  <c r="V1175" i="6"/>
  <c r="V1166" i="6"/>
  <c r="V1163" i="6"/>
  <c r="V1158" i="6"/>
  <c r="V1155" i="6"/>
  <c r="V1146" i="6"/>
  <c r="V1142" i="6"/>
  <c r="V1139" i="6"/>
  <c r="V1136" i="6"/>
  <c r="V1132" i="6"/>
  <c r="V1130" i="6"/>
  <c r="V1126" i="6"/>
  <c r="V1123" i="6"/>
  <c r="V1122" i="6"/>
  <c r="V1338" i="6"/>
  <c r="V1325" i="6"/>
  <c r="V1309" i="6"/>
  <c r="V1303" i="6"/>
  <c r="V1281" i="6"/>
  <c r="V1274" i="6"/>
  <c r="V1268" i="6"/>
  <c r="V1259" i="6"/>
  <c r="V1250" i="6"/>
  <c r="V1233" i="6"/>
  <c r="V1217" i="6"/>
  <c r="V1216" i="6"/>
  <c r="V1213" i="6"/>
  <c r="V1210" i="6"/>
  <c r="V1208" i="6"/>
  <c r="V1205" i="6"/>
  <c r="V1200" i="6"/>
  <c r="V1196" i="6"/>
  <c r="V1194" i="6"/>
  <c r="V1191" i="6"/>
  <c r="V1190" i="6"/>
  <c r="V1189" i="6"/>
  <c r="V1188" i="6"/>
  <c r="V1187" i="6"/>
  <c r="V1183" i="6"/>
  <c r="V1181" i="6"/>
  <c r="V1176" i="6"/>
  <c r="V1174" i="6"/>
  <c r="V1170" i="6"/>
  <c r="V1169" i="6"/>
  <c r="V1168" i="6"/>
  <c r="V1157" i="6"/>
  <c r="V1154" i="6"/>
  <c r="V1150" i="6"/>
  <c r="V1149" i="6"/>
  <c r="V1145" i="6"/>
  <c r="V1143" i="6"/>
  <c r="V1128" i="6"/>
  <c r="V1125" i="6"/>
  <c r="V1120" i="6"/>
  <c r="V1377" i="6"/>
  <c r="V1312" i="6"/>
  <c r="V1231" i="6"/>
  <c r="V1220" i="6"/>
  <c r="V1161" i="6"/>
  <c r="V1156" i="6"/>
  <c r="V1144" i="6"/>
  <c r="V1140" i="6"/>
  <c r="V1137" i="6"/>
  <c r="V1133" i="6"/>
  <c r="V1127" i="6"/>
  <c r="V1118" i="6"/>
  <c r="V1116" i="6"/>
  <c r="V1112" i="6"/>
  <c r="V1109" i="6"/>
  <c r="V1108" i="6"/>
  <c r="V1105" i="6"/>
  <c r="V1102" i="6"/>
  <c r="V1092" i="6"/>
  <c r="V1074" i="6"/>
  <c r="V1286" i="6"/>
  <c r="V1193" i="6"/>
  <c r="V1173" i="6"/>
  <c r="V1164" i="6"/>
  <c r="V1160" i="6"/>
  <c r="V1153" i="6"/>
  <c r="V1138" i="6"/>
  <c r="V1135" i="6"/>
  <c r="V1131" i="6"/>
  <c r="V1124" i="6"/>
  <c r="V1121" i="6"/>
  <c r="V1117" i="6"/>
  <c r="V1115" i="6"/>
  <c r="V1110" i="6"/>
  <c r="V1104" i="6"/>
  <c r="V1095" i="6"/>
  <c r="V1091" i="6"/>
  <c r="V1090" i="6"/>
  <c r="V1089" i="6"/>
  <c r="V1087" i="6"/>
  <c r="V1084" i="6"/>
  <c r="V1081" i="6"/>
  <c r="V1078" i="6"/>
  <c r="V1077" i="6"/>
  <c r="V1069" i="6"/>
  <c r="V1068" i="6"/>
  <c r="V1064" i="6"/>
  <c r="V1061" i="6"/>
  <c r="V1058" i="6"/>
  <c r="V1056" i="6"/>
  <c r="V1054" i="6"/>
  <c r="V1050" i="6"/>
  <c r="V1047" i="6"/>
  <c r="V1045" i="6"/>
  <c r="V1043" i="6"/>
  <c r="V1038" i="6"/>
  <c r="V1036" i="6"/>
  <c r="V1034" i="6"/>
  <c r="V1029" i="6"/>
  <c r="V1026" i="6"/>
  <c r="V1021" i="6"/>
  <c r="V1017" i="6"/>
  <c r="V1013" i="6"/>
  <c r="V1010" i="6"/>
  <c r="V1004" i="6"/>
  <c r="V998" i="6"/>
  <c r="V993" i="6"/>
  <c r="V991" i="6"/>
  <c r="V987" i="6"/>
  <c r="V984" i="6"/>
  <c r="V982" i="6"/>
  <c r="V979" i="6"/>
  <c r="V977" i="6"/>
  <c r="V969" i="6"/>
  <c r="V966" i="6"/>
  <c r="V964" i="6"/>
  <c r="V963" i="6"/>
  <c r="V957" i="6"/>
  <c r="V956" i="6"/>
  <c r="V951" i="6"/>
  <c r="V939" i="6"/>
  <c r="V934" i="6"/>
  <c r="V930" i="6"/>
  <c r="V923" i="6"/>
  <c r="V918" i="6"/>
  <c r="V1285" i="6"/>
  <c r="V1224" i="6"/>
  <c r="V1212" i="6"/>
  <c r="V1211" i="6"/>
  <c r="V1192" i="6"/>
  <c r="V1184" i="6"/>
  <c r="V1167" i="6"/>
  <c r="V1159" i="6"/>
  <c r="V1152" i="6"/>
  <c r="V1148" i="6"/>
  <c r="V1147" i="6"/>
  <c r="V1114" i="6"/>
  <c r="V1111" i="6"/>
  <c r="V1103" i="6"/>
  <c r="V1099" i="6"/>
  <c r="V1097" i="6"/>
  <c r="V1093" i="6"/>
  <c r="V1088" i="6"/>
  <c r="V1086" i="6"/>
  <c r="V1083" i="6"/>
  <c r="V1076" i="6"/>
  <c r="V1073" i="6"/>
  <c r="V1072" i="6"/>
  <c r="V1059" i="6"/>
  <c r="V1053" i="6"/>
  <c r="V1048" i="6"/>
  <c r="V1046" i="6"/>
  <c r="V1044" i="6"/>
  <c r="V1035" i="6"/>
  <c r="V1028" i="6"/>
  <c r="V1025" i="6"/>
  <c r="V1023" i="6"/>
  <c r="V1019" i="6"/>
  <c r="V1016" i="6"/>
  <c r="V1012" i="6"/>
  <c r="V1008" i="6"/>
  <c r="V1006" i="6"/>
  <c r="V1003" i="6"/>
  <c r="V1000" i="6"/>
  <c r="V997" i="6"/>
  <c r="V992" i="6"/>
  <c r="V989" i="6"/>
  <c r="V986" i="6"/>
  <c r="V983" i="6"/>
  <c r="V981" i="6"/>
  <c r="V976" i="6"/>
  <c r="V965" i="6"/>
  <c r="V962" i="6"/>
  <c r="V960" i="6"/>
  <c r="V955" i="6"/>
  <c r="V954" i="6"/>
  <c r="V948" i="6"/>
  <c r="V942" i="6"/>
  <c r="V941" i="6"/>
  <c r="V937" i="6"/>
  <c r="V933" i="6"/>
  <c r="V929" i="6"/>
  <c r="V927" i="6"/>
  <c r="V915" i="6"/>
  <c r="V1239" i="6"/>
  <c r="V1214" i="6"/>
  <c r="V1107" i="6"/>
  <c r="V1096" i="6"/>
  <c r="V1080" i="6"/>
  <c r="V1063" i="6"/>
  <c r="V1051" i="6"/>
  <c r="V1049" i="6"/>
  <c r="V1041" i="6"/>
  <c r="V1037" i="6"/>
  <c r="V1027" i="6"/>
  <c r="V1022" i="6"/>
  <c r="V1014" i="6"/>
  <c r="V1011" i="6"/>
  <c r="V1009" i="6"/>
  <c r="V1001" i="6"/>
  <c r="V995" i="6"/>
  <c r="V990" i="6"/>
  <c r="V980" i="6"/>
  <c r="V978" i="6"/>
  <c r="V958" i="6"/>
  <c r="V952" i="6"/>
  <c r="V943" i="6"/>
  <c r="V940" i="6"/>
  <c r="V935" i="6"/>
  <c r="V920" i="6"/>
  <c r="V919" i="6"/>
  <c r="V917" i="6"/>
  <c r="V913" i="6"/>
  <c r="V908" i="6"/>
  <c r="V904" i="6"/>
  <c r="V903" i="6"/>
  <c r="V1186" i="6"/>
  <c r="V1171" i="6"/>
  <c r="V1134" i="6"/>
  <c r="V1119" i="6"/>
  <c r="V1113" i="6"/>
  <c r="V1101" i="6"/>
  <c r="V1098" i="6"/>
  <c r="V1085" i="6"/>
  <c r="V1067" i="6"/>
  <c r="V1060" i="6"/>
  <c r="V1057" i="6"/>
  <c r="V1055" i="6"/>
  <c r="V1033" i="6"/>
  <c r="V1030" i="6"/>
  <c r="V1007" i="6"/>
  <c r="V985" i="6"/>
  <c r="V975" i="6"/>
  <c r="V973" i="6"/>
  <c r="V961" i="6"/>
  <c r="V959" i="6"/>
  <c r="V950" i="6"/>
  <c r="V946" i="6"/>
  <c r="V944" i="6"/>
  <c r="V938" i="6"/>
  <c r="V932" i="6"/>
  <c r="V926" i="6"/>
  <c r="V924" i="6"/>
  <c r="V1226" i="6"/>
  <c r="V1199" i="6"/>
  <c r="V1182" i="6"/>
  <c r="V1165" i="6"/>
  <c r="V1151" i="6"/>
  <c r="V1141" i="6"/>
  <c r="V1129" i="6"/>
  <c r="V1100" i="6"/>
  <c r="V1094" i="6"/>
  <c r="V1079" i="6"/>
  <c r="V1071" i="6"/>
  <c r="V1070" i="6"/>
  <c r="V1039" i="6"/>
  <c r="V1032" i="6"/>
  <c r="V1024" i="6"/>
  <c r="V1015" i="6"/>
  <c r="V999" i="6"/>
  <c r="V994" i="6"/>
  <c r="V972" i="6"/>
  <c r="V1297" i="6"/>
  <c r="V1162" i="6"/>
  <c r="V1075" i="6"/>
  <c r="V1065" i="6"/>
  <c r="V1042" i="6"/>
  <c r="V1040" i="6"/>
  <c r="V1031" i="6"/>
  <c r="V1005" i="6"/>
  <c r="V988" i="6"/>
  <c r="V974" i="6"/>
  <c r="V949" i="6"/>
  <c r="V931" i="6"/>
  <c r="V922" i="6"/>
  <c r="V916" i="6"/>
  <c r="V900" i="6"/>
  <c r="V898" i="6"/>
  <c r="V895" i="6"/>
  <c r="V891" i="6"/>
  <c r="V889" i="6"/>
  <c r="V888" i="6"/>
  <c r="V875" i="6"/>
  <c r="V872" i="6"/>
  <c r="V870" i="6"/>
  <c r="V867" i="6"/>
  <c r="V864" i="6"/>
  <c r="V863" i="6"/>
  <c r="V861" i="6"/>
  <c r="V860" i="6"/>
  <c r="V857" i="6"/>
  <c r="V855" i="6"/>
  <c r="V851" i="6"/>
  <c r="V848" i="6"/>
  <c r="V847" i="6"/>
  <c r="V845" i="6"/>
  <c r="V834" i="6"/>
  <c r="V833" i="6"/>
  <c r="V831" i="6"/>
  <c r="V829" i="6"/>
  <c r="V821" i="6"/>
  <c r="V814" i="6"/>
  <c r="V812" i="6"/>
  <c r="V808" i="6"/>
  <c r="V803" i="6"/>
  <c r="V801" i="6"/>
  <c r="V794" i="6"/>
  <c r="V793" i="6"/>
  <c r="V789" i="6"/>
  <c r="V787" i="6"/>
  <c r="V782" i="6"/>
  <c r="V778" i="6"/>
  <c r="V773" i="6"/>
  <c r="V759" i="6"/>
  <c r="V758" i="6"/>
  <c r="V1062" i="6"/>
  <c r="V1052" i="6"/>
  <c r="V1020" i="6"/>
  <c r="V1002" i="6"/>
  <c r="V971" i="6"/>
  <c r="V970" i="6"/>
  <c r="V953" i="6"/>
  <c r="V947" i="6"/>
  <c r="V928" i="6"/>
  <c r="V921" i="6"/>
  <c r="V911" i="6"/>
  <c r="V909" i="6"/>
  <c r="V902" i="6"/>
  <c r="V899" i="6"/>
  <c r="V897" i="6"/>
  <c r="V894" i="6"/>
  <c r="V879" i="6"/>
  <c r="V877" i="6"/>
  <c r="V873" i="6"/>
  <c r="V871" i="6"/>
  <c r="V869" i="6"/>
  <c r="V866" i="6"/>
  <c r="V862" i="6"/>
  <c r="V859" i="6"/>
  <c r="V854" i="6"/>
  <c r="V850" i="6"/>
  <c r="V844" i="6"/>
  <c r="V843" i="6"/>
  <c r="V842" i="6"/>
  <c r="V839" i="6"/>
  <c r="V835" i="6"/>
  <c r="V823" i="6"/>
  <c r="V820" i="6"/>
  <c r="V819" i="6"/>
  <c r="V813" i="6"/>
  <c r="V811" i="6"/>
  <c r="V807" i="6"/>
  <c r="V805" i="6"/>
  <c r="V802" i="6"/>
  <c r="V799" i="6"/>
  <c r="V798" i="6"/>
  <c r="V796" i="6"/>
  <c r="V791" i="6"/>
  <c r="V786" i="6"/>
  <c r="V785" i="6"/>
  <c r="V783" i="6"/>
  <c r="V781" i="6"/>
  <c r="V780" i="6"/>
  <c r="V777" i="6"/>
  <c r="V1082" i="6"/>
  <c r="V996" i="6"/>
  <c r="V968" i="6"/>
  <c r="V945" i="6"/>
  <c r="V925" i="6"/>
  <c r="V912" i="6"/>
  <c r="V905" i="6"/>
  <c r="V893" i="6"/>
  <c r="V892" i="6"/>
  <c r="V890" i="6"/>
  <c r="V885" i="6"/>
  <c r="V883" i="6"/>
  <c r="V881" i="6"/>
  <c r="V880" i="6"/>
  <c r="V878" i="6"/>
  <c r="V853" i="6"/>
  <c r="V849" i="6"/>
  <c r="V838" i="6"/>
  <c r="V832" i="6"/>
  <c r="V825" i="6"/>
  <c r="V824" i="6"/>
  <c r="V822" i="6"/>
  <c r="V818" i="6"/>
  <c r="V817" i="6"/>
  <c r="V815" i="6"/>
  <c r="V810" i="6"/>
  <c r="V806" i="6"/>
  <c r="V804" i="6"/>
  <c r="V800" i="6"/>
  <c r="V797" i="6"/>
  <c r="V792" i="6"/>
  <c r="V790" i="6"/>
  <c r="V788" i="6"/>
  <c r="V784" i="6"/>
  <c r="V776" i="6"/>
  <c r="V775" i="6"/>
  <c r="V772" i="6"/>
  <c r="V770" i="6"/>
  <c r="V765" i="6"/>
  <c r="V762" i="6"/>
  <c r="V757" i="6"/>
  <c r="V756" i="6"/>
  <c r="V755" i="6"/>
  <c r="V1179" i="6"/>
  <c r="V1106" i="6"/>
  <c r="V1066" i="6"/>
  <c r="V1018" i="6"/>
  <c r="V967" i="6"/>
  <c r="V936" i="6"/>
  <c r="V914" i="6"/>
  <c r="V910" i="6"/>
  <c r="V907" i="6"/>
  <c r="V906" i="6"/>
  <c r="V901" i="6"/>
  <c r="V896" i="6"/>
  <c r="V887" i="6"/>
  <c r="V886" i="6"/>
  <c r="V884" i="6"/>
  <c r="V868" i="6"/>
  <c r="V856" i="6"/>
  <c r="V840" i="6"/>
  <c r="V828" i="6"/>
  <c r="V809" i="6"/>
  <c r="V779" i="6"/>
  <c r="V774" i="6"/>
  <c r="V771" i="6"/>
  <c r="V769" i="6"/>
  <c r="V767" i="6"/>
  <c r="V763" i="6"/>
  <c r="V751" i="6"/>
  <c r="V747" i="6"/>
  <c r="V744" i="6"/>
  <c r="V733" i="6"/>
  <c r="V730" i="6"/>
  <c r="V727" i="6"/>
  <c r="V722" i="6"/>
  <c r="V882" i="6"/>
  <c r="V876" i="6"/>
  <c r="V852" i="6"/>
  <c r="V837" i="6"/>
  <c r="V827" i="6"/>
  <c r="V816" i="6"/>
  <c r="V766" i="6"/>
  <c r="V753" i="6"/>
  <c r="V750" i="6"/>
  <c r="V746" i="6"/>
  <c r="V743" i="6"/>
  <c r="V738" i="6"/>
  <c r="V737" i="6"/>
  <c r="V736" i="6"/>
  <c r="V732" i="6"/>
  <c r="V728" i="6"/>
  <c r="V726" i="6"/>
  <c r="V725" i="6"/>
  <c r="V724" i="6"/>
  <c r="V718" i="6"/>
  <c r="V717" i="6"/>
  <c r="V716" i="6"/>
  <c r="V865" i="6"/>
  <c r="V846" i="6"/>
  <c r="V836" i="6"/>
  <c r="V830" i="6"/>
  <c r="V826" i="6"/>
  <c r="V795" i="6"/>
  <c r="V768" i="6"/>
  <c r="V761" i="6"/>
  <c r="V754" i="6"/>
  <c r="V874" i="6"/>
  <c r="V858" i="6"/>
  <c r="V841" i="6"/>
  <c r="V764" i="6"/>
  <c r="V760" i="6"/>
  <c r="V748" i="6"/>
  <c r="V745" i="6"/>
  <c r="V741" i="6"/>
  <c r="V734" i="6"/>
  <c r="V723" i="6"/>
  <c r="V720" i="6"/>
  <c r="V711" i="6"/>
  <c r="V708" i="6"/>
  <c r="V707" i="6"/>
  <c r="V705" i="6"/>
  <c r="V704" i="6"/>
  <c r="V701" i="6"/>
  <c r="V700" i="6"/>
  <c r="V697" i="6"/>
  <c r="V689" i="6"/>
  <c r="V686" i="6"/>
  <c r="V735" i="6"/>
  <c r="V719" i="6"/>
  <c r="V715" i="6"/>
  <c r="V714" i="6"/>
  <c r="V712" i="6"/>
  <c r="V710" i="6"/>
  <c r="V698" i="6"/>
  <c r="V696" i="6"/>
  <c r="V695" i="6"/>
  <c r="V694" i="6"/>
  <c r="V683" i="6"/>
  <c r="V680" i="6"/>
  <c r="V677" i="6"/>
  <c r="V675" i="6"/>
  <c r="V672" i="6"/>
  <c r="V669" i="6"/>
  <c r="V665" i="6"/>
  <c r="V661" i="6"/>
  <c r="V653" i="6"/>
  <c r="V652" i="6"/>
  <c r="V648" i="6"/>
  <c r="V645" i="6"/>
  <c r="V642" i="6"/>
  <c r="V635" i="6"/>
  <c r="V633" i="6"/>
  <c r="V631" i="6"/>
  <c r="V620" i="6"/>
  <c r="V616" i="6"/>
  <c r="V613" i="6"/>
  <c r="V610" i="6"/>
  <c r="V606" i="6"/>
  <c r="V603" i="6"/>
  <c r="V601" i="6"/>
  <c r="V599" i="6"/>
  <c r="V596" i="6"/>
  <c r="V595" i="6"/>
  <c r="V584" i="6"/>
  <c r="V583" i="6"/>
  <c r="V581" i="6"/>
  <c r="V579" i="6"/>
  <c r="V577" i="6"/>
  <c r="V574" i="6"/>
  <c r="V571" i="6"/>
  <c r="V569" i="6"/>
  <c r="V568" i="6"/>
  <c r="V564" i="6"/>
  <c r="V562" i="6"/>
  <c r="V555" i="6"/>
  <c r="V552" i="6"/>
  <c r="V544" i="6"/>
  <c r="V541" i="6"/>
  <c r="V537" i="6"/>
  <c r="V535" i="6"/>
  <c r="V532" i="6"/>
  <c r="V530" i="6"/>
  <c r="V528" i="6"/>
  <c r="V527" i="6"/>
  <c r="V523" i="6"/>
  <c r="V520" i="6"/>
  <c r="V519" i="6"/>
  <c r="V517" i="6"/>
  <c r="V513" i="6"/>
  <c r="V511" i="6"/>
  <c r="V509" i="6"/>
  <c r="V508" i="6"/>
  <c r="V507" i="6"/>
  <c r="V506" i="6"/>
  <c r="V752" i="6"/>
  <c r="V749" i="6"/>
  <c r="V740" i="6"/>
  <c r="V731" i="6"/>
  <c r="V709" i="6"/>
  <c r="V702" i="6"/>
  <c r="V688" i="6"/>
  <c r="V687" i="6"/>
  <c r="V685" i="6"/>
  <c r="V679" i="6"/>
  <c r="V676" i="6"/>
  <c r="V664" i="6"/>
  <c r="V660" i="6"/>
  <c r="V658" i="6"/>
  <c r="V656" i="6"/>
  <c r="V651" i="6"/>
  <c r="V647" i="6"/>
  <c r="V623" i="6"/>
  <c r="V619" i="6"/>
  <c r="V615" i="6"/>
  <c r="V609" i="6"/>
  <c r="V607" i="6"/>
  <c r="V605" i="6"/>
  <c r="V604" i="6"/>
  <c r="V602" i="6"/>
  <c r="V587" i="6"/>
  <c r="V578" i="6"/>
  <c r="V576" i="6"/>
  <c r="V573" i="6"/>
  <c r="V567" i="6"/>
  <c r="V565" i="6"/>
  <c r="V561" i="6"/>
  <c r="V560" i="6"/>
  <c r="V554" i="6"/>
  <c r="V553" i="6"/>
  <c r="V548" i="6"/>
  <c r="V540" i="6"/>
  <c r="V536" i="6"/>
  <c r="V534" i="6"/>
  <c r="V524" i="6"/>
  <c r="V516" i="6"/>
  <c r="V510" i="6"/>
  <c r="V504" i="6"/>
  <c r="V739" i="6"/>
  <c r="V729" i="6"/>
  <c r="V713" i="6"/>
  <c r="V706" i="6"/>
  <c r="V699" i="6"/>
  <c r="V693" i="6"/>
  <c r="V682" i="6"/>
  <c r="V678" i="6"/>
  <c r="V674" i="6"/>
  <c r="V673" i="6"/>
  <c r="V668" i="6"/>
  <c r="V667" i="6"/>
  <c r="V662" i="6"/>
  <c r="V655" i="6"/>
  <c r="V649" i="6"/>
  <c r="V646" i="6"/>
  <c r="V644" i="6"/>
  <c r="V641" i="6"/>
  <c r="V640" i="6"/>
  <c r="V639" i="6"/>
  <c r="V637" i="6"/>
  <c r="V632" i="6"/>
  <c r="V630" i="6"/>
  <c r="V629" i="6"/>
  <c r="V627" i="6"/>
  <c r="V625" i="6"/>
  <c r="V622" i="6"/>
  <c r="V618" i="6"/>
  <c r="V608" i="6"/>
  <c r="V592" i="6"/>
  <c r="V589" i="6"/>
  <c r="V586" i="6"/>
  <c r="V585" i="6"/>
  <c r="V582" i="6"/>
  <c r="V742" i="6"/>
  <c r="V721" i="6"/>
  <c r="V703" i="6"/>
  <c r="V692" i="6"/>
  <c r="V691" i="6"/>
  <c r="V690" i="6"/>
  <c r="V684" i="6"/>
  <c r="V681" i="6"/>
  <c r="V671" i="6"/>
  <c r="V670" i="6"/>
  <c r="V666" i="6"/>
  <c r="V663" i="6"/>
  <c r="V659" i="6"/>
  <c r="V657" i="6"/>
  <c r="V654" i="6"/>
  <c r="V650" i="6"/>
  <c r="V643" i="6"/>
  <c r="V638" i="6"/>
  <c r="V636" i="6"/>
  <c r="V634" i="6"/>
  <c r="V628" i="6"/>
  <c r="V626" i="6"/>
  <c r="V624" i="6"/>
  <c r="V621" i="6"/>
  <c r="V617" i="6"/>
  <c r="V614" i="6"/>
  <c r="V612" i="6"/>
  <c r="V611" i="6"/>
  <c r="V600" i="6"/>
  <c r="V598" i="6"/>
  <c r="V597" i="6"/>
  <c r="V594" i="6"/>
  <c r="V593" i="6"/>
  <c r="V591" i="6"/>
  <c r="V590" i="6"/>
  <c r="V588" i="6"/>
  <c r="V566" i="6"/>
  <c r="V563" i="6"/>
  <c r="V559" i="6"/>
  <c r="V557" i="6"/>
  <c r="V547" i="6"/>
  <c r="V543" i="6"/>
  <c r="V522" i="6"/>
  <c r="V518" i="6"/>
  <c r="V495" i="6"/>
  <c r="V485" i="6"/>
  <c r="V484" i="6"/>
  <c r="V476" i="6"/>
  <c r="V474" i="6"/>
  <c r="V471" i="6"/>
  <c r="V467" i="6"/>
  <c r="V463" i="6"/>
  <c r="V462" i="6"/>
  <c r="V461" i="6"/>
  <c r="V452" i="6"/>
  <c r="V446" i="6"/>
  <c r="V445" i="6"/>
  <c r="V443" i="6"/>
  <c r="V440" i="6"/>
  <c r="V438" i="6"/>
  <c r="V436" i="6"/>
  <c r="V434" i="6"/>
  <c r="V432" i="6"/>
  <c r="V430" i="6"/>
  <c r="V427" i="6"/>
  <c r="V419" i="6"/>
  <c r="V417" i="6"/>
  <c r="V412" i="6"/>
  <c r="V411" i="6"/>
  <c r="V580" i="6"/>
  <c r="V572" i="6"/>
  <c r="V550" i="6"/>
  <c r="V546" i="6"/>
  <c r="V545" i="6"/>
  <c r="V542" i="6"/>
  <c r="V539" i="6"/>
  <c r="V525" i="6"/>
  <c r="V521" i="6"/>
  <c r="V514" i="6"/>
  <c r="V503" i="6"/>
  <c r="V502" i="6"/>
  <c r="V501" i="6"/>
  <c r="V497" i="6"/>
  <c r="V493" i="6"/>
  <c r="V488" i="6"/>
  <c r="V481" i="6"/>
  <c r="V477" i="6"/>
  <c r="V473" i="6"/>
  <c r="V472" i="6"/>
  <c r="V468" i="6"/>
  <c r="V464" i="6"/>
  <c r="V460" i="6"/>
  <c r="V458" i="6"/>
  <c r="V457" i="6"/>
  <c r="V454" i="6"/>
  <c r="V449" i="6"/>
  <c r="V442" i="6"/>
  <c r="V441" i="6"/>
  <c r="V431" i="6"/>
  <c r="V426" i="6"/>
  <c r="V422" i="6"/>
  <c r="V408" i="6"/>
  <c r="V403" i="6"/>
  <c r="V393" i="6"/>
  <c r="V385" i="6"/>
  <c r="V381" i="6"/>
  <c r="V380" i="6"/>
  <c r="V371" i="6"/>
  <c r="V367" i="6"/>
  <c r="V364" i="6"/>
  <c r="V363" i="6"/>
  <c r="V361" i="6"/>
  <c r="V356" i="6"/>
  <c r="V354" i="6"/>
  <c r="V352" i="6"/>
  <c r="V349" i="6"/>
  <c r="V348" i="6"/>
  <c r="V319" i="6"/>
  <c r="V317" i="6"/>
  <c r="V315" i="6"/>
  <c r="V311" i="6"/>
  <c r="V309" i="6"/>
  <c r="V300" i="6"/>
  <c r="V293" i="6"/>
  <c r="V290" i="6"/>
  <c r="V570" i="6"/>
  <c r="V558" i="6"/>
  <c r="V549" i="6"/>
  <c r="V538" i="6"/>
  <c r="V533" i="6"/>
  <c r="V531" i="6"/>
  <c r="V529" i="6"/>
  <c r="V526" i="6"/>
  <c r="V575" i="6"/>
  <c r="V556" i="6"/>
  <c r="V551" i="6"/>
  <c r="V515" i="6"/>
  <c r="V499" i="6"/>
  <c r="V492" i="6"/>
  <c r="V486" i="6"/>
  <c r="V482" i="6"/>
  <c r="V478" i="6"/>
  <c r="V475" i="6"/>
  <c r="V469" i="6"/>
  <c r="V465" i="6"/>
  <c r="V456" i="6"/>
  <c r="V455" i="6"/>
  <c r="V453" i="6"/>
  <c r="V450" i="6"/>
  <c r="V447" i="6"/>
  <c r="V437" i="6"/>
  <c r="V428" i="6"/>
  <c r="V423" i="6"/>
  <c r="V421" i="6"/>
  <c r="V420" i="6"/>
  <c r="V416" i="6"/>
  <c r="V414" i="6"/>
  <c r="V413" i="6"/>
  <c r="V410" i="6"/>
  <c r="V400" i="6"/>
  <c r="V389" i="6"/>
  <c r="V384" i="6"/>
  <c r="V375" i="6"/>
  <c r="V373" i="6"/>
  <c r="V369" i="6"/>
  <c r="V368" i="6"/>
  <c r="V365" i="6"/>
  <c r="V362" i="6"/>
  <c r="V351" i="6"/>
  <c r="V347" i="6"/>
  <c r="V338" i="6"/>
  <c r="V335" i="6"/>
  <c r="V329" i="6"/>
  <c r="V327" i="6"/>
  <c r="V323" i="6"/>
  <c r="V318" i="6"/>
  <c r="V305" i="6"/>
  <c r="V304" i="6"/>
  <c r="V301" i="6"/>
  <c r="V299" i="6"/>
  <c r="V297" i="6"/>
  <c r="V294" i="6"/>
  <c r="V512" i="6"/>
  <c r="V505" i="6"/>
  <c r="V500" i="6"/>
  <c r="V491" i="6"/>
  <c r="V483" i="6"/>
  <c r="V444" i="6"/>
  <c r="V433" i="6"/>
  <c r="V425" i="6"/>
  <c r="V406" i="6"/>
  <c r="V402" i="6"/>
  <c r="V401" i="6"/>
  <c r="V390" i="6"/>
  <c r="V366" i="6"/>
  <c r="V360" i="6"/>
  <c r="V345" i="6"/>
  <c r="V339" i="6"/>
  <c r="V336" i="6"/>
  <c r="V331" i="6"/>
  <c r="V328" i="6"/>
  <c r="V320" i="6"/>
  <c r="V314" i="6"/>
  <c r="V313" i="6"/>
  <c r="V310" i="6"/>
  <c r="V306" i="6"/>
  <c r="V295" i="6"/>
  <c r="V279" i="6"/>
  <c r="V277" i="6"/>
  <c r="V276" i="6"/>
  <c r="V266" i="6"/>
  <c r="V265" i="6"/>
  <c r="V262" i="6"/>
  <c r="V257" i="6"/>
  <c r="V255" i="6"/>
  <c r="V253" i="6"/>
  <c r="V250" i="6"/>
  <c r="V249" i="6"/>
  <c r="V246" i="6"/>
  <c r="V235" i="6"/>
  <c r="V230" i="6"/>
  <c r="V227" i="6"/>
  <c r="V225" i="6"/>
  <c r="V222" i="6"/>
  <c r="V218" i="6"/>
  <c r="V208" i="6"/>
  <c r="V205" i="6"/>
  <c r="V202" i="6"/>
  <c r="V200" i="6"/>
  <c r="V196" i="6"/>
  <c r="V189" i="6"/>
  <c r="V184" i="6"/>
  <c r="V183" i="6"/>
  <c r="V180" i="6"/>
  <c r="V179" i="6"/>
  <c r="V177" i="6"/>
  <c r="V175" i="6"/>
  <c r="V172" i="6"/>
  <c r="V165" i="6"/>
  <c r="V162" i="6"/>
  <c r="V155" i="6"/>
  <c r="V152" i="6"/>
  <c r="V147" i="6"/>
  <c r="V146" i="6"/>
  <c r="V142" i="6"/>
  <c r="V141" i="6"/>
  <c r="V129" i="6"/>
  <c r="V125" i="6"/>
  <c r="V120" i="6"/>
  <c r="V119" i="6"/>
  <c r="V118" i="6"/>
  <c r="V107" i="6"/>
  <c r="V105" i="6"/>
  <c r="V98" i="6"/>
  <c r="V95" i="6"/>
  <c r="V93" i="6"/>
  <c r="V90" i="6"/>
  <c r="V88" i="6"/>
  <c r="V82" i="6"/>
  <c r="V77" i="6"/>
  <c r="V75" i="6"/>
  <c r="V74" i="6"/>
  <c r="V69" i="6"/>
  <c r="V67" i="6"/>
  <c r="V65" i="6"/>
  <c r="V64" i="6"/>
  <c r="V62" i="6"/>
  <c r="V60" i="6"/>
  <c r="V57" i="6"/>
  <c r="V56" i="6"/>
  <c r="V54" i="6"/>
  <c r="V52" i="6"/>
  <c r="V48" i="6"/>
  <c r="V46" i="6"/>
  <c r="V37" i="6"/>
  <c r="V31" i="6"/>
  <c r="V23" i="6"/>
  <c r="V8" i="6"/>
  <c r="P1398" i="6"/>
  <c r="Q1398" i="6" s="1"/>
  <c r="P1394" i="6"/>
  <c r="P1390" i="6"/>
  <c r="P1386" i="6"/>
  <c r="Q1386" i="6" s="1"/>
  <c r="P1382" i="6"/>
  <c r="Q1382" i="6" s="1"/>
  <c r="P1373" i="6"/>
  <c r="P1365" i="6"/>
  <c r="P1362" i="6"/>
  <c r="P1361" i="6"/>
  <c r="P1359" i="6"/>
  <c r="P1358" i="6"/>
  <c r="V498" i="6"/>
  <c r="V496" i="6"/>
  <c r="V487" i="6"/>
  <c r="V480" i="6"/>
  <c r="V451" i="6"/>
  <c r="V415" i="6"/>
  <c r="V409" i="6"/>
  <c r="V405" i="6"/>
  <c r="V398" i="6"/>
  <c r="V397" i="6"/>
  <c r="V395" i="6"/>
  <c r="V394" i="6"/>
  <c r="V392" i="6"/>
  <c r="V388" i="6"/>
  <c r="V383" i="6"/>
  <c r="V372" i="6"/>
  <c r="V359" i="6"/>
  <c r="V353" i="6"/>
  <c r="V350" i="6"/>
  <c r="V344" i="6"/>
  <c r="V334" i="6"/>
  <c r="V326" i="6"/>
  <c r="V291" i="6"/>
  <c r="V288" i="6"/>
  <c r="V285" i="6"/>
  <c r="V282" i="6"/>
  <c r="V280" i="6"/>
  <c r="V270" i="6"/>
  <c r="V267" i="6"/>
  <c r="V261" i="6"/>
  <c r="V254" i="6"/>
  <c r="V248" i="6"/>
  <c r="V245" i="6"/>
  <c r="V244" i="6"/>
  <c r="V238" i="6"/>
  <c r="V234" i="6"/>
  <c r="V228" i="6"/>
  <c r="V220" i="6"/>
  <c r="V216" i="6"/>
  <c r="V212" i="6"/>
  <c r="V195" i="6"/>
  <c r="V193" i="6"/>
  <c r="V192" i="6"/>
  <c r="V188" i="6"/>
  <c r="V186" i="6"/>
  <c r="V176" i="6"/>
  <c r="V173" i="6"/>
  <c r="V171" i="6"/>
  <c r="V170" i="6"/>
  <c r="V169" i="6"/>
  <c r="V166" i="6"/>
  <c r="V159" i="6"/>
  <c r="V158" i="6"/>
  <c r="V156" i="6"/>
  <c r="V151" i="6"/>
  <c r="V148" i="6"/>
  <c r="V144" i="6"/>
  <c r="V135" i="6"/>
  <c r="V133" i="6"/>
  <c r="V132" i="6"/>
  <c r="V128" i="6"/>
  <c r="V123" i="6"/>
  <c r="V115" i="6"/>
  <c r="V113" i="6"/>
  <c r="V112" i="6"/>
  <c r="V111" i="6"/>
  <c r="V109" i="6"/>
  <c r="V106" i="6"/>
  <c r="V103" i="6"/>
  <c r="V96" i="6"/>
  <c r="V94" i="6"/>
  <c r="V89" i="6"/>
  <c r="V87" i="6"/>
  <c r="V86" i="6"/>
  <c r="V72" i="6"/>
  <c r="V63" i="6"/>
  <c r="V59" i="6"/>
  <c r="V45" i="6"/>
  <c r="V494" i="6"/>
  <c r="V490" i="6"/>
  <c r="V470" i="6"/>
  <c r="V459" i="6"/>
  <c r="V448" i="6"/>
  <c r="V439" i="6"/>
  <c r="V435" i="6"/>
  <c r="V424" i="6"/>
  <c r="V407" i="6"/>
  <c r="V404" i="6"/>
  <c r="V387" i="6"/>
  <c r="V379" i="6"/>
  <c r="V377" i="6"/>
  <c r="V376" i="6"/>
  <c r="V370" i="6"/>
  <c r="V358" i="6"/>
  <c r="V341" i="6"/>
  <c r="V333" i="6"/>
  <c r="V330" i="6"/>
  <c r="V325" i="6"/>
  <c r="V322" i="6"/>
  <c r="V308" i="6"/>
  <c r="V298" i="6"/>
  <c r="V292" i="6"/>
  <c r="V289" i="6"/>
  <c r="V284" i="6"/>
  <c r="V283" i="6"/>
  <c r="V278" i="6"/>
  <c r="V275" i="6"/>
  <c r="V274" i="6"/>
  <c r="V272" i="6"/>
  <c r="V269" i="6"/>
  <c r="V263" i="6"/>
  <c r="V259" i="6"/>
  <c r="V256" i="6"/>
  <c r="V247" i="6"/>
  <c r="V243" i="6"/>
  <c r="V241" i="6"/>
  <c r="V237" i="6"/>
  <c r="V233" i="6"/>
  <c r="V231" i="6"/>
  <c r="V229" i="6"/>
  <c r="V226" i="6"/>
  <c r="V224" i="6"/>
  <c r="V219" i="6"/>
  <c r="V214" i="6"/>
  <c r="V213" i="6"/>
  <c r="V211" i="6"/>
  <c r="V204" i="6"/>
  <c r="V203" i="6"/>
  <c r="V201" i="6"/>
  <c r="V199" i="6"/>
  <c r="V198" i="6"/>
  <c r="V190" i="6"/>
  <c r="V182" i="6"/>
  <c r="V178" i="6"/>
  <c r="V164" i="6"/>
  <c r="V161" i="6"/>
  <c r="V154" i="6"/>
  <c r="V150" i="6"/>
  <c r="V145" i="6"/>
  <c r="V140" i="6"/>
  <c r="V139" i="6"/>
  <c r="V137" i="6"/>
  <c r="V136" i="6"/>
  <c r="V130" i="6"/>
  <c r="V121" i="6"/>
  <c r="V110" i="6"/>
  <c r="V108" i="6"/>
  <c r="V104" i="6"/>
  <c r="V101" i="6"/>
  <c r="V99" i="6"/>
  <c r="V92" i="6"/>
  <c r="V85" i="6"/>
  <c r="V84" i="6"/>
  <c r="V81" i="6"/>
  <c r="V78" i="6"/>
  <c r="V76" i="6"/>
  <c r="V71" i="6"/>
  <c r="V58" i="6"/>
  <c r="V53" i="6"/>
  <c r="V50" i="6"/>
  <c r="V44" i="6"/>
  <c r="V43" i="6"/>
  <c r="V41" i="6"/>
  <c r="V38" i="6"/>
  <c r="V36" i="6"/>
  <c r="V33" i="6"/>
  <c r="V30" i="6"/>
  <c r="V28" i="6"/>
  <c r="V22" i="6"/>
  <c r="V21" i="6"/>
  <c r="V19" i="6"/>
  <c r="V17" i="6"/>
  <c r="V14" i="6"/>
  <c r="V7" i="6"/>
  <c r="P1396" i="6"/>
  <c r="P1392" i="6"/>
  <c r="Q1392" i="6" s="1"/>
  <c r="P1388" i="6"/>
  <c r="Q1388" i="6" s="1"/>
  <c r="P1384" i="6"/>
  <c r="Q1384" i="6" s="1"/>
  <c r="P1380" i="6"/>
  <c r="Q1380" i="6" s="1"/>
  <c r="P1375" i="6"/>
  <c r="P1368" i="6"/>
  <c r="P1367" i="6"/>
  <c r="P1364" i="6"/>
  <c r="V429" i="6"/>
  <c r="V382" i="6"/>
  <c r="V346" i="6"/>
  <c r="V340" i="6"/>
  <c r="V332" i="6"/>
  <c r="V312" i="6"/>
  <c r="V273" i="6"/>
  <c r="V268" i="6"/>
  <c r="V258" i="6"/>
  <c r="V252" i="6"/>
  <c r="V240" i="6"/>
  <c r="V215" i="6"/>
  <c r="V206" i="6"/>
  <c r="V191" i="6"/>
  <c r="V174" i="6"/>
  <c r="V167" i="6"/>
  <c r="V160" i="6"/>
  <c r="V149" i="6"/>
  <c r="V138" i="6"/>
  <c r="V131" i="6"/>
  <c r="V124" i="6"/>
  <c r="V122" i="6"/>
  <c r="V114" i="6"/>
  <c r="V73" i="6"/>
  <c r="V55" i="6"/>
  <c r="V20" i="6"/>
  <c r="V18" i="6"/>
  <c r="V13" i="6"/>
  <c r="V10" i="6"/>
  <c r="P1395" i="6"/>
  <c r="Q1395" i="6" s="1"/>
  <c r="P1387" i="6"/>
  <c r="Q1387" i="6" s="1"/>
  <c r="P1379" i="6"/>
  <c r="P1376" i="6"/>
  <c r="P1374" i="6"/>
  <c r="P1370" i="6"/>
  <c r="P1366" i="6"/>
  <c r="P1354" i="6"/>
  <c r="P1345" i="6"/>
  <c r="P1337" i="6"/>
  <c r="P1333" i="6"/>
  <c r="P1325" i="6"/>
  <c r="P1321" i="6"/>
  <c r="P1314" i="6"/>
  <c r="P1313" i="6"/>
  <c r="P1310" i="6"/>
  <c r="P1308" i="6"/>
  <c r="P1306" i="6"/>
  <c r="P1304" i="6"/>
  <c r="P1298" i="6"/>
  <c r="P1295" i="6"/>
  <c r="P1289" i="6"/>
  <c r="V479" i="6"/>
  <c r="V399" i="6"/>
  <c r="V357" i="6"/>
  <c r="V343" i="6"/>
  <c r="V337" i="6"/>
  <c r="V316" i="6"/>
  <c r="V302" i="6"/>
  <c r="V286" i="6"/>
  <c r="V251" i="6"/>
  <c r="V239" i="6"/>
  <c r="V221" i="6"/>
  <c r="V210" i="6"/>
  <c r="V197" i="6"/>
  <c r="V187" i="6"/>
  <c r="V157" i="6"/>
  <c r="V143" i="6"/>
  <c r="V126" i="6"/>
  <c r="V117" i="6"/>
  <c r="V102" i="6"/>
  <c r="V83" i="6"/>
  <c r="V70" i="6"/>
  <c r="V66" i="6"/>
  <c r="V34" i="6"/>
  <c r="V27" i="6"/>
  <c r="V25" i="6"/>
  <c r="V12" i="6"/>
  <c r="V11" i="6"/>
  <c r="V9" i="6"/>
  <c r="P1393" i="6"/>
  <c r="Q1393" i="6" s="1"/>
  <c r="P1385" i="6"/>
  <c r="Q1385" i="6" s="1"/>
  <c r="P1369" i="6"/>
  <c r="P1360" i="6"/>
  <c r="P1356" i="6"/>
  <c r="P1349" i="6"/>
  <c r="P1348" i="6"/>
  <c r="P1344" i="6"/>
  <c r="P1341" i="6"/>
  <c r="P1336" i="6"/>
  <c r="P1332" i="6"/>
  <c r="P1329" i="6"/>
  <c r="P1328" i="6"/>
  <c r="P1327" i="6"/>
  <c r="P1320" i="6"/>
  <c r="P1307" i="6"/>
  <c r="P1301" i="6"/>
  <c r="P1296" i="6"/>
  <c r="P1292" i="6"/>
  <c r="P1287" i="6"/>
  <c r="P1280" i="6"/>
  <c r="P1276" i="6"/>
  <c r="P1275" i="6"/>
  <c r="P1272" i="6"/>
  <c r="P1270" i="6"/>
  <c r="P1266" i="6"/>
  <c r="P1264" i="6"/>
  <c r="P1260" i="6"/>
  <c r="P1255" i="6"/>
  <c r="P1251" i="6"/>
  <c r="P1240" i="6"/>
  <c r="P1236" i="6"/>
  <c r="P1232" i="6"/>
  <c r="P1227" i="6"/>
  <c r="P1222" i="6"/>
  <c r="P1221" i="6"/>
  <c r="P1217" i="6"/>
  <c r="P1216" i="6"/>
  <c r="P1213" i="6"/>
  <c r="P1210" i="6"/>
  <c r="P1208" i="6"/>
  <c r="P1205" i="6"/>
  <c r="P1200" i="6"/>
  <c r="P1196" i="6"/>
  <c r="P1194" i="6"/>
  <c r="P1191" i="6"/>
  <c r="P1190" i="6"/>
  <c r="P1189" i="6"/>
  <c r="P1188" i="6"/>
  <c r="P1187" i="6"/>
  <c r="P1183" i="6"/>
  <c r="P1181" i="6"/>
  <c r="P1176" i="6"/>
  <c r="P1174" i="6"/>
  <c r="P1170" i="6"/>
  <c r="P1169" i="6"/>
  <c r="P1168" i="6"/>
  <c r="P1157" i="6"/>
  <c r="P1154" i="6"/>
  <c r="P1150" i="6"/>
  <c r="P1149" i="6"/>
  <c r="P1145" i="6"/>
  <c r="P1143" i="6"/>
  <c r="P1128" i="6"/>
  <c r="P1125" i="6"/>
  <c r="P1120" i="6"/>
  <c r="P1115" i="6"/>
  <c r="P1110" i="6"/>
  <c r="P1104" i="6"/>
  <c r="P1095" i="6"/>
  <c r="P1091" i="6"/>
  <c r="P1090" i="6"/>
  <c r="P1089" i="6"/>
  <c r="P1087" i="6"/>
  <c r="P1084" i="6"/>
  <c r="P1081" i="6"/>
  <c r="P1078" i="6"/>
  <c r="P1077" i="6"/>
  <c r="P1069" i="6"/>
  <c r="P1068" i="6"/>
  <c r="P1064" i="6"/>
  <c r="P1061" i="6"/>
  <c r="V489" i="6"/>
  <c r="V391" i="6"/>
  <c r="V324" i="6"/>
  <c r="V307" i="6"/>
  <c r="V271" i="6"/>
  <c r="V236" i="6"/>
  <c r="V217" i="6"/>
  <c r="V209" i="6"/>
  <c r="V194" i="6"/>
  <c r="V181" i="6"/>
  <c r="V153" i="6"/>
  <c r="V127" i="6"/>
  <c r="V116" i="6"/>
  <c r="V100" i="6"/>
  <c r="V97" i="6"/>
  <c r="V91" i="6"/>
  <c r="V79" i="6"/>
  <c r="V68" i="6"/>
  <c r="V51" i="6"/>
  <c r="V49" i="6"/>
  <c r="V39" i="6"/>
  <c r="V35" i="6"/>
  <c r="V32" i="6"/>
  <c r="V29" i="6"/>
  <c r="V26" i="6"/>
  <c r="V24" i="6"/>
  <c r="V16" i="6"/>
  <c r="V15" i="6"/>
  <c r="P1399" i="6"/>
  <c r="Q1399" i="6" s="1"/>
  <c r="P1391" i="6"/>
  <c r="Q1391" i="6" s="1"/>
  <c r="P1383" i="6"/>
  <c r="P1372" i="6"/>
  <c r="P1363" i="6"/>
  <c r="P1353" i="6"/>
  <c r="P1351" i="6"/>
  <c r="P1347" i="6"/>
  <c r="P1343" i="6"/>
  <c r="P1335" i="6"/>
  <c r="P1331" i="6"/>
  <c r="P1326" i="6"/>
  <c r="P1324" i="6"/>
  <c r="P1323" i="6"/>
  <c r="P1318" i="6"/>
  <c r="P1316" i="6"/>
  <c r="P1315" i="6"/>
  <c r="P1312" i="6"/>
  <c r="P1311" i="6"/>
  <c r="P1309" i="6"/>
  <c r="P1303" i="6"/>
  <c r="P1300" i="6"/>
  <c r="P1297" i="6"/>
  <c r="P1291" i="6"/>
  <c r="P1288" i="6"/>
  <c r="P1286" i="6"/>
  <c r="P1285" i="6"/>
  <c r="P1281" i="6"/>
  <c r="P1278" i="6"/>
  <c r="P1274" i="6"/>
  <c r="P1268" i="6"/>
  <c r="P1263" i="6"/>
  <c r="P1259" i="6"/>
  <c r="P1253" i="6"/>
  <c r="P1250" i="6"/>
  <c r="P1239" i="6"/>
  <c r="P1235" i="6"/>
  <c r="P1231" i="6"/>
  <c r="P1228" i="6"/>
  <c r="P1226" i="6"/>
  <c r="P1224" i="6"/>
  <c r="P1220" i="6"/>
  <c r="P1214" i="6"/>
  <c r="P1212" i="6"/>
  <c r="P1211" i="6"/>
  <c r="P1199" i="6"/>
  <c r="P1193" i="6"/>
  <c r="P1192" i="6"/>
  <c r="P1186" i="6"/>
  <c r="P1184" i="6"/>
  <c r="P1182" i="6"/>
  <c r="P1179" i="6"/>
  <c r="P1173" i="6"/>
  <c r="P1171" i="6"/>
  <c r="P1167" i="6"/>
  <c r="P1165" i="6"/>
  <c r="P1164" i="6"/>
  <c r="P1162" i="6"/>
  <c r="P1160" i="6"/>
  <c r="P1153" i="6"/>
  <c r="P1151" i="6"/>
  <c r="P1141" i="6"/>
  <c r="P1138" i="6"/>
  <c r="P1135" i="6"/>
  <c r="P1134" i="6"/>
  <c r="P1131" i="6"/>
  <c r="P1129" i="6"/>
  <c r="P1124" i="6"/>
  <c r="P1121" i="6"/>
  <c r="P1119" i="6"/>
  <c r="P1114" i="6"/>
  <c r="P1111" i="6"/>
  <c r="P1103" i="6"/>
  <c r="P1099" i="6"/>
  <c r="P1097" i="6"/>
  <c r="P1093" i="6"/>
  <c r="P1088" i="6"/>
  <c r="P1086" i="6"/>
  <c r="P1083" i="6"/>
  <c r="P1076" i="6"/>
  <c r="P1073" i="6"/>
  <c r="P1072" i="6"/>
  <c r="P1059" i="6"/>
  <c r="V374" i="6"/>
  <c r="V355" i="6"/>
  <c r="V303" i="6"/>
  <c r="V163" i="6"/>
  <c r="V47" i="6"/>
  <c r="P1357" i="6"/>
  <c r="P1350" i="6"/>
  <c r="P1342" i="6"/>
  <c r="P1340" i="6"/>
  <c r="P1330" i="6"/>
  <c r="P1302" i="6"/>
  <c r="P1283" i="6"/>
  <c r="P1265" i="6"/>
  <c r="P1256" i="6"/>
  <c r="P1252" i="6"/>
  <c r="P1247" i="6"/>
  <c r="P1245" i="6"/>
  <c r="P1244" i="6"/>
  <c r="P1243" i="6"/>
  <c r="P1237" i="6"/>
  <c r="P1229" i="6"/>
  <c r="P1203" i="6"/>
  <c r="P1201" i="6"/>
  <c r="P1177" i="6"/>
  <c r="P1175" i="6"/>
  <c r="P1166" i="6"/>
  <c r="P1163" i="6"/>
  <c r="P1158" i="6"/>
  <c r="P1146" i="6"/>
  <c r="P1142" i="6"/>
  <c r="P1130" i="6"/>
  <c r="P1123" i="6"/>
  <c r="P1112" i="6"/>
  <c r="P1108" i="6"/>
  <c r="P1102" i="6"/>
  <c r="P1092" i="6"/>
  <c r="P1074" i="6"/>
  <c r="P1063" i="6"/>
  <c r="P1051" i="6"/>
  <c r="P1049" i="6"/>
  <c r="P1041" i="6"/>
  <c r="P1039" i="6"/>
  <c r="P1037" i="6"/>
  <c r="P1032" i="6"/>
  <c r="P1027" i="6"/>
  <c r="P1024" i="6"/>
  <c r="P1022" i="6"/>
  <c r="P1015" i="6"/>
  <c r="P1014" i="6"/>
  <c r="P1011" i="6"/>
  <c r="P1009" i="6"/>
  <c r="P1001" i="6"/>
  <c r="P999" i="6"/>
  <c r="P995" i="6"/>
  <c r="P994" i="6"/>
  <c r="P990" i="6"/>
  <c r="P980" i="6"/>
  <c r="P978" i="6"/>
  <c r="P972" i="6"/>
  <c r="P968" i="6"/>
  <c r="P958" i="6"/>
  <c r="P952" i="6"/>
  <c r="P949" i="6"/>
  <c r="P945" i="6"/>
  <c r="P943" i="6"/>
  <c r="P940" i="6"/>
  <c r="P935" i="6"/>
  <c r="P931" i="6"/>
  <c r="P925" i="6"/>
  <c r="P922" i="6"/>
  <c r="P920" i="6"/>
  <c r="P919" i="6"/>
  <c r="P917" i="6"/>
  <c r="P916" i="6"/>
  <c r="P913" i="6"/>
  <c r="P908" i="6"/>
  <c r="P904" i="6"/>
  <c r="P903" i="6"/>
  <c r="P898" i="6"/>
  <c r="P895" i="6"/>
  <c r="P891" i="6"/>
  <c r="P889" i="6"/>
  <c r="P888" i="6"/>
  <c r="P875" i="6"/>
  <c r="P872" i="6"/>
  <c r="P870" i="6"/>
  <c r="P867" i="6"/>
  <c r="P864" i="6"/>
  <c r="P863" i="6"/>
  <c r="P861" i="6"/>
  <c r="P860" i="6"/>
  <c r="P857" i="6"/>
  <c r="P855" i="6"/>
  <c r="P851" i="6"/>
  <c r="P848" i="6"/>
  <c r="P847" i="6"/>
  <c r="P845" i="6"/>
  <c r="P834" i="6"/>
  <c r="P833" i="6"/>
  <c r="P831" i="6"/>
  <c r="P829" i="6"/>
  <c r="P821" i="6"/>
  <c r="P814" i="6"/>
  <c r="P812" i="6"/>
  <c r="P808" i="6"/>
  <c r="P803" i="6"/>
  <c r="P801" i="6"/>
  <c r="P794" i="6"/>
  <c r="P793" i="6"/>
  <c r="P789" i="6"/>
  <c r="P787" i="6"/>
  <c r="P782" i="6"/>
  <c r="P778" i="6"/>
  <c r="P773" i="6"/>
  <c r="P759" i="6"/>
  <c r="P758" i="6"/>
  <c r="P753" i="6"/>
  <c r="P750" i="6"/>
  <c r="P746" i="6"/>
  <c r="P743" i="6"/>
  <c r="P738" i="6"/>
  <c r="P737" i="6"/>
  <c r="P736" i="6"/>
  <c r="P732" i="6"/>
  <c r="P728" i="6"/>
  <c r="P726" i="6"/>
  <c r="P725" i="6"/>
  <c r="P724" i="6"/>
  <c r="P718" i="6"/>
  <c r="P717" i="6"/>
  <c r="P716" i="6"/>
  <c r="P714" i="6"/>
  <c r="P712" i="6"/>
  <c r="P693" i="6"/>
  <c r="P690" i="6"/>
  <c r="P682" i="6"/>
  <c r="P678" i="6"/>
  <c r="P674" i="6"/>
  <c r="P673" i="6"/>
  <c r="P668" i="6"/>
  <c r="P667" i="6"/>
  <c r="P662" i="6"/>
  <c r="P655" i="6"/>
  <c r="P649" i="6"/>
  <c r="P646" i="6"/>
  <c r="P644" i="6"/>
  <c r="P641" i="6"/>
  <c r="P640" i="6"/>
  <c r="P639" i="6"/>
  <c r="P637" i="6"/>
  <c r="P632" i="6"/>
  <c r="P630" i="6"/>
  <c r="P629" i="6"/>
  <c r="P627" i="6"/>
  <c r="P625" i="6"/>
  <c r="P622" i="6"/>
  <c r="P618" i="6"/>
  <c r="P608" i="6"/>
  <c r="P592" i="6"/>
  <c r="P589" i="6"/>
  <c r="P586" i="6"/>
  <c r="P585" i="6"/>
  <c r="P582" i="6"/>
  <c r="P570" i="6"/>
  <c r="P566" i="6"/>
  <c r="P563" i="6"/>
  <c r="P559" i="6"/>
  <c r="P558" i="6"/>
  <c r="P557" i="6"/>
  <c r="P549" i="6"/>
  <c r="P547" i="6"/>
  <c r="P543" i="6"/>
  <c r="P538" i="6"/>
  <c r="P533" i="6"/>
  <c r="P531" i="6"/>
  <c r="P529" i="6"/>
  <c r="P526" i="6"/>
  <c r="P522" i="6"/>
  <c r="P518" i="6"/>
  <c r="P512" i="6"/>
  <c r="P505" i="6"/>
  <c r="P500" i="6"/>
  <c r="P498" i="6"/>
  <c r="P496" i="6"/>
  <c r="P494" i="6"/>
  <c r="P491" i="6"/>
  <c r="P490" i="6"/>
  <c r="P489" i="6"/>
  <c r="P487" i="6"/>
  <c r="P483" i="6"/>
  <c r="P480" i="6"/>
  <c r="P479" i="6"/>
  <c r="P470" i="6"/>
  <c r="P466" i="6"/>
  <c r="P459" i="6"/>
  <c r="P451" i="6"/>
  <c r="P448" i="6"/>
  <c r="P444" i="6"/>
  <c r="P439" i="6"/>
  <c r="P435" i="6"/>
  <c r="P433" i="6"/>
  <c r="P429" i="6"/>
  <c r="P425" i="6"/>
  <c r="P424" i="6"/>
  <c r="P418" i="6"/>
  <c r="P415" i="6"/>
  <c r="P407" i="6"/>
  <c r="P406" i="6"/>
  <c r="P404" i="6"/>
  <c r="V396" i="6"/>
  <c r="V321" i="6"/>
  <c r="V296" i="6"/>
  <c r="V281" i="6"/>
  <c r="V260" i="6"/>
  <c r="V232" i="6"/>
  <c r="V185" i="6"/>
  <c r="V80" i="6"/>
  <c r="V42" i="6"/>
  <c r="P1397" i="6"/>
  <c r="Q1397" i="6" s="1"/>
  <c r="P1282" i="6"/>
  <c r="P1271" i="6"/>
  <c r="P1262" i="6"/>
  <c r="P1258" i="6"/>
  <c r="P1254" i="6"/>
  <c r="P1249" i="6"/>
  <c r="P1242" i="6"/>
  <c r="P1234" i="6"/>
  <c r="P1225" i="6"/>
  <c r="P1219" i="6"/>
  <c r="P1209" i="6"/>
  <c r="P1207" i="6"/>
  <c r="P1198" i="6"/>
  <c r="P1178" i="6"/>
  <c r="P1161" i="6"/>
  <c r="P1156" i="6"/>
  <c r="P1144" i="6"/>
  <c r="P1140" i="6"/>
  <c r="P1137" i="6"/>
  <c r="P1133" i="6"/>
  <c r="P1127" i="6"/>
  <c r="P1118" i="6"/>
  <c r="P1113" i="6"/>
  <c r="P1106" i="6"/>
  <c r="P1101" i="6"/>
  <c r="P1098" i="6"/>
  <c r="P1085" i="6"/>
  <c r="P1082" i="6"/>
  <c r="P1075" i="6"/>
  <c r="P1067" i="6"/>
  <c r="P1060" i="6"/>
  <c r="P1058" i="6"/>
  <c r="P1056" i="6"/>
  <c r="P1054" i="6"/>
  <c r="P1050" i="6"/>
  <c r="P1047" i="6"/>
  <c r="P1045" i="6"/>
  <c r="P1043" i="6"/>
  <c r="P1038" i="6"/>
  <c r="P1036" i="6"/>
  <c r="P1034" i="6"/>
  <c r="P1029" i="6"/>
  <c r="P1026" i="6"/>
  <c r="P1021" i="6"/>
  <c r="P1017" i="6"/>
  <c r="P1013" i="6"/>
  <c r="P1010" i="6"/>
  <c r="P1004" i="6"/>
  <c r="P998" i="6"/>
  <c r="P993" i="6"/>
  <c r="P991" i="6"/>
  <c r="P987" i="6"/>
  <c r="P984" i="6"/>
  <c r="P982" i="6"/>
  <c r="P979" i="6"/>
  <c r="P977" i="6"/>
  <c r="P969" i="6"/>
  <c r="P966" i="6"/>
  <c r="P964" i="6"/>
  <c r="P963" i="6"/>
  <c r="P957" i="6"/>
  <c r="P956" i="6"/>
  <c r="P951" i="6"/>
  <c r="P939" i="6"/>
  <c r="P934" i="6"/>
  <c r="P930" i="6"/>
  <c r="P923" i="6"/>
  <c r="P918" i="6"/>
  <c r="P912" i="6"/>
  <c r="P911" i="6"/>
  <c r="P907" i="6"/>
  <c r="P902" i="6"/>
  <c r="P899" i="6"/>
  <c r="P897" i="6"/>
  <c r="P894" i="6"/>
  <c r="P879" i="6"/>
  <c r="P877" i="6"/>
  <c r="P873" i="6"/>
  <c r="P871" i="6"/>
  <c r="P869" i="6"/>
  <c r="P866" i="6"/>
  <c r="P862" i="6"/>
  <c r="P859" i="6"/>
  <c r="P854" i="6"/>
  <c r="P850" i="6"/>
  <c r="P844" i="6"/>
  <c r="P843" i="6"/>
  <c r="P842" i="6"/>
  <c r="P839" i="6"/>
  <c r="P835" i="6"/>
  <c r="P823" i="6"/>
  <c r="P820" i="6"/>
  <c r="P819" i="6"/>
  <c r="P813" i="6"/>
  <c r="P811" i="6"/>
  <c r="P807" i="6"/>
  <c r="P805" i="6"/>
  <c r="P802" i="6"/>
  <c r="P799" i="6"/>
  <c r="P798" i="6"/>
  <c r="P796" i="6"/>
  <c r="P791" i="6"/>
  <c r="P786" i="6"/>
  <c r="P785" i="6"/>
  <c r="P783" i="6"/>
  <c r="P781" i="6"/>
  <c r="P780" i="6"/>
  <c r="P777" i="6"/>
  <c r="P766" i="6"/>
  <c r="P764" i="6"/>
  <c r="P760" i="6"/>
  <c r="P754" i="6"/>
  <c r="P752" i="6"/>
  <c r="P749" i="6"/>
  <c r="P742" i="6"/>
  <c r="P740" i="6"/>
  <c r="P739" i="6"/>
  <c r="P735" i="6"/>
  <c r="V386" i="6"/>
  <c r="V287" i="6"/>
  <c r="V223" i="6"/>
  <c r="V134" i="6"/>
  <c r="V40" i="6"/>
  <c r="P1389" i="6"/>
  <c r="Q1389" i="6" s="1"/>
  <c r="P1378" i="6"/>
  <c r="P1371" i="6"/>
  <c r="P1355" i="6"/>
  <c r="P1339" i="6"/>
  <c r="P1338" i="6"/>
  <c r="P1317" i="6"/>
  <c r="P1299" i="6"/>
  <c r="P1294" i="6"/>
  <c r="P1277" i="6"/>
  <c r="P1273" i="6"/>
  <c r="P1267" i="6"/>
  <c r="P1246" i="6"/>
  <c r="P1241" i="6"/>
  <c r="P1233" i="6"/>
  <c r="P1218" i="6"/>
  <c r="P1215" i="6"/>
  <c r="P1206" i="6"/>
  <c r="P1197" i="6"/>
  <c r="P1185" i="6"/>
  <c r="P1180" i="6"/>
  <c r="P1155" i="6"/>
  <c r="P1139" i="6"/>
  <c r="P1136" i="6"/>
  <c r="P1132" i="6"/>
  <c r="P1126" i="6"/>
  <c r="P1122" i="6"/>
  <c r="P1117" i="6"/>
  <c r="P1116" i="6"/>
  <c r="P1109" i="6"/>
  <c r="P1105" i="6"/>
  <c r="P1070" i="6"/>
  <c r="P1053" i="6"/>
  <c r="P1048" i="6"/>
  <c r="P1046" i="6"/>
  <c r="P1044" i="6"/>
  <c r="P1035" i="6"/>
  <c r="P1028" i="6"/>
  <c r="P1025" i="6"/>
  <c r="P1023" i="6"/>
  <c r="P1019" i="6"/>
  <c r="P1016" i="6"/>
  <c r="P1012" i="6"/>
  <c r="P1008" i="6"/>
  <c r="P1006" i="6"/>
  <c r="P1003" i="6"/>
  <c r="P1000" i="6"/>
  <c r="P997" i="6"/>
  <c r="P992" i="6"/>
  <c r="P989" i="6"/>
  <c r="P986" i="6"/>
  <c r="P983" i="6"/>
  <c r="P981" i="6"/>
  <c r="P976" i="6"/>
  <c r="P965" i="6"/>
  <c r="P962" i="6"/>
  <c r="P960" i="6"/>
  <c r="P955" i="6"/>
  <c r="P954" i="6"/>
  <c r="P948" i="6"/>
  <c r="P942" i="6"/>
  <c r="P941" i="6"/>
  <c r="P937" i="6"/>
  <c r="P933" i="6"/>
  <c r="P929" i="6"/>
  <c r="P927" i="6"/>
  <c r="P915" i="6"/>
  <c r="P909" i="6"/>
  <c r="P901" i="6"/>
  <c r="P893" i="6"/>
  <c r="P892" i="6"/>
  <c r="P890" i="6"/>
  <c r="P885" i="6"/>
  <c r="P883" i="6"/>
  <c r="P881" i="6"/>
  <c r="P880" i="6"/>
  <c r="P878" i="6"/>
  <c r="P853" i="6"/>
  <c r="P849" i="6"/>
  <c r="P838" i="6"/>
  <c r="P832" i="6"/>
  <c r="P825" i="6"/>
  <c r="P824" i="6"/>
  <c r="P822" i="6"/>
  <c r="P818" i="6"/>
  <c r="P817" i="6"/>
  <c r="P815" i="6"/>
  <c r="P810" i="6"/>
  <c r="P806" i="6"/>
  <c r="P804" i="6"/>
  <c r="P800" i="6"/>
  <c r="P797" i="6"/>
  <c r="P792" i="6"/>
  <c r="P790" i="6"/>
  <c r="P788" i="6"/>
  <c r="P784" i="6"/>
  <c r="P776" i="6"/>
  <c r="P775" i="6"/>
  <c r="P772" i="6"/>
  <c r="P770" i="6"/>
  <c r="P765" i="6"/>
  <c r="P762" i="6"/>
  <c r="P757" i="6"/>
  <c r="P756" i="6"/>
  <c r="P755" i="6"/>
  <c r="P748" i="6"/>
  <c r="P745" i="6"/>
  <c r="P741" i="6"/>
  <c r="P734" i="6"/>
  <c r="P723" i="6"/>
  <c r="P720" i="6"/>
  <c r="P711" i="6"/>
  <c r="P708" i="6"/>
  <c r="P707" i="6"/>
  <c r="P705" i="6"/>
  <c r="P704" i="6"/>
  <c r="P701" i="6"/>
  <c r="P700" i="6"/>
  <c r="P697" i="6"/>
  <c r="P689" i="6"/>
  <c r="P686" i="6"/>
  <c r="P683" i="6"/>
  <c r="P680" i="6"/>
  <c r="P677" i="6"/>
  <c r="P675" i="6"/>
  <c r="P672" i="6"/>
  <c r="P669" i="6"/>
  <c r="P665" i="6"/>
  <c r="P661" i="6"/>
  <c r="P653" i="6"/>
  <c r="P652" i="6"/>
  <c r="P648" i="6"/>
  <c r="P645" i="6"/>
  <c r="P642" i="6"/>
  <c r="P635" i="6"/>
  <c r="P633" i="6"/>
  <c r="P631" i="6"/>
  <c r="P620" i="6"/>
  <c r="P616" i="6"/>
  <c r="P613" i="6"/>
  <c r="P610" i="6"/>
  <c r="P606" i="6"/>
  <c r="P603" i="6"/>
  <c r="P601" i="6"/>
  <c r="P599" i="6"/>
  <c r="P596" i="6"/>
  <c r="P595" i="6"/>
  <c r="P584" i="6"/>
  <c r="P583" i="6"/>
  <c r="P581" i="6"/>
  <c r="P579" i="6"/>
  <c r="P577" i="6"/>
  <c r="P574" i="6"/>
  <c r="P571" i="6"/>
  <c r="P569" i="6"/>
  <c r="P568" i="6"/>
  <c r="P564" i="6"/>
  <c r="P562" i="6"/>
  <c r="P555" i="6"/>
  <c r="P552" i="6"/>
  <c r="P544" i="6"/>
  <c r="P541" i="6"/>
  <c r="P537" i="6"/>
  <c r="P535" i="6"/>
  <c r="P532" i="6"/>
  <c r="P530" i="6"/>
  <c r="P528" i="6"/>
  <c r="P527" i="6"/>
  <c r="P523" i="6"/>
  <c r="P520" i="6"/>
  <c r="P519" i="6"/>
  <c r="P517" i="6"/>
  <c r="P513" i="6"/>
  <c r="P511" i="6"/>
  <c r="P509" i="6"/>
  <c r="P508" i="6"/>
  <c r="P507" i="6"/>
  <c r="P506" i="6"/>
  <c r="P495" i="6"/>
  <c r="P485" i="6"/>
  <c r="P484" i="6"/>
  <c r="P476" i="6"/>
  <c r="P474" i="6"/>
  <c r="P471" i="6"/>
  <c r="P467" i="6"/>
  <c r="P463" i="6"/>
  <c r="P462" i="6"/>
  <c r="P461" i="6"/>
  <c r="P452" i="6"/>
  <c r="P446" i="6"/>
  <c r="P445" i="6"/>
  <c r="P443" i="6"/>
  <c r="P440" i="6"/>
  <c r="P438" i="6"/>
  <c r="P436" i="6"/>
  <c r="P434" i="6"/>
  <c r="P432" i="6"/>
  <c r="P430" i="6"/>
  <c r="P427" i="6"/>
  <c r="P419" i="6"/>
  <c r="P417" i="6"/>
  <c r="P412" i="6"/>
  <c r="P411" i="6"/>
  <c r="P409" i="6"/>
  <c r="P405" i="6"/>
  <c r="V466" i="6"/>
  <c r="V342" i="6"/>
  <c r="P1293" i="6"/>
  <c r="P1279" i="6"/>
  <c r="P1269" i="6"/>
  <c r="P1230" i="6"/>
  <c r="P1195" i="6"/>
  <c r="P1147" i="6"/>
  <c r="P1107" i="6"/>
  <c r="P1096" i="6"/>
  <c r="P1062" i="6"/>
  <c r="P1057" i="6"/>
  <c r="P1033" i="6"/>
  <c r="P1007" i="6"/>
  <c r="P959" i="6"/>
  <c r="P946" i="6"/>
  <c r="P938" i="6"/>
  <c r="P926" i="6"/>
  <c r="P900" i="6"/>
  <c r="P896" i="6"/>
  <c r="P882" i="6"/>
  <c r="P876" i="6"/>
  <c r="P852" i="6"/>
  <c r="P837" i="6"/>
  <c r="P827" i="6"/>
  <c r="P816" i="6"/>
  <c r="P771" i="6"/>
  <c r="P769" i="6"/>
  <c r="P763" i="6"/>
  <c r="P729" i="6"/>
  <c r="P719" i="6"/>
  <c r="P715" i="6"/>
  <c r="P692" i="6"/>
  <c r="P687" i="6"/>
  <c r="P681" i="6"/>
  <c r="P671" i="6"/>
  <c r="P666" i="6"/>
  <c r="P663" i="6"/>
  <c r="P659" i="6"/>
  <c r="P654" i="6"/>
  <c r="P650" i="6"/>
  <c r="P634" i="6"/>
  <c r="P628" i="6"/>
  <c r="P624" i="6"/>
  <c r="P617" i="6"/>
  <c r="P614" i="6"/>
  <c r="P611" i="6"/>
  <c r="P600" i="6"/>
  <c r="P597" i="6"/>
  <c r="P594" i="6"/>
  <c r="P593" i="6"/>
  <c r="P591" i="6"/>
  <c r="P588" i="6"/>
  <c r="P580" i="6"/>
  <c r="P575" i="6"/>
  <c r="P572" i="6"/>
  <c r="P550" i="6"/>
  <c r="P546" i="6"/>
  <c r="P545" i="6"/>
  <c r="P542" i="6"/>
  <c r="P539" i="6"/>
  <c r="P525" i="6"/>
  <c r="P521" i="6"/>
  <c r="P514" i="6"/>
  <c r="P503" i="6"/>
  <c r="P502" i="6"/>
  <c r="P499" i="6"/>
  <c r="P482" i="6"/>
  <c r="P478" i="6"/>
  <c r="P475" i="6"/>
  <c r="P469" i="6"/>
  <c r="P453" i="6"/>
  <c r="P447" i="6"/>
  <c r="P423" i="6"/>
  <c r="P420" i="6"/>
  <c r="P416" i="6"/>
  <c r="P413" i="6"/>
  <c r="P410" i="6"/>
  <c r="P402" i="6"/>
  <c r="P401" i="6"/>
  <c r="P390" i="6"/>
  <c r="P387" i="6"/>
  <c r="P379" i="6"/>
  <c r="P377" i="6"/>
  <c r="P376" i="6"/>
  <c r="P370" i="6"/>
  <c r="P366" i="6"/>
  <c r="P360" i="6"/>
  <c r="P358" i="6"/>
  <c r="P345" i="6"/>
  <c r="P341" i="6"/>
  <c r="P339" i="6"/>
  <c r="P336" i="6"/>
  <c r="P333" i="6"/>
  <c r="P331" i="6"/>
  <c r="P330" i="6"/>
  <c r="P328" i="6"/>
  <c r="P325" i="6"/>
  <c r="P322" i="6"/>
  <c r="P320" i="6"/>
  <c r="P314" i="6"/>
  <c r="P313" i="6"/>
  <c r="P310" i="6"/>
  <c r="P308" i="6"/>
  <c r="P306" i="6"/>
  <c r="P298" i="6"/>
  <c r="P295" i="6"/>
  <c r="P292" i="6"/>
  <c r="P289" i="6"/>
  <c r="P279" i="6"/>
  <c r="P277" i="6"/>
  <c r="P276" i="6"/>
  <c r="P266" i="6"/>
  <c r="P265" i="6"/>
  <c r="P262" i="6"/>
  <c r="P257" i="6"/>
  <c r="P255" i="6"/>
  <c r="P253" i="6"/>
  <c r="P250" i="6"/>
  <c r="P249" i="6"/>
  <c r="P246" i="6"/>
  <c r="P235" i="6"/>
  <c r="P230" i="6"/>
  <c r="P227" i="6"/>
  <c r="P225" i="6"/>
  <c r="P222" i="6"/>
  <c r="P218" i="6"/>
  <c r="P208" i="6"/>
  <c r="P205" i="6"/>
  <c r="P202" i="6"/>
  <c r="P200" i="6"/>
  <c r="P196" i="6"/>
  <c r="P189" i="6"/>
  <c r="P184" i="6"/>
  <c r="P183" i="6"/>
  <c r="P180" i="6"/>
  <c r="P179" i="6"/>
  <c r="P177" i="6"/>
  <c r="P175" i="6"/>
  <c r="P172" i="6"/>
  <c r="P165" i="6"/>
  <c r="P162" i="6"/>
  <c r="P155" i="6"/>
  <c r="P152" i="6"/>
  <c r="P147" i="6"/>
  <c r="P146" i="6"/>
  <c r="P142" i="6"/>
  <c r="P141" i="6"/>
  <c r="P129" i="6"/>
  <c r="P125" i="6"/>
  <c r="P120" i="6"/>
  <c r="P119" i="6"/>
  <c r="P118" i="6"/>
  <c r="P107" i="6"/>
  <c r="P105" i="6"/>
  <c r="P98" i="6"/>
  <c r="P95" i="6"/>
  <c r="P93" i="6"/>
  <c r="P90" i="6"/>
  <c r="P88" i="6"/>
  <c r="P82" i="6"/>
  <c r="P77" i="6"/>
  <c r="P75" i="6"/>
  <c r="P74" i="6"/>
  <c r="P69" i="6"/>
  <c r="P67" i="6"/>
  <c r="P65" i="6"/>
  <c r="P64" i="6"/>
  <c r="P62" i="6"/>
  <c r="P60" i="6"/>
  <c r="P57" i="6"/>
  <c r="P56" i="6"/>
  <c r="P54" i="6"/>
  <c r="P52" i="6"/>
  <c r="P48" i="6"/>
  <c r="P46" i="6"/>
  <c r="P37" i="6"/>
  <c r="P31" i="6"/>
  <c r="P23" i="6"/>
  <c r="P8" i="6"/>
  <c r="P25" i="6"/>
  <c r="P12" i="6"/>
  <c r="P11" i="6"/>
  <c r="P9" i="6"/>
  <c r="V242" i="6"/>
  <c r="P1377" i="6"/>
  <c r="P1305" i="6"/>
  <c r="P1238" i="6"/>
  <c r="P1172" i="6"/>
  <c r="P1071" i="6"/>
  <c r="P947" i="6"/>
  <c r="P730" i="6"/>
  <c r="P709" i="6"/>
  <c r="P703" i="6"/>
  <c r="P691" i="6"/>
  <c r="P660" i="6"/>
  <c r="P576" i="6"/>
  <c r="P560" i="6"/>
  <c r="P548" i="6"/>
  <c r="P488" i="6"/>
  <c r="P464" i="6"/>
  <c r="P454" i="6"/>
  <c r="P403" i="6"/>
  <c r="P381" i="6"/>
  <c r="P363" i="6"/>
  <c r="P356" i="6"/>
  <c r="P352" i="6"/>
  <c r="P348" i="6"/>
  <c r="P317" i="6"/>
  <c r="P311" i="6"/>
  <c r="P309" i="6"/>
  <c r="P287" i="6"/>
  <c r="P273" i="6"/>
  <c r="P268" i="6"/>
  <c r="V418" i="6"/>
  <c r="V264" i="6"/>
  <c r="V168" i="6"/>
  <c r="V61" i="6"/>
  <c r="P1346" i="6"/>
  <c r="P1322" i="6"/>
  <c r="P1290" i="6"/>
  <c r="P1284" i="6"/>
  <c r="P1248" i="6"/>
  <c r="P1202" i="6"/>
  <c r="P1152" i="6"/>
  <c r="P1094" i="6"/>
  <c r="P1042" i="6"/>
  <c r="P1040" i="6"/>
  <c r="P1031" i="6"/>
  <c r="P1005" i="6"/>
  <c r="P996" i="6"/>
  <c r="P988" i="6"/>
  <c r="P974" i="6"/>
  <c r="P967" i="6"/>
  <c r="P936" i="6"/>
  <c r="P914" i="6"/>
  <c r="P910" i="6"/>
  <c r="P906" i="6"/>
  <c r="P887" i="6"/>
  <c r="P865" i="6"/>
  <c r="P846" i="6"/>
  <c r="P836" i="6"/>
  <c r="P830" i="6"/>
  <c r="P826" i="6"/>
  <c r="P795" i="6"/>
  <c r="P768" i="6"/>
  <c r="P733" i="6"/>
  <c r="P727" i="6"/>
  <c r="P722" i="6"/>
  <c r="P713" i="6"/>
  <c r="P706" i="6"/>
  <c r="P699" i="6"/>
  <c r="P696" i="6"/>
  <c r="P694" i="6"/>
  <c r="P685" i="6"/>
  <c r="P679" i="6"/>
  <c r="P676" i="6"/>
  <c r="P664" i="6"/>
  <c r="P658" i="6"/>
  <c r="P623" i="6"/>
  <c r="P615" i="6"/>
  <c r="P609" i="6"/>
  <c r="P607" i="6"/>
  <c r="P605" i="6"/>
  <c r="P602" i="6"/>
  <c r="P578" i="6"/>
  <c r="P565" i="6"/>
  <c r="P561" i="6"/>
  <c r="P553" i="6"/>
  <c r="P540" i="6"/>
  <c r="P534" i="6"/>
  <c r="P524" i="6"/>
  <c r="P516" i="6"/>
  <c r="P504" i="6"/>
  <c r="P497" i="6"/>
  <c r="P493" i="6"/>
  <c r="P481" i="6"/>
  <c r="P477" i="6"/>
  <c r="P472" i="6"/>
  <c r="P468" i="6"/>
  <c r="P458" i="6"/>
  <c r="P457" i="6"/>
  <c r="P442" i="6"/>
  <c r="P441" i="6"/>
  <c r="P426" i="6"/>
  <c r="P422" i="6"/>
  <c r="P408" i="6"/>
  <c r="P400" i="6"/>
  <c r="P389" i="6"/>
  <c r="P384" i="6"/>
  <c r="P375" i="6"/>
  <c r="P373" i="6"/>
  <c r="P369" i="6"/>
  <c r="P368" i="6"/>
  <c r="P365" i="6"/>
  <c r="P362" i="6"/>
  <c r="P351" i="6"/>
  <c r="P347" i="6"/>
  <c r="P338" i="6"/>
  <c r="P335" i="6"/>
  <c r="P329" i="6"/>
  <c r="P327" i="6"/>
  <c r="P323" i="6"/>
  <c r="P318" i="6"/>
  <c r="P305" i="6"/>
  <c r="P304" i="6"/>
  <c r="P301" i="6"/>
  <c r="P299" i="6"/>
  <c r="P297" i="6"/>
  <c r="P294" i="6"/>
  <c r="P288" i="6"/>
  <c r="P285" i="6"/>
  <c r="P282" i="6"/>
  <c r="P280" i="6"/>
  <c r="P270" i="6"/>
  <c r="P267" i="6"/>
  <c r="P261" i="6"/>
  <c r="P254" i="6"/>
  <c r="P248" i="6"/>
  <c r="P245" i="6"/>
  <c r="P244" i="6"/>
  <c r="P238" i="6"/>
  <c r="P234" i="6"/>
  <c r="P228" i="6"/>
  <c r="P220" i="6"/>
  <c r="P216" i="6"/>
  <c r="P212" i="6"/>
  <c r="P195" i="6"/>
  <c r="P193" i="6"/>
  <c r="P192" i="6"/>
  <c r="P188" i="6"/>
  <c r="P186" i="6"/>
  <c r="P176" i="6"/>
  <c r="P173" i="6"/>
  <c r="P171" i="6"/>
  <c r="P170" i="6"/>
  <c r="P169" i="6"/>
  <c r="P166" i="6"/>
  <c r="P159" i="6"/>
  <c r="P158" i="6"/>
  <c r="P156" i="6"/>
  <c r="P151" i="6"/>
  <c r="P148" i="6"/>
  <c r="P144" i="6"/>
  <c r="P135" i="6"/>
  <c r="P133" i="6"/>
  <c r="P132" i="6"/>
  <c r="P128" i="6"/>
  <c r="P123" i="6"/>
  <c r="P115" i="6"/>
  <c r="P113" i="6"/>
  <c r="P112" i="6"/>
  <c r="P111" i="6"/>
  <c r="P109" i="6"/>
  <c r="P106" i="6"/>
  <c r="P103" i="6"/>
  <c r="P96" i="6"/>
  <c r="P94" i="6"/>
  <c r="P89" i="6"/>
  <c r="P87" i="6"/>
  <c r="P86" i="6"/>
  <c r="P72" i="6"/>
  <c r="P63" i="6"/>
  <c r="P59" i="6"/>
  <c r="P45" i="6"/>
  <c r="P40" i="6"/>
  <c r="P34" i="6"/>
  <c r="P27" i="6"/>
  <c r="P1381" i="6"/>
  <c r="Q1381" i="6" s="1"/>
  <c r="P1257" i="6"/>
  <c r="P1159" i="6"/>
  <c r="P1020" i="6"/>
  <c r="P970" i="6"/>
  <c r="P928" i="6"/>
  <c r="P868" i="6"/>
  <c r="P840" i="6"/>
  <c r="P828" i="6"/>
  <c r="P809" i="6"/>
  <c r="P702" i="6"/>
  <c r="P688" i="6"/>
  <c r="P647" i="6"/>
  <c r="P619" i="6"/>
  <c r="P573" i="6"/>
  <c r="P567" i="6"/>
  <c r="P536" i="6"/>
  <c r="P510" i="6"/>
  <c r="P501" i="6"/>
  <c r="P460" i="6"/>
  <c r="P449" i="6"/>
  <c r="P431" i="6"/>
  <c r="P385" i="6"/>
  <c r="P371" i="6"/>
  <c r="P354" i="6"/>
  <c r="P349" i="6"/>
  <c r="P286" i="6"/>
  <c r="P281" i="6"/>
  <c r="V378" i="6"/>
  <c r="V207" i="6"/>
  <c r="P1319" i="6"/>
  <c r="P1261" i="6"/>
  <c r="P1223" i="6"/>
  <c r="P1080" i="6"/>
  <c r="P1066" i="6"/>
  <c r="P1055" i="6"/>
  <c r="P1030" i="6"/>
  <c r="P985" i="6"/>
  <c r="P975" i="6"/>
  <c r="P973" i="6"/>
  <c r="P961" i="6"/>
  <c r="P950" i="6"/>
  <c r="P944" i="6"/>
  <c r="P932" i="6"/>
  <c r="P924" i="6"/>
  <c r="P905" i="6"/>
  <c r="P886" i="6"/>
  <c r="P874" i="6"/>
  <c r="P858" i="6"/>
  <c r="P841" i="6"/>
  <c r="P774" i="6"/>
  <c r="P767" i="6"/>
  <c r="P751" i="6"/>
  <c r="P744" i="6"/>
  <c r="P731" i="6"/>
  <c r="P721" i="6"/>
  <c r="P710" i="6"/>
  <c r="P698" i="6"/>
  <c r="P695" i="6"/>
  <c r="P684" i="6"/>
  <c r="P670" i="6"/>
  <c r="P657" i="6"/>
  <c r="P643" i="6"/>
  <c r="P638" i="6"/>
  <c r="P636" i="6"/>
  <c r="P626" i="6"/>
  <c r="P621" i="6"/>
  <c r="P612" i="6"/>
  <c r="P598" i="6"/>
  <c r="P590" i="6"/>
  <c r="P556" i="6"/>
  <c r="P551" i="6"/>
  <c r="P515" i="6"/>
  <c r="P492" i="6"/>
  <c r="P486" i="6"/>
  <c r="P465" i="6"/>
  <c r="P456" i="6"/>
  <c r="P455" i="6"/>
  <c r="P450" i="6"/>
  <c r="P437" i="6"/>
  <c r="P428" i="6"/>
  <c r="P421" i="6"/>
  <c r="P414" i="6"/>
  <c r="P399" i="6"/>
  <c r="P398" i="6"/>
  <c r="P397" i="6"/>
  <c r="P396" i="6"/>
  <c r="P395" i="6"/>
  <c r="P394" i="6"/>
  <c r="P392" i="6"/>
  <c r="P391" i="6"/>
  <c r="P388" i="6"/>
  <c r="P386" i="6"/>
  <c r="P383" i="6"/>
  <c r="P382" i="6"/>
  <c r="P378" i="6"/>
  <c r="P374" i="6"/>
  <c r="P372" i="6"/>
  <c r="P359" i="6"/>
  <c r="P357" i="6"/>
  <c r="P355" i="6"/>
  <c r="P353" i="6"/>
  <c r="P350" i="6"/>
  <c r="P346" i="6"/>
  <c r="P344" i="6"/>
  <c r="P343" i="6"/>
  <c r="P342" i="6"/>
  <c r="P340" i="6"/>
  <c r="P337" i="6"/>
  <c r="P334" i="6"/>
  <c r="P332" i="6"/>
  <c r="P326" i="6"/>
  <c r="P324" i="6"/>
  <c r="P321" i="6"/>
  <c r="P316" i="6"/>
  <c r="P312" i="6"/>
  <c r="P307" i="6"/>
  <c r="P303" i="6"/>
  <c r="P302" i="6"/>
  <c r="P296" i="6"/>
  <c r="P291" i="6"/>
  <c r="P284" i="6"/>
  <c r="P283" i="6"/>
  <c r="P278" i="6"/>
  <c r="P275" i="6"/>
  <c r="P274" i="6"/>
  <c r="P272" i="6"/>
  <c r="P269" i="6"/>
  <c r="P263" i="6"/>
  <c r="P259" i="6"/>
  <c r="P256" i="6"/>
  <c r="P247" i="6"/>
  <c r="P243" i="6"/>
  <c r="P241" i="6"/>
  <c r="P237" i="6"/>
  <c r="P233" i="6"/>
  <c r="P231" i="6"/>
  <c r="P229" i="6"/>
  <c r="P226" i="6"/>
  <c r="P224" i="6"/>
  <c r="P219" i="6"/>
  <c r="P214" i="6"/>
  <c r="P213" i="6"/>
  <c r="P211" i="6"/>
  <c r="P204" i="6"/>
  <c r="P203" i="6"/>
  <c r="P201" i="6"/>
  <c r="P199" i="6"/>
  <c r="P198" i="6"/>
  <c r="P190" i="6"/>
  <c r="P182" i="6"/>
  <c r="P178" i="6"/>
  <c r="P164" i="6"/>
  <c r="P161" i="6"/>
  <c r="P154" i="6"/>
  <c r="P150" i="6"/>
  <c r="P145" i="6"/>
  <c r="P140" i="6"/>
  <c r="P139" i="6"/>
  <c r="P137" i="6"/>
  <c r="P136" i="6"/>
  <c r="P130" i="6"/>
  <c r="P121" i="6"/>
  <c r="P110" i="6"/>
  <c r="P108" i="6"/>
  <c r="P104" i="6"/>
  <c r="P101" i="6"/>
  <c r="P99" i="6"/>
  <c r="P92" i="6"/>
  <c r="P85" i="6"/>
  <c r="P84" i="6"/>
  <c r="P81" i="6"/>
  <c r="P78" i="6"/>
  <c r="P76" i="6"/>
  <c r="P71" i="6"/>
  <c r="P58" i="6"/>
  <c r="P53" i="6"/>
  <c r="P50" i="6"/>
  <c r="P44" i="6"/>
  <c r="P43" i="6"/>
  <c r="P41" i="6"/>
  <c r="P38" i="6"/>
  <c r="P36" i="6"/>
  <c r="P33" i="6"/>
  <c r="P30" i="6"/>
  <c r="P28" i="6"/>
  <c r="P22" i="6"/>
  <c r="P21" i="6"/>
  <c r="P19" i="6"/>
  <c r="P17" i="6"/>
  <c r="P14" i="6"/>
  <c r="P7" i="6"/>
  <c r="P1352" i="6"/>
  <c r="P1334" i="6"/>
  <c r="P1204" i="6"/>
  <c r="P1148" i="6"/>
  <c r="P1100" i="6"/>
  <c r="P1079" i="6"/>
  <c r="P1065" i="6"/>
  <c r="P1052" i="6"/>
  <c r="P1018" i="6"/>
  <c r="P1002" i="6"/>
  <c r="P971" i="6"/>
  <c r="P953" i="6"/>
  <c r="P921" i="6"/>
  <c r="P884" i="6"/>
  <c r="P856" i="6"/>
  <c r="P779" i="6"/>
  <c r="P761" i="6"/>
  <c r="P747" i="6"/>
  <c r="P656" i="6"/>
  <c r="P651" i="6"/>
  <c r="P604" i="6"/>
  <c r="P587" i="6"/>
  <c r="P554" i="6"/>
  <c r="P473" i="6"/>
  <c r="P393" i="6"/>
  <c r="P380" i="6"/>
  <c r="P367" i="6"/>
  <c r="P364" i="6"/>
  <c r="P361" i="6"/>
  <c r="P319" i="6"/>
  <c r="P315" i="6"/>
  <c r="P300" i="6"/>
  <c r="P293" i="6"/>
  <c r="P290" i="6"/>
  <c r="P271" i="6"/>
  <c r="P264" i="6"/>
  <c r="P13" i="6"/>
  <c r="P18" i="6"/>
  <c r="P20" i="6"/>
  <c r="P49" i="6"/>
  <c r="P51" i="6"/>
  <c r="P68" i="6"/>
  <c r="P79" i="6"/>
  <c r="P91" i="6"/>
  <c r="P97" i="6"/>
  <c r="P100" i="6"/>
  <c r="P116" i="6"/>
  <c r="P127" i="6"/>
  <c r="P153" i="6"/>
  <c r="P181" i="6"/>
  <c r="P194" i="6"/>
  <c r="P209" i="6"/>
  <c r="P217" i="6"/>
  <c r="P236" i="6"/>
  <c r="P15" i="6"/>
  <c r="P39" i="6"/>
  <c r="P66" i="6"/>
  <c r="P70" i="6"/>
  <c r="P83" i="6"/>
  <c r="P102" i="6"/>
  <c r="P117" i="6"/>
  <c r="P126" i="6"/>
  <c r="P143" i="6"/>
  <c r="P157" i="6"/>
  <c r="P187" i="6"/>
  <c r="P197" i="6"/>
  <c r="P210" i="6"/>
  <c r="P221" i="6"/>
  <c r="P239" i="6"/>
  <c r="P251" i="6"/>
  <c r="O1380" i="6"/>
  <c r="T1380" i="6"/>
  <c r="W1380" i="6"/>
  <c r="O1381" i="6"/>
  <c r="T1381" i="6"/>
  <c r="W1381" i="6"/>
  <c r="O1382" i="6"/>
  <c r="T1382" i="6"/>
  <c r="W1382" i="6"/>
  <c r="O1383" i="6"/>
  <c r="Q1383" i="6"/>
  <c r="T1383" i="6"/>
  <c r="W1383" i="6"/>
  <c r="O1384" i="6"/>
  <c r="T1384" i="6"/>
  <c r="W1384" i="6"/>
  <c r="O1385" i="6"/>
  <c r="T1385" i="6"/>
  <c r="W1385" i="6"/>
  <c r="T1386" i="6"/>
  <c r="W1386" i="6"/>
  <c r="O1387" i="6"/>
  <c r="T1387" i="6"/>
  <c r="W1387" i="6"/>
  <c r="O1388" i="6"/>
  <c r="T1388" i="6"/>
  <c r="T1389" i="6"/>
  <c r="W1389" i="6"/>
  <c r="O1390" i="6"/>
  <c r="Q1390" i="6"/>
  <c r="T1390" i="6"/>
  <c r="W1390" i="6"/>
  <c r="T1391" i="6"/>
  <c r="O1392" i="6"/>
  <c r="T1392" i="6"/>
  <c r="O1393" i="6"/>
  <c r="T1393" i="6"/>
  <c r="O1394" i="6"/>
  <c r="Q1394" i="6"/>
  <c r="T1394" i="6"/>
  <c r="O1395" i="6"/>
  <c r="T1395" i="6"/>
  <c r="O1396" i="6"/>
  <c r="Q1396" i="6"/>
  <c r="T1396" i="6"/>
  <c r="W1396" i="6"/>
  <c r="O1397" i="6"/>
  <c r="T1397" i="6"/>
  <c r="O1398" i="6"/>
  <c r="T1398" i="6"/>
  <c r="T1399" i="6"/>
  <c r="W1399" i="6"/>
  <c r="T1379" i="6"/>
  <c r="T1378" i="6"/>
  <c r="T1377" i="6"/>
  <c r="T1376" i="6"/>
  <c r="T1375" i="6"/>
  <c r="T1374" i="6"/>
  <c r="T1373" i="6"/>
  <c r="T1372" i="6"/>
  <c r="T1371" i="6"/>
  <c r="T1370" i="6"/>
  <c r="T1369" i="6"/>
  <c r="T1368" i="6"/>
  <c r="T1367" i="6"/>
  <c r="T1366" i="6"/>
  <c r="T1365" i="6"/>
  <c r="T1364" i="6"/>
  <c r="T1363" i="6"/>
  <c r="T1362" i="6"/>
  <c r="T1361" i="6"/>
  <c r="T1360" i="6"/>
  <c r="T1359" i="6"/>
  <c r="T1358" i="6"/>
  <c r="T1357" i="6"/>
  <c r="T1356" i="6"/>
  <c r="T1355" i="6"/>
  <c r="T1354" i="6"/>
  <c r="T1353" i="6"/>
  <c r="T1352" i="6"/>
  <c r="T1351" i="6"/>
  <c r="T1350" i="6"/>
  <c r="T1349" i="6"/>
  <c r="T1348" i="6"/>
  <c r="T1347" i="6"/>
  <c r="T1346" i="6"/>
  <c r="T1345" i="6"/>
  <c r="T1344" i="6"/>
  <c r="T1343" i="6"/>
  <c r="T1342" i="6"/>
  <c r="T1341" i="6"/>
  <c r="T1340" i="6"/>
  <c r="T1339" i="6"/>
  <c r="T1338" i="6"/>
  <c r="T1337" i="6"/>
  <c r="T1336" i="6"/>
  <c r="T1335" i="6"/>
  <c r="T1334" i="6"/>
  <c r="T1333" i="6"/>
  <c r="T1332" i="6"/>
  <c r="T1331" i="6"/>
  <c r="T1330" i="6"/>
  <c r="T1329" i="6"/>
  <c r="T1328" i="6"/>
  <c r="T1327" i="6"/>
  <c r="T1326" i="6"/>
  <c r="T1325" i="6"/>
  <c r="T1324" i="6"/>
  <c r="T1323" i="6"/>
  <c r="T1322" i="6"/>
  <c r="T1321" i="6"/>
  <c r="T1320" i="6"/>
  <c r="T1319" i="6"/>
  <c r="T1318" i="6"/>
  <c r="T1317" i="6"/>
  <c r="T1316" i="6"/>
  <c r="T1315" i="6"/>
  <c r="T1314" i="6"/>
  <c r="T1313" i="6"/>
  <c r="T1312" i="6"/>
  <c r="T1311" i="6"/>
  <c r="T1310" i="6"/>
  <c r="T1309" i="6"/>
  <c r="T1308" i="6"/>
  <c r="T1307" i="6"/>
  <c r="T1306" i="6"/>
  <c r="T1305" i="6"/>
  <c r="T1304" i="6"/>
  <c r="T1303" i="6"/>
  <c r="T1302" i="6"/>
  <c r="T1301" i="6"/>
  <c r="T1300" i="6"/>
  <c r="T1299" i="6"/>
  <c r="T1298" i="6"/>
  <c r="T1297" i="6"/>
  <c r="T1296" i="6"/>
  <c r="T1295" i="6"/>
  <c r="T1294" i="6"/>
  <c r="T1293" i="6"/>
  <c r="T1292" i="6"/>
  <c r="T1291" i="6"/>
  <c r="T1290" i="6"/>
  <c r="T1289" i="6"/>
  <c r="T1288" i="6"/>
  <c r="T1287" i="6"/>
  <c r="T1286" i="6"/>
  <c r="T1285" i="6"/>
  <c r="T1284" i="6"/>
  <c r="T1283" i="6"/>
  <c r="T1282" i="6"/>
  <c r="T1281" i="6"/>
  <c r="T1280" i="6"/>
  <c r="T1279" i="6"/>
  <c r="T1278" i="6"/>
  <c r="T1277" i="6"/>
  <c r="T1276" i="6"/>
  <c r="T1275" i="6"/>
  <c r="T1274" i="6"/>
  <c r="T1273" i="6"/>
  <c r="T1272" i="6"/>
  <c r="T1271" i="6"/>
  <c r="T1270" i="6"/>
  <c r="T1269" i="6"/>
  <c r="T1268" i="6"/>
  <c r="T1267" i="6"/>
  <c r="T1266" i="6"/>
  <c r="T1265" i="6"/>
  <c r="T1264" i="6"/>
  <c r="T1263" i="6"/>
  <c r="T1262" i="6"/>
  <c r="T1261" i="6"/>
  <c r="T1260" i="6"/>
  <c r="T1259" i="6"/>
  <c r="T1258" i="6"/>
  <c r="T1257" i="6"/>
  <c r="T1256" i="6"/>
  <c r="T1255" i="6"/>
  <c r="T1254" i="6"/>
  <c r="T1253" i="6"/>
  <c r="T1252" i="6"/>
  <c r="T1251" i="6"/>
  <c r="T1250" i="6"/>
  <c r="T1249" i="6"/>
  <c r="T1248" i="6"/>
  <c r="T1247" i="6"/>
  <c r="T1246" i="6"/>
  <c r="T1245" i="6"/>
  <c r="T1244" i="6"/>
  <c r="T1243" i="6"/>
  <c r="T1242" i="6"/>
  <c r="T1241" i="6"/>
  <c r="T1240" i="6"/>
  <c r="T1239" i="6"/>
  <c r="T1238" i="6"/>
  <c r="T1237" i="6"/>
  <c r="T1236" i="6"/>
  <c r="T1235" i="6"/>
  <c r="T1234" i="6"/>
  <c r="T1233" i="6"/>
  <c r="T1232" i="6"/>
  <c r="T1231" i="6"/>
  <c r="T1230" i="6"/>
  <c r="T1229" i="6"/>
  <c r="T1228" i="6"/>
  <c r="T1227" i="6"/>
  <c r="T1226" i="6"/>
  <c r="T1225" i="6"/>
  <c r="T1224" i="6"/>
  <c r="T1223" i="6"/>
  <c r="T1222" i="6"/>
  <c r="T1221" i="6"/>
  <c r="T1220" i="6"/>
  <c r="T1219" i="6"/>
  <c r="T1218" i="6"/>
  <c r="T1217" i="6"/>
  <c r="T1216" i="6"/>
  <c r="T1215" i="6"/>
  <c r="T1214" i="6"/>
  <c r="T1213" i="6"/>
  <c r="T1212" i="6"/>
  <c r="T1211" i="6"/>
  <c r="T1210" i="6"/>
  <c r="T1209" i="6"/>
  <c r="T1208" i="6"/>
  <c r="T1207" i="6"/>
  <c r="T1206" i="6"/>
  <c r="T1205" i="6"/>
  <c r="T1204" i="6"/>
  <c r="T1203" i="6"/>
  <c r="T1202" i="6"/>
  <c r="T1201" i="6"/>
  <c r="T1200" i="6"/>
  <c r="T1199" i="6"/>
  <c r="T1198" i="6"/>
  <c r="T1197" i="6"/>
  <c r="T1196" i="6"/>
  <c r="T1195" i="6"/>
  <c r="T1194" i="6"/>
  <c r="T1193" i="6"/>
  <c r="T1192" i="6"/>
  <c r="T1191" i="6"/>
  <c r="T1190" i="6"/>
  <c r="T1189" i="6"/>
  <c r="T1188" i="6"/>
  <c r="T1187" i="6"/>
  <c r="T1186" i="6"/>
  <c r="T1185" i="6"/>
  <c r="T1184" i="6"/>
  <c r="T1183" i="6"/>
  <c r="T1182" i="6"/>
  <c r="T1181" i="6"/>
  <c r="T1180" i="6"/>
  <c r="T1179" i="6"/>
  <c r="T1178" i="6"/>
  <c r="T1177" i="6"/>
  <c r="T1176" i="6"/>
  <c r="T1175" i="6"/>
  <c r="T1174" i="6"/>
  <c r="T1173" i="6"/>
  <c r="T1172" i="6"/>
  <c r="T1171" i="6"/>
  <c r="T1170" i="6"/>
  <c r="T1169" i="6"/>
  <c r="T1168" i="6"/>
  <c r="T1167" i="6"/>
  <c r="T1166" i="6"/>
  <c r="T1165" i="6"/>
  <c r="T1164" i="6"/>
  <c r="T1163" i="6"/>
  <c r="T1162" i="6"/>
  <c r="T1161" i="6"/>
  <c r="T1160" i="6"/>
  <c r="T1159" i="6"/>
  <c r="T1158" i="6"/>
  <c r="T1157" i="6"/>
  <c r="T1156" i="6"/>
  <c r="T1155" i="6"/>
  <c r="T1154" i="6"/>
  <c r="T1153" i="6"/>
  <c r="T1152" i="6"/>
  <c r="T1151" i="6"/>
  <c r="T1150" i="6"/>
  <c r="T1149" i="6"/>
  <c r="T1148" i="6"/>
  <c r="T1147" i="6"/>
  <c r="T1146" i="6"/>
  <c r="T1145" i="6"/>
  <c r="T1144" i="6"/>
  <c r="T1143" i="6"/>
  <c r="T1142" i="6"/>
  <c r="T1141" i="6"/>
  <c r="T1140" i="6"/>
  <c r="T1139" i="6"/>
  <c r="T1138" i="6"/>
  <c r="T1137" i="6"/>
  <c r="T1136" i="6"/>
  <c r="T1135" i="6"/>
  <c r="T1134" i="6"/>
  <c r="T1133" i="6"/>
  <c r="T1132" i="6"/>
  <c r="T1131" i="6"/>
  <c r="T1130" i="6"/>
  <c r="T1129" i="6"/>
  <c r="T1128" i="6"/>
  <c r="T1127" i="6"/>
  <c r="T1126" i="6"/>
  <c r="T1125" i="6"/>
  <c r="T1124" i="6"/>
  <c r="T1123" i="6"/>
  <c r="T1122" i="6"/>
  <c r="T1121" i="6"/>
  <c r="T1120" i="6"/>
  <c r="T1119" i="6"/>
  <c r="T1118" i="6"/>
  <c r="T1117" i="6"/>
  <c r="T1116" i="6"/>
  <c r="T1115" i="6"/>
  <c r="T1114" i="6"/>
  <c r="T1113" i="6"/>
  <c r="T1112" i="6"/>
  <c r="T1111" i="6"/>
  <c r="T1110" i="6"/>
  <c r="T1109" i="6"/>
  <c r="T1108" i="6"/>
  <c r="T1107" i="6"/>
  <c r="T1106" i="6"/>
  <c r="T1105" i="6"/>
  <c r="T1104" i="6"/>
  <c r="T1103" i="6"/>
  <c r="T1102" i="6"/>
  <c r="T1101" i="6"/>
  <c r="T1100" i="6"/>
  <c r="T1099" i="6"/>
  <c r="T1098" i="6"/>
  <c r="T1097" i="6"/>
  <c r="T1096" i="6"/>
  <c r="T1095" i="6"/>
  <c r="T1094" i="6"/>
  <c r="T1093" i="6"/>
  <c r="T1092" i="6"/>
  <c r="T1091" i="6"/>
  <c r="T1090" i="6"/>
  <c r="T1089" i="6"/>
  <c r="T1088" i="6"/>
  <c r="T1087" i="6"/>
  <c r="T1086" i="6"/>
  <c r="T1085" i="6"/>
  <c r="T1084" i="6"/>
  <c r="T1083" i="6"/>
  <c r="T1082" i="6"/>
  <c r="T1081" i="6"/>
  <c r="T1080" i="6"/>
  <c r="T1079" i="6"/>
  <c r="T1078" i="6"/>
  <c r="T1077" i="6"/>
  <c r="T1076" i="6"/>
  <c r="T1075" i="6"/>
  <c r="T1074" i="6"/>
  <c r="T1073" i="6"/>
  <c r="T1072" i="6"/>
  <c r="T1071" i="6"/>
  <c r="T1070" i="6"/>
  <c r="T1069" i="6"/>
  <c r="T1068" i="6"/>
  <c r="T1067" i="6"/>
  <c r="T1066" i="6"/>
  <c r="T1065" i="6"/>
  <c r="T1064" i="6"/>
  <c r="T1063" i="6"/>
  <c r="T1062" i="6"/>
  <c r="T1061" i="6"/>
  <c r="T1060" i="6"/>
  <c r="T1059" i="6"/>
  <c r="T1058" i="6"/>
  <c r="T1057" i="6"/>
  <c r="T1056" i="6"/>
  <c r="T1055" i="6"/>
  <c r="T1054" i="6"/>
  <c r="T1053" i="6"/>
  <c r="T1052" i="6"/>
  <c r="T1051" i="6"/>
  <c r="T1050" i="6"/>
  <c r="T1049" i="6"/>
  <c r="T1048" i="6"/>
  <c r="T1047" i="6"/>
  <c r="T1046" i="6"/>
  <c r="T1045" i="6"/>
  <c r="T1044" i="6"/>
  <c r="T1043" i="6"/>
  <c r="T1042" i="6"/>
  <c r="T1041" i="6"/>
  <c r="T1040" i="6"/>
  <c r="T1039" i="6"/>
  <c r="T1038" i="6"/>
  <c r="T1037" i="6"/>
  <c r="T1036" i="6"/>
  <c r="T1035" i="6"/>
  <c r="T1034" i="6"/>
  <c r="T1033" i="6"/>
  <c r="T1032" i="6"/>
  <c r="T1031" i="6"/>
  <c r="T1030" i="6"/>
  <c r="T1029" i="6"/>
  <c r="T1028" i="6"/>
  <c r="T1027" i="6"/>
  <c r="T1026" i="6"/>
  <c r="T1025" i="6"/>
  <c r="T1024" i="6"/>
  <c r="T1023" i="6"/>
  <c r="T1022" i="6"/>
  <c r="T1021" i="6"/>
  <c r="T1020" i="6"/>
  <c r="T1019" i="6"/>
  <c r="T1018" i="6"/>
  <c r="T1017" i="6"/>
  <c r="T1016" i="6"/>
  <c r="T1015" i="6"/>
  <c r="T1014" i="6"/>
  <c r="T1013" i="6"/>
  <c r="T1012" i="6"/>
  <c r="T1011" i="6"/>
  <c r="T1010" i="6"/>
  <c r="T1009" i="6"/>
  <c r="T1008" i="6"/>
  <c r="T1007" i="6"/>
  <c r="T1006" i="6"/>
  <c r="T1005" i="6"/>
  <c r="T1004" i="6"/>
  <c r="T1003" i="6"/>
  <c r="T1002" i="6"/>
  <c r="T1001" i="6"/>
  <c r="T1000" i="6"/>
  <c r="T999" i="6"/>
  <c r="T998" i="6"/>
  <c r="T997" i="6"/>
  <c r="T996" i="6"/>
  <c r="T995" i="6"/>
  <c r="T994" i="6"/>
  <c r="T993" i="6"/>
  <c r="T992" i="6"/>
  <c r="T991" i="6"/>
  <c r="T990" i="6"/>
  <c r="T989" i="6"/>
  <c r="T988" i="6"/>
  <c r="T987" i="6"/>
  <c r="T986" i="6"/>
  <c r="T985" i="6"/>
  <c r="T984" i="6"/>
  <c r="T983" i="6"/>
  <c r="T982" i="6"/>
  <c r="T981" i="6"/>
  <c r="T980" i="6"/>
  <c r="T979" i="6"/>
  <c r="T978" i="6"/>
  <c r="T977" i="6"/>
  <c r="T976" i="6"/>
  <c r="T975" i="6"/>
  <c r="T974" i="6"/>
  <c r="T973" i="6"/>
  <c r="T972" i="6"/>
  <c r="T971" i="6"/>
  <c r="T970" i="6"/>
  <c r="T969" i="6"/>
  <c r="T968" i="6"/>
  <c r="T967" i="6"/>
  <c r="T966" i="6"/>
  <c r="T965" i="6"/>
  <c r="T964" i="6"/>
  <c r="T963" i="6"/>
  <c r="T962" i="6"/>
  <c r="T961" i="6"/>
  <c r="T960" i="6"/>
  <c r="T959" i="6"/>
  <c r="T958" i="6"/>
  <c r="T957" i="6"/>
  <c r="T956" i="6"/>
  <c r="T955" i="6"/>
  <c r="T954" i="6"/>
  <c r="T953" i="6"/>
  <c r="T952" i="6"/>
  <c r="T951" i="6"/>
  <c r="T950" i="6"/>
  <c r="T949" i="6"/>
  <c r="T948" i="6"/>
  <c r="T947" i="6"/>
  <c r="T946" i="6"/>
  <c r="T945" i="6"/>
  <c r="T944" i="6"/>
  <c r="T943" i="6"/>
  <c r="T942" i="6"/>
  <c r="T941" i="6"/>
  <c r="T940" i="6"/>
  <c r="T939" i="6"/>
  <c r="T938" i="6"/>
  <c r="T937" i="6"/>
  <c r="T936" i="6"/>
  <c r="T935" i="6"/>
  <c r="T934" i="6"/>
  <c r="T933" i="6"/>
  <c r="T932" i="6"/>
  <c r="T931" i="6"/>
  <c r="T930" i="6"/>
  <c r="T929" i="6"/>
  <c r="T928" i="6"/>
  <c r="T927" i="6"/>
  <c r="T926" i="6"/>
  <c r="T925" i="6"/>
  <c r="T924" i="6"/>
  <c r="T923" i="6"/>
  <c r="T922" i="6"/>
  <c r="T921" i="6"/>
  <c r="T920" i="6"/>
  <c r="T919" i="6"/>
  <c r="T918" i="6"/>
  <c r="T917" i="6"/>
  <c r="T916" i="6"/>
  <c r="T915" i="6"/>
  <c r="T914" i="6"/>
  <c r="T913" i="6"/>
  <c r="T912" i="6"/>
  <c r="T911" i="6"/>
  <c r="T910" i="6"/>
  <c r="T909" i="6"/>
  <c r="T908" i="6"/>
  <c r="T907" i="6"/>
  <c r="T906" i="6"/>
  <c r="T905" i="6"/>
  <c r="T904" i="6"/>
  <c r="T903" i="6"/>
  <c r="T902" i="6"/>
  <c r="T901" i="6"/>
  <c r="T900" i="6"/>
  <c r="T899" i="6"/>
  <c r="T898" i="6"/>
  <c r="T897" i="6"/>
  <c r="T896" i="6"/>
  <c r="T895" i="6"/>
  <c r="T894" i="6"/>
  <c r="T893" i="6"/>
  <c r="T892" i="6"/>
  <c r="T891" i="6"/>
  <c r="T890" i="6"/>
  <c r="T889" i="6"/>
  <c r="T888" i="6"/>
  <c r="T887" i="6"/>
  <c r="T886" i="6"/>
  <c r="T885" i="6"/>
  <c r="T884" i="6"/>
  <c r="T883" i="6"/>
  <c r="T882" i="6"/>
  <c r="T881" i="6"/>
  <c r="T880" i="6"/>
  <c r="T879" i="6"/>
  <c r="T878" i="6"/>
  <c r="T877" i="6"/>
  <c r="T876" i="6"/>
  <c r="T875" i="6"/>
  <c r="T874" i="6"/>
  <c r="T873" i="6"/>
  <c r="T872" i="6"/>
  <c r="T871" i="6"/>
  <c r="T870" i="6"/>
  <c r="T869" i="6"/>
  <c r="T868" i="6"/>
  <c r="T867" i="6"/>
  <c r="T866" i="6"/>
  <c r="T865" i="6"/>
  <c r="T864" i="6"/>
  <c r="T863" i="6"/>
  <c r="T862" i="6"/>
  <c r="T861" i="6"/>
  <c r="T860" i="6"/>
  <c r="T859" i="6"/>
  <c r="T858" i="6"/>
  <c r="T857" i="6"/>
  <c r="T856" i="6"/>
  <c r="T855" i="6"/>
  <c r="T854" i="6"/>
  <c r="T853" i="6"/>
  <c r="T852" i="6"/>
  <c r="T851" i="6"/>
  <c r="T850" i="6"/>
  <c r="T849" i="6"/>
  <c r="T848" i="6"/>
  <c r="T847" i="6"/>
  <c r="T846" i="6"/>
  <c r="T845" i="6"/>
  <c r="T844" i="6"/>
  <c r="T843" i="6"/>
  <c r="T842" i="6"/>
  <c r="T841" i="6"/>
  <c r="T840" i="6"/>
  <c r="T839" i="6"/>
  <c r="T838" i="6"/>
  <c r="T837" i="6"/>
  <c r="T836" i="6"/>
  <c r="T835" i="6"/>
  <c r="T834" i="6"/>
  <c r="T833" i="6"/>
  <c r="T832" i="6"/>
  <c r="T831" i="6"/>
  <c r="T830" i="6"/>
  <c r="T829" i="6"/>
  <c r="T828" i="6"/>
  <c r="T827" i="6"/>
  <c r="T826" i="6"/>
  <c r="T825" i="6"/>
  <c r="T824" i="6"/>
  <c r="T823" i="6"/>
  <c r="T822" i="6"/>
  <c r="T821" i="6"/>
  <c r="T820" i="6"/>
  <c r="T819" i="6"/>
  <c r="T818" i="6"/>
  <c r="T817" i="6"/>
  <c r="T816" i="6"/>
  <c r="T815" i="6"/>
  <c r="T814" i="6"/>
  <c r="T813" i="6"/>
  <c r="T812" i="6"/>
  <c r="T811" i="6"/>
  <c r="T810" i="6"/>
  <c r="T809" i="6"/>
  <c r="T808" i="6"/>
  <c r="T807" i="6"/>
  <c r="T806" i="6"/>
  <c r="T805" i="6"/>
  <c r="T804" i="6"/>
  <c r="T803" i="6"/>
  <c r="T802" i="6"/>
  <c r="T801" i="6"/>
  <c r="T800" i="6"/>
  <c r="T799" i="6"/>
  <c r="T798" i="6"/>
  <c r="T797" i="6"/>
  <c r="T796" i="6"/>
  <c r="T795" i="6"/>
  <c r="T794" i="6"/>
  <c r="T793" i="6"/>
  <c r="T792" i="6"/>
  <c r="T791" i="6"/>
  <c r="T790" i="6"/>
  <c r="T789" i="6"/>
  <c r="T788" i="6"/>
  <c r="T787" i="6"/>
  <c r="T786" i="6"/>
  <c r="T785" i="6"/>
  <c r="T784" i="6"/>
  <c r="T783" i="6"/>
  <c r="T782" i="6"/>
  <c r="T781" i="6"/>
  <c r="T780" i="6"/>
  <c r="T779" i="6"/>
  <c r="T778" i="6"/>
  <c r="T777" i="6"/>
  <c r="T776" i="6"/>
  <c r="T775" i="6"/>
  <c r="T774" i="6"/>
  <c r="T773" i="6"/>
  <c r="T772" i="6"/>
  <c r="T771" i="6"/>
  <c r="T770" i="6"/>
  <c r="T769" i="6"/>
  <c r="T768" i="6"/>
  <c r="T767" i="6"/>
  <c r="T766" i="6"/>
  <c r="T765" i="6"/>
  <c r="T764" i="6"/>
  <c r="T763" i="6"/>
  <c r="T762" i="6"/>
  <c r="T761" i="6"/>
  <c r="T760" i="6"/>
  <c r="T759" i="6"/>
  <c r="T758" i="6"/>
  <c r="T757" i="6"/>
  <c r="T756" i="6"/>
  <c r="T755" i="6"/>
  <c r="T754" i="6"/>
  <c r="T753" i="6"/>
  <c r="T752" i="6"/>
  <c r="T751" i="6"/>
  <c r="T750" i="6"/>
  <c r="T749" i="6"/>
  <c r="T748" i="6"/>
  <c r="T747" i="6"/>
  <c r="T746" i="6"/>
  <c r="T745" i="6"/>
  <c r="T744" i="6"/>
  <c r="T743" i="6"/>
  <c r="T742" i="6"/>
  <c r="T741" i="6"/>
  <c r="T740" i="6"/>
  <c r="T739" i="6"/>
  <c r="T738" i="6"/>
  <c r="T737" i="6"/>
  <c r="T736" i="6"/>
  <c r="T735" i="6"/>
  <c r="T734" i="6"/>
  <c r="T733" i="6"/>
  <c r="T732" i="6"/>
  <c r="T731" i="6"/>
  <c r="T730" i="6"/>
  <c r="T729" i="6"/>
  <c r="T728" i="6"/>
  <c r="T727" i="6"/>
  <c r="T726" i="6"/>
  <c r="T725" i="6"/>
  <c r="T724" i="6"/>
  <c r="T723" i="6"/>
  <c r="T722" i="6"/>
  <c r="T721" i="6"/>
  <c r="T720" i="6"/>
  <c r="T719" i="6"/>
  <c r="T718" i="6"/>
  <c r="T717" i="6"/>
  <c r="T716" i="6"/>
  <c r="T715" i="6"/>
  <c r="T714" i="6"/>
  <c r="T713" i="6"/>
  <c r="T712" i="6"/>
  <c r="T711" i="6"/>
  <c r="T710" i="6"/>
  <c r="T709" i="6"/>
  <c r="T708" i="6"/>
  <c r="T707" i="6"/>
  <c r="T706" i="6"/>
  <c r="T705" i="6"/>
  <c r="T704" i="6"/>
  <c r="T703" i="6"/>
  <c r="T702" i="6"/>
  <c r="T701" i="6"/>
  <c r="T700" i="6"/>
  <c r="T699" i="6"/>
  <c r="T698" i="6"/>
  <c r="T697" i="6"/>
  <c r="T696" i="6"/>
  <c r="T695" i="6"/>
  <c r="T694" i="6"/>
  <c r="T693" i="6"/>
  <c r="T692" i="6"/>
  <c r="T691" i="6"/>
  <c r="T690" i="6"/>
  <c r="T689" i="6"/>
  <c r="T688" i="6"/>
  <c r="T687" i="6"/>
  <c r="T686" i="6"/>
  <c r="T685" i="6"/>
  <c r="T684" i="6"/>
  <c r="T683" i="6"/>
  <c r="T682" i="6"/>
  <c r="T681" i="6"/>
  <c r="T680" i="6"/>
  <c r="T679" i="6"/>
  <c r="T678" i="6"/>
  <c r="T677" i="6"/>
  <c r="T676" i="6"/>
  <c r="T675" i="6"/>
  <c r="T674" i="6"/>
  <c r="T673" i="6"/>
  <c r="T672" i="6"/>
  <c r="T671" i="6"/>
  <c r="T670" i="6"/>
  <c r="T669" i="6"/>
  <c r="T668" i="6"/>
  <c r="T667" i="6"/>
  <c r="T666" i="6"/>
  <c r="T665" i="6"/>
  <c r="T664" i="6"/>
  <c r="T663" i="6"/>
  <c r="T662" i="6"/>
  <c r="T661" i="6"/>
  <c r="T660" i="6"/>
  <c r="T659" i="6"/>
  <c r="T658" i="6"/>
  <c r="T657" i="6"/>
  <c r="T656" i="6"/>
  <c r="T655" i="6"/>
  <c r="T654" i="6"/>
  <c r="T653" i="6"/>
  <c r="T652" i="6"/>
  <c r="T651" i="6"/>
  <c r="T650" i="6"/>
  <c r="T649" i="6"/>
  <c r="T648" i="6"/>
  <c r="T647" i="6"/>
  <c r="T646" i="6"/>
  <c r="T645" i="6"/>
  <c r="T644" i="6"/>
  <c r="T643" i="6"/>
  <c r="T642" i="6"/>
  <c r="T641" i="6"/>
  <c r="T640" i="6"/>
  <c r="T639" i="6"/>
  <c r="T638" i="6"/>
  <c r="T637" i="6"/>
  <c r="T636" i="6"/>
  <c r="T635" i="6"/>
  <c r="T634" i="6"/>
  <c r="T633" i="6"/>
  <c r="T632" i="6"/>
  <c r="T631" i="6"/>
  <c r="T630" i="6"/>
  <c r="T629" i="6"/>
  <c r="T628" i="6"/>
  <c r="T627" i="6"/>
  <c r="T626" i="6"/>
  <c r="T625" i="6"/>
  <c r="T624" i="6"/>
  <c r="T623" i="6"/>
  <c r="T622" i="6"/>
  <c r="T621" i="6"/>
  <c r="T620" i="6"/>
  <c r="T619" i="6"/>
  <c r="T618" i="6"/>
  <c r="T617" i="6"/>
  <c r="T616" i="6"/>
  <c r="T615" i="6"/>
  <c r="T614" i="6"/>
  <c r="T613" i="6"/>
  <c r="T612" i="6"/>
  <c r="T611" i="6"/>
  <c r="T610" i="6"/>
  <c r="T609" i="6"/>
  <c r="T608" i="6"/>
  <c r="T607" i="6"/>
  <c r="T606" i="6"/>
  <c r="T605" i="6"/>
  <c r="T604" i="6"/>
  <c r="T603" i="6"/>
  <c r="T602" i="6"/>
  <c r="T601" i="6"/>
  <c r="T600" i="6"/>
  <c r="T599" i="6"/>
  <c r="T598" i="6"/>
  <c r="T597" i="6"/>
  <c r="T596" i="6"/>
  <c r="T595" i="6"/>
  <c r="T594" i="6"/>
  <c r="T593" i="6"/>
  <c r="T592" i="6"/>
  <c r="T591" i="6"/>
  <c r="T590" i="6"/>
  <c r="T589" i="6"/>
  <c r="T588" i="6"/>
  <c r="T587" i="6"/>
  <c r="T586" i="6"/>
  <c r="T585" i="6"/>
  <c r="T584" i="6"/>
  <c r="T583" i="6"/>
  <c r="T582" i="6"/>
  <c r="T581" i="6"/>
  <c r="T580" i="6"/>
  <c r="T579" i="6"/>
  <c r="T578" i="6"/>
  <c r="T577" i="6"/>
  <c r="T576" i="6"/>
  <c r="T575" i="6"/>
  <c r="T574" i="6"/>
  <c r="T573" i="6"/>
  <c r="T572" i="6"/>
  <c r="T571" i="6"/>
  <c r="T570" i="6"/>
  <c r="T569" i="6"/>
  <c r="T568" i="6"/>
  <c r="T567" i="6"/>
  <c r="T566" i="6"/>
  <c r="T565" i="6"/>
  <c r="T564" i="6"/>
  <c r="T563" i="6"/>
  <c r="T562" i="6"/>
  <c r="T561" i="6"/>
  <c r="T560" i="6"/>
  <c r="T559" i="6"/>
  <c r="T558" i="6"/>
  <c r="T557" i="6"/>
  <c r="T556" i="6"/>
  <c r="T555" i="6"/>
  <c r="T554" i="6"/>
  <c r="T553" i="6"/>
  <c r="T552" i="6"/>
  <c r="T551" i="6"/>
  <c r="T550" i="6"/>
  <c r="T549" i="6"/>
  <c r="T548" i="6"/>
  <c r="T547" i="6"/>
  <c r="T546" i="6"/>
  <c r="T545" i="6"/>
  <c r="T544" i="6"/>
  <c r="T543" i="6"/>
  <c r="T542" i="6"/>
  <c r="T541" i="6"/>
  <c r="T540" i="6"/>
  <c r="T539" i="6"/>
  <c r="T538" i="6"/>
  <c r="T537" i="6"/>
  <c r="T536" i="6"/>
  <c r="T535" i="6"/>
  <c r="T534" i="6"/>
  <c r="T533" i="6"/>
  <c r="T532" i="6"/>
  <c r="T531" i="6"/>
  <c r="T530" i="6"/>
  <c r="T529" i="6"/>
  <c r="T528" i="6"/>
  <c r="T527" i="6"/>
  <c r="T526" i="6"/>
  <c r="T525" i="6"/>
  <c r="T524" i="6"/>
  <c r="T523" i="6"/>
  <c r="T522" i="6"/>
  <c r="T521" i="6"/>
  <c r="T520" i="6"/>
  <c r="T519" i="6"/>
  <c r="T518" i="6"/>
  <c r="T517" i="6"/>
  <c r="T516" i="6"/>
  <c r="T515" i="6"/>
  <c r="T514" i="6"/>
  <c r="T513" i="6"/>
  <c r="T512" i="6"/>
  <c r="T511" i="6"/>
  <c r="T510" i="6"/>
  <c r="T509" i="6"/>
  <c r="T508" i="6"/>
  <c r="T507" i="6"/>
  <c r="T506" i="6"/>
  <c r="T505" i="6"/>
  <c r="T504" i="6"/>
  <c r="T503" i="6"/>
  <c r="T502" i="6"/>
  <c r="T501" i="6"/>
  <c r="T500" i="6"/>
  <c r="T499" i="6"/>
  <c r="T498" i="6"/>
  <c r="T497" i="6"/>
  <c r="T496" i="6"/>
  <c r="T495" i="6"/>
  <c r="T494" i="6"/>
  <c r="T493" i="6"/>
  <c r="T492" i="6"/>
  <c r="T491" i="6"/>
  <c r="T490" i="6"/>
  <c r="T489" i="6"/>
  <c r="T488" i="6"/>
  <c r="T487" i="6"/>
  <c r="T486" i="6"/>
  <c r="T485" i="6"/>
  <c r="T484" i="6"/>
  <c r="T483" i="6"/>
  <c r="T482" i="6"/>
  <c r="T481" i="6"/>
  <c r="T480" i="6"/>
  <c r="T479" i="6"/>
  <c r="T478" i="6"/>
  <c r="T477" i="6"/>
  <c r="T476" i="6"/>
  <c r="T475" i="6"/>
  <c r="T474" i="6"/>
  <c r="T473" i="6"/>
  <c r="T472" i="6"/>
  <c r="T471" i="6"/>
  <c r="T470" i="6"/>
  <c r="T469" i="6"/>
  <c r="T468" i="6"/>
  <c r="T467" i="6"/>
  <c r="T466" i="6"/>
  <c r="T465" i="6"/>
  <c r="T464" i="6"/>
  <c r="T463" i="6"/>
  <c r="T462" i="6"/>
  <c r="T461" i="6"/>
  <c r="T460" i="6"/>
  <c r="T459" i="6"/>
  <c r="T458" i="6"/>
  <c r="T457" i="6"/>
  <c r="T456" i="6"/>
  <c r="T455" i="6"/>
  <c r="T454" i="6"/>
  <c r="T453" i="6"/>
  <c r="T452" i="6"/>
  <c r="T451" i="6"/>
  <c r="T450" i="6"/>
  <c r="T449" i="6"/>
  <c r="T448" i="6"/>
  <c r="T447" i="6"/>
  <c r="T446" i="6"/>
  <c r="T445" i="6"/>
  <c r="T444" i="6"/>
  <c r="T443" i="6"/>
  <c r="T442" i="6"/>
  <c r="T441" i="6"/>
  <c r="T440" i="6"/>
  <c r="T439" i="6"/>
  <c r="T438" i="6"/>
  <c r="T437" i="6"/>
  <c r="T436" i="6"/>
  <c r="T435" i="6"/>
  <c r="T434" i="6"/>
  <c r="T433" i="6"/>
  <c r="T432" i="6"/>
  <c r="T431" i="6"/>
  <c r="T430" i="6"/>
  <c r="T429" i="6"/>
  <c r="T428" i="6"/>
  <c r="T427" i="6"/>
  <c r="T426" i="6"/>
  <c r="T425" i="6"/>
  <c r="T424" i="6"/>
  <c r="T423" i="6"/>
  <c r="T422" i="6"/>
  <c r="T421" i="6"/>
  <c r="T420" i="6"/>
  <c r="T419" i="6"/>
  <c r="T418" i="6"/>
  <c r="T417" i="6"/>
  <c r="T416" i="6"/>
  <c r="T415" i="6"/>
  <c r="T414" i="6"/>
  <c r="T413" i="6"/>
  <c r="T412" i="6"/>
  <c r="T411" i="6"/>
  <c r="T410" i="6"/>
  <c r="T409" i="6"/>
  <c r="T408" i="6"/>
  <c r="T407" i="6"/>
  <c r="T406" i="6"/>
  <c r="T405" i="6"/>
  <c r="T404" i="6"/>
  <c r="T403" i="6"/>
  <c r="T402" i="6"/>
  <c r="T401" i="6"/>
  <c r="T400" i="6"/>
  <c r="T399" i="6"/>
  <c r="T398" i="6"/>
  <c r="T397" i="6"/>
  <c r="T396" i="6"/>
  <c r="T395" i="6"/>
  <c r="T394" i="6"/>
  <c r="T393" i="6"/>
  <c r="T392" i="6"/>
  <c r="T391" i="6"/>
  <c r="T390" i="6"/>
  <c r="T389" i="6"/>
  <c r="T388" i="6"/>
  <c r="T387" i="6"/>
  <c r="T386" i="6"/>
  <c r="T385" i="6"/>
  <c r="T384" i="6"/>
  <c r="T383" i="6"/>
  <c r="T382" i="6"/>
  <c r="T381" i="6"/>
  <c r="T380" i="6"/>
  <c r="T379" i="6"/>
  <c r="T378" i="6"/>
  <c r="T377" i="6"/>
  <c r="T376" i="6"/>
  <c r="T375" i="6"/>
  <c r="T374" i="6"/>
  <c r="T373" i="6"/>
  <c r="T372" i="6"/>
  <c r="T371" i="6"/>
  <c r="T370" i="6"/>
  <c r="T369" i="6"/>
  <c r="T368" i="6"/>
  <c r="T367" i="6"/>
  <c r="T366" i="6"/>
  <c r="T365" i="6"/>
  <c r="T364" i="6"/>
  <c r="T363" i="6"/>
  <c r="T362" i="6"/>
  <c r="T361" i="6"/>
  <c r="T360" i="6"/>
  <c r="T359" i="6"/>
  <c r="T358" i="6"/>
  <c r="T357" i="6"/>
  <c r="T356" i="6"/>
  <c r="T355" i="6"/>
  <c r="T354" i="6"/>
  <c r="T353" i="6"/>
  <c r="T352" i="6"/>
  <c r="T351" i="6"/>
  <c r="T350" i="6"/>
  <c r="T349" i="6"/>
  <c r="T348" i="6"/>
  <c r="T347" i="6"/>
  <c r="T346" i="6"/>
  <c r="T345" i="6"/>
  <c r="T344" i="6"/>
  <c r="T343" i="6"/>
  <c r="T342" i="6"/>
  <c r="T341" i="6"/>
  <c r="T340" i="6"/>
  <c r="T339" i="6"/>
  <c r="T338" i="6"/>
  <c r="T337" i="6"/>
  <c r="T336" i="6"/>
  <c r="T335" i="6"/>
  <c r="T334" i="6"/>
  <c r="T333" i="6"/>
  <c r="T332" i="6"/>
  <c r="T331" i="6"/>
  <c r="T330" i="6"/>
  <c r="T329" i="6"/>
  <c r="T328" i="6"/>
  <c r="T327" i="6"/>
  <c r="T326" i="6"/>
  <c r="T325" i="6"/>
  <c r="T324" i="6"/>
  <c r="T323" i="6"/>
  <c r="T322" i="6"/>
  <c r="T321" i="6"/>
  <c r="T320" i="6"/>
  <c r="T319" i="6"/>
  <c r="T318" i="6"/>
  <c r="T317" i="6"/>
  <c r="T316" i="6"/>
  <c r="T315" i="6"/>
  <c r="T314" i="6"/>
  <c r="T313" i="6"/>
  <c r="T312" i="6"/>
  <c r="T311" i="6"/>
  <c r="T310" i="6"/>
  <c r="T309" i="6"/>
  <c r="T308" i="6"/>
  <c r="T307" i="6"/>
  <c r="T306" i="6"/>
  <c r="T305" i="6"/>
  <c r="T304" i="6"/>
  <c r="T303" i="6"/>
  <c r="T302" i="6"/>
  <c r="T301" i="6"/>
  <c r="T300" i="6"/>
  <c r="T299" i="6"/>
  <c r="T298" i="6"/>
  <c r="T297" i="6"/>
  <c r="T296" i="6"/>
  <c r="T295" i="6"/>
  <c r="T294" i="6"/>
  <c r="T293" i="6"/>
  <c r="T292" i="6"/>
  <c r="T291" i="6"/>
  <c r="T290" i="6"/>
  <c r="T289" i="6"/>
  <c r="T288" i="6"/>
  <c r="T287" i="6"/>
  <c r="T286" i="6"/>
  <c r="T285" i="6"/>
  <c r="T284" i="6"/>
  <c r="T283" i="6"/>
  <c r="T282" i="6"/>
  <c r="T281" i="6"/>
  <c r="T280" i="6"/>
  <c r="T279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B1" i="8"/>
  <c r="A1" i="6" s="1"/>
  <c r="F22" i="9" l="1"/>
  <c r="E22" i="9"/>
  <c r="H22" i="9"/>
  <c r="D22" i="9"/>
  <c r="G22" i="9"/>
  <c r="C22" i="9"/>
  <c r="H21" i="9"/>
  <c r="D21" i="9"/>
  <c r="G21" i="9"/>
  <c r="C21" i="9"/>
  <c r="F21" i="9"/>
  <c r="E21" i="9"/>
  <c r="H25" i="9"/>
  <c r="D25" i="9"/>
  <c r="G25" i="9"/>
  <c r="C25" i="9"/>
  <c r="F25" i="9"/>
  <c r="E25" i="9"/>
  <c r="F24" i="9"/>
  <c r="E24" i="9"/>
  <c r="H24" i="9"/>
  <c r="D24" i="9"/>
  <c r="G24" i="9"/>
  <c r="C24" i="9"/>
  <c r="H27" i="9"/>
  <c r="D27" i="9"/>
  <c r="G27" i="9"/>
  <c r="C27" i="9"/>
  <c r="F27" i="9"/>
  <c r="E27" i="9"/>
  <c r="F26" i="9"/>
  <c r="E26" i="9"/>
  <c r="H26" i="9"/>
  <c r="D26" i="9"/>
  <c r="G26" i="9"/>
  <c r="C26" i="9"/>
  <c r="G11" i="9"/>
  <c r="C11" i="9"/>
  <c r="H11" i="9"/>
  <c r="D11" i="9"/>
  <c r="E11" i="9"/>
  <c r="F11" i="9"/>
  <c r="F14" i="9"/>
  <c r="H14" i="9"/>
  <c r="E14" i="9"/>
  <c r="G14" i="9"/>
  <c r="C14" i="9"/>
  <c r="D14" i="9"/>
  <c r="F10" i="9"/>
  <c r="G10" i="9"/>
  <c r="C10" i="9"/>
  <c r="H10" i="9"/>
  <c r="D10" i="9"/>
  <c r="E10" i="9"/>
  <c r="E13" i="9"/>
  <c r="F13" i="9"/>
  <c r="G13" i="9"/>
  <c r="C13" i="9"/>
  <c r="H13" i="9"/>
  <c r="D13" i="9"/>
  <c r="H16" i="9"/>
  <c r="D16" i="9"/>
  <c r="F16" i="9"/>
  <c r="C16" i="9"/>
  <c r="E16" i="9"/>
  <c r="G16" i="9"/>
  <c r="G15" i="9"/>
  <c r="C15" i="9"/>
  <c r="H15" i="9"/>
  <c r="D15" i="9"/>
  <c r="E15" i="9"/>
  <c r="F15" i="9"/>
  <c r="O1391" i="6"/>
  <c r="U1391" i="6"/>
  <c r="U1389" i="6"/>
  <c r="O1389" i="6"/>
  <c r="O1399" i="6"/>
  <c r="O1386" i="6"/>
  <c r="U1385" i="6"/>
  <c r="U1383" i="6"/>
  <c r="U1381" i="6"/>
  <c r="U1387" i="6"/>
  <c r="U1399" i="6"/>
  <c r="U1395" i="6"/>
  <c r="U1390" i="6"/>
  <c r="U1388" i="6"/>
  <c r="U1386" i="6"/>
  <c r="U1384" i="6"/>
  <c r="U1382" i="6"/>
  <c r="U1380" i="6"/>
  <c r="U1396" i="6"/>
  <c r="U1392" i="6"/>
  <c r="U1397" i="6"/>
  <c r="U1393" i="6"/>
  <c r="U1398" i="6"/>
  <c r="U1394" i="6"/>
  <c r="Q1375" i="6" l="1"/>
  <c r="Q1368" i="6"/>
  <c r="Q1367" i="6"/>
  <c r="Q1364" i="6"/>
  <c r="Q1356" i="6"/>
  <c r="Q1349" i="6"/>
  <c r="Q1348" i="6"/>
  <c r="Q1344" i="6"/>
  <c r="Q1341" i="6"/>
  <c r="Q1336" i="6"/>
  <c r="Q1332" i="6"/>
  <c r="Q1329" i="6"/>
  <c r="Q1328" i="6"/>
  <c r="Q1327" i="6"/>
  <c r="Q1320" i="6"/>
  <c r="Q1307" i="6"/>
  <c r="Q1301" i="6"/>
  <c r="Q1296" i="6"/>
  <c r="Q1292" i="6"/>
  <c r="Q1287" i="6"/>
  <c r="Q1280" i="6"/>
  <c r="Q1276" i="6"/>
  <c r="Q1275" i="6"/>
  <c r="Q1272" i="6"/>
  <c r="Q1270" i="6"/>
  <c r="Q1266" i="6"/>
  <c r="Q1264" i="6"/>
  <c r="Q1260" i="6"/>
  <c r="Q1255" i="6"/>
  <c r="Q1251" i="6"/>
  <c r="Q1240" i="6"/>
  <c r="Q1236" i="6"/>
  <c r="Q1232" i="6"/>
  <c r="Q1227" i="6"/>
  <c r="Q1222" i="6"/>
  <c r="Q1221" i="6"/>
  <c r="Q1217" i="6"/>
  <c r="Q1216" i="6"/>
  <c r="Q1213" i="6"/>
  <c r="Q1210" i="6"/>
  <c r="Q1208" i="6"/>
  <c r="Q1205" i="6"/>
  <c r="Q1200" i="6"/>
  <c r="Q1196" i="6"/>
  <c r="Q1194" i="6"/>
  <c r="Q1191" i="6"/>
  <c r="Q1190" i="6"/>
  <c r="Q1189" i="6"/>
  <c r="Q1188" i="6"/>
  <c r="Q1187" i="6"/>
  <c r="Q1183" i="6"/>
  <c r="Q1181" i="6"/>
  <c r="Q1176" i="6"/>
  <c r="Q1174" i="6"/>
  <c r="Q1170" i="6"/>
  <c r="Q1169" i="6"/>
  <c r="Q1168" i="6"/>
  <c r="Q1157" i="6"/>
  <c r="Q1154" i="6"/>
  <c r="Q1150" i="6"/>
  <c r="Q1149" i="6"/>
  <c r="Q1145" i="6"/>
  <c r="Q1143" i="6"/>
  <c r="Q1128" i="6"/>
  <c r="Q1125" i="6"/>
  <c r="Q1120" i="6"/>
  <c r="Q1115" i="6"/>
  <c r="Q1110" i="6"/>
  <c r="Q1104" i="6"/>
  <c r="Q1095" i="6"/>
  <c r="Q1091" i="6"/>
  <c r="Q1090" i="6"/>
  <c r="Q1089" i="6"/>
  <c r="Q1087" i="6"/>
  <c r="Q1084" i="6"/>
  <c r="Q1081" i="6"/>
  <c r="Q1078" i="6"/>
  <c r="Q1077" i="6"/>
  <c r="Q1069" i="6"/>
  <c r="Q1068" i="6"/>
  <c r="Q1064" i="6"/>
  <c r="Q1061" i="6"/>
  <c r="Q1058" i="6"/>
  <c r="Q1056" i="6"/>
  <c r="Q1054" i="6"/>
  <c r="Q1050" i="6"/>
  <c r="Q1047" i="6"/>
  <c r="Q1045" i="6"/>
  <c r="Q1043" i="6"/>
  <c r="Q1038" i="6"/>
  <c r="Q1036" i="6"/>
  <c r="Q1034" i="6"/>
  <c r="Q1029" i="6"/>
  <c r="Q1026" i="6"/>
  <c r="Q1021" i="6"/>
  <c r="Q1017" i="6"/>
  <c r="Q1013" i="6"/>
  <c r="Q1010" i="6"/>
  <c r="Q1004" i="6"/>
  <c r="Q998" i="6"/>
  <c r="Q993" i="6"/>
  <c r="Q991" i="6"/>
  <c r="Q987" i="6"/>
  <c r="Q984" i="6"/>
  <c r="Q982" i="6"/>
  <c r="Q979" i="6"/>
  <c r="Q977" i="6"/>
  <c r="Q969" i="6"/>
  <c r="Q966" i="6"/>
  <c r="Q964" i="6"/>
  <c r="Q963" i="6"/>
  <c r="Q957" i="6"/>
  <c r="Q956" i="6"/>
  <c r="Q951" i="6"/>
  <c r="Q939" i="6"/>
  <c r="Q934" i="6"/>
  <c r="Q930" i="6"/>
  <c r="Q923" i="6"/>
  <c r="Q918" i="6"/>
  <c r="Q912" i="6"/>
  <c r="Q911" i="6"/>
  <c r="Q907" i="6"/>
  <c r="Q902" i="6"/>
  <c r="Q899" i="6"/>
  <c r="Q897" i="6"/>
  <c r="Q894" i="6"/>
  <c r="Q879" i="6"/>
  <c r="Q877" i="6"/>
  <c r="Q873" i="6"/>
  <c r="Q871" i="6"/>
  <c r="Q869" i="6"/>
  <c r="Q866" i="6"/>
  <c r="Q862" i="6"/>
  <c r="Q859" i="6"/>
  <c r="Q854" i="6"/>
  <c r="Q850" i="6"/>
  <c r="Q844" i="6"/>
  <c r="Q843" i="6"/>
  <c r="Q842" i="6"/>
  <c r="Q839" i="6"/>
  <c r="Q835" i="6"/>
  <c r="Q823" i="6"/>
  <c r="Q820" i="6"/>
  <c r="Q819" i="6"/>
  <c r="Q813" i="6"/>
  <c r="Q811" i="6"/>
  <c r="Q807" i="6"/>
  <c r="Q805" i="6"/>
  <c r="Q802" i="6"/>
  <c r="Q799" i="6"/>
  <c r="Q798" i="6"/>
  <c r="Q796" i="6"/>
  <c r="Q791" i="6"/>
  <c r="Q786" i="6"/>
  <c r="Q785" i="6"/>
  <c r="Q783" i="6"/>
  <c r="Q781" i="6"/>
  <c r="Q780" i="6"/>
  <c r="Q777" i="6"/>
  <c r="Q766" i="6"/>
  <c r="Q764" i="6"/>
  <c r="Q760" i="6"/>
  <c r="Q754" i="6"/>
  <c r="Q752" i="6"/>
  <c r="Q749" i="6"/>
  <c r="Q742" i="6"/>
  <c r="Q740" i="6"/>
  <c r="Q739" i="6"/>
  <c r="Q735" i="6"/>
  <c r="Q731" i="6"/>
  <c r="Q729" i="6"/>
  <c r="Q721" i="6"/>
  <c r="Q719" i="6"/>
  <c r="Q715" i="6"/>
  <c r="Q710" i="6"/>
  <c r="Q698" i="6"/>
  <c r="Q695" i="6"/>
  <c r="Q692" i="6"/>
  <c r="Q687" i="6"/>
  <c r="Q684" i="6"/>
  <c r="Q681" i="6"/>
  <c r="Q671" i="6"/>
  <c r="Q670" i="6"/>
  <c r="Q666" i="6"/>
  <c r="Q663" i="6"/>
  <c r="Q659" i="6"/>
  <c r="Q657" i="6"/>
  <c r="Q654" i="6"/>
  <c r="Q650" i="6"/>
  <c r="Q643" i="6"/>
  <c r="Q638" i="6"/>
  <c r="Q636" i="6"/>
  <c r="Q634" i="6"/>
  <c r="Q628" i="6"/>
  <c r="Q626" i="6"/>
  <c r="Q624" i="6"/>
  <c r="Q621" i="6"/>
  <c r="Q617" i="6"/>
  <c r="Q614" i="6"/>
  <c r="Q612" i="6"/>
  <c r="Q611" i="6"/>
  <c r="Q600" i="6"/>
  <c r="Q598" i="6"/>
  <c r="Q597" i="6"/>
  <c r="Q594" i="6"/>
  <c r="Q593" i="6"/>
  <c r="Q591" i="6"/>
  <c r="Q590" i="6"/>
  <c r="Q588" i="6"/>
  <c r="Q580" i="6"/>
  <c r="Q575" i="6"/>
  <c r="Q572" i="6"/>
  <c r="Q556" i="6"/>
  <c r="Q551" i="6"/>
  <c r="Q550" i="6"/>
  <c r="Q546" i="6"/>
  <c r="Q545" i="6"/>
  <c r="Q542" i="6"/>
  <c r="Q539" i="6"/>
  <c r="Q525" i="6"/>
  <c r="Q521" i="6"/>
  <c r="Q515" i="6"/>
  <c r="Q503" i="6"/>
  <c r="Q502" i="6"/>
  <c r="Q492" i="6"/>
  <c r="Q486" i="6"/>
  <c r="Q482" i="6"/>
  <c r="Q469" i="6"/>
  <c r="Q465" i="6"/>
  <c r="Q456" i="6"/>
  <c r="Q455" i="6"/>
  <c r="Q453" i="6"/>
  <c r="Q450" i="6"/>
  <c r="Q447" i="6"/>
  <c r="Q437" i="6"/>
  <c r="Q428" i="6"/>
  <c r="Q423" i="6"/>
  <c r="Q420" i="6"/>
  <c r="Q416" i="6"/>
  <c r="Q414" i="6"/>
  <c r="Q413" i="6"/>
  <c r="Q410" i="6"/>
  <c r="Q400" i="6"/>
  <c r="Q389" i="6"/>
  <c r="Q384" i="6"/>
  <c r="Q375" i="6"/>
  <c r="Q373" i="6"/>
  <c r="Q369" i="6"/>
  <c r="Q368" i="6"/>
  <c r="Q365" i="6"/>
  <c r="Q362" i="6"/>
  <c r="Q351" i="6"/>
  <c r="Q347" i="6"/>
  <c r="Q342" i="6"/>
  <c r="Q340" i="6"/>
  <c r="Q338" i="6"/>
  <c r="Q335" i="6"/>
  <c r="Q332" i="6"/>
  <c r="Q329" i="6"/>
  <c r="Q327" i="6"/>
  <c r="Q323" i="6"/>
  <c r="Q321" i="6"/>
  <c r="Q318" i="6"/>
  <c r="Q316" i="6"/>
  <c r="Q312" i="6"/>
  <c r="Q305" i="6"/>
  <c r="Q304" i="6"/>
  <c r="Q303" i="6"/>
  <c r="Q302" i="6"/>
  <c r="Q301" i="6"/>
  <c r="Q299" i="6"/>
  <c r="Q297" i="6"/>
  <c r="Q296" i="6"/>
  <c r="Q294" i="6"/>
  <c r="Q291" i="6"/>
  <c r="Q288" i="6"/>
  <c r="Q285" i="6"/>
  <c r="Q284" i="6"/>
  <c r="Q282" i="6"/>
  <c r="Q280" i="6"/>
  <c r="Q278" i="6"/>
  <c r="Q275" i="6"/>
  <c r="Q272" i="6"/>
  <c r="Q270" i="6"/>
  <c r="Q267" i="6"/>
  <c r="Q263" i="6"/>
  <c r="Q261" i="6"/>
  <c r="Q259" i="6"/>
  <c r="Q256" i="6"/>
  <c r="Q254" i="6"/>
  <c r="Q248" i="6"/>
  <c r="Q247" i="6"/>
  <c r="Q245" i="6"/>
  <c r="Q244" i="6"/>
  <c r="Q243" i="6"/>
  <c r="Q241" i="6"/>
  <c r="Q238" i="6"/>
  <c r="Q234" i="6"/>
  <c r="Q233" i="6"/>
  <c r="Q231" i="6"/>
  <c r="Q229" i="6"/>
  <c r="Q228" i="6"/>
  <c r="Q226" i="6"/>
  <c r="Q224" i="6"/>
  <c r="Q220" i="6"/>
  <c r="Q219" i="6"/>
  <c r="Q216" i="6"/>
  <c r="Q213" i="6"/>
  <c r="Q212" i="6"/>
  <c r="Q211" i="6"/>
  <c r="Q204" i="6"/>
  <c r="Q203" i="6"/>
  <c r="Q201" i="6"/>
  <c r="Q199" i="6"/>
  <c r="Q198" i="6"/>
  <c r="Q195" i="6"/>
  <c r="Q193" i="6"/>
  <c r="Q192" i="6"/>
  <c r="Q190" i="6"/>
  <c r="Q188" i="6"/>
  <c r="Q186" i="6"/>
  <c r="Q182" i="6"/>
  <c r="Q181" i="6"/>
  <c r="Q178" i="6"/>
  <c r="Q176" i="6"/>
  <c r="Q173" i="6"/>
  <c r="Q171" i="6"/>
  <c r="Q169" i="6"/>
  <c r="Q167" i="6"/>
  <c r="Q166" i="6"/>
  <c r="Q161" i="6"/>
  <c r="Q159" i="6"/>
  <c r="Q158" i="6"/>
  <c r="Q156" i="6"/>
  <c r="Q154" i="6"/>
  <c r="Q151" i="6"/>
  <c r="Q150" i="6"/>
  <c r="Q149" i="6"/>
  <c r="Q148" i="6"/>
  <c r="Q145" i="6"/>
  <c r="Q144" i="6"/>
  <c r="Q140" i="6"/>
  <c r="Q139" i="6"/>
  <c r="Q137" i="6"/>
  <c r="Q136" i="6"/>
  <c r="Q135" i="6"/>
  <c r="Q133" i="6"/>
  <c r="Q132" i="6"/>
  <c r="Q131" i="6"/>
  <c r="Q130" i="6"/>
  <c r="Q128" i="6"/>
  <c r="Q127" i="6"/>
  <c r="Q123" i="6"/>
  <c r="Q121" i="6"/>
  <c r="Q115" i="6"/>
  <c r="Q112" i="6"/>
  <c r="Q111" i="6"/>
  <c r="Q108" i="6"/>
  <c r="Q106" i="6"/>
  <c r="Q104" i="6"/>
  <c r="Q103" i="6"/>
  <c r="Q102" i="6"/>
  <c r="Q101" i="6"/>
  <c r="Q97" i="6"/>
  <c r="Q96" i="6"/>
  <c r="Q94" i="6"/>
  <c r="Q92" i="6"/>
  <c r="Q91" i="6"/>
  <c r="Q89" i="6"/>
  <c r="Q87" i="6"/>
  <c r="Q86" i="6"/>
  <c r="Q85" i="6"/>
  <c r="Q84" i="6"/>
  <c r="Q81" i="6"/>
  <c r="Q79" i="6"/>
  <c r="Q76" i="6"/>
  <c r="Q73" i="6"/>
  <c r="Q72" i="6"/>
  <c r="Q71" i="6"/>
  <c r="Q70" i="6"/>
  <c r="Q68" i="6"/>
  <c r="Q66" i="6"/>
  <c r="Q63" i="6"/>
  <c r="Q61" i="6"/>
  <c r="Q59" i="6"/>
  <c r="Q58" i="6"/>
  <c r="Q55" i="6"/>
  <c r="Q53" i="6"/>
  <c r="Q51" i="6"/>
  <c r="Q50" i="6"/>
  <c r="Q49" i="6"/>
  <c r="Q47" i="6"/>
  <c r="Q44" i="6"/>
  <c r="Q43" i="6"/>
  <c r="Q42" i="6"/>
  <c r="Q41" i="6"/>
  <c r="Q40" i="6"/>
  <c r="Q39" i="6"/>
  <c r="Q38" i="6"/>
  <c r="Q36" i="6"/>
  <c r="Q34" i="6"/>
  <c r="Q33" i="6"/>
  <c r="Q32" i="6"/>
  <c r="Q29" i="6"/>
  <c r="Q28" i="6"/>
  <c r="Q27" i="6"/>
  <c r="Q25" i="6"/>
  <c r="Q24" i="6"/>
  <c r="Q22" i="6"/>
  <c r="Q21" i="6"/>
  <c r="Q19" i="6"/>
  <c r="Q17" i="6"/>
  <c r="Q16" i="6"/>
  <c r="Q15" i="6"/>
  <c r="Q14" i="6"/>
  <c r="Q12" i="6"/>
  <c r="Q11" i="6"/>
  <c r="Q10" i="6"/>
  <c r="Q9" i="6"/>
  <c r="Q7" i="6"/>
  <c r="O7" i="6"/>
  <c r="O8" i="6"/>
  <c r="Q8" i="6"/>
  <c r="O9" i="6"/>
  <c r="O10" i="6"/>
  <c r="O11" i="6"/>
  <c r="O12" i="6"/>
  <c r="O13" i="6"/>
  <c r="Q13" i="6"/>
  <c r="O14" i="6"/>
  <c r="O15" i="6"/>
  <c r="O16" i="6"/>
  <c r="O17" i="6"/>
  <c r="O18" i="6"/>
  <c r="Q18" i="6"/>
  <c r="O19" i="6"/>
  <c r="O20" i="6"/>
  <c r="Q20" i="6"/>
  <c r="O21" i="6"/>
  <c r="O22" i="6"/>
  <c r="O23" i="6"/>
  <c r="Q23" i="6"/>
  <c r="O24" i="6"/>
  <c r="O25" i="6"/>
  <c r="O27" i="6"/>
  <c r="O28" i="6"/>
  <c r="O29" i="6"/>
  <c r="O31" i="6"/>
  <c r="Q31" i="6"/>
  <c r="O32" i="6"/>
  <c r="O33" i="6"/>
  <c r="O34" i="6"/>
  <c r="O36" i="6"/>
  <c r="O37" i="6"/>
  <c r="Q37" i="6"/>
  <c r="O38" i="6"/>
  <c r="O39" i="6"/>
  <c r="O40" i="6"/>
  <c r="O41" i="6"/>
  <c r="O42" i="6"/>
  <c r="O43" i="6"/>
  <c r="O44" i="6"/>
  <c r="O47" i="6"/>
  <c r="O48" i="6"/>
  <c r="Q48" i="6"/>
  <c r="O49" i="6"/>
  <c r="O50" i="6"/>
  <c r="O51" i="6"/>
  <c r="O52" i="6"/>
  <c r="Q52" i="6"/>
  <c r="O53" i="6"/>
  <c r="O54" i="6"/>
  <c r="Q54" i="6"/>
  <c r="O55" i="6"/>
  <c r="O56" i="6"/>
  <c r="Q56" i="6"/>
  <c r="O57" i="6"/>
  <c r="Q57" i="6"/>
  <c r="O58" i="6"/>
  <c r="O59" i="6"/>
  <c r="O60" i="6"/>
  <c r="Q60" i="6"/>
  <c r="O61" i="6"/>
  <c r="O62" i="6"/>
  <c r="Q62" i="6"/>
  <c r="O63" i="6"/>
  <c r="O64" i="6"/>
  <c r="Q64" i="6"/>
  <c r="O66" i="6"/>
  <c r="O67" i="6"/>
  <c r="Q67" i="6"/>
  <c r="O68" i="6"/>
  <c r="O69" i="6"/>
  <c r="Q69" i="6"/>
  <c r="O70" i="6"/>
  <c r="O71" i="6"/>
  <c r="O72" i="6"/>
  <c r="O73" i="6"/>
  <c r="O74" i="6"/>
  <c r="Q74" i="6"/>
  <c r="O75" i="6"/>
  <c r="Q75" i="6"/>
  <c r="O76" i="6"/>
  <c r="O79" i="6"/>
  <c r="O80" i="6"/>
  <c r="Q80" i="6"/>
  <c r="O81" i="6"/>
  <c r="O82" i="6"/>
  <c r="Q82" i="6"/>
  <c r="O83" i="6"/>
  <c r="Q83" i="6"/>
  <c r="O84" i="6"/>
  <c r="O85" i="6"/>
  <c r="O86" i="6"/>
  <c r="O87" i="6"/>
  <c r="O88" i="6"/>
  <c r="Q88" i="6"/>
  <c r="O89" i="6"/>
  <c r="O90" i="6"/>
  <c r="Q90" i="6"/>
  <c r="O91" i="6"/>
  <c r="O92" i="6"/>
  <c r="O93" i="6"/>
  <c r="Q93" i="6"/>
  <c r="O94" i="6"/>
  <c r="O95" i="6"/>
  <c r="Q95" i="6"/>
  <c r="O96" i="6"/>
  <c r="O97" i="6"/>
  <c r="O98" i="6"/>
  <c r="Q98" i="6"/>
  <c r="O101" i="6"/>
  <c r="O102" i="6"/>
  <c r="O103" i="6"/>
  <c r="O104" i="6"/>
  <c r="O105" i="6"/>
  <c r="Q105" i="6"/>
  <c r="O106" i="6"/>
  <c r="O107" i="6"/>
  <c r="Q107" i="6"/>
  <c r="O108" i="6"/>
  <c r="O111" i="6"/>
  <c r="O112" i="6"/>
  <c r="O114" i="6"/>
  <c r="Q114" i="6"/>
  <c r="O115" i="6"/>
  <c r="O117" i="6"/>
  <c r="Q117" i="6"/>
  <c r="O118" i="6"/>
  <c r="Q118" i="6"/>
  <c r="O119" i="6"/>
  <c r="Q119" i="6"/>
  <c r="O120" i="6"/>
  <c r="Q120" i="6"/>
  <c r="O121" i="6"/>
  <c r="O122" i="6"/>
  <c r="Q122" i="6"/>
  <c r="O123" i="6"/>
  <c r="O124" i="6"/>
  <c r="Q124" i="6"/>
  <c r="O125" i="6"/>
  <c r="Q125" i="6"/>
  <c r="O126" i="6"/>
  <c r="Q126" i="6"/>
  <c r="O127" i="6"/>
  <c r="O128" i="6"/>
  <c r="O129" i="6"/>
  <c r="Q129" i="6"/>
  <c r="O130" i="6"/>
  <c r="O131" i="6"/>
  <c r="O132" i="6"/>
  <c r="O133" i="6"/>
  <c r="O134" i="6"/>
  <c r="Q134" i="6"/>
  <c r="O135" i="6"/>
  <c r="O136" i="6"/>
  <c r="O137" i="6"/>
  <c r="O138" i="6"/>
  <c r="Q138" i="6"/>
  <c r="O139" i="6"/>
  <c r="O140" i="6"/>
  <c r="O141" i="6"/>
  <c r="Q141" i="6"/>
  <c r="O142" i="6"/>
  <c r="Q142" i="6"/>
  <c r="O143" i="6"/>
  <c r="Q143" i="6"/>
  <c r="O144" i="6"/>
  <c r="O145" i="6"/>
  <c r="O146" i="6"/>
  <c r="Q146" i="6"/>
  <c r="O147" i="6"/>
  <c r="Q147" i="6"/>
  <c r="O148" i="6"/>
  <c r="O149" i="6"/>
  <c r="O150" i="6"/>
  <c r="O151" i="6"/>
  <c r="O152" i="6"/>
  <c r="Q152" i="6"/>
  <c r="O153" i="6"/>
  <c r="Q153" i="6"/>
  <c r="O154" i="6"/>
  <c r="O155" i="6"/>
  <c r="Q155" i="6"/>
  <c r="O156" i="6"/>
  <c r="O157" i="6"/>
  <c r="Q157" i="6"/>
  <c r="O158" i="6"/>
  <c r="O159" i="6"/>
  <c r="O160" i="6"/>
  <c r="Q160" i="6"/>
  <c r="O161" i="6"/>
  <c r="O162" i="6"/>
  <c r="Q162" i="6"/>
  <c r="O163" i="6"/>
  <c r="Q163" i="6"/>
  <c r="O166" i="6"/>
  <c r="O167" i="6"/>
  <c r="O168" i="6"/>
  <c r="Q168" i="6"/>
  <c r="O169" i="6"/>
  <c r="O171" i="6"/>
  <c r="O172" i="6"/>
  <c r="Q172" i="6"/>
  <c r="O173" i="6"/>
  <c r="O174" i="6"/>
  <c r="Q174" i="6"/>
  <c r="O175" i="6"/>
  <c r="Q175" i="6"/>
  <c r="O176" i="6"/>
  <c r="O177" i="6"/>
  <c r="Q177" i="6"/>
  <c r="O178" i="6"/>
  <c r="O179" i="6"/>
  <c r="Q179" i="6"/>
  <c r="O180" i="6"/>
  <c r="Q180" i="6"/>
  <c r="O181" i="6"/>
  <c r="O182" i="6"/>
  <c r="O183" i="6"/>
  <c r="Q183" i="6"/>
  <c r="O184" i="6"/>
  <c r="Q184" i="6"/>
  <c r="O185" i="6"/>
  <c r="Q185" i="6"/>
  <c r="O186" i="6"/>
  <c r="O187" i="6"/>
  <c r="Q187" i="6"/>
  <c r="O188" i="6"/>
  <c r="O189" i="6"/>
  <c r="Q189" i="6"/>
  <c r="O190" i="6"/>
  <c r="O191" i="6"/>
  <c r="Q191" i="6"/>
  <c r="O192" i="6"/>
  <c r="O193" i="6"/>
  <c r="O194" i="6"/>
  <c r="Q194" i="6"/>
  <c r="O195" i="6"/>
  <c r="O196" i="6"/>
  <c r="Q196" i="6"/>
  <c r="O197" i="6"/>
  <c r="Q197" i="6"/>
  <c r="O198" i="6"/>
  <c r="O199" i="6"/>
  <c r="O200" i="6"/>
  <c r="Q200" i="6"/>
  <c r="O201" i="6"/>
  <c r="O202" i="6"/>
  <c r="Q202" i="6"/>
  <c r="O203" i="6"/>
  <c r="O204" i="6"/>
  <c r="O205" i="6"/>
  <c r="Q205" i="6"/>
  <c r="O206" i="6"/>
  <c r="Q206" i="6"/>
  <c r="O207" i="6"/>
  <c r="Q207" i="6"/>
  <c r="O208" i="6"/>
  <c r="Q208" i="6"/>
  <c r="O209" i="6"/>
  <c r="Q209" i="6"/>
  <c r="O210" i="6"/>
  <c r="Q210" i="6"/>
  <c r="O211" i="6"/>
  <c r="O212" i="6"/>
  <c r="O213" i="6"/>
  <c r="O214" i="6"/>
  <c r="Q214" i="6"/>
  <c r="O215" i="6"/>
  <c r="Q215" i="6"/>
  <c r="O216" i="6"/>
  <c r="O217" i="6"/>
  <c r="Q217" i="6"/>
  <c r="O218" i="6"/>
  <c r="Q218" i="6"/>
  <c r="O219" i="6"/>
  <c r="O220" i="6"/>
  <c r="O221" i="6"/>
  <c r="Q221" i="6"/>
  <c r="O222" i="6"/>
  <c r="Q222" i="6"/>
  <c r="O223" i="6"/>
  <c r="Q223" i="6"/>
  <c r="O224" i="6"/>
  <c r="O225" i="6"/>
  <c r="Q225" i="6"/>
  <c r="O226" i="6"/>
  <c r="O227" i="6"/>
  <c r="Q227" i="6"/>
  <c r="O228" i="6"/>
  <c r="O229" i="6"/>
  <c r="O230" i="6"/>
  <c r="Q230" i="6"/>
  <c r="O231" i="6"/>
  <c r="O232" i="6"/>
  <c r="Q232" i="6"/>
  <c r="O233" i="6"/>
  <c r="O234" i="6"/>
  <c r="O235" i="6"/>
  <c r="Q235" i="6"/>
  <c r="O236" i="6"/>
  <c r="Q236" i="6"/>
  <c r="O237" i="6"/>
  <c r="Q237" i="6"/>
  <c r="O238" i="6"/>
  <c r="O239" i="6"/>
  <c r="Q239" i="6"/>
  <c r="O240" i="6"/>
  <c r="Q240" i="6"/>
  <c r="O241" i="6"/>
  <c r="O242" i="6"/>
  <c r="Q242" i="6"/>
  <c r="O243" i="6"/>
  <c r="O244" i="6"/>
  <c r="O245" i="6"/>
  <c r="O246" i="6"/>
  <c r="Q246" i="6"/>
  <c r="O247" i="6"/>
  <c r="O248" i="6"/>
  <c r="O249" i="6"/>
  <c r="Q249" i="6"/>
  <c r="O250" i="6"/>
  <c r="Q250" i="6"/>
  <c r="O251" i="6"/>
  <c r="Q251" i="6"/>
  <c r="O252" i="6"/>
  <c r="Q252" i="6"/>
  <c r="O253" i="6"/>
  <c r="Q253" i="6"/>
  <c r="O254" i="6"/>
  <c r="O255" i="6"/>
  <c r="Q255" i="6"/>
  <c r="O256" i="6"/>
  <c r="O257" i="6"/>
  <c r="Q257" i="6"/>
  <c r="O258" i="6"/>
  <c r="Q258" i="6"/>
  <c r="O259" i="6"/>
  <c r="O260" i="6"/>
  <c r="Q260" i="6"/>
  <c r="O261" i="6"/>
  <c r="O262" i="6"/>
  <c r="Q262" i="6"/>
  <c r="O263" i="6"/>
  <c r="O264" i="6"/>
  <c r="Q264" i="6"/>
  <c r="O265" i="6"/>
  <c r="Q265" i="6"/>
  <c r="O266" i="6"/>
  <c r="Q266" i="6"/>
  <c r="O267" i="6"/>
  <c r="O268" i="6"/>
  <c r="Q268" i="6"/>
  <c r="O270" i="6"/>
  <c r="O271" i="6"/>
  <c r="Q271" i="6"/>
  <c r="O272" i="6"/>
  <c r="O273" i="6"/>
  <c r="Q273" i="6"/>
  <c r="O274" i="6"/>
  <c r="Q274" i="6"/>
  <c r="O275" i="6"/>
  <c r="O276" i="6"/>
  <c r="Q276" i="6"/>
  <c r="O277" i="6"/>
  <c r="Q277" i="6"/>
  <c r="O278" i="6"/>
  <c r="O279" i="6"/>
  <c r="Q279" i="6"/>
  <c r="O280" i="6"/>
  <c r="O281" i="6"/>
  <c r="Q281" i="6"/>
  <c r="O282" i="6"/>
  <c r="O283" i="6"/>
  <c r="Q283" i="6"/>
  <c r="O284" i="6"/>
  <c r="O285" i="6"/>
  <c r="O286" i="6"/>
  <c r="Q286" i="6"/>
  <c r="O287" i="6"/>
  <c r="Q287" i="6"/>
  <c r="O288" i="6"/>
  <c r="O289" i="6"/>
  <c r="Q289" i="6"/>
  <c r="O290" i="6"/>
  <c r="Q290" i="6"/>
  <c r="O291" i="6"/>
  <c r="O292" i="6"/>
  <c r="Q292" i="6"/>
  <c r="O293" i="6"/>
  <c r="Q293" i="6"/>
  <c r="O294" i="6"/>
  <c r="O295" i="6"/>
  <c r="Q295" i="6"/>
  <c r="O296" i="6"/>
  <c r="O297" i="6"/>
  <c r="O298" i="6"/>
  <c r="Q298" i="6"/>
  <c r="O299" i="6"/>
  <c r="O300" i="6"/>
  <c r="Q300" i="6"/>
  <c r="O301" i="6"/>
  <c r="O302" i="6"/>
  <c r="O303" i="6"/>
  <c r="O304" i="6"/>
  <c r="O305" i="6"/>
  <c r="O306" i="6"/>
  <c r="Q306" i="6"/>
  <c r="O311" i="6"/>
  <c r="Q311" i="6"/>
  <c r="O312" i="6"/>
  <c r="O313" i="6"/>
  <c r="Q313" i="6"/>
  <c r="O314" i="6"/>
  <c r="Q314" i="6"/>
  <c r="O315" i="6"/>
  <c r="Q315" i="6"/>
  <c r="O316" i="6"/>
  <c r="O317" i="6"/>
  <c r="Q317" i="6"/>
  <c r="O318" i="6"/>
  <c r="O319" i="6"/>
  <c r="Q319" i="6"/>
  <c r="O320" i="6"/>
  <c r="Q320" i="6"/>
  <c r="O321" i="6"/>
  <c r="O322" i="6"/>
  <c r="Q322" i="6"/>
  <c r="O323" i="6"/>
  <c r="O324" i="6"/>
  <c r="Q324" i="6"/>
  <c r="O325" i="6"/>
  <c r="Q325" i="6"/>
  <c r="O326" i="6"/>
  <c r="Q326" i="6"/>
  <c r="O327" i="6"/>
  <c r="O328" i="6"/>
  <c r="Q328" i="6"/>
  <c r="O329" i="6"/>
  <c r="O330" i="6"/>
  <c r="Q330" i="6"/>
  <c r="O331" i="6"/>
  <c r="Q331" i="6"/>
  <c r="O332" i="6"/>
  <c r="O333" i="6"/>
  <c r="Q333" i="6"/>
  <c r="O334" i="6"/>
  <c r="Q334" i="6"/>
  <c r="O335" i="6"/>
  <c r="O336" i="6"/>
  <c r="Q336" i="6"/>
  <c r="O337" i="6"/>
  <c r="Q337" i="6"/>
  <c r="O338" i="6"/>
  <c r="O339" i="6"/>
  <c r="Q339" i="6"/>
  <c r="O340" i="6"/>
  <c r="O341" i="6"/>
  <c r="Q341" i="6"/>
  <c r="O342" i="6"/>
  <c r="O343" i="6"/>
  <c r="Q343" i="6"/>
  <c r="O344" i="6"/>
  <c r="Q344" i="6"/>
  <c r="O345" i="6"/>
  <c r="Q345" i="6"/>
  <c r="O346" i="6"/>
  <c r="Q346" i="6"/>
  <c r="O347" i="6"/>
  <c r="O348" i="6"/>
  <c r="Q348" i="6"/>
  <c r="O349" i="6"/>
  <c r="Q349" i="6"/>
  <c r="O350" i="6"/>
  <c r="Q350" i="6"/>
  <c r="O351" i="6"/>
  <c r="O352" i="6"/>
  <c r="Q352" i="6"/>
  <c r="O353" i="6"/>
  <c r="Q353" i="6"/>
  <c r="O354" i="6"/>
  <c r="Q354" i="6"/>
  <c r="O355" i="6"/>
  <c r="Q355" i="6"/>
  <c r="O357" i="6"/>
  <c r="Q357" i="6"/>
  <c r="O358" i="6"/>
  <c r="Q358" i="6"/>
  <c r="O359" i="6"/>
  <c r="Q359" i="6"/>
  <c r="O360" i="6"/>
  <c r="Q360" i="6"/>
  <c r="O361" i="6"/>
  <c r="Q361" i="6"/>
  <c r="O362" i="6"/>
  <c r="O363" i="6"/>
  <c r="Q363" i="6"/>
  <c r="O364" i="6"/>
  <c r="Q364" i="6"/>
  <c r="O365" i="6"/>
  <c r="O366" i="6"/>
  <c r="Q366" i="6"/>
  <c r="O367" i="6"/>
  <c r="Q367" i="6"/>
  <c r="O368" i="6"/>
  <c r="O369" i="6"/>
  <c r="O370" i="6"/>
  <c r="Q370" i="6"/>
  <c r="O371" i="6"/>
  <c r="Q371" i="6"/>
  <c r="O372" i="6"/>
  <c r="Q372" i="6"/>
  <c r="O373" i="6"/>
  <c r="O374" i="6"/>
  <c r="Q374" i="6"/>
  <c r="O375" i="6"/>
  <c r="O376" i="6"/>
  <c r="Q376" i="6"/>
  <c r="O377" i="6"/>
  <c r="Q377" i="6"/>
  <c r="O378" i="6"/>
  <c r="Q378" i="6"/>
  <c r="O379" i="6"/>
  <c r="Q379" i="6"/>
  <c r="O380" i="6"/>
  <c r="Q380" i="6"/>
  <c r="O381" i="6"/>
  <c r="Q381" i="6"/>
  <c r="O382" i="6"/>
  <c r="Q382" i="6"/>
  <c r="O384" i="6"/>
  <c r="O385" i="6"/>
  <c r="Q385" i="6"/>
  <c r="O386" i="6"/>
  <c r="Q386" i="6"/>
  <c r="O387" i="6"/>
  <c r="Q387" i="6"/>
  <c r="O388" i="6"/>
  <c r="Q388" i="6"/>
  <c r="O389" i="6"/>
  <c r="O390" i="6"/>
  <c r="Q390" i="6"/>
  <c r="O391" i="6"/>
  <c r="Q391" i="6"/>
  <c r="O392" i="6"/>
  <c r="Q392" i="6"/>
  <c r="O393" i="6"/>
  <c r="Q393" i="6"/>
  <c r="O394" i="6"/>
  <c r="Q394" i="6"/>
  <c r="O395" i="6"/>
  <c r="Q395" i="6"/>
  <c r="O396" i="6"/>
  <c r="Q396" i="6"/>
  <c r="O397" i="6"/>
  <c r="Q397" i="6"/>
  <c r="O398" i="6"/>
  <c r="Q398" i="6"/>
  <c r="O399" i="6"/>
  <c r="Q399" i="6"/>
  <c r="O400" i="6"/>
  <c r="O401" i="6"/>
  <c r="Q401" i="6"/>
  <c r="O402" i="6"/>
  <c r="Q402" i="6"/>
  <c r="O403" i="6"/>
  <c r="Q403" i="6"/>
  <c r="O404" i="6"/>
  <c r="Q404" i="6"/>
  <c r="O405" i="6"/>
  <c r="Q405" i="6"/>
  <c r="O406" i="6"/>
  <c r="Q406" i="6"/>
  <c r="O407" i="6"/>
  <c r="Q407" i="6"/>
  <c r="O408" i="6"/>
  <c r="Q408" i="6"/>
  <c r="O409" i="6"/>
  <c r="Q409" i="6"/>
  <c r="O410" i="6"/>
  <c r="O411" i="6"/>
  <c r="Q411" i="6"/>
  <c r="O412" i="6"/>
  <c r="Q412" i="6"/>
  <c r="O413" i="6"/>
  <c r="O414" i="6"/>
  <c r="O415" i="6"/>
  <c r="Q415" i="6"/>
  <c r="O416" i="6"/>
  <c r="O417" i="6"/>
  <c r="Q417" i="6"/>
  <c r="O418" i="6"/>
  <c r="Q418" i="6"/>
  <c r="O419" i="6"/>
  <c r="Q419" i="6"/>
  <c r="O420" i="6"/>
  <c r="O422" i="6"/>
  <c r="Q422" i="6"/>
  <c r="O423" i="6"/>
  <c r="O424" i="6"/>
  <c r="Q424" i="6"/>
  <c r="O425" i="6"/>
  <c r="Q425" i="6"/>
  <c r="O428" i="6"/>
  <c r="O429" i="6"/>
  <c r="Q429" i="6"/>
  <c r="O431" i="6"/>
  <c r="Q431" i="6"/>
  <c r="O433" i="6"/>
  <c r="Q433" i="6"/>
  <c r="O434" i="6"/>
  <c r="Q434" i="6"/>
  <c r="O435" i="6"/>
  <c r="Q435" i="6"/>
  <c r="O436" i="6"/>
  <c r="Q436" i="6"/>
  <c r="O437" i="6"/>
  <c r="O438" i="6"/>
  <c r="Q438" i="6"/>
  <c r="O439" i="6"/>
  <c r="Q439" i="6"/>
  <c r="O440" i="6"/>
  <c r="Q440" i="6"/>
  <c r="O441" i="6"/>
  <c r="Q441" i="6"/>
  <c r="O442" i="6"/>
  <c r="Q442" i="6"/>
  <c r="O443" i="6"/>
  <c r="Q443" i="6"/>
  <c r="O444" i="6"/>
  <c r="Q444" i="6"/>
  <c r="O445" i="6"/>
  <c r="Q445" i="6"/>
  <c r="O446" i="6"/>
  <c r="Q446" i="6"/>
  <c r="O447" i="6"/>
  <c r="O448" i="6"/>
  <c r="Q448" i="6"/>
  <c r="O449" i="6"/>
  <c r="Q449" i="6"/>
  <c r="O450" i="6"/>
  <c r="O451" i="6"/>
  <c r="Q451" i="6"/>
  <c r="O452" i="6"/>
  <c r="Q452" i="6"/>
  <c r="O453" i="6"/>
  <c r="O454" i="6"/>
  <c r="Q454" i="6"/>
  <c r="O455" i="6"/>
  <c r="O456" i="6"/>
  <c r="O457" i="6"/>
  <c r="Q457" i="6"/>
  <c r="O458" i="6"/>
  <c r="Q458" i="6"/>
  <c r="O459" i="6"/>
  <c r="Q459" i="6"/>
  <c r="O460" i="6"/>
  <c r="Q460" i="6"/>
  <c r="O461" i="6"/>
  <c r="Q461" i="6"/>
  <c r="O462" i="6"/>
  <c r="Q462" i="6"/>
  <c r="O463" i="6"/>
  <c r="Q463" i="6"/>
  <c r="O464" i="6"/>
  <c r="Q464" i="6"/>
  <c r="O465" i="6"/>
  <c r="O467" i="6"/>
  <c r="Q467" i="6"/>
  <c r="O468" i="6"/>
  <c r="Q468" i="6"/>
  <c r="O469" i="6"/>
  <c r="O470" i="6"/>
  <c r="Q470" i="6"/>
  <c r="O471" i="6"/>
  <c r="Q471" i="6"/>
  <c r="O472" i="6"/>
  <c r="Q472" i="6"/>
  <c r="O473" i="6"/>
  <c r="Q473" i="6"/>
  <c r="O474" i="6"/>
  <c r="Q474" i="6"/>
  <c r="O476" i="6"/>
  <c r="Q476" i="6"/>
  <c r="O477" i="6"/>
  <c r="Q477" i="6"/>
  <c r="O480" i="6"/>
  <c r="Q480" i="6"/>
  <c r="O481" i="6"/>
  <c r="Q481" i="6"/>
  <c r="O482" i="6"/>
  <c r="O483" i="6"/>
  <c r="Q483" i="6"/>
  <c r="O484" i="6"/>
  <c r="Q484" i="6"/>
  <c r="O485" i="6"/>
  <c r="Q485" i="6"/>
  <c r="O486" i="6"/>
  <c r="O487" i="6"/>
  <c r="Q487" i="6"/>
  <c r="O488" i="6"/>
  <c r="Q488" i="6"/>
  <c r="O489" i="6"/>
  <c r="Q489" i="6"/>
  <c r="O490" i="6"/>
  <c r="Q490" i="6"/>
  <c r="O491" i="6"/>
  <c r="Q491" i="6"/>
  <c r="O492" i="6"/>
  <c r="O493" i="6"/>
  <c r="Q493" i="6"/>
  <c r="O495" i="6"/>
  <c r="Q495" i="6"/>
  <c r="O496" i="6"/>
  <c r="Q496" i="6"/>
  <c r="O497" i="6"/>
  <c r="Q497" i="6"/>
  <c r="O500" i="6"/>
  <c r="Q500" i="6"/>
  <c r="O501" i="6"/>
  <c r="Q501" i="6"/>
  <c r="O502" i="6"/>
  <c r="O503" i="6"/>
  <c r="O504" i="6"/>
  <c r="Q504" i="6"/>
  <c r="O505" i="6"/>
  <c r="Q505" i="6"/>
  <c r="O506" i="6"/>
  <c r="Q506" i="6"/>
  <c r="O507" i="6"/>
  <c r="Q507" i="6"/>
  <c r="O508" i="6"/>
  <c r="Q508" i="6"/>
  <c r="O509" i="6"/>
  <c r="Q509" i="6"/>
  <c r="O510" i="6"/>
  <c r="Q510" i="6"/>
  <c r="O511" i="6"/>
  <c r="Q511" i="6"/>
  <c r="O512" i="6"/>
  <c r="Q512" i="6"/>
  <c r="O513" i="6"/>
  <c r="Q513" i="6"/>
  <c r="O515" i="6"/>
  <c r="O517" i="6"/>
  <c r="Q517" i="6"/>
  <c r="O518" i="6"/>
  <c r="Q518" i="6"/>
  <c r="O519" i="6"/>
  <c r="Q519" i="6"/>
  <c r="O520" i="6"/>
  <c r="Q520" i="6"/>
  <c r="O521" i="6"/>
  <c r="O522" i="6"/>
  <c r="Q522" i="6"/>
  <c r="O523" i="6"/>
  <c r="Q523" i="6"/>
  <c r="O524" i="6"/>
  <c r="Q524" i="6"/>
  <c r="O525" i="6"/>
  <c r="O526" i="6"/>
  <c r="Q526" i="6"/>
  <c r="O527" i="6"/>
  <c r="Q527" i="6"/>
  <c r="O528" i="6"/>
  <c r="Q528" i="6"/>
  <c r="O529" i="6"/>
  <c r="Q529" i="6"/>
  <c r="O530" i="6"/>
  <c r="Q530" i="6"/>
  <c r="O531" i="6"/>
  <c r="Q531" i="6"/>
  <c r="O532" i="6"/>
  <c r="Q532" i="6"/>
  <c r="O533" i="6"/>
  <c r="Q533" i="6"/>
  <c r="O534" i="6"/>
  <c r="Q534" i="6"/>
  <c r="O535" i="6"/>
  <c r="Q535" i="6"/>
  <c r="O536" i="6"/>
  <c r="Q536" i="6"/>
  <c r="O537" i="6"/>
  <c r="Q537" i="6"/>
  <c r="O538" i="6"/>
  <c r="Q538" i="6"/>
  <c r="O539" i="6"/>
  <c r="O540" i="6"/>
  <c r="Q540" i="6"/>
  <c r="O541" i="6"/>
  <c r="Q541" i="6"/>
  <c r="O542" i="6"/>
  <c r="O543" i="6"/>
  <c r="Q543" i="6"/>
  <c r="O544" i="6"/>
  <c r="Q544" i="6"/>
  <c r="O545" i="6"/>
  <c r="O546" i="6"/>
  <c r="O547" i="6"/>
  <c r="Q547" i="6"/>
  <c r="O548" i="6"/>
  <c r="Q548" i="6"/>
  <c r="O549" i="6"/>
  <c r="Q549" i="6"/>
  <c r="O550" i="6"/>
  <c r="O551" i="6"/>
  <c r="O552" i="6"/>
  <c r="Q552" i="6"/>
  <c r="O553" i="6"/>
  <c r="Q553" i="6"/>
  <c r="O554" i="6"/>
  <c r="Q554" i="6"/>
  <c r="O555" i="6"/>
  <c r="Q555" i="6"/>
  <c r="O556" i="6"/>
  <c r="O557" i="6"/>
  <c r="Q557" i="6"/>
  <c r="O558" i="6"/>
  <c r="Q558" i="6"/>
  <c r="O559" i="6"/>
  <c r="Q559" i="6"/>
  <c r="O560" i="6"/>
  <c r="Q560" i="6"/>
  <c r="O561" i="6"/>
  <c r="Q561" i="6"/>
  <c r="O562" i="6"/>
  <c r="Q562" i="6"/>
  <c r="O563" i="6"/>
  <c r="Q563" i="6"/>
  <c r="O564" i="6"/>
  <c r="Q564" i="6"/>
  <c r="O565" i="6"/>
  <c r="Q565" i="6"/>
  <c r="O566" i="6"/>
  <c r="Q566" i="6"/>
  <c r="O567" i="6"/>
  <c r="Q567" i="6"/>
  <c r="O568" i="6"/>
  <c r="Q568" i="6"/>
  <c r="O569" i="6"/>
  <c r="Q569" i="6"/>
  <c r="O570" i="6"/>
  <c r="Q570" i="6"/>
  <c r="O571" i="6"/>
  <c r="Q571" i="6"/>
  <c r="O572" i="6"/>
  <c r="O573" i="6"/>
  <c r="Q573" i="6"/>
  <c r="O574" i="6"/>
  <c r="Q574" i="6"/>
  <c r="O575" i="6"/>
  <c r="O576" i="6"/>
  <c r="Q576" i="6"/>
  <c r="O577" i="6"/>
  <c r="Q577" i="6"/>
  <c r="O578" i="6"/>
  <c r="Q578" i="6"/>
  <c r="O579" i="6"/>
  <c r="Q579" i="6"/>
  <c r="O580" i="6"/>
  <c r="O581" i="6"/>
  <c r="Q581" i="6"/>
  <c r="O582" i="6"/>
  <c r="Q582" i="6"/>
  <c r="O583" i="6"/>
  <c r="Q583" i="6"/>
  <c r="O584" i="6"/>
  <c r="Q584" i="6"/>
  <c r="O585" i="6"/>
  <c r="Q585" i="6"/>
  <c r="O586" i="6"/>
  <c r="Q586" i="6"/>
  <c r="O587" i="6"/>
  <c r="Q587" i="6"/>
  <c r="O588" i="6"/>
  <c r="O589" i="6"/>
  <c r="Q589" i="6"/>
  <c r="O590" i="6"/>
  <c r="O591" i="6"/>
  <c r="O592" i="6"/>
  <c r="Q592" i="6"/>
  <c r="O593" i="6"/>
  <c r="O594" i="6"/>
  <c r="O595" i="6"/>
  <c r="Q595" i="6"/>
  <c r="O596" i="6"/>
  <c r="Q596" i="6"/>
  <c r="O597" i="6"/>
  <c r="O598" i="6"/>
  <c r="O599" i="6"/>
  <c r="Q599" i="6"/>
  <c r="O600" i="6"/>
  <c r="O601" i="6"/>
  <c r="Q601" i="6"/>
  <c r="O602" i="6"/>
  <c r="Q602" i="6"/>
  <c r="O603" i="6"/>
  <c r="Q603" i="6"/>
  <c r="O604" i="6"/>
  <c r="Q604" i="6"/>
  <c r="O605" i="6"/>
  <c r="Q605" i="6"/>
  <c r="O606" i="6"/>
  <c r="Q606" i="6"/>
  <c r="O607" i="6"/>
  <c r="Q607" i="6"/>
  <c r="O608" i="6"/>
  <c r="Q608" i="6"/>
  <c r="O609" i="6"/>
  <c r="Q609" i="6"/>
  <c r="O610" i="6"/>
  <c r="Q610" i="6"/>
  <c r="O611" i="6"/>
  <c r="O612" i="6"/>
  <c r="O613" i="6"/>
  <c r="Q613" i="6"/>
  <c r="O614" i="6"/>
  <c r="O615" i="6"/>
  <c r="Q615" i="6"/>
  <c r="O616" i="6"/>
  <c r="Q616" i="6"/>
  <c r="O617" i="6"/>
  <c r="O618" i="6"/>
  <c r="Q618" i="6"/>
  <c r="O619" i="6"/>
  <c r="Q619" i="6"/>
  <c r="O620" i="6"/>
  <c r="Q620" i="6"/>
  <c r="O621" i="6"/>
  <c r="O622" i="6"/>
  <c r="Q622" i="6"/>
  <c r="O623" i="6"/>
  <c r="Q623" i="6"/>
  <c r="O624" i="6"/>
  <c r="O625" i="6"/>
  <c r="Q625" i="6"/>
  <c r="O626" i="6"/>
  <c r="O627" i="6"/>
  <c r="Q627" i="6"/>
  <c r="O628" i="6"/>
  <c r="O629" i="6"/>
  <c r="Q629" i="6"/>
  <c r="O630" i="6"/>
  <c r="Q630" i="6"/>
  <c r="O631" i="6"/>
  <c r="Q631" i="6"/>
  <c r="O632" i="6"/>
  <c r="Q632" i="6"/>
  <c r="O633" i="6"/>
  <c r="Q633" i="6"/>
  <c r="O634" i="6"/>
  <c r="O635" i="6"/>
  <c r="Q635" i="6"/>
  <c r="O636" i="6"/>
  <c r="O637" i="6"/>
  <c r="Q637" i="6"/>
  <c r="O638" i="6"/>
  <c r="O639" i="6"/>
  <c r="Q639" i="6"/>
  <c r="O640" i="6"/>
  <c r="Q640" i="6"/>
  <c r="O641" i="6"/>
  <c r="Q641" i="6"/>
  <c r="O642" i="6"/>
  <c r="Q642" i="6"/>
  <c r="O643" i="6"/>
  <c r="O644" i="6"/>
  <c r="Q644" i="6"/>
  <c r="O645" i="6"/>
  <c r="Q645" i="6"/>
  <c r="O646" i="6"/>
  <c r="Q646" i="6"/>
  <c r="O647" i="6"/>
  <c r="Q647" i="6"/>
  <c r="O648" i="6"/>
  <c r="Q648" i="6"/>
  <c r="O649" i="6"/>
  <c r="Q649" i="6"/>
  <c r="O650" i="6"/>
  <c r="O651" i="6"/>
  <c r="Q651" i="6"/>
  <c r="O652" i="6"/>
  <c r="Q652" i="6"/>
  <c r="O653" i="6"/>
  <c r="Q653" i="6"/>
  <c r="O654" i="6"/>
  <c r="O655" i="6"/>
  <c r="Q655" i="6"/>
  <c r="O656" i="6"/>
  <c r="Q656" i="6"/>
  <c r="O657" i="6"/>
  <c r="O658" i="6"/>
  <c r="Q658" i="6"/>
  <c r="O659" i="6"/>
  <c r="O660" i="6"/>
  <c r="Q660" i="6"/>
  <c r="O661" i="6"/>
  <c r="Q661" i="6"/>
  <c r="O662" i="6"/>
  <c r="Q662" i="6"/>
  <c r="O663" i="6"/>
  <c r="O664" i="6"/>
  <c r="Q664" i="6"/>
  <c r="O665" i="6"/>
  <c r="Q665" i="6"/>
  <c r="O666" i="6"/>
  <c r="O667" i="6"/>
  <c r="Q667" i="6"/>
  <c r="O668" i="6"/>
  <c r="Q668" i="6"/>
  <c r="O669" i="6"/>
  <c r="Q669" i="6"/>
  <c r="O670" i="6"/>
  <c r="O671" i="6"/>
  <c r="O672" i="6"/>
  <c r="Q672" i="6"/>
  <c r="O673" i="6"/>
  <c r="Q673" i="6"/>
  <c r="O674" i="6"/>
  <c r="Q674" i="6"/>
  <c r="O675" i="6"/>
  <c r="Q675" i="6"/>
  <c r="O676" i="6"/>
  <c r="Q676" i="6"/>
  <c r="O677" i="6"/>
  <c r="Q677" i="6"/>
  <c r="O678" i="6"/>
  <c r="Q678" i="6"/>
  <c r="O679" i="6"/>
  <c r="Q679" i="6"/>
  <c r="O680" i="6"/>
  <c r="Q680" i="6"/>
  <c r="O681" i="6"/>
  <c r="O682" i="6"/>
  <c r="Q682" i="6"/>
  <c r="O683" i="6"/>
  <c r="Q683" i="6"/>
  <c r="O684" i="6"/>
  <c r="O685" i="6"/>
  <c r="Q685" i="6"/>
  <c r="O686" i="6"/>
  <c r="Q686" i="6"/>
  <c r="O687" i="6"/>
  <c r="O688" i="6"/>
  <c r="Q688" i="6"/>
  <c r="O689" i="6"/>
  <c r="Q689" i="6"/>
  <c r="O690" i="6"/>
  <c r="Q690" i="6"/>
  <c r="O691" i="6"/>
  <c r="Q691" i="6"/>
  <c r="O692" i="6"/>
  <c r="O693" i="6"/>
  <c r="Q693" i="6"/>
  <c r="O694" i="6"/>
  <c r="Q694" i="6"/>
  <c r="O695" i="6"/>
  <c r="O696" i="6"/>
  <c r="Q696" i="6"/>
  <c r="O697" i="6"/>
  <c r="Q697" i="6"/>
  <c r="O698" i="6"/>
  <c r="O699" i="6"/>
  <c r="Q699" i="6"/>
  <c r="O700" i="6"/>
  <c r="Q700" i="6"/>
  <c r="O701" i="6"/>
  <c r="Q701" i="6"/>
  <c r="O702" i="6"/>
  <c r="Q702" i="6"/>
  <c r="O703" i="6"/>
  <c r="Q703" i="6"/>
  <c r="O704" i="6"/>
  <c r="Q704" i="6"/>
  <c r="O705" i="6"/>
  <c r="Q705" i="6"/>
  <c r="O706" i="6"/>
  <c r="Q706" i="6"/>
  <c r="O707" i="6"/>
  <c r="Q707" i="6"/>
  <c r="O708" i="6"/>
  <c r="Q708" i="6"/>
  <c r="O709" i="6"/>
  <c r="Q709" i="6"/>
  <c r="O710" i="6"/>
  <c r="O711" i="6"/>
  <c r="Q711" i="6"/>
  <c r="O712" i="6"/>
  <c r="Q712" i="6"/>
  <c r="O713" i="6"/>
  <c r="Q713" i="6"/>
  <c r="O714" i="6"/>
  <c r="Q714" i="6"/>
  <c r="O715" i="6"/>
  <c r="O716" i="6"/>
  <c r="Q716" i="6"/>
  <c r="O717" i="6"/>
  <c r="Q717" i="6"/>
  <c r="O718" i="6"/>
  <c r="Q718" i="6"/>
  <c r="O719" i="6"/>
  <c r="O720" i="6"/>
  <c r="Q720" i="6"/>
  <c r="O721" i="6"/>
  <c r="O722" i="6"/>
  <c r="Q722" i="6"/>
  <c r="O723" i="6"/>
  <c r="Q723" i="6"/>
  <c r="O724" i="6"/>
  <c r="Q724" i="6"/>
  <c r="O725" i="6"/>
  <c r="Q725" i="6"/>
  <c r="O726" i="6"/>
  <c r="Q726" i="6"/>
  <c r="O727" i="6"/>
  <c r="Q727" i="6"/>
  <c r="O728" i="6"/>
  <c r="Q728" i="6"/>
  <c r="O729" i="6"/>
  <c r="O730" i="6"/>
  <c r="Q730" i="6"/>
  <c r="O731" i="6"/>
  <c r="O732" i="6"/>
  <c r="Q732" i="6"/>
  <c r="O733" i="6"/>
  <c r="Q733" i="6"/>
  <c r="O734" i="6"/>
  <c r="Q734" i="6"/>
  <c r="O735" i="6"/>
  <c r="O736" i="6"/>
  <c r="Q736" i="6"/>
  <c r="O737" i="6"/>
  <c r="Q737" i="6"/>
  <c r="O738" i="6"/>
  <c r="Q738" i="6"/>
  <c r="O739" i="6"/>
  <c r="O740" i="6"/>
  <c r="O741" i="6"/>
  <c r="Q741" i="6"/>
  <c r="O742" i="6"/>
  <c r="O743" i="6"/>
  <c r="Q743" i="6"/>
  <c r="O744" i="6"/>
  <c r="Q744" i="6"/>
  <c r="O745" i="6"/>
  <c r="Q745" i="6"/>
  <c r="O746" i="6"/>
  <c r="Q746" i="6"/>
  <c r="O747" i="6"/>
  <c r="Q747" i="6"/>
  <c r="O748" i="6"/>
  <c r="Q748" i="6"/>
  <c r="O749" i="6"/>
  <c r="O750" i="6"/>
  <c r="Q750" i="6"/>
  <c r="O751" i="6"/>
  <c r="Q751" i="6"/>
  <c r="O752" i="6"/>
  <c r="O753" i="6"/>
  <c r="Q753" i="6"/>
  <c r="O754" i="6"/>
  <c r="O755" i="6"/>
  <c r="Q755" i="6"/>
  <c r="O756" i="6"/>
  <c r="Q756" i="6"/>
  <c r="O757" i="6"/>
  <c r="Q757" i="6"/>
  <c r="O758" i="6"/>
  <c r="Q758" i="6"/>
  <c r="O759" i="6"/>
  <c r="Q759" i="6"/>
  <c r="O760" i="6"/>
  <c r="O761" i="6"/>
  <c r="Q761" i="6"/>
  <c r="O762" i="6"/>
  <c r="Q762" i="6"/>
  <c r="O763" i="6"/>
  <c r="Q763" i="6"/>
  <c r="O764" i="6"/>
  <c r="O765" i="6"/>
  <c r="Q765" i="6"/>
  <c r="O766" i="6"/>
  <c r="O767" i="6"/>
  <c r="Q767" i="6"/>
  <c r="O768" i="6"/>
  <c r="Q768" i="6"/>
  <c r="O769" i="6"/>
  <c r="Q769" i="6"/>
  <c r="O770" i="6"/>
  <c r="Q770" i="6"/>
  <c r="O771" i="6"/>
  <c r="Q771" i="6"/>
  <c r="O772" i="6"/>
  <c r="Q772" i="6"/>
  <c r="O773" i="6"/>
  <c r="Q773" i="6"/>
  <c r="O774" i="6"/>
  <c r="Q774" i="6"/>
  <c r="O775" i="6"/>
  <c r="Q775" i="6"/>
  <c r="O776" i="6"/>
  <c r="Q776" i="6"/>
  <c r="O777" i="6"/>
  <c r="O778" i="6"/>
  <c r="Q778" i="6"/>
  <c r="O779" i="6"/>
  <c r="Q779" i="6"/>
  <c r="O780" i="6"/>
  <c r="O781" i="6"/>
  <c r="O782" i="6"/>
  <c r="Q782" i="6"/>
  <c r="O783" i="6"/>
  <c r="O784" i="6"/>
  <c r="Q784" i="6"/>
  <c r="O785" i="6"/>
  <c r="O786" i="6"/>
  <c r="O787" i="6"/>
  <c r="Q787" i="6"/>
  <c r="O788" i="6"/>
  <c r="Q788" i="6"/>
  <c r="O789" i="6"/>
  <c r="Q789" i="6"/>
  <c r="O790" i="6"/>
  <c r="Q790" i="6"/>
  <c r="O791" i="6"/>
  <c r="O792" i="6"/>
  <c r="Q792" i="6"/>
  <c r="O793" i="6"/>
  <c r="Q793" i="6"/>
  <c r="O794" i="6"/>
  <c r="Q794" i="6"/>
  <c r="O795" i="6"/>
  <c r="Q795" i="6"/>
  <c r="O796" i="6"/>
  <c r="O797" i="6"/>
  <c r="Q797" i="6"/>
  <c r="O798" i="6"/>
  <c r="O799" i="6"/>
  <c r="O800" i="6"/>
  <c r="Q800" i="6"/>
  <c r="O801" i="6"/>
  <c r="Q801" i="6"/>
  <c r="O802" i="6"/>
  <c r="O803" i="6"/>
  <c r="Q803" i="6"/>
  <c r="O804" i="6"/>
  <c r="Q804" i="6"/>
  <c r="O805" i="6"/>
  <c r="O806" i="6"/>
  <c r="Q806" i="6"/>
  <c r="O807" i="6"/>
  <c r="O808" i="6"/>
  <c r="Q808" i="6"/>
  <c r="O809" i="6"/>
  <c r="Q809" i="6"/>
  <c r="O810" i="6"/>
  <c r="Q810" i="6"/>
  <c r="O811" i="6"/>
  <c r="O812" i="6"/>
  <c r="Q812" i="6"/>
  <c r="O813" i="6"/>
  <c r="O814" i="6"/>
  <c r="Q814" i="6"/>
  <c r="O815" i="6"/>
  <c r="Q815" i="6"/>
  <c r="O816" i="6"/>
  <c r="Q816" i="6"/>
  <c r="O817" i="6"/>
  <c r="Q817" i="6"/>
  <c r="O818" i="6"/>
  <c r="Q818" i="6"/>
  <c r="O819" i="6"/>
  <c r="O820" i="6"/>
  <c r="O821" i="6"/>
  <c r="Q821" i="6"/>
  <c r="O822" i="6"/>
  <c r="Q822" i="6"/>
  <c r="O823" i="6"/>
  <c r="O824" i="6"/>
  <c r="Q824" i="6"/>
  <c r="O825" i="6"/>
  <c r="Q825" i="6"/>
  <c r="O826" i="6"/>
  <c r="Q826" i="6"/>
  <c r="O827" i="6"/>
  <c r="Q827" i="6"/>
  <c r="O828" i="6"/>
  <c r="Q828" i="6"/>
  <c r="O829" i="6"/>
  <c r="Q829" i="6"/>
  <c r="O830" i="6"/>
  <c r="Q830" i="6"/>
  <c r="O831" i="6"/>
  <c r="Q831" i="6"/>
  <c r="O832" i="6"/>
  <c r="Q832" i="6"/>
  <c r="O833" i="6"/>
  <c r="Q833" i="6"/>
  <c r="O834" i="6"/>
  <c r="Q834" i="6"/>
  <c r="O835" i="6"/>
  <c r="O836" i="6"/>
  <c r="Q836" i="6"/>
  <c r="O837" i="6"/>
  <c r="Q837" i="6"/>
  <c r="O838" i="6"/>
  <c r="Q838" i="6"/>
  <c r="O839" i="6"/>
  <c r="O840" i="6"/>
  <c r="Q840" i="6"/>
  <c r="O841" i="6"/>
  <c r="Q841" i="6"/>
  <c r="O842" i="6"/>
  <c r="O843" i="6"/>
  <c r="O844" i="6"/>
  <c r="O845" i="6"/>
  <c r="Q845" i="6"/>
  <c r="O846" i="6"/>
  <c r="Q846" i="6"/>
  <c r="O847" i="6"/>
  <c r="Q847" i="6"/>
  <c r="O848" i="6"/>
  <c r="Q848" i="6"/>
  <c r="O849" i="6"/>
  <c r="Q849" i="6"/>
  <c r="O850" i="6"/>
  <c r="O851" i="6"/>
  <c r="Q851" i="6"/>
  <c r="O852" i="6"/>
  <c r="Q852" i="6"/>
  <c r="O853" i="6"/>
  <c r="Q853" i="6"/>
  <c r="O854" i="6"/>
  <c r="O855" i="6"/>
  <c r="Q855" i="6"/>
  <c r="O856" i="6"/>
  <c r="Q856" i="6"/>
  <c r="O857" i="6"/>
  <c r="Q857" i="6"/>
  <c r="O858" i="6"/>
  <c r="Q858" i="6"/>
  <c r="O859" i="6"/>
  <c r="O860" i="6"/>
  <c r="Q860" i="6"/>
  <c r="O861" i="6"/>
  <c r="Q861" i="6"/>
  <c r="O862" i="6"/>
  <c r="O863" i="6"/>
  <c r="Q863" i="6"/>
  <c r="O864" i="6"/>
  <c r="Q864" i="6"/>
  <c r="O865" i="6"/>
  <c r="Q865" i="6"/>
  <c r="O866" i="6"/>
  <c r="O867" i="6"/>
  <c r="Q867" i="6"/>
  <c r="O868" i="6"/>
  <c r="Q868" i="6"/>
  <c r="O869" i="6"/>
  <c r="O870" i="6"/>
  <c r="Q870" i="6"/>
  <c r="O871" i="6"/>
  <c r="O872" i="6"/>
  <c r="Q872" i="6"/>
  <c r="O873" i="6"/>
  <c r="O874" i="6"/>
  <c r="Q874" i="6"/>
  <c r="O875" i="6"/>
  <c r="Q875" i="6"/>
  <c r="O876" i="6"/>
  <c r="Q876" i="6"/>
  <c r="O877" i="6"/>
  <c r="O878" i="6"/>
  <c r="Q878" i="6"/>
  <c r="O879" i="6"/>
  <c r="O880" i="6"/>
  <c r="Q880" i="6"/>
  <c r="O881" i="6"/>
  <c r="Q881" i="6"/>
  <c r="O882" i="6"/>
  <c r="Q882" i="6"/>
  <c r="O883" i="6"/>
  <c r="Q883" i="6"/>
  <c r="O884" i="6"/>
  <c r="Q884" i="6"/>
  <c r="O885" i="6"/>
  <c r="Q885" i="6"/>
  <c r="O886" i="6"/>
  <c r="Q886" i="6"/>
  <c r="O887" i="6"/>
  <c r="Q887" i="6"/>
  <c r="O888" i="6"/>
  <c r="Q888" i="6"/>
  <c r="O889" i="6"/>
  <c r="Q889" i="6"/>
  <c r="O890" i="6"/>
  <c r="Q890" i="6"/>
  <c r="O891" i="6"/>
  <c r="Q891" i="6"/>
  <c r="O892" i="6"/>
  <c r="Q892" i="6"/>
  <c r="O893" i="6"/>
  <c r="Q893" i="6"/>
  <c r="O894" i="6"/>
  <c r="O895" i="6"/>
  <c r="Q895" i="6"/>
  <c r="O896" i="6"/>
  <c r="Q896" i="6"/>
  <c r="O897" i="6"/>
  <c r="O898" i="6"/>
  <c r="Q898" i="6"/>
  <c r="O899" i="6"/>
  <c r="O900" i="6"/>
  <c r="Q900" i="6"/>
  <c r="O901" i="6"/>
  <c r="Q901" i="6"/>
  <c r="O902" i="6"/>
  <c r="O903" i="6"/>
  <c r="Q903" i="6"/>
  <c r="O904" i="6"/>
  <c r="Q904" i="6"/>
  <c r="O905" i="6"/>
  <c r="Q905" i="6"/>
  <c r="O906" i="6"/>
  <c r="Q906" i="6"/>
  <c r="O907" i="6"/>
  <c r="O908" i="6"/>
  <c r="Q908" i="6"/>
  <c r="O909" i="6"/>
  <c r="Q909" i="6"/>
  <c r="O910" i="6"/>
  <c r="Q910" i="6"/>
  <c r="O911" i="6"/>
  <c r="O912" i="6"/>
  <c r="O913" i="6"/>
  <c r="Q913" i="6"/>
  <c r="O914" i="6"/>
  <c r="Q914" i="6"/>
  <c r="O915" i="6"/>
  <c r="Q915" i="6"/>
  <c r="O916" i="6"/>
  <c r="Q916" i="6"/>
  <c r="O917" i="6"/>
  <c r="Q917" i="6"/>
  <c r="O918" i="6"/>
  <c r="O919" i="6"/>
  <c r="Q919" i="6"/>
  <c r="O920" i="6"/>
  <c r="Q920" i="6"/>
  <c r="O921" i="6"/>
  <c r="Q921" i="6"/>
  <c r="O922" i="6"/>
  <c r="Q922" i="6"/>
  <c r="O923" i="6"/>
  <c r="O924" i="6"/>
  <c r="Q924" i="6"/>
  <c r="O925" i="6"/>
  <c r="Q925" i="6"/>
  <c r="O926" i="6"/>
  <c r="Q926" i="6"/>
  <c r="O927" i="6"/>
  <c r="Q927" i="6"/>
  <c r="O928" i="6"/>
  <c r="Q928" i="6"/>
  <c r="O929" i="6"/>
  <c r="Q929" i="6"/>
  <c r="O930" i="6"/>
  <c r="O931" i="6"/>
  <c r="Q931" i="6"/>
  <c r="O932" i="6"/>
  <c r="Q932" i="6"/>
  <c r="O933" i="6"/>
  <c r="Q933" i="6"/>
  <c r="O934" i="6"/>
  <c r="O935" i="6"/>
  <c r="Q935" i="6"/>
  <c r="O936" i="6"/>
  <c r="Q936" i="6"/>
  <c r="O937" i="6"/>
  <c r="Q937" i="6"/>
  <c r="O938" i="6"/>
  <c r="Q938" i="6"/>
  <c r="O939" i="6"/>
  <c r="O940" i="6"/>
  <c r="Q940" i="6"/>
  <c r="O941" i="6"/>
  <c r="Q941" i="6"/>
  <c r="O942" i="6"/>
  <c r="Q942" i="6"/>
  <c r="O943" i="6"/>
  <c r="Q943" i="6"/>
  <c r="O944" i="6"/>
  <c r="Q944" i="6"/>
  <c r="O945" i="6"/>
  <c r="Q945" i="6"/>
  <c r="O946" i="6"/>
  <c r="Q946" i="6"/>
  <c r="O947" i="6"/>
  <c r="Q947" i="6"/>
  <c r="O948" i="6"/>
  <c r="Q948" i="6"/>
  <c r="O949" i="6"/>
  <c r="Q949" i="6"/>
  <c r="O950" i="6"/>
  <c r="Q950" i="6"/>
  <c r="O951" i="6"/>
  <c r="O952" i="6"/>
  <c r="Q952" i="6"/>
  <c r="O953" i="6"/>
  <c r="Q953" i="6"/>
  <c r="O954" i="6"/>
  <c r="Q954" i="6"/>
  <c r="O955" i="6"/>
  <c r="Q955" i="6"/>
  <c r="O956" i="6"/>
  <c r="O957" i="6"/>
  <c r="O958" i="6"/>
  <c r="Q958" i="6"/>
  <c r="O959" i="6"/>
  <c r="Q959" i="6"/>
  <c r="O960" i="6"/>
  <c r="Q960" i="6"/>
  <c r="O961" i="6"/>
  <c r="Q961" i="6"/>
  <c r="O962" i="6"/>
  <c r="Q962" i="6"/>
  <c r="O963" i="6"/>
  <c r="O964" i="6"/>
  <c r="O965" i="6"/>
  <c r="Q965" i="6"/>
  <c r="O966" i="6"/>
  <c r="O967" i="6"/>
  <c r="Q967" i="6"/>
  <c r="O968" i="6"/>
  <c r="Q968" i="6"/>
  <c r="O969" i="6"/>
  <c r="O970" i="6"/>
  <c r="Q970" i="6"/>
  <c r="O971" i="6"/>
  <c r="Q971" i="6"/>
  <c r="O972" i="6"/>
  <c r="Q972" i="6"/>
  <c r="O973" i="6"/>
  <c r="Q973" i="6"/>
  <c r="O974" i="6"/>
  <c r="Q974" i="6"/>
  <c r="O975" i="6"/>
  <c r="Q975" i="6"/>
  <c r="O976" i="6"/>
  <c r="Q976" i="6"/>
  <c r="O977" i="6"/>
  <c r="O978" i="6"/>
  <c r="Q978" i="6"/>
  <c r="O979" i="6"/>
  <c r="O980" i="6"/>
  <c r="Q980" i="6"/>
  <c r="O981" i="6"/>
  <c r="Q981" i="6"/>
  <c r="O982" i="6"/>
  <c r="O983" i="6"/>
  <c r="Q983" i="6"/>
  <c r="O984" i="6"/>
  <c r="O985" i="6"/>
  <c r="Q985" i="6"/>
  <c r="O986" i="6"/>
  <c r="Q986" i="6"/>
  <c r="O987" i="6"/>
  <c r="O988" i="6"/>
  <c r="Q988" i="6"/>
  <c r="O989" i="6"/>
  <c r="Q989" i="6"/>
  <c r="O990" i="6"/>
  <c r="Q990" i="6"/>
  <c r="O991" i="6"/>
  <c r="O992" i="6"/>
  <c r="Q992" i="6"/>
  <c r="O993" i="6"/>
  <c r="O994" i="6"/>
  <c r="Q994" i="6"/>
  <c r="O995" i="6"/>
  <c r="Q995" i="6"/>
  <c r="O996" i="6"/>
  <c r="Q996" i="6"/>
  <c r="O997" i="6"/>
  <c r="Q997" i="6"/>
  <c r="O998" i="6"/>
  <c r="O999" i="6"/>
  <c r="Q999" i="6"/>
  <c r="O1000" i="6"/>
  <c r="Q1000" i="6"/>
  <c r="O1001" i="6"/>
  <c r="Q1001" i="6"/>
  <c r="O1002" i="6"/>
  <c r="Q1002" i="6"/>
  <c r="O1003" i="6"/>
  <c r="Q1003" i="6"/>
  <c r="O1004" i="6"/>
  <c r="O1005" i="6"/>
  <c r="Q1005" i="6"/>
  <c r="O1006" i="6"/>
  <c r="Q1006" i="6"/>
  <c r="O1007" i="6"/>
  <c r="Q1007" i="6"/>
  <c r="O1008" i="6"/>
  <c r="Q1008" i="6"/>
  <c r="O1009" i="6"/>
  <c r="Q1009" i="6"/>
  <c r="O1010" i="6"/>
  <c r="O1011" i="6"/>
  <c r="Q1011" i="6"/>
  <c r="O1012" i="6"/>
  <c r="Q1012" i="6"/>
  <c r="O1013" i="6"/>
  <c r="O1014" i="6"/>
  <c r="Q1014" i="6"/>
  <c r="O1015" i="6"/>
  <c r="Q1015" i="6"/>
  <c r="O1016" i="6"/>
  <c r="Q1016" i="6"/>
  <c r="O1017" i="6"/>
  <c r="O1018" i="6"/>
  <c r="Q1018" i="6"/>
  <c r="O1019" i="6"/>
  <c r="Q1019" i="6"/>
  <c r="O1020" i="6"/>
  <c r="Q1020" i="6"/>
  <c r="O1021" i="6"/>
  <c r="O1022" i="6"/>
  <c r="Q1022" i="6"/>
  <c r="O1023" i="6"/>
  <c r="Q1023" i="6"/>
  <c r="O1024" i="6"/>
  <c r="Q1024" i="6"/>
  <c r="O1025" i="6"/>
  <c r="Q1025" i="6"/>
  <c r="O1026" i="6"/>
  <c r="O1027" i="6"/>
  <c r="Q1027" i="6"/>
  <c r="O1028" i="6"/>
  <c r="Q1028" i="6"/>
  <c r="O1029" i="6"/>
  <c r="O1030" i="6"/>
  <c r="Q1030" i="6"/>
  <c r="O1031" i="6"/>
  <c r="Q1031" i="6"/>
  <c r="O1032" i="6"/>
  <c r="Q1032" i="6"/>
  <c r="O1033" i="6"/>
  <c r="Q1033" i="6"/>
  <c r="O1034" i="6"/>
  <c r="O1035" i="6"/>
  <c r="Q1035" i="6"/>
  <c r="O1036" i="6"/>
  <c r="O1037" i="6"/>
  <c r="Q1037" i="6"/>
  <c r="O1038" i="6"/>
  <c r="O1039" i="6"/>
  <c r="Q1039" i="6"/>
  <c r="O1040" i="6"/>
  <c r="Q1040" i="6"/>
  <c r="O1041" i="6"/>
  <c r="Q1041" i="6"/>
  <c r="O1042" i="6"/>
  <c r="Q1042" i="6"/>
  <c r="O1043" i="6"/>
  <c r="O1044" i="6"/>
  <c r="Q1044" i="6"/>
  <c r="O1045" i="6"/>
  <c r="O1046" i="6"/>
  <c r="Q1046" i="6"/>
  <c r="O1047" i="6"/>
  <c r="O1048" i="6"/>
  <c r="Q1048" i="6"/>
  <c r="O1049" i="6"/>
  <c r="Q1049" i="6"/>
  <c r="O1050" i="6"/>
  <c r="O1051" i="6"/>
  <c r="Q1051" i="6"/>
  <c r="O1052" i="6"/>
  <c r="Q1052" i="6"/>
  <c r="O1053" i="6"/>
  <c r="Q1053" i="6"/>
  <c r="O1054" i="6"/>
  <c r="O1055" i="6"/>
  <c r="Q1055" i="6"/>
  <c r="O1056" i="6"/>
  <c r="O1057" i="6"/>
  <c r="Q1057" i="6"/>
  <c r="O1058" i="6"/>
  <c r="O1059" i="6"/>
  <c r="Q1059" i="6"/>
  <c r="O1060" i="6"/>
  <c r="Q1060" i="6"/>
  <c r="O1061" i="6"/>
  <c r="O1062" i="6"/>
  <c r="Q1062" i="6"/>
  <c r="O1063" i="6"/>
  <c r="Q1063" i="6"/>
  <c r="O1064" i="6"/>
  <c r="O1065" i="6"/>
  <c r="Q1065" i="6"/>
  <c r="O1066" i="6"/>
  <c r="Q1066" i="6"/>
  <c r="O1067" i="6"/>
  <c r="Q1067" i="6"/>
  <c r="O1068" i="6"/>
  <c r="O1069" i="6"/>
  <c r="O1070" i="6"/>
  <c r="Q1070" i="6"/>
  <c r="O1071" i="6"/>
  <c r="Q1071" i="6"/>
  <c r="O1072" i="6"/>
  <c r="Q1072" i="6"/>
  <c r="O1073" i="6"/>
  <c r="Q1073" i="6"/>
  <c r="O1074" i="6"/>
  <c r="Q1074" i="6"/>
  <c r="O1075" i="6"/>
  <c r="Q1075" i="6"/>
  <c r="O1076" i="6"/>
  <c r="Q1076" i="6"/>
  <c r="O1077" i="6"/>
  <c r="O1078" i="6"/>
  <c r="O1079" i="6"/>
  <c r="Q1079" i="6"/>
  <c r="O1080" i="6"/>
  <c r="Q1080" i="6"/>
  <c r="O1081" i="6"/>
  <c r="O1082" i="6"/>
  <c r="Q1082" i="6"/>
  <c r="O1083" i="6"/>
  <c r="Q1083" i="6"/>
  <c r="O1084" i="6"/>
  <c r="O1085" i="6"/>
  <c r="Q1085" i="6"/>
  <c r="O1086" i="6"/>
  <c r="Q1086" i="6"/>
  <c r="O1087" i="6"/>
  <c r="O1088" i="6"/>
  <c r="Q1088" i="6"/>
  <c r="O1089" i="6"/>
  <c r="O1090" i="6"/>
  <c r="O1091" i="6"/>
  <c r="O1092" i="6"/>
  <c r="Q1092" i="6"/>
  <c r="O1093" i="6"/>
  <c r="Q1093" i="6"/>
  <c r="O1094" i="6"/>
  <c r="Q1094" i="6"/>
  <c r="O1095" i="6"/>
  <c r="O1096" i="6"/>
  <c r="Q1096" i="6"/>
  <c r="O1097" i="6"/>
  <c r="Q1097" i="6"/>
  <c r="O1098" i="6"/>
  <c r="Q1098" i="6"/>
  <c r="O1099" i="6"/>
  <c r="Q1099" i="6"/>
  <c r="O1100" i="6"/>
  <c r="Q1100" i="6"/>
  <c r="O1101" i="6"/>
  <c r="Q1101" i="6"/>
  <c r="O1102" i="6"/>
  <c r="Q1102" i="6"/>
  <c r="O1103" i="6"/>
  <c r="Q1103" i="6"/>
  <c r="O1104" i="6"/>
  <c r="O1105" i="6"/>
  <c r="Q1105" i="6"/>
  <c r="O1106" i="6"/>
  <c r="Q1106" i="6"/>
  <c r="O1107" i="6"/>
  <c r="Q1107" i="6"/>
  <c r="O1108" i="6"/>
  <c r="Q1108" i="6"/>
  <c r="O1109" i="6"/>
  <c r="Q1109" i="6"/>
  <c r="O1110" i="6"/>
  <c r="O1111" i="6"/>
  <c r="Q1111" i="6"/>
  <c r="O1112" i="6"/>
  <c r="Q1112" i="6"/>
  <c r="O1113" i="6"/>
  <c r="Q1113" i="6"/>
  <c r="O1114" i="6"/>
  <c r="Q1114" i="6"/>
  <c r="O1115" i="6"/>
  <c r="O1116" i="6"/>
  <c r="Q1116" i="6"/>
  <c r="O1117" i="6"/>
  <c r="Q1117" i="6"/>
  <c r="O1118" i="6"/>
  <c r="Q1118" i="6"/>
  <c r="O1119" i="6"/>
  <c r="Q1119" i="6"/>
  <c r="O1120" i="6"/>
  <c r="O1121" i="6"/>
  <c r="Q1121" i="6"/>
  <c r="O1122" i="6"/>
  <c r="Q1122" i="6"/>
  <c r="O1123" i="6"/>
  <c r="Q1123" i="6"/>
  <c r="O1124" i="6"/>
  <c r="Q1124" i="6"/>
  <c r="O1125" i="6"/>
  <c r="O1126" i="6"/>
  <c r="Q1126" i="6"/>
  <c r="O1127" i="6"/>
  <c r="Q1127" i="6"/>
  <c r="O1128" i="6"/>
  <c r="O1129" i="6"/>
  <c r="Q1129" i="6"/>
  <c r="O1130" i="6"/>
  <c r="Q1130" i="6"/>
  <c r="O1131" i="6"/>
  <c r="Q1131" i="6"/>
  <c r="O1132" i="6"/>
  <c r="Q1132" i="6"/>
  <c r="O1133" i="6"/>
  <c r="Q1133" i="6"/>
  <c r="O1134" i="6"/>
  <c r="Q1134" i="6"/>
  <c r="O1135" i="6"/>
  <c r="Q1135" i="6"/>
  <c r="O1136" i="6"/>
  <c r="Q1136" i="6"/>
  <c r="O1137" i="6"/>
  <c r="Q1137" i="6"/>
  <c r="O1138" i="6"/>
  <c r="Q1138" i="6"/>
  <c r="O1139" i="6"/>
  <c r="Q1139" i="6"/>
  <c r="O1140" i="6"/>
  <c r="Q1140" i="6"/>
  <c r="O1141" i="6"/>
  <c r="Q1141" i="6"/>
  <c r="O1142" i="6"/>
  <c r="Q1142" i="6"/>
  <c r="O1143" i="6"/>
  <c r="O1144" i="6"/>
  <c r="Q1144" i="6"/>
  <c r="O1145" i="6"/>
  <c r="O1146" i="6"/>
  <c r="Q1146" i="6"/>
  <c r="O1147" i="6"/>
  <c r="Q1147" i="6"/>
  <c r="O1148" i="6"/>
  <c r="Q1148" i="6"/>
  <c r="O1149" i="6"/>
  <c r="O1150" i="6"/>
  <c r="O1151" i="6"/>
  <c r="Q1151" i="6"/>
  <c r="O1152" i="6"/>
  <c r="Q1152" i="6"/>
  <c r="O1153" i="6"/>
  <c r="Q1153" i="6"/>
  <c r="O1154" i="6"/>
  <c r="O1155" i="6"/>
  <c r="Q1155" i="6"/>
  <c r="O1156" i="6"/>
  <c r="Q1156" i="6"/>
  <c r="O1157" i="6"/>
  <c r="O1158" i="6"/>
  <c r="Q1158" i="6"/>
  <c r="O1159" i="6"/>
  <c r="Q1159" i="6"/>
  <c r="O1160" i="6"/>
  <c r="Q1160" i="6"/>
  <c r="O1161" i="6"/>
  <c r="Q1161" i="6"/>
  <c r="O1162" i="6"/>
  <c r="Q1162" i="6"/>
  <c r="O1163" i="6"/>
  <c r="Q1163" i="6"/>
  <c r="O1164" i="6"/>
  <c r="Q1164" i="6"/>
  <c r="O1165" i="6"/>
  <c r="Q1165" i="6"/>
  <c r="O1166" i="6"/>
  <c r="Q1166" i="6"/>
  <c r="O1167" i="6"/>
  <c r="Q1167" i="6"/>
  <c r="O1168" i="6"/>
  <c r="O1169" i="6"/>
  <c r="O1170" i="6"/>
  <c r="O1171" i="6"/>
  <c r="Q1171" i="6"/>
  <c r="O1172" i="6"/>
  <c r="Q1172" i="6"/>
  <c r="O1173" i="6"/>
  <c r="Q1173" i="6"/>
  <c r="O1174" i="6"/>
  <c r="O1175" i="6"/>
  <c r="Q1175" i="6"/>
  <c r="O1176" i="6"/>
  <c r="O1177" i="6"/>
  <c r="Q1177" i="6"/>
  <c r="O1178" i="6"/>
  <c r="Q1178" i="6"/>
  <c r="O1179" i="6"/>
  <c r="Q1179" i="6"/>
  <c r="O1180" i="6"/>
  <c r="Q1180" i="6"/>
  <c r="O1181" i="6"/>
  <c r="O1182" i="6"/>
  <c r="Q1182" i="6"/>
  <c r="O1183" i="6"/>
  <c r="O1184" i="6"/>
  <c r="Q1184" i="6"/>
  <c r="O1185" i="6"/>
  <c r="Q1185" i="6"/>
  <c r="O1186" i="6"/>
  <c r="Q1186" i="6"/>
  <c r="O1187" i="6"/>
  <c r="O1188" i="6"/>
  <c r="O1189" i="6"/>
  <c r="O1190" i="6"/>
  <c r="O1191" i="6"/>
  <c r="O1192" i="6"/>
  <c r="Q1192" i="6"/>
  <c r="O1193" i="6"/>
  <c r="Q1193" i="6"/>
  <c r="O1194" i="6"/>
  <c r="O1195" i="6"/>
  <c r="Q1195" i="6"/>
  <c r="O1196" i="6"/>
  <c r="O1197" i="6"/>
  <c r="Q1197" i="6"/>
  <c r="O1198" i="6"/>
  <c r="Q1198" i="6"/>
  <c r="O1199" i="6"/>
  <c r="Q1199" i="6"/>
  <c r="O1200" i="6"/>
  <c r="O1201" i="6"/>
  <c r="Q1201" i="6"/>
  <c r="O1202" i="6"/>
  <c r="Q1202" i="6"/>
  <c r="O1203" i="6"/>
  <c r="Q1203" i="6"/>
  <c r="O1204" i="6"/>
  <c r="Q1204" i="6"/>
  <c r="O1205" i="6"/>
  <c r="O1206" i="6"/>
  <c r="Q1206" i="6"/>
  <c r="O1207" i="6"/>
  <c r="Q1207" i="6"/>
  <c r="O1208" i="6"/>
  <c r="O1209" i="6"/>
  <c r="Q1209" i="6"/>
  <c r="O1210" i="6"/>
  <c r="O1211" i="6"/>
  <c r="Q1211" i="6"/>
  <c r="O1212" i="6"/>
  <c r="Q1212" i="6"/>
  <c r="O1213" i="6"/>
  <c r="O1214" i="6"/>
  <c r="Q1214" i="6"/>
  <c r="O1215" i="6"/>
  <c r="Q1215" i="6"/>
  <c r="O1216" i="6"/>
  <c r="O1217" i="6"/>
  <c r="O1218" i="6"/>
  <c r="Q1218" i="6"/>
  <c r="O1219" i="6"/>
  <c r="Q1219" i="6"/>
  <c r="O1220" i="6"/>
  <c r="Q1220" i="6"/>
  <c r="O1221" i="6"/>
  <c r="O1222" i="6"/>
  <c r="O1223" i="6"/>
  <c r="Q1223" i="6"/>
  <c r="O1224" i="6"/>
  <c r="Q1224" i="6"/>
  <c r="O1225" i="6"/>
  <c r="Q1225" i="6"/>
  <c r="O1226" i="6"/>
  <c r="Q1226" i="6"/>
  <c r="O1227" i="6"/>
  <c r="O1228" i="6"/>
  <c r="Q1228" i="6"/>
  <c r="O1229" i="6"/>
  <c r="Q1229" i="6"/>
  <c r="O1230" i="6"/>
  <c r="Q1230" i="6"/>
  <c r="O1231" i="6"/>
  <c r="Q1231" i="6"/>
  <c r="O1232" i="6"/>
  <c r="O1233" i="6"/>
  <c r="Q1233" i="6"/>
  <c r="O1234" i="6"/>
  <c r="Q1234" i="6"/>
  <c r="O1235" i="6"/>
  <c r="Q1235" i="6"/>
  <c r="O1236" i="6"/>
  <c r="O1237" i="6"/>
  <c r="Q1237" i="6"/>
  <c r="O1238" i="6"/>
  <c r="Q1238" i="6"/>
  <c r="O1239" i="6"/>
  <c r="Q1239" i="6"/>
  <c r="O1240" i="6"/>
  <c r="O1241" i="6"/>
  <c r="Q1241" i="6"/>
  <c r="O1242" i="6"/>
  <c r="Q1242" i="6"/>
  <c r="O1243" i="6"/>
  <c r="Q1243" i="6"/>
  <c r="O1244" i="6"/>
  <c r="Q1244" i="6"/>
  <c r="O1245" i="6"/>
  <c r="Q1245" i="6"/>
  <c r="O1246" i="6"/>
  <c r="Q1246" i="6"/>
  <c r="O1247" i="6"/>
  <c r="Q1247" i="6"/>
  <c r="O1248" i="6"/>
  <c r="Q1248" i="6"/>
  <c r="O1249" i="6"/>
  <c r="Q1249" i="6"/>
  <c r="O1250" i="6"/>
  <c r="Q1250" i="6"/>
  <c r="O1251" i="6"/>
  <c r="O1252" i="6"/>
  <c r="Q1252" i="6"/>
  <c r="O1253" i="6"/>
  <c r="Q1253" i="6"/>
  <c r="O1254" i="6"/>
  <c r="Q1254" i="6"/>
  <c r="O1255" i="6"/>
  <c r="O1256" i="6"/>
  <c r="Q1256" i="6"/>
  <c r="O1257" i="6"/>
  <c r="Q1257" i="6"/>
  <c r="O1258" i="6"/>
  <c r="Q1258" i="6"/>
  <c r="O1259" i="6"/>
  <c r="Q1259" i="6"/>
  <c r="O1260" i="6"/>
  <c r="O1261" i="6"/>
  <c r="Q1261" i="6"/>
  <c r="O1262" i="6"/>
  <c r="Q1262" i="6"/>
  <c r="O1263" i="6"/>
  <c r="Q1263" i="6"/>
  <c r="O1264" i="6"/>
  <c r="O1265" i="6"/>
  <c r="Q1265" i="6"/>
  <c r="O1266" i="6"/>
  <c r="O1267" i="6"/>
  <c r="Q1267" i="6"/>
  <c r="O1268" i="6"/>
  <c r="Q1268" i="6"/>
  <c r="O1269" i="6"/>
  <c r="Q1269" i="6"/>
  <c r="O1270" i="6"/>
  <c r="O1271" i="6"/>
  <c r="Q1271" i="6"/>
  <c r="O1272" i="6"/>
  <c r="O1273" i="6"/>
  <c r="Q1273" i="6"/>
  <c r="O1274" i="6"/>
  <c r="Q1274" i="6"/>
  <c r="O1275" i="6"/>
  <c r="O1276" i="6"/>
  <c r="O1277" i="6"/>
  <c r="Q1277" i="6"/>
  <c r="O1278" i="6"/>
  <c r="Q1278" i="6"/>
  <c r="O1279" i="6"/>
  <c r="Q1279" i="6"/>
  <c r="O1280" i="6"/>
  <c r="O1281" i="6"/>
  <c r="Q1281" i="6"/>
  <c r="O1282" i="6"/>
  <c r="Q1282" i="6"/>
  <c r="O1283" i="6"/>
  <c r="Q1283" i="6"/>
  <c r="O1284" i="6"/>
  <c r="Q1284" i="6"/>
  <c r="O1285" i="6"/>
  <c r="Q1285" i="6"/>
  <c r="O1286" i="6"/>
  <c r="Q1286" i="6"/>
  <c r="O1287" i="6"/>
  <c r="O1288" i="6"/>
  <c r="Q1288" i="6"/>
  <c r="O1289" i="6"/>
  <c r="Q1289" i="6"/>
  <c r="O1290" i="6"/>
  <c r="Q1290" i="6"/>
  <c r="O1291" i="6"/>
  <c r="Q1291" i="6"/>
  <c r="O1292" i="6"/>
  <c r="O1293" i="6"/>
  <c r="Q1293" i="6"/>
  <c r="O1294" i="6"/>
  <c r="Q1294" i="6"/>
  <c r="O1295" i="6"/>
  <c r="Q1295" i="6"/>
  <c r="O1296" i="6"/>
  <c r="O1297" i="6"/>
  <c r="Q1297" i="6"/>
  <c r="O1298" i="6"/>
  <c r="Q1298" i="6"/>
  <c r="O1299" i="6"/>
  <c r="Q1299" i="6"/>
  <c r="O1300" i="6"/>
  <c r="Q1300" i="6"/>
  <c r="O1301" i="6"/>
  <c r="O1302" i="6"/>
  <c r="Q1302" i="6"/>
  <c r="O1303" i="6"/>
  <c r="Q1303" i="6"/>
  <c r="O1304" i="6"/>
  <c r="Q1304" i="6"/>
  <c r="O1305" i="6"/>
  <c r="Q1305" i="6"/>
  <c r="O1306" i="6"/>
  <c r="Q1306" i="6"/>
  <c r="O1307" i="6"/>
  <c r="O1308" i="6"/>
  <c r="Q1308" i="6"/>
  <c r="O1309" i="6"/>
  <c r="Q1309" i="6"/>
  <c r="O1310" i="6"/>
  <c r="Q1310" i="6"/>
  <c r="O1311" i="6"/>
  <c r="Q1311" i="6"/>
  <c r="O1312" i="6"/>
  <c r="Q1312" i="6"/>
  <c r="O1313" i="6"/>
  <c r="Q1313" i="6"/>
  <c r="O1314" i="6"/>
  <c r="Q1314" i="6"/>
  <c r="O1315" i="6"/>
  <c r="Q1315" i="6"/>
  <c r="O1316" i="6"/>
  <c r="Q1316" i="6"/>
  <c r="O1317" i="6"/>
  <c r="Q1317" i="6"/>
  <c r="O1318" i="6"/>
  <c r="Q1318" i="6"/>
  <c r="O1319" i="6"/>
  <c r="Q1319" i="6"/>
  <c r="O1320" i="6"/>
  <c r="O1321" i="6"/>
  <c r="Q1321" i="6"/>
  <c r="O1322" i="6"/>
  <c r="Q1322" i="6"/>
  <c r="O1323" i="6"/>
  <c r="Q1323" i="6"/>
  <c r="O1324" i="6"/>
  <c r="Q1324" i="6"/>
  <c r="O1325" i="6"/>
  <c r="Q1325" i="6"/>
  <c r="O1326" i="6"/>
  <c r="Q1326" i="6"/>
  <c r="O1327" i="6"/>
  <c r="O1328" i="6"/>
  <c r="O1329" i="6"/>
  <c r="O1330" i="6"/>
  <c r="Q1330" i="6"/>
  <c r="O1331" i="6"/>
  <c r="Q1331" i="6"/>
  <c r="O1332" i="6"/>
  <c r="O1333" i="6"/>
  <c r="Q1333" i="6"/>
  <c r="O1334" i="6"/>
  <c r="Q1334" i="6"/>
  <c r="O1335" i="6"/>
  <c r="Q1335" i="6"/>
  <c r="O1336" i="6"/>
  <c r="O1337" i="6"/>
  <c r="Q1337" i="6"/>
  <c r="O1338" i="6"/>
  <c r="Q1338" i="6"/>
  <c r="O1339" i="6"/>
  <c r="Q1339" i="6"/>
  <c r="O1340" i="6"/>
  <c r="Q1340" i="6"/>
  <c r="O1341" i="6"/>
  <c r="O1342" i="6"/>
  <c r="Q1342" i="6"/>
  <c r="O1343" i="6"/>
  <c r="Q1343" i="6"/>
  <c r="O1344" i="6"/>
  <c r="O1345" i="6"/>
  <c r="Q1345" i="6"/>
  <c r="O1346" i="6"/>
  <c r="Q1346" i="6"/>
  <c r="O1347" i="6"/>
  <c r="Q1347" i="6"/>
  <c r="O1348" i="6"/>
  <c r="O1349" i="6"/>
  <c r="O1350" i="6"/>
  <c r="Q1350" i="6"/>
  <c r="O1351" i="6"/>
  <c r="Q1351" i="6"/>
  <c r="O1352" i="6"/>
  <c r="Q1352" i="6"/>
  <c r="O1353" i="6"/>
  <c r="Q1353" i="6"/>
  <c r="O1354" i="6"/>
  <c r="Q1354" i="6"/>
  <c r="O1355" i="6"/>
  <c r="Q1355" i="6"/>
  <c r="O1356" i="6"/>
  <c r="O1357" i="6"/>
  <c r="Q1357" i="6"/>
  <c r="O1358" i="6"/>
  <c r="Q1358" i="6"/>
  <c r="O1359" i="6"/>
  <c r="Q1359" i="6"/>
  <c r="O1360" i="6"/>
  <c r="Q1360" i="6"/>
  <c r="O1361" i="6"/>
  <c r="Q1361" i="6"/>
  <c r="O1362" i="6"/>
  <c r="Q1362" i="6"/>
  <c r="O1363" i="6"/>
  <c r="Q1363" i="6"/>
  <c r="O1364" i="6"/>
  <c r="O1365" i="6"/>
  <c r="Q1365" i="6"/>
  <c r="O1366" i="6"/>
  <c r="Q1366" i="6"/>
  <c r="O1367" i="6"/>
  <c r="O1368" i="6"/>
  <c r="O1369" i="6"/>
  <c r="Q1369" i="6"/>
  <c r="O1370" i="6"/>
  <c r="Q1370" i="6"/>
  <c r="O1371" i="6"/>
  <c r="Q1371" i="6"/>
  <c r="O1372" i="6"/>
  <c r="Q1372" i="6"/>
  <c r="O1373" i="6"/>
  <c r="Q1373" i="6"/>
  <c r="O1374" i="6"/>
  <c r="Q1374" i="6"/>
  <c r="O1375" i="6"/>
  <c r="O1376" i="6"/>
  <c r="Q1376" i="6"/>
  <c r="O1377" i="6"/>
  <c r="Q1377" i="6"/>
  <c r="O1378" i="6"/>
  <c r="Q1378" i="6"/>
  <c r="O1379" i="6"/>
  <c r="Q1379" i="6"/>
  <c r="H12" i="9" l="1"/>
  <c r="D12" i="9"/>
  <c r="E12" i="9"/>
  <c r="F12" i="9"/>
  <c r="G12" i="9"/>
  <c r="C12" i="9"/>
  <c r="R5" i="6" l="1"/>
  <c r="W7" i="6" l="1"/>
  <c r="W8" i="6"/>
  <c r="W14" i="6"/>
  <c r="W17" i="6"/>
  <c r="W19" i="6"/>
  <c r="W21" i="6"/>
  <c r="W22" i="6"/>
  <c r="W23" i="6"/>
  <c r="W24" i="6"/>
  <c r="W28" i="6"/>
  <c r="W30" i="6"/>
  <c r="W31" i="6"/>
  <c r="W33" i="6"/>
  <c r="W36" i="6"/>
  <c r="W37" i="6"/>
  <c r="W38" i="6"/>
  <c r="W41" i="6"/>
  <c r="W42" i="6"/>
  <c r="W43" i="6"/>
  <c r="W44" i="6"/>
  <c r="W46" i="6"/>
  <c r="W47" i="6"/>
  <c r="W48" i="6"/>
  <c r="W49" i="6"/>
  <c r="W50" i="6"/>
  <c r="W52" i="6"/>
  <c r="W53" i="6"/>
  <c r="W54" i="6"/>
  <c r="W56" i="6"/>
  <c r="W57" i="6"/>
  <c r="W58" i="6"/>
  <c r="W60" i="6"/>
  <c r="W61" i="6"/>
  <c r="W62" i="6"/>
  <c r="W64" i="6"/>
  <c r="W65" i="6"/>
  <c r="W66" i="6"/>
  <c r="W67" i="6"/>
  <c r="W68" i="6"/>
  <c r="W69" i="6"/>
  <c r="W71" i="6"/>
  <c r="W74" i="6"/>
  <c r="W75" i="6"/>
  <c r="W76" i="6"/>
  <c r="W77" i="6"/>
  <c r="W78" i="6"/>
  <c r="W81" i="6"/>
  <c r="W82" i="6"/>
  <c r="W84" i="6"/>
  <c r="W85" i="6"/>
  <c r="W88" i="6"/>
  <c r="W90" i="6"/>
  <c r="W92" i="6"/>
  <c r="W93" i="6"/>
  <c r="W95" i="6"/>
  <c r="W98" i="6"/>
  <c r="W99" i="6"/>
  <c r="W100" i="6"/>
  <c r="W101" i="6"/>
  <c r="W104" i="6"/>
  <c r="W105" i="6"/>
  <c r="W107" i="6"/>
  <c r="W108" i="6"/>
  <c r="W110" i="6"/>
  <c r="W116" i="6"/>
  <c r="W117" i="6"/>
  <c r="W118" i="6"/>
  <c r="W119" i="6"/>
  <c r="W120" i="6"/>
  <c r="W121" i="6"/>
  <c r="W124" i="6"/>
  <c r="W125" i="6"/>
  <c r="W126" i="6"/>
  <c r="W127" i="6"/>
  <c r="W129" i="6"/>
  <c r="W130" i="6"/>
  <c r="W134" i="6"/>
  <c r="W136" i="6"/>
  <c r="W137" i="6"/>
  <c r="W139" i="6"/>
  <c r="W140" i="6"/>
  <c r="W141" i="6"/>
  <c r="W142" i="6"/>
  <c r="W145" i="6"/>
  <c r="W146" i="6"/>
  <c r="W147" i="6"/>
  <c r="W150" i="6"/>
  <c r="W152" i="6"/>
  <c r="W153" i="6"/>
  <c r="W154" i="6"/>
  <c r="W155" i="6"/>
  <c r="W161" i="6"/>
  <c r="W162" i="6"/>
  <c r="W164" i="6"/>
  <c r="W165" i="6"/>
  <c r="W172" i="6"/>
  <c r="W175" i="6"/>
  <c r="W177" i="6"/>
  <c r="W178" i="6"/>
  <c r="W179" i="6"/>
  <c r="W180" i="6"/>
  <c r="W182" i="6"/>
  <c r="W183" i="6"/>
  <c r="W184" i="6"/>
  <c r="W189" i="6"/>
  <c r="W190" i="6"/>
  <c r="W196" i="6"/>
  <c r="W198" i="6"/>
  <c r="W199" i="6"/>
  <c r="W200" i="6"/>
  <c r="W201" i="6"/>
  <c r="W202" i="6"/>
  <c r="W203" i="6"/>
  <c r="W204" i="6"/>
  <c r="W205" i="6"/>
  <c r="W208" i="6"/>
  <c r="W211" i="6"/>
  <c r="W213" i="6"/>
  <c r="W214" i="6"/>
  <c r="W218" i="6"/>
  <c r="W219" i="6"/>
  <c r="W222" i="6"/>
  <c r="W224" i="6"/>
  <c r="W225" i="6"/>
  <c r="W226" i="6"/>
  <c r="W227" i="6"/>
  <c r="W229" i="6"/>
  <c r="W230" i="6"/>
  <c r="W231" i="6"/>
  <c r="W233" i="6"/>
  <c r="W235" i="6"/>
  <c r="W237" i="6"/>
  <c r="W241" i="6"/>
  <c r="W243" i="6"/>
  <c r="W246" i="6"/>
  <c r="W247" i="6"/>
  <c r="W249" i="6"/>
  <c r="W250" i="6"/>
  <c r="W253" i="6"/>
  <c r="W255" i="6"/>
  <c r="W256" i="6"/>
  <c r="W257" i="6"/>
  <c r="W259" i="6"/>
  <c r="W262" i="6"/>
  <c r="W263" i="6"/>
  <c r="W265" i="6"/>
  <c r="W266" i="6"/>
  <c r="W269" i="6"/>
  <c r="W272" i="6"/>
  <c r="W274" i="6"/>
  <c r="W275" i="6"/>
  <c r="W276" i="6"/>
  <c r="W277" i="6"/>
  <c r="W278" i="6"/>
  <c r="W279" i="6"/>
  <c r="W283" i="6"/>
  <c r="W284" i="6"/>
  <c r="W289" i="6"/>
  <c r="W291" i="6"/>
  <c r="W292" i="6"/>
  <c r="W295" i="6"/>
  <c r="W296" i="6"/>
  <c r="W298" i="6"/>
  <c r="W302" i="6"/>
  <c r="W303" i="6"/>
  <c r="W306" i="6"/>
  <c r="W307" i="6"/>
  <c r="W308" i="6"/>
  <c r="W310" i="6"/>
  <c r="W312" i="6"/>
  <c r="W313" i="6"/>
  <c r="W314" i="6"/>
  <c r="W316" i="6"/>
  <c r="W320" i="6"/>
  <c r="W321" i="6"/>
  <c r="W322" i="6"/>
  <c r="W324" i="6"/>
  <c r="W325" i="6"/>
  <c r="W326" i="6"/>
  <c r="W328" i="6"/>
  <c r="W330" i="6"/>
  <c r="W331" i="6"/>
  <c r="W332" i="6"/>
  <c r="W333" i="6"/>
  <c r="W334" i="6"/>
  <c r="W336" i="6"/>
  <c r="W337" i="6"/>
  <c r="W339" i="6"/>
  <c r="W340" i="6"/>
  <c r="W341" i="6"/>
  <c r="W342" i="6"/>
  <c r="W343" i="6"/>
  <c r="W344" i="6"/>
  <c r="W345" i="6"/>
  <c r="W346" i="6"/>
  <c r="W350" i="6"/>
  <c r="W353" i="6"/>
  <c r="W355" i="6"/>
  <c r="W357" i="6"/>
  <c r="W358" i="6"/>
  <c r="W359" i="6"/>
  <c r="W360" i="6"/>
  <c r="W366" i="6"/>
  <c r="W370" i="6"/>
  <c r="W372" i="6"/>
  <c r="W374" i="6"/>
  <c r="W376" i="6"/>
  <c r="W377" i="6"/>
  <c r="W378" i="6"/>
  <c r="W379" i="6"/>
  <c r="W382" i="6"/>
  <c r="W383" i="6"/>
  <c r="W386" i="6"/>
  <c r="W387" i="6"/>
  <c r="W388" i="6"/>
  <c r="W390" i="6"/>
  <c r="W391" i="6"/>
  <c r="W392" i="6"/>
  <c r="W394" i="6"/>
  <c r="W395" i="6"/>
  <c r="W396" i="6"/>
  <c r="W397" i="6"/>
  <c r="W398" i="6"/>
  <c r="W399" i="6"/>
  <c r="W401" i="6"/>
  <c r="W402" i="6"/>
  <c r="W404" i="6"/>
  <c r="W405" i="6"/>
  <c r="W406" i="6"/>
  <c r="W407" i="6"/>
  <c r="W409" i="6"/>
  <c r="W411" i="6"/>
  <c r="W412" i="6"/>
  <c r="W415" i="6"/>
  <c r="W417" i="6"/>
  <c r="W418" i="6"/>
  <c r="W419" i="6"/>
  <c r="W424" i="6"/>
  <c r="W425" i="6"/>
  <c r="W427" i="6"/>
  <c r="W429" i="6"/>
  <c r="W430" i="6"/>
  <c r="W432" i="6"/>
  <c r="W433" i="6"/>
  <c r="W434" i="6"/>
  <c r="W435" i="6"/>
  <c r="W436" i="6"/>
  <c r="W438" i="6"/>
  <c r="W439" i="6"/>
  <c r="W440" i="6"/>
  <c r="W443" i="6"/>
  <c r="W444" i="6"/>
  <c r="W445" i="6"/>
  <c r="W446" i="6"/>
  <c r="W448" i="6"/>
  <c r="W451" i="6"/>
  <c r="W452" i="6"/>
  <c r="W459" i="6"/>
  <c r="W461" i="6"/>
  <c r="W462" i="6"/>
  <c r="W463" i="6"/>
  <c r="W466" i="6"/>
  <c r="W467" i="6"/>
  <c r="W470" i="6"/>
  <c r="W471" i="6"/>
  <c r="W474" i="6"/>
  <c r="W476" i="6"/>
  <c r="W479" i="6"/>
  <c r="W480" i="6"/>
  <c r="W483" i="6"/>
  <c r="W484" i="6"/>
  <c r="W485" i="6"/>
  <c r="W487" i="6"/>
  <c r="W489" i="6"/>
  <c r="W490" i="6"/>
  <c r="W491" i="6"/>
  <c r="W494" i="6"/>
  <c r="W495" i="6"/>
  <c r="W496" i="6"/>
  <c r="W498" i="6"/>
  <c r="W500" i="6"/>
  <c r="W505" i="6"/>
  <c r="W506" i="6"/>
  <c r="W507" i="6"/>
  <c r="W508" i="6"/>
  <c r="W509" i="6"/>
  <c r="W511" i="6"/>
  <c r="W512" i="6"/>
  <c r="W513" i="6"/>
  <c r="W517" i="6"/>
  <c r="W1215" i="6"/>
  <c r="W1216" i="6"/>
  <c r="W1217" i="6"/>
  <c r="W1218" i="6"/>
  <c r="W1219" i="6"/>
  <c r="W1221" i="6"/>
  <c r="W1222" i="6"/>
  <c r="W1223" i="6"/>
  <c r="W1225" i="6"/>
  <c r="W1226" i="6"/>
  <c r="W1227" i="6"/>
  <c r="W1229" i="6"/>
  <c r="W1230" i="6"/>
  <c r="W1232" i="6"/>
  <c r="W1233" i="6"/>
  <c r="W1234" i="6"/>
  <c r="W1236" i="6"/>
  <c r="W1237" i="6"/>
  <c r="W1238" i="6"/>
  <c r="W1239" i="6"/>
  <c r="W1240" i="6"/>
  <c r="W1241" i="6"/>
  <c r="W1242" i="6"/>
  <c r="W1243" i="6"/>
  <c r="W1244" i="6"/>
  <c r="W1245" i="6"/>
  <c r="W1246" i="6"/>
  <c r="W1247" i="6"/>
  <c r="W1248" i="6"/>
  <c r="W1249" i="6"/>
  <c r="W1251" i="6"/>
  <c r="W1252" i="6"/>
  <c r="W1254" i="6"/>
  <c r="W1255" i="6"/>
  <c r="W1256" i="6"/>
  <c r="W1257" i="6"/>
  <c r="W1258" i="6"/>
  <c r="W1260" i="6"/>
  <c r="W1261" i="6"/>
  <c r="W1262" i="6"/>
  <c r="W1263" i="6"/>
  <c r="W1264" i="6"/>
  <c r="W1265" i="6"/>
  <c r="W1266" i="6"/>
  <c r="W1267" i="6"/>
  <c r="W1269" i="6"/>
  <c r="W1270" i="6"/>
  <c r="W1271" i="6"/>
  <c r="W1272" i="6"/>
  <c r="W1273" i="6"/>
  <c r="W1275" i="6"/>
  <c r="W1276" i="6"/>
  <c r="W1277" i="6"/>
  <c r="W1278" i="6"/>
  <c r="W1279" i="6"/>
  <c r="W1280" i="6"/>
  <c r="W1282" i="6"/>
  <c r="W1283" i="6"/>
  <c r="W1284" i="6"/>
  <c r="W1287" i="6"/>
  <c r="W1289" i="6"/>
  <c r="W1290" i="6"/>
  <c r="W1292" i="6"/>
  <c r="W1293" i="6"/>
  <c r="W1294" i="6"/>
  <c r="W1295" i="6"/>
  <c r="W1296" i="6"/>
  <c r="W1298" i="6"/>
  <c r="W1299" i="6"/>
  <c r="W1301" i="6"/>
  <c r="W1302" i="6"/>
  <c r="W1303" i="6"/>
  <c r="W1304" i="6"/>
  <c r="W1305" i="6"/>
  <c r="W1306" i="6"/>
  <c r="W1307" i="6"/>
  <c r="W1308" i="6"/>
  <c r="W1309" i="6"/>
  <c r="W1310" i="6"/>
  <c r="W1313" i="6"/>
  <c r="W1314" i="6"/>
  <c r="W1317" i="6"/>
  <c r="W1319" i="6"/>
  <c r="W1320" i="6"/>
  <c r="W1321" i="6"/>
  <c r="W1322" i="6"/>
  <c r="W1324" i="6"/>
  <c r="W1325" i="6"/>
  <c r="W1327" i="6"/>
  <c r="W1328" i="6"/>
  <c r="W1329" i="6"/>
  <c r="W1330" i="6"/>
  <c r="W1331" i="6"/>
  <c r="W1332" i="6"/>
  <c r="W1333" i="6"/>
  <c r="W1334" i="6"/>
  <c r="W1336" i="6"/>
  <c r="W1337" i="6"/>
  <c r="W1338" i="6"/>
  <c r="W1339" i="6"/>
  <c r="W1340" i="6"/>
  <c r="W1341" i="6"/>
  <c r="W1342" i="6"/>
  <c r="W1344" i="6"/>
  <c r="W1345" i="6"/>
  <c r="W1346" i="6"/>
  <c r="W1347" i="6"/>
  <c r="W1348" i="6"/>
  <c r="W1349" i="6"/>
  <c r="W1350" i="6"/>
  <c r="W1352" i="6"/>
  <c r="W1354" i="6"/>
  <c r="W1355" i="6"/>
  <c r="W1356" i="6"/>
  <c r="W1357" i="6"/>
  <c r="W1358" i="6"/>
  <c r="W1359" i="6"/>
  <c r="W1360" i="6"/>
  <c r="W1361" i="6"/>
  <c r="W1362" i="6"/>
  <c r="W1363" i="6"/>
  <c r="W1364" i="6"/>
  <c r="W1365" i="6"/>
  <c r="W1367" i="6"/>
  <c r="W1368" i="6"/>
  <c r="W1369" i="6"/>
  <c r="W1371" i="6"/>
  <c r="W1372" i="6"/>
  <c r="W1373" i="6"/>
  <c r="W1375" i="6"/>
  <c r="W1377" i="6"/>
  <c r="W1378" i="6"/>
  <c r="W32" i="6"/>
  <c r="W20" i="6"/>
  <c r="W9" i="6"/>
  <c r="W10" i="6"/>
  <c r="W11" i="6"/>
  <c r="W12" i="6"/>
  <c r="W13" i="6"/>
  <c r="W15" i="6"/>
  <c r="W16" i="6"/>
  <c r="W18" i="6"/>
  <c r="W25" i="6"/>
  <c r="W26" i="6"/>
  <c r="W27" i="6"/>
  <c r="W29" i="6"/>
  <c r="W34" i="6"/>
  <c r="W35" i="6"/>
  <c r="W39" i="6"/>
  <c r="W40" i="6"/>
  <c r="W45" i="6"/>
  <c r="W51" i="6"/>
  <c r="W55" i="6"/>
  <c r="W59" i="6"/>
  <c r="W63" i="6"/>
  <c r="W70" i="6"/>
  <c r="W72" i="6"/>
  <c r="W73" i="6"/>
  <c r="W79" i="6"/>
  <c r="W80" i="6"/>
  <c r="W83" i="6"/>
  <c r="W86" i="6"/>
  <c r="W87" i="6"/>
  <c r="W89" i="6"/>
  <c r="W91" i="6"/>
  <c r="W94" i="6"/>
  <c r="W96" i="6"/>
  <c r="W97" i="6"/>
  <c r="W102" i="6"/>
  <c r="W103" i="6"/>
  <c r="W106" i="6"/>
  <c r="W109" i="6"/>
  <c r="W111" i="6"/>
  <c r="W112" i="6"/>
  <c r="W113" i="6"/>
  <c r="W114" i="6"/>
  <c r="W115" i="6"/>
  <c r="W122" i="6"/>
  <c r="W123" i="6"/>
  <c r="W128" i="6"/>
  <c r="W131" i="6"/>
  <c r="W132" i="6"/>
  <c r="W133" i="6"/>
  <c r="W135" i="6"/>
  <c r="W138" i="6"/>
  <c r="W143" i="6"/>
  <c r="W144" i="6"/>
  <c r="W148" i="6"/>
  <c r="W149" i="6"/>
  <c r="W151" i="6"/>
  <c r="W156" i="6"/>
  <c r="W157" i="6"/>
  <c r="W158" i="6"/>
  <c r="W159" i="6"/>
  <c r="W160" i="6"/>
  <c r="W163" i="6"/>
  <c r="W166" i="6"/>
  <c r="W167" i="6"/>
  <c r="W168" i="6"/>
  <c r="W169" i="6"/>
  <c r="W170" i="6"/>
  <c r="W171" i="6"/>
  <c r="W173" i="6"/>
  <c r="W174" i="6"/>
  <c r="W176" i="6"/>
  <c r="W181" i="6"/>
  <c r="W185" i="6"/>
  <c r="W186" i="6"/>
  <c r="W187" i="6"/>
  <c r="W188" i="6"/>
  <c r="W191" i="6"/>
  <c r="W192" i="6"/>
  <c r="W193" i="6"/>
  <c r="W194" i="6"/>
  <c r="W195" i="6"/>
  <c r="W197" i="6"/>
  <c r="W206" i="6"/>
  <c r="W207" i="6"/>
  <c r="W209" i="6"/>
  <c r="W210" i="6"/>
  <c r="W212" i="6"/>
  <c r="W215" i="6"/>
  <c r="W216" i="6"/>
  <c r="W217" i="6"/>
  <c r="W220" i="6"/>
  <c r="W221" i="6"/>
  <c r="W223" i="6"/>
  <c r="W228" i="6"/>
  <c r="W232" i="6"/>
  <c r="W234" i="6"/>
  <c r="W236" i="6"/>
  <c r="W238" i="6"/>
  <c r="W239" i="6"/>
  <c r="W240" i="6"/>
  <c r="W242" i="6"/>
  <c r="W244" i="6"/>
  <c r="W245" i="6"/>
  <c r="W248" i="6"/>
  <c r="W251" i="6"/>
  <c r="W252" i="6"/>
  <c r="W254" i="6"/>
  <c r="W258" i="6"/>
  <c r="W260" i="6"/>
  <c r="W261" i="6"/>
  <c r="W264" i="6"/>
  <c r="W267" i="6"/>
  <c r="W268" i="6"/>
  <c r="W270" i="6"/>
  <c r="W271" i="6"/>
  <c r="W273" i="6"/>
  <c r="W280" i="6"/>
  <c r="W281" i="6"/>
  <c r="W282" i="6"/>
  <c r="W285" i="6"/>
  <c r="W286" i="6"/>
  <c r="W287" i="6"/>
  <c r="W288" i="6"/>
  <c r="W290" i="6"/>
  <c r="W293" i="6"/>
  <c r="W294" i="6"/>
  <c r="W297" i="6"/>
  <c r="W299" i="6"/>
  <c r="W300" i="6"/>
  <c r="W301" i="6"/>
  <c r="W304" i="6"/>
  <c r="W305" i="6"/>
  <c r="W309" i="6"/>
  <c r="W311" i="6"/>
  <c r="W315" i="6"/>
  <c r="W317" i="6"/>
  <c r="W318" i="6"/>
  <c r="W319" i="6"/>
  <c r="W323" i="6"/>
  <c r="W327" i="6"/>
  <c r="W329" i="6"/>
  <c r="W335" i="6"/>
  <c r="W338" i="6"/>
  <c r="W347" i="6"/>
  <c r="W348" i="6"/>
  <c r="W349" i="6"/>
  <c r="W351" i="6"/>
  <c r="W352" i="6"/>
  <c r="W354" i="6"/>
  <c r="W356" i="6"/>
  <c r="W361" i="6"/>
  <c r="W362" i="6"/>
  <c r="W363" i="6"/>
  <c r="W364" i="6"/>
  <c r="W365" i="6"/>
  <c r="W367" i="6"/>
  <c r="W368" i="6"/>
  <c r="W369" i="6"/>
  <c r="W371" i="6"/>
  <c r="W373" i="6"/>
  <c r="W375" i="6"/>
  <c r="W380" i="6"/>
  <c r="W381" i="6"/>
  <c r="W384" i="6"/>
  <c r="W385" i="6"/>
  <c r="W389" i="6"/>
  <c r="W393" i="6"/>
  <c r="W400" i="6"/>
  <c r="W403" i="6"/>
  <c r="W408" i="6"/>
  <c r="W410" i="6"/>
  <c r="W413" i="6"/>
  <c r="W414" i="6"/>
  <c r="W416" i="6"/>
  <c r="W420" i="6"/>
  <c r="W421" i="6"/>
  <c r="W422" i="6"/>
  <c r="W423" i="6"/>
  <c r="W426" i="6"/>
  <c r="W428" i="6"/>
  <c r="W431" i="6"/>
  <c r="W437" i="6"/>
  <c r="W441" i="6"/>
  <c r="W442" i="6"/>
  <c r="W447" i="6"/>
  <c r="W449" i="6"/>
  <c r="W450" i="6"/>
  <c r="W453" i="6"/>
  <c r="W454" i="6"/>
  <c r="W455" i="6"/>
  <c r="W456" i="6"/>
  <c r="W457" i="6"/>
  <c r="W458" i="6"/>
  <c r="W460" i="6"/>
  <c r="W464" i="6"/>
  <c r="W465" i="6"/>
  <c r="W468" i="6"/>
  <c r="W469" i="6"/>
  <c r="W472" i="6"/>
  <c r="W473" i="6"/>
  <c r="W475" i="6"/>
  <c r="W477" i="6"/>
  <c r="W478" i="6"/>
  <c r="W481" i="6"/>
  <c r="W482" i="6"/>
  <c r="W486" i="6"/>
  <c r="W488" i="6"/>
  <c r="W492" i="6"/>
  <c r="W493" i="6"/>
  <c r="W497" i="6"/>
  <c r="W499" i="6"/>
  <c r="W501" i="6"/>
  <c r="W502" i="6"/>
  <c r="W503" i="6"/>
  <c r="W504" i="6"/>
  <c r="W510" i="6"/>
  <c r="W514" i="6"/>
  <c r="W515" i="6"/>
  <c r="W516" i="6"/>
  <c r="W1214" i="6"/>
  <c r="W1220" i="6"/>
  <c r="W1224" i="6"/>
  <c r="W1228" i="6"/>
  <c r="W1231" i="6"/>
  <c r="W1235" i="6"/>
  <c r="W1250" i="6"/>
  <c r="W1253" i="6"/>
  <c r="W1259" i="6"/>
  <c r="W1268" i="6"/>
  <c r="W1274" i="6"/>
  <c r="W1281" i="6"/>
  <c r="W1285" i="6"/>
  <c r="W1286" i="6"/>
  <c r="W1288" i="6"/>
  <c r="W1291" i="6"/>
  <c r="W1297" i="6"/>
  <c r="W1300" i="6"/>
  <c r="W1311" i="6"/>
  <c r="W1312" i="6"/>
  <c r="W1315" i="6"/>
  <c r="W1316" i="6"/>
  <c r="W1318" i="6"/>
  <c r="W1323" i="6"/>
  <c r="W1326" i="6"/>
  <c r="W1335" i="6"/>
  <c r="W1343" i="6"/>
  <c r="W1351" i="6"/>
  <c r="W1353" i="6"/>
  <c r="W1366" i="6"/>
  <c r="W1370" i="6"/>
  <c r="W1374" i="6"/>
  <c r="W1376" i="6"/>
  <c r="W1379" i="6"/>
  <c r="H23" i="9" l="1"/>
  <c r="D23" i="9"/>
  <c r="G23" i="9"/>
  <c r="C23" i="9"/>
  <c r="F23" i="9"/>
  <c r="E23" i="9"/>
  <c r="U261" i="6"/>
  <c r="U254" i="6"/>
  <c r="U248" i="6"/>
  <c r="U245" i="6"/>
  <c r="U244" i="6"/>
  <c r="U238" i="6"/>
  <c r="U234" i="6"/>
  <c r="U228" i="6"/>
  <c r="U220" i="6"/>
  <c r="U216" i="6"/>
  <c r="U212" i="6"/>
  <c r="U195" i="6"/>
  <c r="U193" i="6"/>
  <c r="U192" i="6"/>
  <c r="U188" i="6"/>
  <c r="U186" i="6"/>
  <c r="U176" i="6"/>
  <c r="U173" i="6"/>
  <c r="U171" i="6"/>
  <c r="U170" i="6"/>
  <c r="U169" i="6"/>
  <c r="U166" i="6"/>
  <c r="U159" i="6"/>
  <c r="U158" i="6"/>
  <c r="U156" i="6"/>
  <c r="U151" i="6"/>
  <c r="U148" i="6"/>
  <c r="U144" i="6"/>
  <c r="U135" i="6"/>
  <c r="U133" i="6"/>
  <c r="U132" i="6"/>
  <c r="U128" i="6"/>
  <c r="U123" i="6"/>
  <c r="U115" i="6"/>
  <c r="U113" i="6"/>
  <c r="U112" i="6"/>
  <c r="U111" i="6"/>
  <c r="U109" i="6"/>
  <c r="U106" i="6"/>
  <c r="U103" i="6"/>
  <c r="U96" i="6"/>
  <c r="U94" i="6"/>
  <c r="U89" i="6"/>
  <c r="U87" i="6"/>
  <c r="U86" i="6"/>
  <c r="U72" i="6"/>
  <c r="U63" i="6"/>
  <c r="U59" i="6"/>
  <c r="U45" i="6"/>
  <c r="U40" i="6"/>
  <c r="U34" i="6"/>
  <c r="U27" i="6"/>
  <c r="U25" i="6"/>
  <c r="U12" i="6"/>
  <c r="U11" i="6"/>
  <c r="U9" i="6"/>
  <c r="U1353" i="6"/>
  <c r="U1351" i="6"/>
  <c r="U1343" i="6"/>
  <c r="U1331" i="6"/>
  <c r="U1324" i="6"/>
  <c r="U1309" i="6"/>
  <c r="U1303" i="6"/>
  <c r="U1281" i="6"/>
  <c r="U1274" i="6"/>
  <c r="U1268" i="6"/>
  <c r="U1259" i="6"/>
  <c r="U1250" i="6"/>
  <c r="U1228" i="6"/>
  <c r="U515" i="6"/>
  <c r="U492" i="6"/>
  <c r="U465" i="6"/>
  <c r="U455" i="6"/>
  <c r="U428" i="6"/>
  <c r="U421" i="6"/>
  <c r="U369" i="6"/>
  <c r="U318" i="6"/>
  <c r="U280" i="6"/>
  <c r="U1361" i="6"/>
  <c r="U1352" i="6"/>
  <c r="U1342" i="6"/>
  <c r="U1330" i="6"/>
  <c r="U1305" i="6"/>
  <c r="U1299" i="6"/>
  <c r="U1293" i="6"/>
  <c r="U1290" i="6"/>
  <c r="U1284" i="6"/>
  <c r="U1279" i="6"/>
  <c r="U1269" i="6"/>
  <c r="U1262" i="6"/>
  <c r="U1257" i="6"/>
  <c r="U1249" i="6"/>
  <c r="U1238" i="6"/>
  <c r="U1223" i="6"/>
  <c r="U513" i="6"/>
  <c r="U507" i="6"/>
  <c r="U485" i="6"/>
  <c r="U484" i="6"/>
  <c r="U476" i="6"/>
  <c r="U452" i="6"/>
  <c r="U445" i="6"/>
  <c r="U434" i="6"/>
  <c r="U427" i="6"/>
  <c r="U411" i="6"/>
  <c r="U405" i="6"/>
  <c r="U395" i="6"/>
  <c r="U388" i="6"/>
  <c r="U382" i="6"/>
  <c r="U378" i="6"/>
  <c r="U374" i="6"/>
  <c r="U372" i="6"/>
  <c r="U357" i="6"/>
  <c r="U343" i="6"/>
  <c r="U324" i="6"/>
  <c r="U296" i="6"/>
  <c r="U284" i="6"/>
  <c r="U283" i="6"/>
  <c r="U269" i="6"/>
  <c r="U263" i="6"/>
  <c r="U231" i="6"/>
  <c r="U226" i="6"/>
  <c r="U224" i="6"/>
  <c r="U211" i="6"/>
  <c r="U204" i="6"/>
  <c r="U201" i="6"/>
  <c r="U190" i="6"/>
  <c r="U164" i="6"/>
  <c r="U150" i="6"/>
  <c r="U139" i="6"/>
  <c r="U137" i="6"/>
  <c r="U108" i="6"/>
  <c r="U104" i="6"/>
  <c r="U84" i="6"/>
  <c r="U81" i="6"/>
  <c r="U78" i="6"/>
  <c r="U71" i="6"/>
  <c r="U53" i="6"/>
  <c r="U50" i="6"/>
  <c r="U43" i="6"/>
  <c r="U38" i="6"/>
  <c r="U33" i="6"/>
  <c r="U28" i="6"/>
  <c r="U17" i="6"/>
  <c r="U14" i="6"/>
  <c r="U1372" i="6"/>
  <c r="U1366" i="6"/>
  <c r="U1318" i="6"/>
  <c r="U1312" i="6"/>
  <c r="U1297" i="6"/>
  <c r="U1286" i="6"/>
  <c r="U1285" i="6"/>
  <c r="U1239" i="6"/>
  <c r="U1226" i="6"/>
  <c r="U514" i="6"/>
  <c r="U503" i="6"/>
  <c r="U499" i="6"/>
  <c r="U482" i="6"/>
  <c r="U478" i="6"/>
  <c r="U453" i="6"/>
  <c r="U416" i="6"/>
  <c r="U410" i="6"/>
  <c r="U400" i="6"/>
  <c r="U389" i="6"/>
  <c r="U373" i="6"/>
  <c r="U351" i="6"/>
  <c r="U323" i="6"/>
  <c r="U305" i="6"/>
  <c r="U299" i="6"/>
  <c r="U1373" i="6"/>
  <c r="U1365" i="6"/>
  <c r="U1359" i="6"/>
  <c r="U1355" i="6"/>
  <c r="U1340" i="6"/>
  <c r="U1339" i="6"/>
  <c r="U1338" i="6"/>
  <c r="U1322" i="6"/>
  <c r="U1317" i="6"/>
  <c r="U1294" i="6"/>
  <c r="U1282" i="6"/>
  <c r="U1258" i="6"/>
  <c r="U1230" i="6"/>
  <c r="U1219" i="6"/>
  <c r="U509" i="6"/>
  <c r="U471" i="6"/>
  <c r="U463" i="6"/>
  <c r="U462" i="6"/>
  <c r="U446" i="6"/>
  <c r="U440" i="6"/>
  <c r="U438" i="6"/>
  <c r="U436" i="6"/>
  <c r="U432" i="6"/>
  <c r="U419" i="6"/>
  <c r="U409" i="6"/>
  <c r="U399" i="6"/>
  <c r="U396" i="6"/>
  <c r="U392" i="6"/>
  <c r="U383" i="6"/>
  <c r="U355" i="6"/>
  <c r="U350" i="6"/>
  <c r="U344" i="6"/>
  <c r="U316" i="6"/>
  <c r="U312" i="6"/>
  <c r="U307" i="6"/>
  <c r="U302" i="6"/>
  <c r="U291" i="6"/>
  <c r="U278" i="6"/>
  <c r="U275" i="6"/>
  <c r="U272" i="6"/>
  <c r="U237" i="6"/>
  <c r="U229" i="6"/>
  <c r="U219" i="6"/>
  <c r="U213" i="6"/>
  <c r="U203" i="6"/>
  <c r="U199" i="6"/>
  <c r="U198" i="6"/>
  <c r="U178" i="6"/>
  <c r="U140" i="6"/>
  <c r="U121" i="6"/>
  <c r="U110" i="6"/>
  <c r="U101" i="6"/>
  <c r="U99" i="6"/>
  <c r="U44" i="6"/>
  <c r="U41" i="6"/>
  <c r="U21" i="6"/>
  <c r="U19" i="6"/>
  <c r="U7" i="6"/>
  <c r="U1369" i="6"/>
  <c r="U1360" i="6"/>
  <c r="U1354" i="6"/>
  <c r="U1345" i="6"/>
  <c r="U1337" i="6"/>
  <c r="U1333" i="6"/>
  <c r="U1325" i="6"/>
  <c r="U1321" i="6"/>
  <c r="U1314" i="6"/>
  <c r="U1313" i="6"/>
  <c r="U1310" i="6"/>
  <c r="U1308" i="6"/>
  <c r="U1306" i="6"/>
  <c r="U1304" i="6"/>
  <c r="U1298" i="6"/>
  <c r="U1295" i="6"/>
  <c r="U1289" i="6"/>
  <c r="U1283" i="6"/>
  <c r="U1277" i="6"/>
  <c r="U1273" i="6"/>
  <c r="U1267" i="6"/>
  <c r="U1265" i="6"/>
  <c r="U1256" i="6"/>
  <c r="U1252" i="6"/>
  <c r="U1247" i="6"/>
  <c r="U1246" i="6"/>
  <c r="U1245" i="6"/>
  <c r="U1244" i="6"/>
  <c r="U1243" i="6"/>
  <c r="U1241" i="6"/>
  <c r="U1237" i="6"/>
  <c r="U1233" i="6"/>
  <c r="U1229" i="6"/>
  <c r="U1218" i="6"/>
  <c r="U1215" i="6"/>
  <c r="U516" i="6"/>
  <c r="U510" i="6"/>
  <c r="U504" i="6"/>
  <c r="U501" i="6"/>
  <c r="U497" i="6"/>
  <c r="U493" i="6"/>
  <c r="U488" i="6"/>
  <c r="U481" i="6"/>
  <c r="U477" i="6"/>
  <c r="U473" i="6"/>
  <c r="U472" i="6"/>
  <c r="U468" i="6"/>
  <c r="U464" i="6"/>
  <c r="U460" i="6"/>
  <c r="U458" i="6"/>
  <c r="U457" i="6"/>
  <c r="U454" i="6"/>
  <c r="U449" i="6"/>
  <c r="U442" i="6"/>
  <c r="U441" i="6"/>
  <c r="U431" i="6"/>
  <c r="U426" i="6"/>
  <c r="U422" i="6"/>
  <c r="U408" i="6"/>
  <c r="U403" i="6"/>
  <c r="U393" i="6"/>
  <c r="U385" i="6"/>
  <c r="U381" i="6"/>
  <c r="U380" i="6"/>
  <c r="U371" i="6"/>
  <c r="U367" i="6"/>
  <c r="U364" i="6"/>
  <c r="U363" i="6"/>
  <c r="U361" i="6"/>
  <c r="U356" i="6"/>
  <c r="U354" i="6"/>
  <c r="U352" i="6"/>
  <c r="U349" i="6"/>
  <c r="U348" i="6"/>
  <c r="U319" i="6"/>
  <c r="U317" i="6"/>
  <c r="U315" i="6"/>
  <c r="U311" i="6"/>
  <c r="U309" i="6"/>
  <c r="U300" i="6"/>
  <c r="U293" i="6"/>
  <c r="U290" i="6"/>
  <c r="U287" i="6"/>
  <c r="U286" i="6"/>
  <c r="U281" i="6"/>
  <c r="U273" i="6"/>
  <c r="U271" i="6"/>
  <c r="U268" i="6"/>
  <c r="U264" i="6"/>
  <c r="U260" i="6"/>
  <c r="U258" i="6"/>
  <c r="U252" i="6"/>
  <c r="U251" i="6"/>
  <c r="U242" i="6"/>
  <c r="U240" i="6"/>
  <c r="U239" i="6"/>
  <c r="U236" i="6"/>
  <c r="U232" i="6"/>
  <c r="U223" i="6"/>
  <c r="U221" i="6"/>
  <c r="U217" i="6"/>
  <c r="U215" i="6"/>
  <c r="U210" i="6"/>
  <c r="U209" i="6"/>
  <c r="U207" i="6"/>
  <c r="U206" i="6"/>
  <c r="U197" i="6"/>
  <c r="U194" i="6"/>
  <c r="U191" i="6"/>
  <c r="U187" i="6"/>
  <c r="U185" i="6"/>
  <c r="U181" i="6"/>
  <c r="U174" i="6"/>
  <c r="U168" i="6"/>
  <c r="U167" i="6"/>
  <c r="U163" i="6"/>
  <c r="U160" i="6"/>
  <c r="U157" i="6"/>
  <c r="U153" i="6"/>
  <c r="U149" i="6"/>
  <c r="U143" i="6"/>
  <c r="U138" i="6"/>
  <c r="U134" i="6"/>
  <c r="U131" i="6"/>
  <c r="U127" i="6"/>
  <c r="U126" i="6"/>
  <c r="U124" i="6"/>
  <c r="U122" i="6"/>
  <c r="U117" i="6"/>
  <c r="U116" i="6"/>
  <c r="U114" i="6"/>
  <c r="U102" i="6"/>
  <c r="U100" i="6"/>
  <c r="U97" i="6"/>
  <c r="U91" i="6"/>
  <c r="U83" i="6"/>
  <c r="U80" i="6"/>
  <c r="U79" i="6"/>
  <c r="U73" i="6"/>
  <c r="U70" i="6"/>
  <c r="U68" i="6"/>
  <c r="U66" i="6"/>
  <c r="U61" i="6"/>
  <c r="U55" i="6"/>
  <c r="U51" i="6"/>
  <c r="U49" i="6"/>
  <c r="U47" i="6"/>
  <c r="U42" i="6"/>
  <c r="U39" i="6"/>
  <c r="U35" i="6"/>
  <c r="U32" i="6"/>
  <c r="U29" i="6"/>
  <c r="U26" i="6"/>
  <c r="U24" i="6"/>
  <c r="U20" i="6"/>
  <c r="U18" i="6"/>
  <c r="U16" i="6"/>
  <c r="U15" i="6"/>
  <c r="U13" i="6"/>
  <c r="U10" i="6"/>
  <c r="U1378" i="6"/>
  <c r="U1377" i="6"/>
  <c r="U1371" i="6"/>
  <c r="U1363" i="6"/>
  <c r="U1347" i="6"/>
  <c r="U1300" i="6"/>
  <c r="U1291" i="6"/>
  <c r="U1288" i="6"/>
  <c r="U1278" i="6"/>
  <c r="U1263" i="6"/>
  <c r="U1235" i="6"/>
  <c r="U1214" i="6"/>
  <c r="U486" i="6"/>
  <c r="U456" i="6"/>
  <c r="U450" i="6"/>
  <c r="U437" i="6"/>
  <c r="U414" i="6"/>
  <c r="U375" i="6"/>
  <c r="U368" i="6"/>
  <c r="U347" i="6"/>
  <c r="U338" i="6"/>
  <c r="U329" i="6"/>
  <c r="U304" i="6"/>
  <c r="U297" i="6"/>
  <c r="U288" i="6"/>
  <c r="U285" i="6"/>
  <c r="U282" i="6"/>
  <c r="U1362" i="6"/>
  <c r="U1358" i="6"/>
  <c r="U1357" i="6"/>
  <c r="U1350" i="6"/>
  <c r="U1346" i="6"/>
  <c r="U1334" i="6"/>
  <c r="U1319" i="6"/>
  <c r="U1302" i="6"/>
  <c r="U1271" i="6"/>
  <c r="U1261" i="6"/>
  <c r="U1254" i="6"/>
  <c r="U1248" i="6"/>
  <c r="U1242" i="6"/>
  <c r="U1234" i="6"/>
  <c r="U1225" i="6"/>
  <c r="U517" i="6"/>
  <c r="U511" i="6"/>
  <c r="U508" i="6"/>
  <c r="U506" i="6"/>
  <c r="U495" i="6"/>
  <c r="U474" i="6"/>
  <c r="U467" i="6"/>
  <c r="U461" i="6"/>
  <c r="U443" i="6"/>
  <c r="U430" i="6"/>
  <c r="U417" i="6"/>
  <c r="U412" i="6"/>
  <c r="U398" i="6"/>
  <c r="U397" i="6"/>
  <c r="U394" i="6"/>
  <c r="U391" i="6"/>
  <c r="U386" i="6"/>
  <c r="U359" i="6"/>
  <c r="U353" i="6"/>
  <c r="U346" i="6"/>
  <c r="U342" i="6"/>
  <c r="U340" i="6"/>
  <c r="U337" i="6"/>
  <c r="U334" i="6"/>
  <c r="U332" i="6"/>
  <c r="U326" i="6"/>
  <c r="U321" i="6"/>
  <c r="U303" i="6"/>
  <c r="U274" i="6"/>
  <c r="U259" i="6"/>
  <c r="U256" i="6"/>
  <c r="U247" i="6"/>
  <c r="U243" i="6"/>
  <c r="U241" i="6"/>
  <c r="U233" i="6"/>
  <c r="U214" i="6"/>
  <c r="U182" i="6"/>
  <c r="U161" i="6"/>
  <c r="U154" i="6"/>
  <c r="U145" i="6"/>
  <c r="U136" i="6"/>
  <c r="U130" i="6"/>
  <c r="U92" i="6"/>
  <c r="U85" i="6"/>
  <c r="U76" i="6"/>
  <c r="U58" i="6"/>
  <c r="U36" i="6"/>
  <c r="U30" i="6"/>
  <c r="U22" i="6"/>
  <c r="U1375" i="6"/>
  <c r="U1368" i="6"/>
  <c r="U1367" i="6"/>
  <c r="U1364" i="6"/>
  <c r="U1356" i="6"/>
  <c r="U1349" i="6"/>
  <c r="U1348" i="6"/>
  <c r="U1344" i="6"/>
  <c r="U1341" i="6"/>
  <c r="U1336" i="6"/>
  <c r="U1332" i="6"/>
  <c r="U1329" i="6"/>
  <c r="U1328" i="6"/>
  <c r="U1327" i="6"/>
  <c r="U1320" i="6"/>
  <c r="U1307" i="6"/>
  <c r="U1301" i="6"/>
  <c r="U1296" i="6"/>
  <c r="U1292" i="6"/>
  <c r="U1287" i="6"/>
  <c r="U1280" i="6"/>
  <c r="U1276" i="6"/>
  <c r="U1275" i="6"/>
  <c r="U1272" i="6"/>
  <c r="U1270" i="6"/>
  <c r="U1266" i="6"/>
  <c r="U1264" i="6"/>
  <c r="U1260" i="6"/>
  <c r="U1255" i="6"/>
  <c r="U1251" i="6"/>
  <c r="U1240" i="6"/>
  <c r="U1236" i="6"/>
  <c r="U1232" i="6"/>
  <c r="U1227" i="6"/>
  <c r="U1222" i="6"/>
  <c r="U1221" i="6"/>
  <c r="U1217" i="6"/>
  <c r="U1216" i="6"/>
  <c r="U512" i="6"/>
  <c r="U505" i="6"/>
  <c r="U500" i="6"/>
  <c r="U498" i="6"/>
  <c r="U496" i="6"/>
  <c r="U494" i="6"/>
  <c r="U491" i="6"/>
  <c r="U490" i="6"/>
  <c r="U489" i="6"/>
  <c r="U487" i="6"/>
  <c r="U483" i="6"/>
  <c r="U480" i="6"/>
  <c r="U479" i="6"/>
  <c r="U470" i="6"/>
  <c r="U466" i="6"/>
  <c r="U459" i="6"/>
  <c r="U451" i="6"/>
  <c r="U448" i="6"/>
  <c r="U444" i="6"/>
  <c r="U439" i="6"/>
  <c r="U435" i="6"/>
  <c r="U433" i="6"/>
  <c r="U429" i="6"/>
  <c r="U425" i="6"/>
  <c r="U424" i="6"/>
  <c r="U418" i="6"/>
  <c r="U415" i="6"/>
  <c r="U407" i="6"/>
  <c r="U406" i="6"/>
  <c r="U404" i="6"/>
  <c r="U402" i="6"/>
  <c r="U401" i="6"/>
  <c r="U390" i="6"/>
  <c r="U387" i="6"/>
  <c r="U379" i="6"/>
  <c r="U377" i="6"/>
  <c r="U376" i="6"/>
  <c r="U370" i="6"/>
  <c r="U366" i="6"/>
  <c r="U360" i="6"/>
  <c r="U358" i="6"/>
  <c r="U345" i="6"/>
  <c r="U341" i="6"/>
  <c r="U339" i="6"/>
  <c r="U336" i="6"/>
  <c r="U333" i="6"/>
  <c r="U331" i="6"/>
  <c r="U330" i="6"/>
  <c r="U328" i="6"/>
  <c r="U325" i="6"/>
  <c r="U322" i="6"/>
  <c r="U320" i="6"/>
  <c r="U314" i="6"/>
  <c r="U313" i="6"/>
  <c r="U310" i="6"/>
  <c r="U308" i="6"/>
  <c r="U306" i="6"/>
  <c r="U298" i="6"/>
  <c r="U295" i="6"/>
  <c r="U292" i="6"/>
  <c r="U289" i="6"/>
  <c r="U279" i="6"/>
  <c r="U277" i="6"/>
  <c r="U276" i="6"/>
  <c r="U266" i="6"/>
  <c r="U265" i="6"/>
  <c r="U262" i="6"/>
  <c r="U257" i="6"/>
  <c r="U255" i="6"/>
  <c r="U253" i="6"/>
  <c r="U250" i="6"/>
  <c r="U249" i="6"/>
  <c r="U246" i="6"/>
  <c r="U235" i="6"/>
  <c r="U230" i="6"/>
  <c r="U227" i="6"/>
  <c r="U225" i="6"/>
  <c r="U222" i="6"/>
  <c r="U218" i="6"/>
  <c r="U208" i="6"/>
  <c r="U205" i="6"/>
  <c r="U202" i="6"/>
  <c r="U200" i="6"/>
  <c r="U196" i="6"/>
  <c r="U189" i="6"/>
  <c r="U184" i="6"/>
  <c r="U183" i="6"/>
  <c r="U180" i="6"/>
  <c r="U179" i="6"/>
  <c r="U177" i="6"/>
  <c r="U175" i="6"/>
  <c r="U172" i="6"/>
  <c r="U165" i="6"/>
  <c r="U162" i="6"/>
  <c r="U155" i="6"/>
  <c r="U152" i="6"/>
  <c r="U147" i="6"/>
  <c r="U146" i="6"/>
  <c r="U142" i="6"/>
  <c r="U141" i="6"/>
  <c r="U129" i="6"/>
  <c r="U125" i="6"/>
  <c r="U120" i="6"/>
  <c r="U119" i="6"/>
  <c r="U118" i="6"/>
  <c r="U107" i="6"/>
  <c r="U105" i="6"/>
  <c r="U98" i="6"/>
  <c r="U95" i="6"/>
  <c r="U93" i="6"/>
  <c r="U90" i="6"/>
  <c r="U88" i="6"/>
  <c r="U82" i="6"/>
  <c r="U77" i="6"/>
  <c r="U75" i="6"/>
  <c r="U74" i="6"/>
  <c r="U69" i="6"/>
  <c r="U67" i="6"/>
  <c r="U65" i="6"/>
  <c r="U64" i="6"/>
  <c r="U62" i="6"/>
  <c r="U60" i="6"/>
  <c r="U57" i="6"/>
  <c r="U56" i="6"/>
  <c r="U54" i="6"/>
  <c r="U52" i="6"/>
  <c r="U48" i="6"/>
  <c r="U46" i="6"/>
  <c r="U37" i="6"/>
  <c r="U31" i="6"/>
  <c r="U23" i="6"/>
  <c r="U8" i="6"/>
  <c r="U1379" i="6"/>
  <c r="U1376" i="6"/>
  <c r="U1374" i="6"/>
  <c r="U1370" i="6"/>
  <c r="U1335" i="6"/>
  <c r="U1326" i="6"/>
  <c r="U1323" i="6"/>
  <c r="U1316" i="6"/>
  <c r="U1315" i="6"/>
  <c r="U1311" i="6"/>
  <c r="U1253" i="6"/>
  <c r="U1231" i="6"/>
  <c r="U1224" i="6"/>
  <c r="U1220" i="6"/>
  <c r="U502" i="6"/>
  <c r="U475" i="6"/>
  <c r="U469" i="6"/>
  <c r="U447" i="6"/>
  <c r="U423" i="6"/>
  <c r="U420" i="6"/>
  <c r="U413" i="6"/>
  <c r="U384" i="6"/>
  <c r="U365" i="6"/>
  <c r="U362" i="6"/>
  <c r="U335" i="6"/>
  <c r="U327" i="6"/>
  <c r="U301" i="6"/>
  <c r="U294" i="6"/>
  <c r="U270" i="6"/>
  <c r="U267" i="6"/>
  <c r="M5" i="6" l="1"/>
  <c r="L13" i="8" l="1"/>
  <c r="N13" i="8" s="1"/>
  <c r="L12" i="8"/>
  <c r="N12" i="8" s="1"/>
  <c r="L11" i="8"/>
  <c r="N11" i="8" s="1"/>
  <c r="L10" i="8"/>
  <c r="N10" i="8" s="1"/>
  <c r="L9" i="8"/>
  <c r="N9" i="8" s="1"/>
  <c r="L8" i="8"/>
  <c r="N8" i="8" s="1"/>
  <c r="K13" i="8"/>
  <c r="K12" i="8"/>
  <c r="K11" i="8"/>
  <c r="K10" i="8"/>
  <c r="K9" i="8"/>
  <c r="K8" i="8"/>
  <c r="J13" i="8"/>
  <c r="J12" i="8"/>
  <c r="J11" i="8"/>
  <c r="J10" i="8"/>
  <c r="J9" i="8"/>
  <c r="J8" i="8"/>
  <c r="C5" i="8"/>
  <c r="F13" i="8"/>
  <c r="H13" i="8" s="1"/>
  <c r="F12" i="8"/>
  <c r="H12" i="8" s="1"/>
  <c r="F11" i="8"/>
  <c r="H11" i="8" s="1"/>
  <c r="F10" i="8"/>
  <c r="H10" i="8" s="1"/>
  <c r="F9" i="8"/>
  <c r="H9" i="8" s="1"/>
  <c r="F8" i="8"/>
  <c r="H8" i="8" s="1"/>
  <c r="E13" i="8"/>
  <c r="E12" i="8"/>
  <c r="E11" i="8"/>
  <c r="E10" i="8"/>
  <c r="E9" i="8"/>
  <c r="E8" i="8"/>
  <c r="D13" i="8"/>
  <c r="D12" i="8"/>
  <c r="D11" i="8"/>
  <c r="D10" i="8"/>
  <c r="D9" i="8"/>
  <c r="D8" i="8"/>
  <c r="C5" i="9"/>
  <c r="B4" i="6"/>
  <c r="L5" i="6"/>
  <c r="D14" i="8" l="1"/>
  <c r="J14" i="8"/>
  <c r="K14" i="8"/>
  <c r="F14" i="8"/>
  <c r="H14" i="8" s="1"/>
  <c r="E14" i="8"/>
  <c r="L14" i="8"/>
  <c r="N14" i="8" s="1"/>
  <c r="S5" i="6"/>
  <c r="T5" i="6" s="1"/>
  <c r="N5" i="6"/>
  <c r="P5" i="6"/>
  <c r="V5" i="6"/>
  <c r="W5" i="6" s="1"/>
  <c r="Q5" i="6" l="1"/>
  <c r="G14" i="8"/>
  <c r="I14" i="8"/>
  <c r="H28" i="9" l="1"/>
  <c r="G28" i="9"/>
  <c r="F28" i="9"/>
  <c r="E28" i="9"/>
  <c r="D28" i="9"/>
  <c r="C28" i="9"/>
  <c r="H17" i="9"/>
  <c r="G17" i="9"/>
  <c r="F17" i="9"/>
  <c r="E17" i="9"/>
  <c r="D17" i="9"/>
  <c r="C17" i="9"/>
  <c r="I27" i="9"/>
  <c r="I26" i="9"/>
  <c r="I25" i="9"/>
  <c r="I24" i="9"/>
  <c r="I23" i="9"/>
  <c r="I22" i="9"/>
  <c r="I21" i="9"/>
  <c r="I11" i="9"/>
  <c r="I12" i="9"/>
  <c r="I13" i="9"/>
  <c r="I14" i="9"/>
  <c r="I15" i="9"/>
  <c r="I16" i="9"/>
  <c r="I10" i="9"/>
  <c r="I17" i="9" l="1"/>
  <c r="E18" i="9"/>
  <c r="E29" i="9"/>
  <c r="G8" i="8"/>
  <c r="G12" i="8"/>
  <c r="O11" i="8"/>
  <c r="G9" i="8"/>
  <c r="G13" i="8"/>
  <c r="I8" i="8"/>
  <c r="M8" i="8"/>
  <c r="O12" i="8"/>
  <c r="M10" i="8"/>
  <c r="G10" i="8"/>
  <c r="I12" i="8"/>
  <c r="O9" i="8"/>
  <c r="O13" i="8"/>
  <c r="I11" i="8"/>
  <c r="G11" i="8"/>
  <c r="O10" i="8"/>
  <c r="I28" i="9"/>
  <c r="O8" i="8"/>
  <c r="M12" i="8"/>
  <c r="I9" i="8"/>
  <c r="I13" i="8"/>
  <c r="M9" i="8"/>
  <c r="I10" i="8"/>
  <c r="M11" i="8"/>
  <c r="M13" i="8"/>
  <c r="I18" i="9" l="1"/>
  <c r="I29" i="9"/>
  <c r="O14" i="8"/>
  <c r="M14" i="8"/>
</calcChain>
</file>

<file path=xl/sharedStrings.xml><?xml version="1.0" encoding="utf-8"?>
<sst xmlns="http://schemas.openxmlformats.org/spreadsheetml/2006/main" count="13313" uniqueCount="2799">
  <si>
    <t>Dealer ID</t>
  </si>
  <si>
    <t>Dealer Name</t>
  </si>
  <si>
    <t>Retailer ID</t>
  </si>
  <si>
    <t>Retailer Name</t>
  </si>
  <si>
    <t>Zone</t>
  </si>
  <si>
    <t>Region</t>
  </si>
  <si>
    <t>Cap</t>
  </si>
  <si>
    <t>RT Cat</t>
  </si>
  <si>
    <t>Taj Telecom</t>
  </si>
  <si>
    <t>Dhaka South</t>
  </si>
  <si>
    <t>EO</t>
  </si>
  <si>
    <t>Y</t>
  </si>
  <si>
    <t>Saif Telecom</t>
  </si>
  <si>
    <t>SIS</t>
  </si>
  <si>
    <t>Bhai Bhai Telecom</t>
  </si>
  <si>
    <t>Star Telecom</t>
  </si>
  <si>
    <t>Mobile Bazar</t>
  </si>
  <si>
    <t>Madina Telecom</t>
  </si>
  <si>
    <t>Morium Telecom</t>
  </si>
  <si>
    <t>Mobile World</t>
  </si>
  <si>
    <t>Mobile Gallary</t>
  </si>
  <si>
    <t>One Telecom</t>
  </si>
  <si>
    <t>Sony Telecom</t>
  </si>
  <si>
    <t>S.S Telecom</t>
  </si>
  <si>
    <t>Sumon Telecom</t>
  </si>
  <si>
    <t>Hasan Telecom</t>
  </si>
  <si>
    <t>Vai Vai Telecom</t>
  </si>
  <si>
    <t>S.M Telecom</t>
  </si>
  <si>
    <t>S.L Telecom</t>
  </si>
  <si>
    <t>Dewan Telecom</t>
  </si>
  <si>
    <t>Mollah Telecom</t>
  </si>
  <si>
    <t>Raihan Telecom</t>
  </si>
  <si>
    <t>Akhi Telecom</t>
  </si>
  <si>
    <t>Bismillah Mobile Center</t>
  </si>
  <si>
    <t>Shohel Telecom</t>
  </si>
  <si>
    <t>Mim Telecom</t>
  </si>
  <si>
    <t>Kabir Electronics</t>
  </si>
  <si>
    <t>Mobile Link</t>
  </si>
  <si>
    <t>Mobile House</t>
  </si>
  <si>
    <t>Digital Mobile</t>
  </si>
  <si>
    <t>Mobile Fashion</t>
  </si>
  <si>
    <t>Master Electronics</t>
  </si>
  <si>
    <t>Arif Telecom</t>
  </si>
  <si>
    <t>Bismillah Telecom</t>
  </si>
  <si>
    <t>Shabuj Telecom</t>
  </si>
  <si>
    <t>Khan Telecom</t>
  </si>
  <si>
    <t>Ma Telecom</t>
  </si>
  <si>
    <t>Maa Telecom</t>
  </si>
  <si>
    <t>Asha Telecom</t>
  </si>
  <si>
    <t>Mobile Garden</t>
  </si>
  <si>
    <t>Abir Telecom</t>
  </si>
  <si>
    <t>Aporupa Telecom</t>
  </si>
  <si>
    <t>Jaman Telecom</t>
  </si>
  <si>
    <t>Tamim Telecom</t>
  </si>
  <si>
    <t>Biplob Telecom</t>
  </si>
  <si>
    <t>Razib Telecom</t>
  </si>
  <si>
    <t>Mobile Dot Com</t>
  </si>
  <si>
    <t>Anik Telecom</t>
  </si>
  <si>
    <t>Mobile City</t>
  </si>
  <si>
    <t>Eva Telecom</t>
  </si>
  <si>
    <t>Touhid Telecom</t>
  </si>
  <si>
    <t>Ruhul Telecom</t>
  </si>
  <si>
    <t>Roy Telecom</t>
  </si>
  <si>
    <t>Udoy Telecom</t>
  </si>
  <si>
    <t>Brothers Telecom</t>
  </si>
  <si>
    <t>Mobile Touch</t>
  </si>
  <si>
    <t>Mobile Mela</t>
  </si>
  <si>
    <t>Arafat Telecom</t>
  </si>
  <si>
    <t>Apu Telecom</t>
  </si>
  <si>
    <t>Rasel Telecom</t>
  </si>
  <si>
    <t>Kotha Telecom</t>
  </si>
  <si>
    <t>Mosharaf Telecom</t>
  </si>
  <si>
    <t>Moon Telecom</t>
  </si>
  <si>
    <t>Master Telecom</t>
  </si>
  <si>
    <t>Emon Telecom</t>
  </si>
  <si>
    <t>Sonali Telecom</t>
  </si>
  <si>
    <t>Bai Bai Telecom</t>
  </si>
  <si>
    <t>Sadia Telecom</t>
  </si>
  <si>
    <t>Fatema Telecom</t>
  </si>
  <si>
    <t>Harun Telecom</t>
  </si>
  <si>
    <t>Alif Telecom</t>
  </si>
  <si>
    <t>Mobile Gallery</t>
  </si>
  <si>
    <t>Monir Telecom</t>
  </si>
  <si>
    <t>Arman Telecom</t>
  </si>
  <si>
    <t>Tutul Telecom</t>
  </si>
  <si>
    <t>Noor Telecom</t>
  </si>
  <si>
    <t>Media Telecom</t>
  </si>
  <si>
    <t>Jebin Telecom</t>
  </si>
  <si>
    <t>Maisha Telecom</t>
  </si>
  <si>
    <t>Raju Telecom</t>
  </si>
  <si>
    <t>Friends Telecom</t>
  </si>
  <si>
    <t>Rafi Telecom</t>
  </si>
  <si>
    <t>Sumaiya Telecom</t>
  </si>
  <si>
    <t>Kazi Telecom</t>
  </si>
  <si>
    <t>Maa Enterprise</t>
  </si>
  <si>
    <t>Shuvo Telecom</t>
  </si>
  <si>
    <t>Fahim Telecom</t>
  </si>
  <si>
    <t>Borsha Telecom</t>
  </si>
  <si>
    <t>R S Telecom</t>
  </si>
  <si>
    <t>Shohag Telecom</t>
  </si>
  <si>
    <t>Jononi Telecom</t>
  </si>
  <si>
    <t>Faruk Telecom</t>
  </si>
  <si>
    <t>Jonota Telecom</t>
  </si>
  <si>
    <t>Rifat Telecom</t>
  </si>
  <si>
    <t>Nahid Telecom</t>
  </si>
  <si>
    <t>Shagor Telecom</t>
  </si>
  <si>
    <t>Jarif Telecom</t>
  </si>
  <si>
    <t>Mintu Telecom</t>
  </si>
  <si>
    <t>Salma Telecom</t>
  </si>
  <si>
    <t>Sadek Telecom</t>
  </si>
  <si>
    <t>Joty Telecom</t>
  </si>
  <si>
    <t>Smart Zone</t>
  </si>
  <si>
    <t>Bismillah Mobile Zone</t>
  </si>
  <si>
    <t>Anamul Telecom</t>
  </si>
  <si>
    <t>Satata Mobile</t>
  </si>
  <si>
    <t>Mobile Point</t>
  </si>
  <si>
    <t>Sorna Telecom</t>
  </si>
  <si>
    <t>Sohel Telecom</t>
  </si>
  <si>
    <t>Amir Telecom</t>
  </si>
  <si>
    <t>Lamia Telecom</t>
  </si>
  <si>
    <t>Chattogram</t>
  </si>
  <si>
    <t>Habib Electronics</t>
  </si>
  <si>
    <t>Mamun Telecom</t>
  </si>
  <si>
    <t>Nur Telecom</t>
  </si>
  <si>
    <t>Talukder Telecom</t>
  </si>
  <si>
    <t>Mobile point</t>
  </si>
  <si>
    <t>Rashed Telecom</t>
  </si>
  <si>
    <t>Mobile Plaza</t>
  </si>
  <si>
    <t>Mohima Telecom</t>
  </si>
  <si>
    <t>Sheba Telecom</t>
  </si>
  <si>
    <t>Modern Electronics</t>
  </si>
  <si>
    <t>Mobile Park</t>
  </si>
  <si>
    <t>Sarkar Telecom</t>
  </si>
  <si>
    <t>Sarker Telecom</t>
  </si>
  <si>
    <t>Masud Telecom</t>
  </si>
  <si>
    <t>Prime Telecom</t>
  </si>
  <si>
    <t>Ma Electronics</t>
  </si>
  <si>
    <t>Nahar Telecom</t>
  </si>
  <si>
    <t>Shahin Telecom</t>
  </si>
  <si>
    <t>Jonaki Telecom</t>
  </si>
  <si>
    <t>Dhaka Telecom</t>
  </si>
  <si>
    <t>Suzon Telecom</t>
  </si>
  <si>
    <t>Vai-Vai Telecom</t>
  </si>
  <si>
    <t>Riya Telecom</t>
  </si>
  <si>
    <t>Islam Telecom</t>
  </si>
  <si>
    <t>Bristi Telecom</t>
  </si>
  <si>
    <t>Mobile Corner</t>
  </si>
  <si>
    <t>Raisa Telecom</t>
  </si>
  <si>
    <t>Atik Telecom</t>
  </si>
  <si>
    <t>Momin Telecom</t>
  </si>
  <si>
    <t>Rana Telecom</t>
  </si>
  <si>
    <t>M.M Telecom</t>
  </si>
  <si>
    <t>Mobile Mart</t>
  </si>
  <si>
    <t>AB Telecom</t>
  </si>
  <si>
    <t>Vai Vai Electronics</t>
  </si>
  <si>
    <t>Sabbir Telecom</t>
  </si>
  <si>
    <t>Rahim Telecom</t>
  </si>
  <si>
    <t>Prince Telecom</t>
  </si>
  <si>
    <t>Maria Telecom</t>
  </si>
  <si>
    <t>Srabon Telecom</t>
  </si>
  <si>
    <t>Borno Telecom</t>
  </si>
  <si>
    <t>M.B Telecom</t>
  </si>
  <si>
    <t>Bondhu Telecom</t>
  </si>
  <si>
    <t>SB Electronics</t>
  </si>
  <si>
    <t>Hossain Telecom</t>
  </si>
  <si>
    <t>Asif Telecom</t>
  </si>
  <si>
    <t>S.M Enterprise</t>
  </si>
  <si>
    <t>Mobile Palace</t>
  </si>
  <si>
    <t>Anowara Telecom</t>
  </si>
  <si>
    <t>Al Madina</t>
  </si>
  <si>
    <t>Jannat Telecom</t>
  </si>
  <si>
    <t>Mobile Haven</t>
  </si>
  <si>
    <t>Mahin Telecom</t>
  </si>
  <si>
    <t>Seba Telecom</t>
  </si>
  <si>
    <t>Nabila Telecom</t>
  </si>
  <si>
    <t>Rayhan Telecom</t>
  </si>
  <si>
    <t>National Telecom</t>
  </si>
  <si>
    <t>Helal Electronics</t>
  </si>
  <si>
    <t>Noman Telecom</t>
  </si>
  <si>
    <t>Ripon Telecom</t>
  </si>
  <si>
    <t>Rahman Telecom</t>
  </si>
  <si>
    <t>Haque Telecom</t>
  </si>
  <si>
    <t>A.M Telecom</t>
  </si>
  <si>
    <t>Shohidul Telecom</t>
  </si>
  <si>
    <t>Sohan Telecom</t>
  </si>
  <si>
    <t>Dhaka North</t>
  </si>
  <si>
    <t>M.R. Telecom</t>
  </si>
  <si>
    <t>Babu Telecom</t>
  </si>
  <si>
    <t>Anik Mobile</t>
  </si>
  <si>
    <t>Forid Telecom</t>
  </si>
  <si>
    <t>Antor Telecom</t>
  </si>
  <si>
    <t>Mim Electronics</t>
  </si>
  <si>
    <t>Utshob Telecom</t>
  </si>
  <si>
    <t>Habib Telecom</t>
  </si>
  <si>
    <t>Sagor Telecom</t>
  </si>
  <si>
    <t>Multimedia</t>
  </si>
  <si>
    <t>Mizan Telecom</t>
  </si>
  <si>
    <t>Shahin Electronics</t>
  </si>
  <si>
    <t>Jogajog Telecom</t>
  </si>
  <si>
    <t>Bijoy Telecom</t>
  </si>
  <si>
    <t>Momo Telecom</t>
  </si>
  <si>
    <t>Rubel Telecom</t>
  </si>
  <si>
    <t>R Telecom</t>
  </si>
  <si>
    <t>Uzzol Telecom</t>
  </si>
  <si>
    <t>Fahad Telecom</t>
  </si>
  <si>
    <t>New National Electronics</t>
  </si>
  <si>
    <t>Sky Telecom</t>
  </si>
  <si>
    <t>Jewel Telecom</t>
  </si>
  <si>
    <t>A.S Telecom</t>
  </si>
  <si>
    <t>Robi Telecom</t>
  </si>
  <si>
    <t>Shaha Telecom</t>
  </si>
  <si>
    <t>Alamgir Telecom</t>
  </si>
  <si>
    <t>Asad Telecom</t>
  </si>
  <si>
    <t>Maya Telecom</t>
  </si>
  <si>
    <t>Sumona Telecom</t>
  </si>
  <si>
    <t>Anik Electronics</t>
  </si>
  <si>
    <t>Shimul Telecom</t>
  </si>
  <si>
    <t>Rabbi Telecom</t>
  </si>
  <si>
    <t>Jahid Telecom</t>
  </si>
  <si>
    <t>R.S Telecom</t>
  </si>
  <si>
    <t>Nayem Telecom</t>
  </si>
  <si>
    <t>Nishad Telecom</t>
  </si>
  <si>
    <t>Rahi Telecom</t>
  </si>
  <si>
    <t>Mobile Hospital</t>
  </si>
  <si>
    <t>Shamim Telecom</t>
  </si>
  <si>
    <t>Bismillah Telecom-2</t>
  </si>
  <si>
    <t>Forhad Telecom</t>
  </si>
  <si>
    <t>Al Amin Telecom</t>
  </si>
  <si>
    <t>Manik Telecom</t>
  </si>
  <si>
    <t>Tanvir Telecom</t>
  </si>
  <si>
    <t>Sohag Telecom</t>
  </si>
  <si>
    <t>Shamim Electronics</t>
  </si>
  <si>
    <t>Moon Electronics</t>
  </si>
  <si>
    <t>Mollah Enterprise</t>
  </si>
  <si>
    <t>Azizul Telecom</t>
  </si>
  <si>
    <t>Shorif Telecom</t>
  </si>
  <si>
    <t>Grameen Telecom</t>
  </si>
  <si>
    <t>Jui Telecom</t>
  </si>
  <si>
    <t>Rangpur</t>
  </si>
  <si>
    <t>Sheikh Telecom</t>
  </si>
  <si>
    <t>Mousumi Telecom</t>
  </si>
  <si>
    <t>Sahin Telecom</t>
  </si>
  <si>
    <t>Reza Telecom</t>
  </si>
  <si>
    <t>Torongo Telecom</t>
  </si>
  <si>
    <t>Talukdar Telecom</t>
  </si>
  <si>
    <t>S M Telecom</t>
  </si>
  <si>
    <t>Tithi Telecom</t>
  </si>
  <si>
    <t>Khokon Telecom</t>
  </si>
  <si>
    <t>Digonto Telecom</t>
  </si>
  <si>
    <t>Sony Electronics</t>
  </si>
  <si>
    <t>Sobuj Telecom</t>
  </si>
  <si>
    <t>Soudia Telecom</t>
  </si>
  <si>
    <t>Soikot Telecom</t>
  </si>
  <si>
    <t>Mondol Telecom</t>
  </si>
  <si>
    <t>Rony Telecom</t>
  </si>
  <si>
    <t>Saha Telecom</t>
  </si>
  <si>
    <t>Saju Telecom</t>
  </si>
  <si>
    <t>Nazmul Telecom</t>
  </si>
  <si>
    <t>Boishakhi Telecom</t>
  </si>
  <si>
    <t>Chumki Telecom</t>
  </si>
  <si>
    <t>Milon telecom</t>
  </si>
  <si>
    <t>Aktar Telecom</t>
  </si>
  <si>
    <t>Rana Electronics</t>
  </si>
  <si>
    <t>Mitu Telecom</t>
  </si>
  <si>
    <t>S.A Telecom</t>
  </si>
  <si>
    <t>Enjoy Telecom</t>
  </si>
  <si>
    <t>Soscho Telecom</t>
  </si>
  <si>
    <t>Nurjahan Telecom</t>
  </si>
  <si>
    <t>Afrin Telecom</t>
  </si>
  <si>
    <t>M.S Telecom</t>
  </si>
  <si>
    <t>Samiha Telecom</t>
  </si>
  <si>
    <t>Dhaka</t>
  </si>
  <si>
    <t>Khulna</t>
  </si>
  <si>
    <t>Khan Electronics</t>
  </si>
  <si>
    <t>Mita Telecom</t>
  </si>
  <si>
    <t>Mobile Hat</t>
  </si>
  <si>
    <t>Farid Telecom</t>
  </si>
  <si>
    <t>Hafiz Electronics</t>
  </si>
  <si>
    <t>Rani Telecom</t>
  </si>
  <si>
    <t>Mithu Telecom</t>
  </si>
  <si>
    <t>Bappi Telecom</t>
  </si>
  <si>
    <t>Mehedi Telecom</t>
  </si>
  <si>
    <t>Liton Mobile</t>
  </si>
  <si>
    <t>DEL-0041</t>
  </si>
  <si>
    <t>Raton Electronics</t>
  </si>
  <si>
    <t>Nayeem Telecom</t>
  </si>
  <si>
    <t>Sharif Telecom</t>
  </si>
  <si>
    <t>Mobile Clinic</t>
  </si>
  <si>
    <t>Naz Telecom</t>
  </si>
  <si>
    <t>Mahabub Telecom</t>
  </si>
  <si>
    <t>Biswas Telecom</t>
  </si>
  <si>
    <t>S.S. Telecom</t>
  </si>
  <si>
    <t>Liton Electronics</t>
  </si>
  <si>
    <t>Suchona Telecom</t>
  </si>
  <si>
    <t>Bhai Bhai Mobile</t>
  </si>
  <si>
    <t>Sayed Telecom</t>
  </si>
  <si>
    <t>Shakib Telecom</t>
  </si>
  <si>
    <t>Mollah Mobile Center</t>
  </si>
  <si>
    <t>Bulbul Telecom</t>
  </si>
  <si>
    <t>Trisha Electronics</t>
  </si>
  <si>
    <t>Haque Enterprise</t>
  </si>
  <si>
    <t>Ittadi Store</t>
  </si>
  <si>
    <t>Rubel Telecom-2</t>
  </si>
  <si>
    <t>Malek Telecom</t>
  </si>
  <si>
    <t>Abdullah Electronics</t>
  </si>
  <si>
    <t>Ariyan Telecom</t>
  </si>
  <si>
    <t>Parvin Telecom</t>
  </si>
  <si>
    <t>DEL-0158</t>
  </si>
  <si>
    <t>Tulip Distribution</t>
  </si>
  <si>
    <t>RET-07676</t>
  </si>
  <si>
    <t>Pabna</t>
  </si>
  <si>
    <t>Rajshahi</t>
  </si>
  <si>
    <t>RET-07677</t>
  </si>
  <si>
    <t>RET-07678</t>
  </si>
  <si>
    <t>RET-07681</t>
  </si>
  <si>
    <t>Touch Galleary</t>
  </si>
  <si>
    <t>RET-07685</t>
  </si>
  <si>
    <t>RET-07686</t>
  </si>
  <si>
    <t>Grameen Mobile Phone</t>
  </si>
  <si>
    <t>RET-07696</t>
  </si>
  <si>
    <t>Mahim Electronics</t>
  </si>
  <si>
    <t>RET-07703</t>
  </si>
  <si>
    <t>RET-07718</t>
  </si>
  <si>
    <t>Casio watch</t>
  </si>
  <si>
    <t>DEL-0157</t>
  </si>
  <si>
    <t>Swastidip Enterprise</t>
  </si>
  <si>
    <t>RET-07720</t>
  </si>
  <si>
    <t>RET-07732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</si>
  <si>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</si>
  <si>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</si>
  <si>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</si>
  <si>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</si>
  <si>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</si>
  <si>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</si>
  <si>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</si>
  <si>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RET-07758</t>
  </si>
  <si>
    <t>Phone Palace</t>
  </si>
  <si>
    <t>RET-07760</t>
  </si>
  <si>
    <t>Star Village</t>
  </si>
  <si>
    <t>RET-07762</t>
  </si>
  <si>
    <t>RET-07764</t>
  </si>
  <si>
    <t>RET-07767</t>
  </si>
  <si>
    <t>Raiyan Electronics</t>
  </si>
  <si>
    <t>RET-07775</t>
  </si>
  <si>
    <t>Sopon Elect.</t>
  </si>
  <si>
    <t>RET-07776</t>
  </si>
  <si>
    <t>Venus Electronics</t>
  </si>
  <si>
    <t>RET-07786</t>
  </si>
  <si>
    <t>RET-07787</t>
  </si>
  <si>
    <t>Raj Telecom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</si>
  <si>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</si>
  <si>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</si>
  <si>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</si>
  <si>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</si>
  <si>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</si>
  <si>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</si>
  <si>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</si>
  <si>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Shapla Telecom</t>
  </si>
  <si>
    <t>RET-07798</t>
  </si>
  <si>
    <t>Continental</t>
  </si>
  <si>
    <t>RET-07800</t>
  </si>
  <si>
    <t>Beauty Electronics</t>
  </si>
  <si>
    <t>RET-07801</t>
  </si>
  <si>
    <t>RET-07802</t>
  </si>
  <si>
    <t>RET-07805</t>
  </si>
  <si>
    <t>Khokon Betar.</t>
  </si>
  <si>
    <t>RET-07813</t>
  </si>
  <si>
    <t>RET-07818</t>
  </si>
  <si>
    <t>Music Plus</t>
  </si>
  <si>
    <t>RET-07830</t>
  </si>
  <si>
    <t>RET-07836</t>
  </si>
  <si>
    <t>New Mita Studio</t>
  </si>
  <si>
    <t>RET-07837</t>
  </si>
  <si>
    <t>Touch Electronics</t>
  </si>
  <si>
    <t>DEL-0179</t>
  </si>
  <si>
    <t>Mugdho Corporation</t>
  </si>
  <si>
    <t>RET-07843</t>
  </si>
  <si>
    <t>Jilani Mobile Center</t>
  </si>
  <si>
    <t>RET-07845</t>
  </si>
  <si>
    <t>RET-07849</t>
  </si>
  <si>
    <t>Sardar Electronics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</si>
  <si>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</si>
  <si>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</si>
  <si>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</si>
  <si>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</si>
  <si>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</si>
  <si>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</si>
  <si>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</si>
  <si>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</si>
  <si>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RET-07876</t>
  </si>
  <si>
    <t>RET-07877</t>
  </si>
  <si>
    <t>RET-07880</t>
  </si>
  <si>
    <t>RET-07882</t>
  </si>
  <si>
    <t>RET-07885</t>
  </si>
  <si>
    <t>RET-07891</t>
  </si>
  <si>
    <t>Mitali Store</t>
  </si>
  <si>
    <t>RET-07893</t>
  </si>
  <si>
    <t>Bhuiyan Mobile Center</t>
  </si>
  <si>
    <t>RET-07911</t>
  </si>
  <si>
    <t>Joly mobile Center</t>
  </si>
  <si>
    <t>RET-07912</t>
  </si>
  <si>
    <t>Apurbo Electronics</t>
  </si>
  <si>
    <t>RET-07918</t>
  </si>
  <si>
    <t>Dighi Telecom</t>
  </si>
  <si>
    <t>RET-07923</t>
  </si>
  <si>
    <t>T.M Mobile Corner</t>
  </si>
  <si>
    <t>RET-07924</t>
  </si>
  <si>
    <t>RET-07931</t>
  </si>
  <si>
    <t>SR Electronics</t>
  </si>
  <si>
    <t>RET-07939</t>
  </si>
  <si>
    <t>Sikreeti Time</t>
  </si>
  <si>
    <t>RET-07943</t>
  </si>
  <si>
    <t>Friends Mobile Collection</t>
  </si>
  <si>
    <t>RET-07945</t>
  </si>
  <si>
    <t>Momtaj Telecom</t>
  </si>
  <si>
    <t>DEL-0155</t>
  </si>
  <si>
    <t>Sarkar Telecom* Sirajgonj</t>
  </si>
  <si>
    <t>RET-07957</t>
  </si>
  <si>
    <t>Soroni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</si>
  <si>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</si>
  <si>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</si>
  <si>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</si>
  <si>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</si>
  <si>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</si>
  <si>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</si>
  <si>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RET-07972</t>
  </si>
  <si>
    <t>RET-07973</t>
  </si>
  <si>
    <t>GPC</t>
  </si>
  <si>
    <t>DEL-0090</t>
  </si>
  <si>
    <t>Satata Enterprise</t>
  </si>
  <si>
    <t>RET-07980</t>
  </si>
  <si>
    <t>Hello Ullahapara</t>
  </si>
  <si>
    <t>RET-07985</t>
  </si>
  <si>
    <t>Chantara Telecom</t>
  </si>
  <si>
    <t>RET-07986</t>
  </si>
  <si>
    <t>RET-07996</t>
  </si>
  <si>
    <t>RET-07997</t>
  </si>
  <si>
    <t>Jewel Mobile Corner</t>
  </si>
  <si>
    <t>RET-08000</t>
  </si>
  <si>
    <t>Emon electronics.</t>
  </si>
  <si>
    <t>RET-08013</t>
  </si>
  <si>
    <t>Saat Rang</t>
  </si>
  <si>
    <t>RET-08017</t>
  </si>
  <si>
    <t>RET-08019</t>
  </si>
  <si>
    <t>RET-08037</t>
  </si>
  <si>
    <t>RET-08038</t>
  </si>
  <si>
    <t>Soudi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</si>
  <si>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</si>
  <si>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</si>
  <si>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</si>
  <si>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</si>
  <si>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</si>
  <si>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</si>
  <si>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</si>
  <si>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</si>
  <si>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RET-08064</t>
  </si>
  <si>
    <t>Shohel Electronics</t>
  </si>
  <si>
    <t>RET-08072</t>
  </si>
  <si>
    <t>RET-08074</t>
  </si>
  <si>
    <t>RET-08077</t>
  </si>
  <si>
    <t>Al Ahmed telecom2</t>
  </si>
  <si>
    <t>RET-08078</t>
  </si>
  <si>
    <t>RET-08081</t>
  </si>
  <si>
    <t>RET-08083</t>
  </si>
  <si>
    <t>Mirza Electronics</t>
  </si>
  <si>
    <t>RET-08086</t>
  </si>
  <si>
    <t>RET-08088</t>
  </si>
  <si>
    <t>Sun Telecom</t>
  </si>
  <si>
    <t>RET-08093</t>
  </si>
  <si>
    <t>DEL-0029</t>
  </si>
  <si>
    <t>Hello Naogaon</t>
  </si>
  <si>
    <t>RET-08095</t>
  </si>
  <si>
    <t>Akorshon Telecom</t>
  </si>
  <si>
    <t>Naogaon</t>
  </si>
  <si>
    <t>RET-08096</t>
  </si>
  <si>
    <t>Manik Electronics</t>
  </si>
  <si>
    <t>RET-08100</t>
  </si>
  <si>
    <t>RET-08102</t>
  </si>
  <si>
    <t>Aziz Distribution</t>
  </si>
  <si>
    <t>RET-08105</t>
  </si>
  <si>
    <t>Khoka Store plus telecom</t>
  </si>
  <si>
    <t>RET-08108</t>
  </si>
  <si>
    <t>RET-08110</t>
  </si>
  <si>
    <t>Fair Vision</t>
  </si>
  <si>
    <t>RET-08111</t>
  </si>
  <si>
    <t>Shiplu Telecom</t>
  </si>
  <si>
    <t>RET-08112</t>
  </si>
  <si>
    <t>RET-08118</t>
  </si>
  <si>
    <t>Tuli Electronics</t>
  </si>
  <si>
    <t>RET-08119</t>
  </si>
  <si>
    <t>Egal Point</t>
  </si>
  <si>
    <t>RET-08122</t>
  </si>
  <si>
    <t>New Ram Krishna Mobile</t>
  </si>
  <si>
    <t>RET-08126</t>
  </si>
  <si>
    <t>RET-08128</t>
  </si>
  <si>
    <t>RET-08130</t>
  </si>
  <si>
    <t>Naogaon Mobile Ghor</t>
  </si>
  <si>
    <t>RET-08134</t>
  </si>
  <si>
    <t>Hello Mobile Shop</t>
  </si>
  <si>
    <t>RET-08136</t>
  </si>
  <si>
    <t>Nahar Multimedia</t>
  </si>
  <si>
    <t>RET-08137</t>
  </si>
  <si>
    <t>RET-08148</t>
  </si>
  <si>
    <t>Hazi Telecom &amp; complex</t>
  </si>
  <si>
    <t>RET-08150</t>
  </si>
  <si>
    <t>RET-08161</t>
  </si>
  <si>
    <t>Mucha Telecom</t>
  </si>
  <si>
    <t>RET-08162</t>
  </si>
  <si>
    <t>New Nahi Telecom</t>
  </si>
  <si>
    <t>RET-08179</t>
  </si>
  <si>
    <t>Sumon Computer-2</t>
  </si>
  <si>
    <t>RET-08180</t>
  </si>
  <si>
    <t>RET-08181</t>
  </si>
  <si>
    <t>RET-08184</t>
  </si>
  <si>
    <t>Hello Atrai-2</t>
  </si>
  <si>
    <t>RET-08193</t>
  </si>
  <si>
    <t>Runa Telecom</t>
  </si>
  <si>
    <t>RET-08195</t>
  </si>
  <si>
    <t>Touhid Electronics</t>
  </si>
  <si>
    <t>RET-08197</t>
  </si>
  <si>
    <t>Sohel Electronics &amp; Telecom</t>
  </si>
  <si>
    <t>RET-08205</t>
  </si>
  <si>
    <t>Lily Mobile</t>
  </si>
  <si>
    <t>RET-08206</t>
  </si>
  <si>
    <t>Nahid Mobile Media</t>
  </si>
  <si>
    <t>RET-08210</t>
  </si>
  <si>
    <t>RET-08215</t>
  </si>
  <si>
    <t>Prottasha Enterprise</t>
  </si>
  <si>
    <t>RET-08218</t>
  </si>
  <si>
    <t>Rupa Mobile Collection</t>
  </si>
  <si>
    <t>RET-08219</t>
  </si>
  <si>
    <t>Rana Digital Mobile</t>
  </si>
  <si>
    <t>RET-08225</t>
  </si>
  <si>
    <t>RET-08237</t>
  </si>
  <si>
    <t>RET-08240</t>
  </si>
  <si>
    <t>Alomgir Telecom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</si>
  <si>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</si>
  <si>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</si>
  <si>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</si>
  <si>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</si>
  <si>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</si>
  <si>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</si>
  <si>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</si>
  <si>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RET-08250</t>
  </si>
  <si>
    <t>RET-08258</t>
  </si>
  <si>
    <t>RET-08262</t>
  </si>
  <si>
    <t>Luky Telecom</t>
  </si>
  <si>
    <t>RET-08267</t>
  </si>
  <si>
    <t>Bismillah Phone Fax</t>
  </si>
  <si>
    <t>RET-08269</t>
  </si>
  <si>
    <t>Sentu Electronics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</si>
  <si>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</si>
  <si>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</si>
  <si>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</si>
  <si>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</si>
  <si>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</si>
  <si>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</si>
  <si>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</si>
  <si>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</si>
  <si>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RET-08287</t>
  </si>
  <si>
    <t>Mom Telecom</t>
  </si>
  <si>
    <t>RET-08289</t>
  </si>
  <si>
    <t>Mohaloya Mobile</t>
  </si>
  <si>
    <t>RET-08290</t>
  </si>
  <si>
    <t>Mohsin Electronics</t>
  </si>
  <si>
    <t>RET-08292</t>
  </si>
  <si>
    <t>Shahara Telecom</t>
  </si>
  <si>
    <t>RET-08295</t>
  </si>
  <si>
    <t>Mamun Cosmetics &amp; Mobile</t>
  </si>
  <si>
    <t>RET-08299</t>
  </si>
  <si>
    <t>New Faria Mobile</t>
  </si>
  <si>
    <t>DEL-0130</t>
  </si>
  <si>
    <t>M/S Chowdhury Enterprise</t>
  </si>
  <si>
    <t>RET-08315</t>
  </si>
  <si>
    <t>Bogura</t>
  </si>
  <si>
    <t>RET-08316</t>
  </si>
  <si>
    <t>Bhondu Telecom</t>
  </si>
  <si>
    <t>RET-08323</t>
  </si>
  <si>
    <t>Shohag Mobile</t>
  </si>
  <si>
    <t>RET-08340</t>
  </si>
  <si>
    <t>RET-08341</t>
  </si>
  <si>
    <t>Sunil Telecom</t>
  </si>
  <si>
    <t>RET-08374</t>
  </si>
  <si>
    <t>Bappi watch</t>
  </si>
  <si>
    <t>RET-08375</t>
  </si>
  <si>
    <t>DEL-0040</t>
  </si>
  <si>
    <t>M. R. Traders</t>
  </si>
  <si>
    <t>RET-08378</t>
  </si>
  <si>
    <t>Celebrity mobile fair</t>
  </si>
  <si>
    <t>Kushtia</t>
  </si>
  <si>
    <t>RET-08384</t>
  </si>
  <si>
    <t>Jusi Telecom</t>
  </si>
  <si>
    <t>RET-08391</t>
  </si>
  <si>
    <t>Mouban cell bazar</t>
  </si>
  <si>
    <t>RET-08392</t>
  </si>
  <si>
    <t>RET-08404</t>
  </si>
  <si>
    <t>Bondhu telecom</t>
  </si>
  <si>
    <t>RET-08406</t>
  </si>
  <si>
    <t>RET-08407</t>
  </si>
  <si>
    <t>Jahangir Store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</si>
  <si>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</si>
  <si>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</si>
  <si>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</si>
  <si>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</si>
  <si>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</si>
  <si>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</si>
  <si>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</si>
  <si>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</si>
  <si>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RET-08419</t>
  </si>
  <si>
    <t>Sumaia Mobile</t>
  </si>
  <si>
    <t>RET-08420</t>
  </si>
  <si>
    <t>Anis Telecom</t>
  </si>
  <si>
    <t>RET-08421</t>
  </si>
  <si>
    <t>Mobile plaza</t>
  </si>
  <si>
    <t>RET-08424</t>
  </si>
  <si>
    <t>Preio electronics</t>
  </si>
  <si>
    <t>RET-08426</t>
  </si>
  <si>
    <t>Palash Electronice</t>
  </si>
  <si>
    <t>RET-08429</t>
  </si>
  <si>
    <t>Big Bazar</t>
  </si>
  <si>
    <t>RET-08432</t>
  </si>
  <si>
    <t>Mobile bazar</t>
  </si>
  <si>
    <t>RET-08438</t>
  </si>
  <si>
    <t>Ashinul Tel</t>
  </si>
  <si>
    <t>RET-08440</t>
  </si>
  <si>
    <t>Shahed Telecom &amp; Electronics</t>
  </si>
  <si>
    <t>RET-08452</t>
  </si>
  <si>
    <t>Rimi mobile center</t>
  </si>
  <si>
    <t>RET-08453</t>
  </si>
  <si>
    <t>Monoar Telecom</t>
  </si>
  <si>
    <t>RET-08458</t>
  </si>
  <si>
    <t>RET-08461</t>
  </si>
  <si>
    <t>Hallo poradoh</t>
  </si>
  <si>
    <t>DEL-0127</t>
  </si>
  <si>
    <t>RET-08466</t>
  </si>
  <si>
    <t>Chuadanga Telecom</t>
  </si>
  <si>
    <t>RET-08476</t>
  </si>
  <si>
    <t>Munna electronic</t>
  </si>
  <si>
    <t>RET-08485</t>
  </si>
  <si>
    <t>Howlader telecom</t>
  </si>
  <si>
    <t>RET-08489</t>
  </si>
  <si>
    <t>Ismile telecom</t>
  </si>
  <si>
    <t>RET-08493</t>
  </si>
  <si>
    <t>Sun Moon Electronics</t>
  </si>
  <si>
    <t>RET-08495</t>
  </si>
  <si>
    <t>RET-08496</t>
  </si>
  <si>
    <t>New mobile mela &amp; computer</t>
  </si>
  <si>
    <t>RET-08497</t>
  </si>
  <si>
    <t>Ma telecom</t>
  </si>
  <si>
    <t>RET-08507</t>
  </si>
  <si>
    <t>Anjum telecom</t>
  </si>
  <si>
    <t>RET-08509</t>
  </si>
  <si>
    <t>Rong dhonu telecom</t>
  </si>
  <si>
    <t>RET-08519</t>
  </si>
  <si>
    <t>RET-08520</t>
  </si>
  <si>
    <t>Karpashdanga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</si>
  <si>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</si>
  <si>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</si>
  <si>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</si>
  <si>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</si>
  <si>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</si>
  <si>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</si>
  <si>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</si>
  <si>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</si>
  <si>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</si>
  <si>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RET-08541</t>
  </si>
  <si>
    <t>BADHON TELECOM</t>
  </si>
  <si>
    <t>DEL-0011</t>
  </si>
  <si>
    <t>Biswa Bani Telecom</t>
  </si>
  <si>
    <t>RET-08545</t>
  </si>
  <si>
    <t>RET-08546</t>
  </si>
  <si>
    <t>RET-08547</t>
  </si>
  <si>
    <t>Mobile Station</t>
  </si>
  <si>
    <t>RET-08550</t>
  </si>
  <si>
    <t>S R telecom</t>
  </si>
  <si>
    <t>RET-08571</t>
  </si>
  <si>
    <t>M.N Net</t>
  </si>
  <si>
    <t>RET-08573</t>
  </si>
  <si>
    <t>RET-08580</t>
  </si>
  <si>
    <t>Faruq Library &amp; Mobile</t>
  </si>
  <si>
    <t>DEL-0031</t>
  </si>
  <si>
    <t>Hello Rajshahi</t>
  </si>
  <si>
    <t>RET-08600</t>
  </si>
  <si>
    <t>RET-08605</t>
  </si>
  <si>
    <t>Padma Mobile</t>
  </si>
  <si>
    <t>DEL-0077</t>
  </si>
  <si>
    <t>Prithibi Corporation</t>
  </si>
  <si>
    <t>RET-08621</t>
  </si>
  <si>
    <t>Erfan Telecom</t>
  </si>
  <si>
    <t>RET-08632</t>
  </si>
  <si>
    <t>Muna Mobile Plus</t>
  </si>
  <si>
    <t>RET-08642</t>
  </si>
  <si>
    <t>M.S Firoj Electronics</t>
  </si>
  <si>
    <t>RET-08644</t>
  </si>
  <si>
    <t>Riko Watch &amp; Telecom</t>
  </si>
  <si>
    <t>RET-08661</t>
  </si>
  <si>
    <t>Shahin Talecom</t>
  </si>
  <si>
    <t>RET-08670</t>
  </si>
  <si>
    <t>Shuvo Electronics</t>
  </si>
  <si>
    <t>RET-08672</t>
  </si>
  <si>
    <t>S.I Telecom</t>
  </si>
  <si>
    <t>DEL-0028</t>
  </si>
  <si>
    <t>RET-08673</t>
  </si>
  <si>
    <t>RET-08678</t>
  </si>
  <si>
    <t>RET-08680</t>
  </si>
  <si>
    <t>RET-08686</t>
  </si>
  <si>
    <t>M.Telecom 2</t>
  </si>
  <si>
    <t>RET-08692</t>
  </si>
  <si>
    <t>Naheean Telecom</t>
  </si>
  <si>
    <t>RET-08693</t>
  </si>
  <si>
    <t>RET-08697</t>
  </si>
  <si>
    <t>RET-08700</t>
  </si>
  <si>
    <t>RET-08712</t>
  </si>
  <si>
    <t>Ava Telecom</t>
  </si>
  <si>
    <t>RET-08713</t>
  </si>
  <si>
    <t>RET-08731</t>
  </si>
  <si>
    <t>Shetu Telecom</t>
  </si>
  <si>
    <t>RET-08735</t>
  </si>
  <si>
    <t>Atik Electronics</t>
  </si>
  <si>
    <t>RET-08742</t>
  </si>
  <si>
    <t>Akhi Mobile Center</t>
  </si>
  <si>
    <t>RET-08753</t>
  </si>
  <si>
    <t>RET-08755</t>
  </si>
  <si>
    <t>RET-08762</t>
  </si>
  <si>
    <t>RET-08791</t>
  </si>
  <si>
    <t>Apple Computer</t>
  </si>
  <si>
    <t>RET-08795</t>
  </si>
  <si>
    <t>Sufia Electronics &amp; Telecom</t>
  </si>
  <si>
    <t>RET-08808</t>
  </si>
  <si>
    <t>Khalifa Electronics</t>
  </si>
  <si>
    <t>RET-08817</t>
  </si>
  <si>
    <t>Afzal Telecom</t>
  </si>
  <si>
    <t>RET-08822</t>
  </si>
  <si>
    <t>RET-08823</t>
  </si>
  <si>
    <t>Tipu Mobile Center</t>
  </si>
  <si>
    <t>RET-08827</t>
  </si>
  <si>
    <t>RET-08832</t>
  </si>
  <si>
    <t>Ma Watch &amp; Mobile Centre</t>
  </si>
  <si>
    <t>RET-08835</t>
  </si>
  <si>
    <t>One 2 One</t>
  </si>
  <si>
    <t>RET-08841</t>
  </si>
  <si>
    <t>Young Fashion</t>
  </si>
  <si>
    <t>RET-08842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</si>
  <si>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</si>
  <si>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</si>
  <si>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</si>
  <si>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</si>
  <si>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</si>
  <si>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</si>
  <si>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</si>
  <si>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</si>
  <si>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</si>
  <si>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RET-08862</t>
  </si>
  <si>
    <t>RET-08864</t>
  </si>
  <si>
    <t>Ahanaf Mobile Point</t>
  </si>
  <si>
    <t>RET-08866</t>
  </si>
  <si>
    <t>Khan Mobile Point</t>
  </si>
  <si>
    <t>RET-08870</t>
  </si>
  <si>
    <t>Mallika Telecom</t>
  </si>
  <si>
    <t>RET-08873</t>
  </si>
  <si>
    <t>Mitu International Mobile Ghor</t>
  </si>
  <si>
    <t>RET-08881</t>
  </si>
  <si>
    <t>Five Star Telecom</t>
  </si>
  <si>
    <t>RET-08892</t>
  </si>
  <si>
    <t>RET-08894</t>
  </si>
  <si>
    <t>Tia Telecom</t>
  </si>
  <si>
    <t>RET-08900</t>
  </si>
  <si>
    <t>RET-08904</t>
  </si>
  <si>
    <t>Koli Watch &amp; Mobile Centre</t>
  </si>
  <si>
    <t>RET-08906</t>
  </si>
  <si>
    <t>DEL-0168</t>
  </si>
  <si>
    <t>Mobile collection and ghori ghor</t>
  </si>
  <si>
    <t>RET-09784</t>
  </si>
  <si>
    <t>Medha Telecom</t>
  </si>
  <si>
    <t>RET-09787</t>
  </si>
  <si>
    <t>Sraboni Electronics</t>
  </si>
  <si>
    <t>DEL-0068</t>
  </si>
  <si>
    <t>New Sarker Electronics</t>
  </si>
  <si>
    <t>RET-09810</t>
  </si>
  <si>
    <t>RET-09833</t>
  </si>
  <si>
    <t>Fillbird</t>
  </si>
  <si>
    <t>RET-09834</t>
  </si>
  <si>
    <t>RET-09851</t>
  </si>
  <si>
    <t>RET-09852</t>
  </si>
  <si>
    <t>RET-09896</t>
  </si>
  <si>
    <t>DEL-0082</t>
  </si>
  <si>
    <t>S.M Tel</t>
  </si>
  <si>
    <t>RET-11412</t>
  </si>
  <si>
    <t>Sapan Camera House</t>
  </si>
  <si>
    <t>Tangail</t>
  </si>
  <si>
    <t>RET-11415</t>
  </si>
  <si>
    <t>RET-11416</t>
  </si>
  <si>
    <t>Mobile plus</t>
  </si>
  <si>
    <t>RET-11437</t>
  </si>
  <si>
    <t>Crown Mobile</t>
  </si>
  <si>
    <t>RET-11438</t>
  </si>
  <si>
    <t>Rekha Telecom</t>
  </si>
  <si>
    <t>RET-11440</t>
  </si>
  <si>
    <t>RET-11444</t>
  </si>
  <si>
    <t>R. K Mobile point</t>
  </si>
  <si>
    <t>RET-11446</t>
  </si>
  <si>
    <t>Somir Telecom &amp; Electronics</t>
  </si>
  <si>
    <t>RET-11451</t>
  </si>
  <si>
    <t>Sorgom Telecom</t>
  </si>
  <si>
    <t>RET-11480</t>
  </si>
  <si>
    <t>RET-11496</t>
  </si>
  <si>
    <t>M/S Songita Telecom</t>
  </si>
  <si>
    <t>RET-11501</t>
  </si>
  <si>
    <t>Shuchtra Telecom</t>
  </si>
  <si>
    <t>RET-11507</t>
  </si>
  <si>
    <t>Mesars Sahel Telecom</t>
  </si>
  <si>
    <t>RET-11510</t>
  </si>
  <si>
    <t>Rahul Mobile Center</t>
  </si>
  <si>
    <t>RET-11515</t>
  </si>
  <si>
    <t>RET-11517</t>
  </si>
  <si>
    <t>Enjoy Electronics &amp; Crokarige</t>
  </si>
  <si>
    <t>RET-11519</t>
  </si>
  <si>
    <t>Gorai mobile collection &amp; Servicing Center</t>
  </si>
  <si>
    <t>RET-11521</t>
  </si>
  <si>
    <t>Badol Telecom</t>
  </si>
  <si>
    <t>RET-11524</t>
  </si>
  <si>
    <t>Tanha Yousa Telecom</t>
  </si>
  <si>
    <t>RET-11529</t>
  </si>
  <si>
    <t>N Tel</t>
  </si>
  <si>
    <t>RET-11538</t>
  </si>
  <si>
    <t>J* R Mobile House</t>
  </si>
  <si>
    <t>RET-11543</t>
  </si>
  <si>
    <t>RET-11547</t>
  </si>
  <si>
    <t>Ekushey mobile</t>
  </si>
  <si>
    <t>RET-11548</t>
  </si>
  <si>
    <t>Anware Telecom &amp; Servicing Center</t>
  </si>
  <si>
    <t>RET-11552</t>
  </si>
  <si>
    <t>Alface Telecom</t>
  </si>
  <si>
    <t>RET-11553</t>
  </si>
  <si>
    <t>H.A Mobile zone</t>
  </si>
  <si>
    <t>RET-11556</t>
  </si>
  <si>
    <t>DEL-0133</t>
  </si>
  <si>
    <t>Priyo Telecom</t>
  </si>
  <si>
    <t>RET-11557</t>
  </si>
  <si>
    <t>Monchori Telecom</t>
  </si>
  <si>
    <t>RET-11558</t>
  </si>
  <si>
    <t>RET-11565</t>
  </si>
  <si>
    <t>RET-11575</t>
  </si>
  <si>
    <t>Sapna Watch &amp; Electronics</t>
  </si>
  <si>
    <t>RET-11576</t>
  </si>
  <si>
    <t>Lafi Telecom</t>
  </si>
  <si>
    <t>RET-11580</t>
  </si>
  <si>
    <t>Mukti Multi Media</t>
  </si>
  <si>
    <t>RET-11582</t>
  </si>
  <si>
    <t>S Alam Telecom</t>
  </si>
  <si>
    <t>RET-11585</t>
  </si>
  <si>
    <t>Rafiq Telecom &amp; Mobile Servicing Center</t>
  </si>
  <si>
    <t>RET-11597</t>
  </si>
  <si>
    <t>RET-11601</t>
  </si>
  <si>
    <t>RET-11602</t>
  </si>
  <si>
    <t>Junayed Telecom</t>
  </si>
  <si>
    <t>RET-11614</t>
  </si>
  <si>
    <t>RET-11620</t>
  </si>
  <si>
    <t>Sunrise Telecom</t>
  </si>
  <si>
    <t>RET-11621</t>
  </si>
  <si>
    <t>JumJum Telecom 2</t>
  </si>
  <si>
    <t>RET-11624</t>
  </si>
  <si>
    <t>RET-11630</t>
  </si>
  <si>
    <t>RET-11697</t>
  </si>
  <si>
    <t>A to Z Electornics</t>
  </si>
  <si>
    <t>RET-11706</t>
  </si>
  <si>
    <t>D.m Telecom</t>
  </si>
  <si>
    <t>RET-11716</t>
  </si>
  <si>
    <t>Taim Electornics</t>
  </si>
  <si>
    <t>RET-11717</t>
  </si>
  <si>
    <t>RET-11718</t>
  </si>
  <si>
    <t>RET-11720</t>
  </si>
  <si>
    <t>RET-11721</t>
  </si>
  <si>
    <t>Sujon Telecom &amp; Mike</t>
  </si>
  <si>
    <t>RET-11726</t>
  </si>
  <si>
    <t>M.K Telecom</t>
  </si>
  <si>
    <t>RET-11727</t>
  </si>
  <si>
    <t>RET-11770</t>
  </si>
  <si>
    <t>Jonony Watch &amp; Electronics</t>
  </si>
  <si>
    <t>RET-11800</t>
  </si>
  <si>
    <t>RET-11808</t>
  </si>
  <si>
    <t>Ashif Electronics</t>
  </si>
  <si>
    <t>RET-11812</t>
  </si>
  <si>
    <t>Liakot Telecom</t>
  </si>
  <si>
    <t>RET-11824</t>
  </si>
  <si>
    <t>RET-11881</t>
  </si>
  <si>
    <t>RET-11900</t>
  </si>
  <si>
    <t>Ashik Telecom</t>
  </si>
  <si>
    <t>RET-11902</t>
  </si>
  <si>
    <t>RET-11903</t>
  </si>
  <si>
    <t>RET-11904</t>
  </si>
  <si>
    <t>Shoveccha Mobile &amp; Multimedia</t>
  </si>
  <si>
    <t>RET-11911</t>
  </si>
  <si>
    <t>Jakir Telecom</t>
  </si>
  <si>
    <t>RET-11913</t>
  </si>
  <si>
    <t>Razu Watch &amp; Telecom</t>
  </si>
  <si>
    <t>RET-11914</t>
  </si>
  <si>
    <t>RET-11940</t>
  </si>
  <si>
    <t>Songita Telecom</t>
  </si>
  <si>
    <t>RET-11974</t>
  </si>
  <si>
    <t>Sunmoon Computer</t>
  </si>
  <si>
    <t>RET-12013</t>
  </si>
  <si>
    <t>Om Telecom</t>
  </si>
  <si>
    <t>RET-12023</t>
  </si>
  <si>
    <t>Faiza Telecom</t>
  </si>
  <si>
    <t>RET-12024</t>
  </si>
  <si>
    <t>RET-12102</t>
  </si>
  <si>
    <t>Advance Telecom</t>
  </si>
  <si>
    <t>RET-12139</t>
  </si>
  <si>
    <t>Mahim Telecom</t>
  </si>
  <si>
    <t>RET-12149</t>
  </si>
  <si>
    <t>Mohammad Electronics &amp; Mobile Center</t>
  </si>
  <si>
    <t>RET-12211</t>
  </si>
  <si>
    <t>world Commmunication</t>
  </si>
  <si>
    <t>RET-12216</t>
  </si>
  <si>
    <t>Ratul Mobile Plus</t>
  </si>
  <si>
    <t>RET-12225</t>
  </si>
  <si>
    <t>Liton Telezone</t>
  </si>
  <si>
    <t>RET-12228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</si>
  <si>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</si>
  <si>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</si>
  <si>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</si>
  <si>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</si>
  <si>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</si>
  <si>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</si>
  <si>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</si>
  <si>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RET-12315</t>
  </si>
  <si>
    <t>Ma Electronics &amp; Telecom</t>
  </si>
  <si>
    <t>RET-12333</t>
  </si>
  <si>
    <t>RET-12340</t>
  </si>
  <si>
    <t>RET-12341</t>
  </si>
  <si>
    <t>RET-12342</t>
  </si>
  <si>
    <t>RET-12345</t>
  </si>
  <si>
    <t>Jamuna telecom</t>
  </si>
  <si>
    <t>RET-12369</t>
  </si>
  <si>
    <t>Hello Mobile</t>
  </si>
  <si>
    <t>RET-12386</t>
  </si>
  <si>
    <t>M.A.owhav telecom</t>
  </si>
  <si>
    <t>RET-12426</t>
  </si>
  <si>
    <t>KANESH TELECOM</t>
  </si>
  <si>
    <t>RET-12449</t>
  </si>
  <si>
    <t>SUJON TIME CENTER</t>
  </si>
  <si>
    <t>RET-12452</t>
  </si>
  <si>
    <t>MOUAZ TELECOM</t>
  </si>
  <si>
    <t>RET-12458</t>
  </si>
  <si>
    <t>SUBORNA TELECOM</t>
  </si>
  <si>
    <t>RET-12479</t>
  </si>
  <si>
    <t>RET-12482</t>
  </si>
  <si>
    <t>RET-12576</t>
  </si>
  <si>
    <t>Edris Telecom</t>
  </si>
  <si>
    <t>RET-12586</t>
  </si>
  <si>
    <t>MUKIT TELECOM</t>
  </si>
  <si>
    <t>RET-12600</t>
  </si>
  <si>
    <t>Sumon Mobile Traders</t>
  </si>
  <si>
    <t>RET-12602</t>
  </si>
  <si>
    <t>Borna telecom</t>
  </si>
  <si>
    <t>RET-12605</t>
  </si>
  <si>
    <t>Jannatul Telecom</t>
  </si>
  <si>
    <t>RET-12744</t>
  </si>
  <si>
    <t>Minhaz telecom</t>
  </si>
  <si>
    <t>RET-12813</t>
  </si>
  <si>
    <t>S.K Telecom</t>
  </si>
  <si>
    <t>RET-12821</t>
  </si>
  <si>
    <t>RET-12858</t>
  </si>
  <si>
    <t>Sotota Mobile Point</t>
  </si>
  <si>
    <t>RET-12866</t>
  </si>
  <si>
    <t>Sabbir Mobile Bazar</t>
  </si>
  <si>
    <t>RET-12915</t>
  </si>
  <si>
    <t>Ma Moni</t>
  </si>
  <si>
    <t>RET-12921</t>
  </si>
  <si>
    <t>RET-12922</t>
  </si>
  <si>
    <t>RET-12934</t>
  </si>
  <si>
    <t>Mimi Electronics</t>
  </si>
  <si>
    <t>RET-12935</t>
  </si>
  <si>
    <t>RET-12955</t>
  </si>
  <si>
    <t>Trisha Telecom</t>
  </si>
  <si>
    <t>RET-12959</t>
  </si>
  <si>
    <t>RET-12961</t>
  </si>
  <si>
    <t>RET-12964</t>
  </si>
  <si>
    <t>J R Telecom</t>
  </si>
  <si>
    <t>RET-13155</t>
  </si>
  <si>
    <t>Dola Telecom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</si>
  <si>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</si>
  <si>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</si>
  <si>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</si>
  <si>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</si>
  <si>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</si>
  <si>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</si>
  <si>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</si>
  <si>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RET-13374</t>
  </si>
  <si>
    <t>RET-14684</t>
  </si>
  <si>
    <t>Iqbal Electronics</t>
  </si>
  <si>
    <t>RET-14690</t>
  </si>
  <si>
    <t>Sarkar Verity Store</t>
  </si>
  <si>
    <t>RET-14697</t>
  </si>
  <si>
    <t>RET-14698</t>
  </si>
  <si>
    <t>RET-14699</t>
  </si>
  <si>
    <t>Suraiya Mobile  Center</t>
  </si>
  <si>
    <t>RET-14703</t>
  </si>
  <si>
    <t>Chumki Telecom-2</t>
  </si>
  <si>
    <t>RET-14710</t>
  </si>
  <si>
    <t>RET-14723</t>
  </si>
  <si>
    <t>Ashia Telecom</t>
  </si>
  <si>
    <t>RET-14761</t>
  </si>
  <si>
    <t>Imran Mobile Ghor</t>
  </si>
  <si>
    <t>RET-14837</t>
  </si>
  <si>
    <t>Maa Electronics &amp; Telecom</t>
  </si>
  <si>
    <t>RET-14838</t>
  </si>
  <si>
    <t>RET-14840</t>
  </si>
  <si>
    <t>Noor Mobile House</t>
  </si>
  <si>
    <t>RET-14843</t>
  </si>
  <si>
    <t>New Digital Studio &amp; Photocopy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</si>
  <si>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</si>
  <si>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</si>
  <si>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</si>
  <si>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</si>
  <si>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</si>
  <si>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</si>
  <si>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</si>
  <si>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RET-15301</t>
  </si>
  <si>
    <t>Ma Mobile and Serviceing Center</t>
  </si>
  <si>
    <t>RET-15305</t>
  </si>
  <si>
    <t>RET-15309</t>
  </si>
  <si>
    <t>Dolal Telecom</t>
  </si>
  <si>
    <t>RET-15953</t>
  </si>
  <si>
    <t>Mollikpur Sotota Telecom</t>
  </si>
  <si>
    <t>RET-15962</t>
  </si>
  <si>
    <t>Business Computer &amp; Telecom</t>
  </si>
  <si>
    <t>RET-16084</t>
  </si>
  <si>
    <t>Rasad Telecom</t>
  </si>
  <si>
    <t>RET-16085</t>
  </si>
  <si>
    <t>RET-16088</t>
  </si>
  <si>
    <t>Gangchil Telecom 2</t>
  </si>
  <si>
    <t>RET-16091</t>
  </si>
  <si>
    <t>RET-16098</t>
  </si>
  <si>
    <t>RET-16108</t>
  </si>
  <si>
    <t>RET-16111</t>
  </si>
  <si>
    <t>RET-16117</t>
  </si>
  <si>
    <t>RET-16118</t>
  </si>
  <si>
    <t>Shanti Telecom</t>
  </si>
  <si>
    <t>RET-16121</t>
  </si>
  <si>
    <t>Johirul Telecom</t>
  </si>
  <si>
    <t>RET-16132</t>
  </si>
  <si>
    <t>New Telecom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</si>
  <si>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</si>
  <si>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</si>
  <si>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</si>
  <si>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</si>
  <si>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</si>
  <si>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</si>
  <si>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</si>
  <si>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</si>
  <si>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RET-16312</t>
  </si>
  <si>
    <t>RET-16409</t>
  </si>
  <si>
    <t>RET-16417</t>
  </si>
  <si>
    <t>RET-16420</t>
  </si>
  <si>
    <t>RET-16432</t>
  </si>
  <si>
    <t>Mobile Mela &amp; Servicing</t>
  </si>
  <si>
    <t>RET-16435</t>
  </si>
  <si>
    <t>RET-16699</t>
  </si>
  <si>
    <t>Ma Telecom &amp; GP Customer Care</t>
  </si>
  <si>
    <t>RET-16701</t>
  </si>
  <si>
    <t>RET-16702</t>
  </si>
  <si>
    <t>RET-16720</t>
  </si>
  <si>
    <t>RET-17522</t>
  </si>
  <si>
    <t>Asha Mobile-2</t>
  </si>
  <si>
    <t>RET-17768</t>
  </si>
  <si>
    <t>RET-17775</t>
  </si>
  <si>
    <t>RET-17777</t>
  </si>
  <si>
    <t>Jahanara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</si>
  <si>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</si>
  <si>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</si>
  <si>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</si>
  <si>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</si>
  <si>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</si>
  <si>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</si>
  <si>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</si>
  <si>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</si>
  <si>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RET-17813</t>
  </si>
  <si>
    <t>RET-17817</t>
  </si>
  <si>
    <t>RET-18548</t>
  </si>
  <si>
    <t>RET-18552</t>
  </si>
  <si>
    <t>Rose Mobile Point</t>
  </si>
  <si>
    <t>RET-18553</t>
  </si>
  <si>
    <t>Multi Technology</t>
  </si>
  <si>
    <t>RET-18622</t>
  </si>
  <si>
    <t>Sarker Smart Zone</t>
  </si>
  <si>
    <t>RET-18789</t>
  </si>
  <si>
    <t>RET-18843</t>
  </si>
  <si>
    <t>RET-18845</t>
  </si>
  <si>
    <t>Arefin Telecom</t>
  </si>
  <si>
    <t>RET-18856</t>
  </si>
  <si>
    <t>Alif Electronics &amp; Disha Garments</t>
  </si>
  <si>
    <t>RET-18929</t>
  </si>
  <si>
    <t>Monchuri Telecom</t>
  </si>
  <si>
    <t>RET-18995</t>
  </si>
  <si>
    <t>M/S Shabuj Sathi Telecom</t>
  </si>
  <si>
    <t>RET-18996</t>
  </si>
  <si>
    <t>Hero Telecom</t>
  </si>
  <si>
    <t>RET-18998</t>
  </si>
  <si>
    <t>RET-19047</t>
  </si>
  <si>
    <t>Milon Electronics &amp; Electric</t>
  </si>
  <si>
    <t>RET-19218</t>
  </si>
  <si>
    <t>OS Telecom &amp; Mobile</t>
  </si>
  <si>
    <t>RET-19249</t>
  </si>
  <si>
    <t>Alapon Telecom</t>
  </si>
  <si>
    <t>RET-19250</t>
  </si>
  <si>
    <t>RET-19254</t>
  </si>
  <si>
    <t>RET-19265</t>
  </si>
  <si>
    <t>Biswas Telecom &amp; Servesing</t>
  </si>
  <si>
    <t>RET-19825</t>
  </si>
  <si>
    <t>Anwar Multimedia</t>
  </si>
  <si>
    <t>RET-19828</t>
  </si>
  <si>
    <t>Sameer Telecom &amp; Servicing Center</t>
  </si>
  <si>
    <t>RET-19829</t>
  </si>
  <si>
    <t>Shital Electronics &amp; Mobile Servicing Center</t>
  </si>
  <si>
    <t>RET-19865</t>
  </si>
  <si>
    <t>RET-19979</t>
  </si>
  <si>
    <t>Maa Electric</t>
  </si>
  <si>
    <t>RET-19980</t>
  </si>
  <si>
    <t>Resmi Telecom</t>
  </si>
  <si>
    <t>RET-19981</t>
  </si>
  <si>
    <t>Riyad Multimedia</t>
  </si>
  <si>
    <t>RET-19984</t>
  </si>
  <si>
    <t>Wasim Mobile Center</t>
  </si>
  <si>
    <t>RET-19992</t>
  </si>
  <si>
    <t>RET-20077</t>
  </si>
  <si>
    <t>RET-20118</t>
  </si>
  <si>
    <t>Rahath Multimedia</t>
  </si>
  <si>
    <t>RET-20172</t>
  </si>
  <si>
    <t>Bangladesh Telecom Plus</t>
  </si>
  <si>
    <t>RET-20187</t>
  </si>
  <si>
    <t>RET-20253</t>
  </si>
  <si>
    <t>Nihad Telecom</t>
  </si>
  <si>
    <t>RET-20269</t>
  </si>
  <si>
    <t>RET-20353</t>
  </si>
  <si>
    <t>Oviraj Mobile Point</t>
  </si>
  <si>
    <t>RET-20357</t>
  </si>
  <si>
    <t>RET-20359</t>
  </si>
  <si>
    <t>Network Park</t>
  </si>
  <si>
    <t>RET-20439</t>
  </si>
  <si>
    <t>Amir Mobile Zone</t>
  </si>
  <si>
    <t>RET-20443</t>
  </si>
  <si>
    <t>RET-20453</t>
  </si>
  <si>
    <t>RET-20480</t>
  </si>
  <si>
    <t>Abir Electronics</t>
  </si>
  <si>
    <t>RET-20589</t>
  </si>
  <si>
    <t>Methue Telecom</t>
  </si>
  <si>
    <t>RET-20590</t>
  </si>
  <si>
    <t>S R Mobile Bank</t>
  </si>
  <si>
    <t>RET-20633</t>
  </si>
  <si>
    <t>Lucky Watch Corner</t>
  </si>
  <si>
    <t>RET-20742</t>
  </si>
  <si>
    <t>Shafi Mobile Electronics</t>
  </si>
  <si>
    <t>RET-20746</t>
  </si>
  <si>
    <t>SK Telecom</t>
  </si>
  <si>
    <t>RET-20779</t>
  </si>
  <si>
    <t>Hello Balsabari</t>
  </si>
  <si>
    <t>RET-20780</t>
  </si>
  <si>
    <t>Muthophone</t>
  </si>
  <si>
    <t>RET-20782</t>
  </si>
  <si>
    <t>RET-20867</t>
  </si>
  <si>
    <t>Master Telecoom</t>
  </si>
  <si>
    <t>RET-20893</t>
  </si>
  <si>
    <t>Rupa Mobile City</t>
  </si>
  <si>
    <t>RET-20906</t>
  </si>
  <si>
    <t>RET-20908</t>
  </si>
  <si>
    <t>RET-21046</t>
  </si>
  <si>
    <t>RET-21113</t>
  </si>
  <si>
    <t>RET-21116</t>
  </si>
  <si>
    <t>M/S Dulal Telecom</t>
  </si>
  <si>
    <t>RET-21117</t>
  </si>
  <si>
    <t>RET-21121</t>
  </si>
  <si>
    <t>S.M Telecom &amp; Mobile Servicing Point</t>
  </si>
  <si>
    <t>RET-21138</t>
  </si>
  <si>
    <t>RET-21143</t>
  </si>
  <si>
    <t>Sweet Telecom</t>
  </si>
  <si>
    <t>RET-21144</t>
  </si>
  <si>
    <t>RET-21164</t>
  </si>
  <si>
    <t>M/S Fatema Electronics</t>
  </si>
  <si>
    <t>RET-21166</t>
  </si>
  <si>
    <t>Baba Mobile Service</t>
  </si>
  <si>
    <t>RET-21197</t>
  </si>
  <si>
    <t>JS Mobile Mela</t>
  </si>
  <si>
    <t>RET-21199</t>
  </si>
  <si>
    <t>Hello Mohonpur</t>
  </si>
  <si>
    <t>RET-21206</t>
  </si>
  <si>
    <t>Rangdhanu Telecom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</si>
  <si>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</si>
  <si>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</si>
  <si>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</si>
  <si>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</si>
  <si>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</si>
  <si>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</si>
  <si>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</si>
  <si>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RET-21220</t>
  </si>
  <si>
    <t>RET-21230</t>
  </si>
  <si>
    <t>Prejon Enterprice</t>
  </si>
  <si>
    <t>RET-21231</t>
  </si>
  <si>
    <t>Road Telecom</t>
  </si>
  <si>
    <t>RET-21238</t>
  </si>
  <si>
    <t>Rumi Enterprise</t>
  </si>
  <si>
    <t>RET-21380</t>
  </si>
  <si>
    <t>Mama Vagna Electronics</t>
  </si>
  <si>
    <t>RET-21713</t>
  </si>
  <si>
    <t>Seyam Telecom &amp; Studio</t>
  </si>
  <si>
    <t>RET-21727</t>
  </si>
  <si>
    <t>TM Mobile Center</t>
  </si>
  <si>
    <t>RET-21935</t>
  </si>
  <si>
    <t>M/S Labib Enterprise</t>
  </si>
  <si>
    <t>RET-21981</t>
  </si>
  <si>
    <t>Prottasha Electronices</t>
  </si>
  <si>
    <t>RET-21985</t>
  </si>
  <si>
    <t>Lubna Telecom</t>
  </si>
  <si>
    <t>RET-21987</t>
  </si>
  <si>
    <t>Jim Telecom &amp; Electronics</t>
  </si>
  <si>
    <t>RET-22012</t>
  </si>
  <si>
    <t>B.R Telecom</t>
  </si>
  <si>
    <t>RET-22018</t>
  </si>
  <si>
    <t>RET-22029</t>
  </si>
  <si>
    <t>Zakaria Telecom</t>
  </si>
  <si>
    <t>RET-22032</t>
  </si>
  <si>
    <t>Kolom Telecom</t>
  </si>
  <si>
    <t>RET-22033</t>
  </si>
  <si>
    <t>Rahman Electronics</t>
  </si>
  <si>
    <t>RET-22070</t>
  </si>
  <si>
    <t>RET-22102</t>
  </si>
  <si>
    <t>RET-22170</t>
  </si>
  <si>
    <t>RET-22181</t>
  </si>
  <si>
    <t>Hafiz Book Depo</t>
  </si>
  <si>
    <t>RET-22519</t>
  </si>
  <si>
    <t>Sattar Telecom</t>
  </si>
  <si>
    <t>RET-22689</t>
  </si>
  <si>
    <t>Sofiq Laiberay</t>
  </si>
  <si>
    <t>RET-22702</t>
  </si>
  <si>
    <t>RET-22705</t>
  </si>
  <si>
    <t>Ma Electric &amp; Electronics</t>
  </si>
  <si>
    <t>RET-22715</t>
  </si>
  <si>
    <t>OS Telecom</t>
  </si>
  <si>
    <t>RET-22717</t>
  </si>
  <si>
    <t>Shosi Electric &amp; Electronics</t>
  </si>
  <si>
    <t>RET-22770</t>
  </si>
  <si>
    <t>RET-22772</t>
  </si>
  <si>
    <t>Kajol Pharmacy</t>
  </si>
  <si>
    <t>RET-22841</t>
  </si>
  <si>
    <t>RET-22844</t>
  </si>
  <si>
    <t>Nobab Mobile</t>
  </si>
  <si>
    <t>RET-23018</t>
  </si>
  <si>
    <t>Meskat Solar House &amp; Electronics</t>
  </si>
  <si>
    <t>RET-23023</t>
  </si>
  <si>
    <t>M/S Tamim Telecom</t>
  </si>
  <si>
    <t>RET-23078</t>
  </si>
  <si>
    <t>Sarkar Computer &amp; Mobile Center</t>
  </si>
  <si>
    <t>RET-23088</t>
  </si>
  <si>
    <t>Ma Mobile Media</t>
  </si>
  <si>
    <t>RET-23142</t>
  </si>
  <si>
    <t>Konika Telecom</t>
  </si>
  <si>
    <t>RET-23144</t>
  </si>
  <si>
    <t>Milon Computer &amp; Telecom</t>
  </si>
  <si>
    <t>RET-23149</t>
  </si>
  <si>
    <t>Summoon Telecom</t>
  </si>
  <si>
    <t>RET-23152</t>
  </si>
  <si>
    <t>J.S Gallary</t>
  </si>
  <si>
    <t>RET-23274</t>
  </si>
  <si>
    <t>RET-23277</t>
  </si>
  <si>
    <t>Bipul Telecom</t>
  </si>
  <si>
    <t>RET-23289</t>
  </si>
  <si>
    <t>Sanowar Telecom</t>
  </si>
  <si>
    <t>RET-23304</t>
  </si>
  <si>
    <t>RET-23546</t>
  </si>
  <si>
    <t>Rashida Telecom &amp; Gift Corner</t>
  </si>
  <si>
    <t>RET-23594</t>
  </si>
  <si>
    <t>Sun Mobile &amp; Electronics</t>
  </si>
  <si>
    <t>RET-23708</t>
  </si>
  <si>
    <t>Talukder Mobile House</t>
  </si>
  <si>
    <t>RET-23823</t>
  </si>
  <si>
    <t>Rokeya Mobile Center</t>
  </si>
  <si>
    <t>RET-23867</t>
  </si>
  <si>
    <t>M/S Khokon Enterprise</t>
  </si>
  <si>
    <t>RET-23868</t>
  </si>
  <si>
    <t>Maruf Multimedia</t>
  </si>
  <si>
    <t>RET-23906</t>
  </si>
  <si>
    <t>jononi Telecom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</si>
  <si>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</si>
  <si>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</si>
  <si>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</si>
  <si>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</si>
  <si>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</si>
  <si>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</si>
  <si>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RET-24108</t>
  </si>
  <si>
    <t>Maa-Baba Telecom</t>
  </si>
  <si>
    <t>RET-24140</t>
  </si>
  <si>
    <t>Mama vagne Telecom</t>
  </si>
  <si>
    <t>RET-24155</t>
  </si>
  <si>
    <t>Earshad Telecom</t>
  </si>
  <si>
    <t>RET-24156</t>
  </si>
  <si>
    <t>Mahmuda Telecom</t>
  </si>
  <si>
    <t>RET-24168</t>
  </si>
  <si>
    <t>Ma Telecom &amp; Servicing Center</t>
  </si>
  <si>
    <t>RET-24174</t>
  </si>
  <si>
    <t>Nirala Mobile Galaxy</t>
  </si>
  <si>
    <t>RET-24208</t>
  </si>
  <si>
    <t>Shadin Telecom</t>
  </si>
  <si>
    <t>RET-24213</t>
  </si>
  <si>
    <t>Rafi Enterprice</t>
  </si>
  <si>
    <t>RET-24332</t>
  </si>
  <si>
    <t>ASM Smart Gallery</t>
  </si>
  <si>
    <t>RET-24351</t>
  </si>
  <si>
    <t>RET-24360</t>
  </si>
  <si>
    <t>Mashrafi Mobil House &amp; Electronics</t>
  </si>
  <si>
    <t>RET-24587</t>
  </si>
  <si>
    <t>Ginuk Telecom</t>
  </si>
  <si>
    <t>RET-24595</t>
  </si>
  <si>
    <t>Shapla Electronic</t>
  </si>
  <si>
    <t>RET-24666</t>
  </si>
  <si>
    <t>RET-24673</t>
  </si>
  <si>
    <t>RET-24815</t>
  </si>
  <si>
    <t>Siton Telecom</t>
  </si>
  <si>
    <t>RET-24821</t>
  </si>
  <si>
    <t>Tomal Telecom</t>
  </si>
  <si>
    <t>RET-24931</t>
  </si>
  <si>
    <t>Suvo Electronics</t>
  </si>
  <si>
    <t>RET-25060</t>
  </si>
  <si>
    <t>RET-25214</t>
  </si>
  <si>
    <t>Anjon Eletronic</t>
  </si>
  <si>
    <t>RET-25221</t>
  </si>
  <si>
    <t>RET-25237</t>
  </si>
  <si>
    <t>Lamia Electronics</t>
  </si>
  <si>
    <t>RET-25240</t>
  </si>
  <si>
    <t>RET-25241</t>
  </si>
  <si>
    <t>RET-25242</t>
  </si>
  <si>
    <t>Ibrahim Telecom &amp; Electronics</t>
  </si>
  <si>
    <t>RET-25245</t>
  </si>
  <si>
    <t>Vai Vai Decoretore &amp; Studio Telecom</t>
  </si>
  <si>
    <t>RET-25276</t>
  </si>
  <si>
    <t>Ruhi Telecom</t>
  </si>
  <si>
    <t>RET-25279</t>
  </si>
  <si>
    <t>Ma Mobile &amp; Computer</t>
  </si>
  <si>
    <t>RET-25425</t>
  </si>
  <si>
    <t>Dipto Liton Telecom</t>
  </si>
  <si>
    <t>RET-25433</t>
  </si>
  <si>
    <t>RET-25441</t>
  </si>
  <si>
    <t>M/S Alif electrinics</t>
  </si>
  <si>
    <t>RET-25751</t>
  </si>
  <si>
    <t>M/S Faruk Traders</t>
  </si>
  <si>
    <t>RET-25757</t>
  </si>
  <si>
    <t>RET-25763</t>
  </si>
  <si>
    <t>RET-25770</t>
  </si>
  <si>
    <t>Sarker Maltimedia &amp; Mobile House</t>
  </si>
  <si>
    <t>RET-25792</t>
  </si>
  <si>
    <t>RET-25831</t>
  </si>
  <si>
    <t>RET-25858</t>
  </si>
  <si>
    <t>RET-25884</t>
  </si>
  <si>
    <t>RET-25885</t>
  </si>
  <si>
    <t>RET-25935</t>
  </si>
  <si>
    <t>RET-25964</t>
  </si>
  <si>
    <t>BHAI BHAI TELECOM  BALTOLA</t>
  </si>
  <si>
    <t>RET-26045</t>
  </si>
  <si>
    <t>Maa-Babar Doa Telecom</t>
  </si>
  <si>
    <t>RET-26046</t>
  </si>
  <si>
    <t>RET-26047</t>
  </si>
  <si>
    <t>L.K Electronics</t>
  </si>
  <si>
    <t>RET-26135</t>
  </si>
  <si>
    <t>M/s Mondal Electronics</t>
  </si>
  <si>
    <t>RET-26145</t>
  </si>
  <si>
    <t>Salam Telecom &amp; Electronics</t>
  </si>
  <si>
    <t>RET-26451</t>
  </si>
  <si>
    <t>Khairul Telecom</t>
  </si>
  <si>
    <t>RET-26498</t>
  </si>
  <si>
    <t>RET-26525</t>
  </si>
  <si>
    <t>RET-26526</t>
  </si>
  <si>
    <t>Modina Enterprise Niamotpur</t>
  </si>
  <si>
    <t>RET-26527</t>
  </si>
  <si>
    <t>Vai Vai Mobile Ghor</t>
  </si>
  <si>
    <t>RET-26724</t>
  </si>
  <si>
    <t>S Robiul Telecom</t>
  </si>
  <si>
    <t>RET-26840</t>
  </si>
  <si>
    <t>Thuin Telecom</t>
  </si>
  <si>
    <t>RET-26951</t>
  </si>
  <si>
    <t>Khazababa Telecom</t>
  </si>
  <si>
    <t>RET-27257</t>
  </si>
  <si>
    <t>RET-27492</t>
  </si>
  <si>
    <t>Sheuli Telecom</t>
  </si>
  <si>
    <t>RET-27656</t>
  </si>
  <si>
    <t>Phone 4u</t>
  </si>
  <si>
    <t>RET-27767</t>
  </si>
  <si>
    <t>RET-27769</t>
  </si>
  <si>
    <t>RET-27891</t>
  </si>
  <si>
    <t>Lotus Electronices</t>
  </si>
  <si>
    <t>RET-27996</t>
  </si>
  <si>
    <t>Marufa Telecom</t>
  </si>
  <si>
    <t>RET-28001</t>
  </si>
  <si>
    <t>Monir Mobile &amp; Electronics</t>
  </si>
  <si>
    <t>RET-28004</t>
  </si>
  <si>
    <t>Cable Midia Zone</t>
  </si>
  <si>
    <t>RET-28007</t>
  </si>
  <si>
    <t>RET-28011</t>
  </si>
  <si>
    <t>Casio Elctronics</t>
  </si>
  <si>
    <t>RET-28025</t>
  </si>
  <si>
    <t>Jia Telecom</t>
  </si>
  <si>
    <t>RET-28027</t>
  </si>
  <si>
    <t>Mamun Fone Fax</t>
  </si>
  <si>
    <t>RET-28105</t>
  </si>
  <si>
    <t>Khan Mobile Center</t>
  </si>
  <si>
    <t>RET-28149</t>
  </si>
  <si>
    <t>RET-28163</t>
  </si>
  <si>
    <t>Sahabuddin Telecom</t>
  </si>
  <si>
    <t>RET-28166</t>
  </si>
  <si>
    <t>Sudir Telecom</t>
  </si>
  <si>
    <t>RET-28167</t>
  </si>
  <si>
    <t>Sristy Telecom</t>
  </si>
  <si>
    <t>RET-28205</t>
  </si>
  <si>
    <t>RET-28301</t>
  </si>
  <si>
    <t>RET-28304</t>
  </si>
  <si>
    <t>Ma Mobile Point</t>
  </si>
  <si>
    <t>RET-28305</t>
  </si>
  <si>
    <t>Vai Vai Trelecom</t>
  </si>
  <si>
    <t>RET-28331</t>
  </si>
  <si>
    <t>MOON TELECOM</t>
  </si>
  <si>
    <t>RET-28477</t>
  </si>
  <si>
    <t>RET-28479</t>
  </si>
  <si>
    <t>Sales &amp; Servise Center</t>
  </si>
  <si>
    <t>RET-28481</t>
  </si>
  <si>
    <t>Miraj Telecom</t>
  </si>
  <si>
    <t>RET-28786</t>
  </si>
  <si>
    <t>RET-28883</t>
  </si>
  <si>
    <t>T &amp; T Telecom</t>
  </si>
  <si>
    <t>RET-28948</t>
  </si>
  <si>
    <t>SAP Telecom</t>
  </si>
  <si>
    <t>RET-28969</t>
  </si>
  <si>
    <t>Anis Telecom-2</t>
  </si>
  <si>
    <t>RET-29045</t>
  </si>
  <si>
    <t>Roki Telecom</t>
  </si>
  <si>
    <t>RET-29193</t>
  </si>
  <si>
    <t>RET-29195</t>
  </si>
  <si>
    <t>RET-29197</t>
  </si>
  <si>
    <t>Brothers Shopping Center</t>
  </si>
  <si>
    <t>RET-29198</t>
  </si>
  <si>
    <t>M/S Bhai Bhai Telecom</t>
  </si>
  <si>
    <t>RET-29238</t>
  </si>
  <si>
    <t>Prottasha Mobile &amp; Electronic -Jotbazar</t>
  </si>
  <si>
    <t>RET-29265</t>
  </si>
  <si>
    <t>RET-29270</t>
  </si>
  <si>
    <t>RET-29281</t>
  </si>
  <si>
    <t>RET-29283</t>
  </si>
  <si>
    <t>Chad Telecom</t>
  </si>
  <si>
    <t>RET-29287</t>
  </si>
  <si>
    <t>Sukur Telecom</t>
  </si>
  <si>
    <t>RET-29330</t>
  </si>
  <si>
    <t>Natore Telecom</t>
  </si>
  <si>
    <t>RET-29377</t>
  </si>
  <si>
    <t>Momin Telecom - 2</t>
  </si>
  <si>
    <t>RET-29429</t>
  </si>
  <si>
    <t>RET-29464</t>
  </si>
  <si>
    <t>RET-29493</t>
  </si>
  <si>
    <t>RET-29494</t>
  </si>
  <si>
    <t>Rabeya Electronics</t>
  </si>
  <si>
    <t>RET-29500</t>
  </si>
  <si>
    <t>Talk World</t>
  </si>
  <si>
    <t>RET-29502</t>
  </si>
  <si>
    <t>Abir telecom</t>
  </si>
  <si>
    <t>RET-29563</t>
  </si>
  <si>
    <t>RET-29575</t>
  </si>
  <si>
    <t>New Mobile Mela</t>
  </si>
  <si>
    <t>RET-29623</t>
  </si>
  <si>
    <t>Chondon Telecom</t>
  </si>
  <si>
    <t>RET-29696</t>
  </si>
  <si>
    <t>Shanto Electronics</t>
  </si>
  <si>
    <t>RET-29778</t>
  </si>
  <si>
    <t>RET-30017</t>
  </si>
  <si>
    <t>RET-30018</t>
  </si>
  <si>
    <t>New Sarkar Traders</t>
  </si>
  <si>
    <t>RET-30020</t>
  </si>
  <si>
    <t>Mastar Telecom</t>
  </si>
  <si>
    <t>RET-30042</t>
  </si>
  <si>
    <t>RET-30498</t>
  </si>
  <si>
    <t>Mondol Telecom and Electronics</t>
  </si>
  <si>
    <t>RET-30529</t>
  </si>
  <si>
    <t>Sohel Beter</t>
  </si>
  <si>
    <t>RET-30705</t>
  </si>
  <si>
    <t>RET-30706</t>
  </si>
  <si>
    <t>Masud Computer</t>
  </si>
  <si>
    <t>RET-30750</t>
  </si>
  <si>
    <t>Deepto Mobile Corner</t>
  </si>
  <si>
    <t>RET-30759</t>
  </si>
  <si>
    <t>RET-30760</t>
  </si>
  <si>
    <t>RET-30774</t>
  </si>
  <si>
    <t>RET-30915</t>
  </si>
  <si>
    <t>Rohanpur Nila Telecom</t>
  </si>
  <si>
    <t>RET-30917</t>
  </si>
  <si>
    <t>Uzjal Telecom Nachole</t>
  </si>
  <si>
    <t>RET-30921</t>
  </si>
  <si>
    <t>Anisa Telecom</t>
  </si>
  <si>
    <t>RET-31411</t>
  </si>
  <si>
    <t>Rokon Mobile</t>
  </si>
  <si>
    <t>RET-31426</t>
  </si>
  <si>
    <t>Maha Telecom</t>
  </si>
  <si>
    <t>RET-31544</t>
  </si>
  <si>
    <t>RET-31604</t>
  </si>
  <si>
    <t>Safi Telecom</t>
  </si>
  <si>
    <t>RET-31666</t>
  </si>
  <si>
    <t>Ma Telecom Khukni</t>
  </si>
  <si>
    <t>RET-31718</t>
  </si>
  <si>
    <t>Shamiul telecom</t>
  </si>
  <si>
    <t>RET-31962</t>
  </si>
  <si>
    <t>RET-32011</t>
  </si>
  <si>
    <t>Ghatail Mobile Point</t>
  </si>
  <si>
    <t>RET-32039</t>
  </si>
  <si>
    <t>Midul Telecom</t>
  </si>
  <si>
    <t>RET-32046</t>
  </si>
  <si>
    <t>Ma-Moni Electronics</t>
  </si>
  <si>
    <t>RET-32089</t>
  </si>
  <si>
    <t>Rocky Electric &amp; Gift Corner</t>
  </si>
  <si>
    <t>RET-32110</t>
  </si>
  <si>
    <t>Ma Electronics &amp; Gift Corner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</si>
  <si>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</si>
  <si>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</si>
  <si>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</si>
  <si>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</si>
  <si>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</si>
  <si>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</si>
  <si>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RET-32211</t>
  </si>
  <si>
    <t>Satata Electronics</t>
  </si>
  <si>
    <t>RET-32348</t>
  </si>
  <si>
    <t>Busra Telecom</t>
  </si>
  <si>
    <t>RET-32377</t>
  </si>
  <si>
    <t>Shipon tele com</t>
  </si>
  <si>
    <t>RET-32378</t>
  </si>
  <si>
    <t>Ashiq teleccom</t>
  </si>
  <si>
    <t>RET-32401</t>
  </si>
  <si>
    <t>Shihab electronics &amp; Telecom</t>
  </si>
  <si>
    <t>RET-32449</t>
  </si>
  <si>
    <t>GRAMEEN TELECOM</t>
  </si>
  <si>
    <t>RET-32450</t>
  </si>
  <si>
    <t>BABA TELECOM</t>
  </si>
  <si>
    <t>RET-32593</t>
  </si>
  <si>
    <t>shipon telecom</t>
  </si>
  <si>
    <t>RET-32594</t>
  </si>
  <si>
    <t>salman telecom 2</t>
  </si>
  <si>
    <t>RET-32596</t>
  </si>
  <si>
    <t>RET-32689</t>
  </si>
  <si>
    <t>S.R Telecom &amp; Mobile Corner</t>
  </si>
  <si>
    <t>RET-32853</t>
  </si>
  <si>
    <t>Masud Enterprise</t>
  </si>
  <si>
    <t>RET-32866</t>
  </si>
  <si>
    <t>RET-32896</t>
  </si>
  <si>
    <t>Biplob Telecom &amp; Beauty Watch</t>
  </si>
  <si>
    <t>RET-32962</t>
  </si>
  <si>
    <t>A + Telecom</t>
  </si>
  <si>
    <t>RET-33093</t>
  </si>
  <si>
    <t>Mollah Mobile &amp; Electronics</t>
  </si>
  <si>
    <t>RET-33099</t>
  </si>
  <si>
    <t>T M Electronics &amp; Mobile Plus</t>
  </si>
  <si>
    <t>RET-33117</t>
  </si>
  <si>
    <t>RET-33229</t>
  </si>
  <si>
    <t>RET-33232</t>
  </si>
  <si>
    <t>RET-33307</t>
  </si>
  <si>
    <t>Bhai Bon Telecom</t>
  </si>
  <si>
    <t>RET-33405</t>
  </si>
  <si>
    <t>Milon Electronics &amp; Mobile Showroom</t>
  </si>
  <si>
    <t>RET-33406</t>
  </si>
  <si>
    <t>Al-Monir Telecom</t>
  </si>
  <si>
    <t>RET-33492</t>
  </si>
  <si>
    <t>Tazmohol Telecom</t>
  </si>
  <si>
    <t>RET-33494</t>
  </si>
  <si>
    <t>RET-33495</t>
  </si>
  <si>
    <t>Ridoy Store</t>
  </si>
  <si>
    <t>RET-33534</t>
  </si>
  <si>
    <t>Debinagor Maa Baba</t>
  </si>
  <si>
    <t>RET-33538</t>
  </si>
  <si>
    <t>Abdul al mamun mobile point</t>
  </si>
  <si>
    <t>RET-33540</t>
  </si>
  <si>
    <t>RET-33541</t>
  </si>
  <si>
    <t>Akash mobile senter</t>
  </si>
  <si>
    <t>RET-33543</t>
  </si>
  <si>
    <t>RET-33694</t>
  </si>
  <si>
    <t>Mim Telecom* Paikosha</t>
  </si>
  <si>
    <t>RET-33768</t>
  </si>
  <si>
    <t>Jahangir Electronics</t>
  </si>
  <si>
    <t>RET-08350</t>
  </si>
  <si>
    <t>Gosh Telecom</t>
  </si>
  <si>
    <t>RET-08367</t>
  </si>
  <si>
    <t>RET-09846</t>
  </si>
  <si>
    <t>RET-09895</t>
  </si>
  <si>
    <t>RET-09899</t>
  </si>
  <si>
    <t>Polash Mobile hut</t>
  </si>
  <si>
    <t>RET-19002</t>
  </si>
  <si>
    <t>Salman Telecom</t>
  </si>
  <si>
    <t>RET-21377</t>
  </si>
  <si>
    <t>M/S Shadman Electronics</t>
  </si>
  <si>
    <t>RET-23082</t>
  </si>
  <si>
    <t>Aslam Electronices</t>
  </si>
  <si>
    <t>RET-23778</t>
  </si>
  <si>
    <t>Tamanna Mobile smart Galary</t>
  </si>
  <si>
    <t>RET-31332</t>
  </si>
  <si>
    <t>Ma Nafi Telecom</t>
  </si>
  <si>
    <t>RET-31814</t>
  </si>
  <si>
    <t>Tabassum Telecom</t>
  </si>
  <si>
    <t>RET-08366</t>
  </si>
  <si>
    <t>Disha Telecom</t>
  </si>
  <si>
    <t>RET-16290</t>
  </si>
  <si>
    <t>RET-21382</t>
  </si>
  <si>
    <t>Mukter Telecom</t>
  </si>
  <si>
    <t>RET-21734</t>
  </si>
  <si>
    <t>Khoka Telecom</t>
  </si>
  <si>
    <t>RET-25678</t>
  </si>
  <si>
    <t>Asherbad Telecom</t>
  </si>
  <si>
    <t>RET-25775</t>
  </si>
  <si>
    <t>Bindash Mobile Zone</t>
  </si>
  <si>
    <t>RET-26366</t>
  </si>
  <si>
    <t>Modok Telecom</t>
  </si>
  <si>
    <t>RET-29918</t>
  </si>
  <si>
    <t>RET-23776</t>
  </si>
  <si>
    <t>T.S Telecom</t>
  </si>
  <si>
    <t>RET-08348</t>
  </si>
  <si>
    <t>RET-08351</t>
  </si>
  <si>
    <t>Boss Telecom</t>
  </si>
  <si>
    <t>RET-09814</t>
  </si>
  <si>
    <t>Hasan Mobile &amp; Electronics</t>
  </si>
  <si>
    <t>RET-09849</t>
  </si>
  <si>
    <t>RET-09853</t>
  </si>
  <si>
    <t>RET-09861</t>
  </si>
  <si>
    <t>Bindu Telecom</t>
  </si>
  <si>
    <t>RET-09932</t>
  </si>
  <si>
    <t>Mobashira Telecom</t>
  </si>
  <si>
    <t>RET-13698</t>
  </si>
  <si>
    <t>Dream Land</t>
  </si>
  <si>
    <t>RET-18994</t>
  </si>
  <si>
    <t>Monesha Electronics</t>
  </si>
  <si>
    <t>RET-25251</t>
  </si>
  <si>
    <t>Nisha Usha Telecom</t>
  </si>
  <si>
    <t>RET-25252</t>
  </si>
  <si>
    <t>RET-27998</t>
  </si>
  <si>
    <t>Idea Gadget</t>
  </si>
  <si>
    <t>RET-08321</t>
  </si>
  <si>
    <t>RET-08327</t>
  </si>
  <si>
    <t>RET-08328</t>
  </si>
  <si>
    <t>Sky Line Telecom</t>
  </si>
  <si>
    <t>RET-08339</t>
  </si>
  <si>
    <t>Shozol Electronics</t>
  </si>
  <si>
    <t>RET-08368</t>
  </si>
  <si>
    <t>RET-08464</t>
  </si>
  <si>
    <t>Kitab Mohal</t>
  </si>
  <si>
    <t>RET-09772</t>
  </si>
  <si>
    <t>Sharker Mobile Palace</t>
  </si>
  <si>
    <t>RET-09805</t>
  </si>
  <si>
    <t>RET-09926</t>
  </si>
  <si>
    <t>RET-09935</t>
  </si>
  <si>
    <t>RET-09943</t>
  </si>
  <si>
    <t>Mukul Telecom</t>
  </si>
  <si>
    <t>RET-18204</t>
  </si>
  <si>
    <t>Mohammed Ali Telecom</t>
  </si>
  <si>
    <t>RET-18743</t>
  </si>
  <si>
    <t>Mobile Mala</t>
  </si>
  <si>
    <t>RET-19004</t>
  </si>
  <si>
    <t>Fenchi Electronics</t>
  </si>
  <si>
    <t>RET-25271</t>
  </si>
  <si>
    <t>Plus Mobile Caf?</t>
  </si>
  <si>
    <t>RET-25682</t>
  </si>
  <si>
    <t>RET-26954</t>
  </si>
  <si>
    <t>Remon photostate &amp; Telecom</t>
  </si>
  <si>
    <t>RET-32534</t>
  </si>
  <si>
    <t>Tasfiya Tasniya Telecom</t>
  </si>
  <si>
    <t>RET-33231</t>
  </si>
  <si>
    <t>Shetu Electric &amp; Electronic</t>
  </si>
  <si>
    <t>RET-08355</t>
  </si>
  <si>
    <t>Bandhon Telecom</t>
  </si>
  <si>
    <t>RET-09770</t>
  </si>
  <si>
    <t>Shahi Mobile</t>
  </si>
  <si>
    <t>RET-09801</t>
  </si>
  <si>
    <t>RET-09811</t>
  </si>
  <si>
    <t>Munnu Electronics</t>
  </si>
  <si>
    <t>RET-09828</t>
  </si>
  <si>
    <t>RET-09837</t>
  </si>
  <si>
    <t>RET-09845</t>
  </si>
  <si>
    <t>Emdad Telecom</t>
  </si>
  <si>
    <t>RET-09878</t>
  </si>
  <si>
    <t>Self Point</t>
  </si>
  <si>
    <t>RET-09883</t>
  </si>
  <si>
    <t>RET-09923</t>
  </si>
  <si>
    <t>RET-22314</t>
  </si>
  <si>
    <t>RET-22446</t>
  </si>
  <si>
    <t>RET-09764</t>
  </si>
  <si>
    <t>RET-25683</t>
  </si>
  <si>
    <t>Borna Mobile Palace</t>
  </si>
  <si>
    <t>RET-08326</t>
  </si>
  <si>
    <t>Dina Mobile House</t>
  </si>
  <si>
    <t>RET-26723</t>
  </si>
  <si>
    <t>Mim Tradas</t>
  </si>
  <si>
    <t>RET-32167</t>
  </si>
  <si>
    <t>Al Nur mobile Collectin</t>
  </si>
  <si>
    <t>RET-08353</t>
  </si>
  <si>
    <t>Roni Bekary</t>
  </si>
  <si>
    <t>RET-09808</t>
  </si>
  <si>
    <t>Jui Mobile Palace</t>
  </si>
  <si>
    <t>RET-09941</t>
  </si>
  <si>
    <t>RET-27885</t>
  </si>
  <si>
    <t>Arafat Mobile Center</t>
  </si>
  <si>
    <t>RET-28443</t>
  </si>
  <si>
    <t>Sadik Telecom(TMSS)</t>
  </si>
  <si>
    <t>RET-09763</t>
  </si>
  <si>
    <t>RET-08310</t>
  </si>
  <si>
    <t>Ms. Pias Trading</t>
  </si>
  <si>
    <t>RET-09813</t>
  </si>
  <si>
    <t>Tuna Telecom</t>
  </si>
  <si>
    <t>RET-09956</t>
  </si>
  <si>
    <t>RET-09799</t>
  </si>
  <si>
    <t>Nodi Enterprise</t>
  </si>
  <si>
    <t>RET-09864</t>
  </si>
  <si>
    <t>Mithun Telecom</t>
  </si>
  <si>
    <t>RET-33300</t>
  </si>
  <si>
    <t>RET-20597</t>
  </si>
  <si>
    <t>Doi Vai Telecom</t>
  </si>
  <si>
    <t>RET-22405</t>
  </si>
  <si>
    <t>RET-08308</t>
  </si>
  <si>
    <t>Mahbub Traders</t>
  </si>
  <si>
    <t>RET-08361</t>
  </si>
  <si>
    <t>Irin Telecom</t>
  </si>
  <si>
    <t>RET-09827</t>
  </si>
  <si>
    <t>Picture Palace</t>
  </si>
  <si>
    <t>RET-08334</t>
  </si>
  <si>
    <t>RET-08307</t>
  </si>
  <si>
    <t>Sharika Telecom</t>
  </si>
  <si>
    <t>RET-09911</t>
  </si>
  <si>
    <t>Singapur Telecom</t>
  </si>
  <si>
    <t>RET-28060</t>
  </si>
  <si>
    <t>RET-09803</t>
  </si>
  <si>
    <t>Dipu Mobile Center</t>
  </si>
  <si>
    <t>RET-28675</t>
  </si>
  <si>
    <t>RET-09796</t>
  </si>
  <si>
    <t>Priti Telecom</t>
  </si>
  <si>
    <t>RET-33547</t>
  </si>
  <si>
    <t>S P Smart Mobile Zone</t>
  </si>
  <si>
    <t>RET-09778</t>
  </si>
  <si>
    <t>Mobile Collection &amp; Ghorighor</t>
  </si>
  <si>
    <t>RET-09881</t>
  </si>
  <si>
    <t>RET-26128</t>
  </si>
  <si>
    <t>Sarker Smart Gallery</t>
  </si>
  <si>
    <t>RET-09962</t>
  </si>
  <si>
    <t>Sarker Mobile</t>
  </si>
  <si>
    <t>RET-08303</t>
  </si>
  <si>
    <t>RET-31711</t>
  </si>
  <si>
    <t>RET-33827</t>
  </si>
  <si>
    <t>RET-33862</t>
  </si>
  <si>
    <t>RET-33888</t>
  </si>
  <si>
    <t>RET-34006</t>
  </si>
  <si>
    <t>RET-34021</t>
  </si>
  <si>
    <t>Mobile Valley</t>
  </si>
  <si>
    <t>RET-07921</t>
  </si>
  <si>
    <t>S.A Mobile Mart</t>
  </si>
  <si>
    <t>RET-07978</t>
  </si>
  <si>
    <t>Hello Net</t>
  </si>
  <si>
    <t>RET-08097</t>
  </si>
  <si>
    <t>Montu Mobile</t>
  </si>
  <si>
    <t>RET-08183</t>
  </si>
  <si>
    <t>Hello Atrai</t>
  </si>
  <si>
    <t>RET-08389</t>
  </si>
  <si>
    <t>Rashid Lather</t>
  </si>
  <si>
    <t>RET-08475</t>
  </si>
  <si>
    <t>Jik jak telecom</t>
  </si>
  <si>
    <t>RET-08482</t>
  </si>
  <si>
    <t>RET-11420</t>
  </si>
  <si>
    <t>RET-11441</t>
  </si>
  <si>
    <t>RET-11457</t>
  </si>
  <si>
    <t>Rithom Telecom</t>
  </si>
  <si>
    <t>RET-11464</t>
  </si>
  <si>
    <t>RET-11485</t>
  </si>
  <si>
    <t>Sayfa Telecom</t>
  </si>
  <si>
    <t>RET-11499</t>
  </si>
  <si>
    <t>Rasel Telecom &amp; Mobile Servicing Center</t>
  </si>
  <si>
    <t>RET-11594</t>
  </si>
  <si>
    <t>Soyshob Telecom</t>
  </si>
  <si>
    <t>RET-11851</t>
  </si>
  <si>
    <t>Shazan Telecom</t>
  </si>
  <si>
    <t>RET-11906</t>
  </si>
  <si>
    <t>Ma Tel</t>
  </si>
  <si>
    <t>RET-13711</t>
  </si>
  <si>
    <t>RET-14693</t>
  </si>
  <si>
    <t>Reyad Electronics</t>
  </si>
  <si>
    <t>RET-14997</t>
  </si>
  <si>
    <t>RET-17824</t>
  </si>
  <si>
    <t>Shafi Telecom</t>
  </si>
  <si>
    <t>RET-18851</t>
  </si>
  <si>
    <t>Shofiq Electronics</t>
  </si>
  <si>
    <t>RET-18930</t>
  </si>
  <si>
    <t>Jewel Telecom &amp; Mobile Servicing</t>
  </si>
  <si>
    <t>RET-19348</t>
  </si>
  <si>
    <t>Smart Gallery</t>
  </si>
  <si>
    <t>RET-20452</t>
  </si>
  <si>
    <t>Saurav Telecom</t>
  </si>
  <si>
    <t>RET-20777</t>
  </si>
  <si>
    <t>RET-20905</t>
  </si>
  <si>
    <t>RET-21726</t>
  </si>
  <si>
    <t>M/S Shamim Telecom</t>
  </si>
  <si>
    <t>RET-22524</t>
  </si>
  <si>
    <t>RET-24175</t>
  </si>
  <si>
    <t>Shahporan Telecom</t>
  </si>
  <si>
    <t>RET-24813</t>
  </si>
  <si>
    <t>Islam Phone Fax</t>
  </si>
  <si>
    <t>RET-24930</t>
  </si>
  <si>
    <t>Shiam Telecom</t>
  </si>
  <si>
    <t>RET-25406</t>
  </si>
  <si>
    <t>RET-25699</t>
  </si>
  <si>
    <t>Soyeb Telecom</t>
  </si>
  <si>
    <t>RET-25793</t>
  </si>
  <si>
    <t>Grameen Mobile Center</t>
  </si>
  <si>
    <t>RET-27256</t>
  </si>
  <si>
    <t>RET-27421</t>
  </si>
  <si>
    <t>New Asif Mobile Showroom</t>
  </si>
  <si>
    <t>RET-27427</t>
  </si>
  <si>
    <t>RET-29561</t>
  </si>
  <si>
    <t>Rasel Computer and Digital Studio</t>
  </si>
  <si>
    <t>RET-29780</t>
  </si>
  <si>
    <t>RET-30196</t>
  </si>
  <si>
    <t>max mohon telecom</t>
  </si>
  <si>
    <t>RET-31548</t>
  </si>
  <si>
    <t>Mukta telecom</t>
  </si>
  <si>
    <t>RET-32464</t>
  </si>
  <si>
    <t>Taskin Telecom</t>
  </si>
  <si>
    <t>RET-32519</t>
  </si>
  <si>
    <t>RET-32895</t>
  </si>
  <si>
    <t>RET-33059</t>
  </si>
  <si>
    <t>Meghna Consumer</t>
  </si>
  <si>
    <t>RET-33262</t>
  </si>
  <si>
    <t>RET-09807</t>
  </si>
  <si>
    <t>Nahid Mobile Center</t>
  </si>
  <si>
    <t>RET-09789</t>
  </si>
  <si>
    <t>Maa Mobile Corner</t>
  </si>
  <si>
    <t>RET-09885</t>
  </si>
  <si>
    <t>Serpur Telecom</t>
  </si>
  <si>
    <t>RET-19005</t>
  </si>
  <si>
    <t>New Fenchi Electronics</t>
  </si>
  <si>
    <t>RET-20157</t>
  </si>
  <si>
    <t>RET-27653</t>
  </si>
  <si>
    <t>RET-31329</t>
  </si>
  <si>
    <t>Rojoni Telecom</t>
  </si>
  <si>
    <t>RET-25747</t>
  </si>
  <si>
    <t>RET-29379</t>
  </si>
  <si>
    <t>Ideal Enterprise</t>
  </si>
  <si>
    <t>RET-18199</t>
  </si>
  <si>
    <t>Reza Enterprise</t>
  </si>
  <si>
    <t>RET-30489</t>
  </si>
  <si>
    <t>Bismillah Mobile 2</t>
  </si>
  <si>
    <t>RET-25684</t>
  </si>
  <si>
    <t>Jononi Mobile Corner</t>
  </si>
  <si>
    <t>RET-25994</t>
  </si>
  <si>
    <t>RET-29463</t>
  </si>
  <si>
    <t>Oishee Telecom</t>
  </si>
  <si>
    <t>RET-29088</t>
  </si>
  <si>
    <t>Friend Mobile Corner</t>
  </si>
  <si>
    <t>RET-28909</t>
  </si>
  <si>
    <t>Yamin Teders</t>
  </si>
  <si>
    <t>RET-33961</t>
  </si>
  <si>
    <t>Joti Telecom-2</t>
  </si>
  <si>
    <t>RET-09775</t>
  </si>
  <si>
    <t>RET-09771</t>
  </si>
  <si>
    <t>RET-24909</t>
  </si>
  <si>
    <t>Jonota Mobile</t>
  </si>
  <si>
    <t>RET-34206</t>
  </si>
  <si>
    <t>Khan Telecom &amp; Servicing Center</t>
  </si>
  <si>
    <t>Achv%</t>
  </si>
  <si>
    <t>Forecast</t>
  </si>
  <si>
    <t>Forecast Achv %</t>
  </si>
  <si>
    <t>Bar Achv (IMEI)</t>
  </si>
  <si>
    <t>SP Achv</t>
  </si>
  <si>
    <t>Grand Total</t>
  </si>
  <si>
    <t>Target (Bar)</t>
  </si>
  <si>
    <t>Target (SP)</t>
  </si>
  <si>
    <t>No. of Retail contains Bar phone Target</t>
  </si>
  <si>
    <t>Achv %</t>
  </si>
  <si>
    <t>Forecast %</t>
  </si>
  <si>
    <t>No. of Retail contains SP phone Target</t>
  </si>
  <si>
    <t>GO</t>
  </si>
  <si>
    <t>Total</t>
  </si>
  <si>
    <t>% Slab</t>
  </si>
  <si>
    <t>&lt;20%</t>
  </si>
  <si>
    <t>&gt;=100%- &lt;120%</t>
  </si>
  <si>
    <t>&gt;=20%-&lt;50%</t>
  </si>
  <si>
    <t>&gt;=50%-&lt;80%</t>
  </si>
  <si>
    <t>&gt;=80%-&lt;100%</t>
  </si>
  <si>
    <t>120% equal &amp; above</t>
  </si>
  <si>
    <t>Achievement % wise rank _ Bar Phone</t>
  </si>
  <si>
    <t>DSR Name</t>
  </si>
  <si>
    <t>Md. Belal Hossain</t>
  </si>
  <si>
    <t>Md. Rafiqul Islam</t>
  </si>
  <si>
    <t>Md. Shohel Rana</t>
  </si>
  <si>
    <t>Sheuly</t>
  </si>
  <si>
    <t>Md. Monowar Hossain</t>
  </si>
  <si>
    <t>Ripon</t>
  </si>
  <si>
    <t>Md. Nasir Uddin</t>
  </si>
  <si>
    <t>Mr. Shanto</t>
  </si>
  <si>
    <t>Md. Juwel Hossain</t>
  </si>
  <si>
    <t>Md. Reaz Mahmud</t>
  </si>
  <si>
    <t>Protic Basak</t>
  </si>
  <si>
    <t>Md. Azim Hossain</t>
  </si>
  <si>
    <t>Md. Samsuzzaman Talha</t>
  </si>
  <si>
    <t>Al-amin Hosan Noyon</t>
  </si>
  <si>
    <t>Ramu Ghosh</t>
  </si>
  <si>
    <t>Md. Shibly Ahmed</t>
  </si>
  <si>
    <t>Md. Haider Ali</t>
  </si>
  <si>
    <t>Md. Atiq Islam</t>
  </si>
  <si>
    <t>Md. Murad Rahman</t>
  </si>
  <si>
    <t>Md. Kamrul Islam</t>
  </si>
  <si>
    <t>Bikash Chandra Das</t>
  </si>
  <si>
    <t>Md.Karimul Islam</t>
  </si>
  <si>
    <t>Md. Salim Babu</t>
  </si>
  <si>
    <t>Md. Shafiq Sheikh</t>
  </si>
  <si>
    <t>Krishno Kumar Ghosh</t>
  </si>
  <si>
    <t>Md. Atikur Rahman</t>
  </si>
  <si>
    <t>Md. Sajedur Rahman</t>
  </si>
  <si>
    <t>Md. Rasheduzzaman Milon</t>
  </si>
  <si>
    <t>Md. Nasim Sahana (Pappu)</t>
  </si>
  <si>
    <t>Md. Faruk Hossain</t>
  </si>
  <si>
    <t>Md. Rashed Alam</t>
  </si>
  <si>
    <t>Abu Bakkar Siddiq</t>
  </si>
  <si>
    <t>Md. Mahbub Alam</t>
  </si>
  <si>
    <t>Md. Bayzid Bostami</t>
  </si>
  <si>
    <t>Md. Khairul Islam</t>
  </si>
  <si>
    <t>Md. Ekram hossain</t>
  </si>
  <si>
    <t>Shakib Al Hasan</t>
  </si>
  <si>
    <t>Md. Zahidul Islam</t>
  </si>
  <si>
    <t>Md. Abdul Barek</t>
  </si>
  <si>
    <t>Md. Fazlul halim Panna</t>
  </si>
  <si>
    <t xml:space="preserve">Shahin Reza </t>
  </si>
  <si>
    <t>Mostafa Kamal</t>
  </si>
  <si>
    <t>Md. Selim Hossain</t>
  </si>
  <si>
    <t>Biddut Hossain</t>
  </si>
  <si>
    <t>Biplob Hossain</t>
  </si>
  <si>
    <t>Md. Ramjan khan</t>
  </si>
  <si>
    <t>Pappu Kumer Roy Biddut</t>
  </si>
  <si>
    <t>Mithu Kumar Ghosh</t>
  </si>
  <si>
    <t>Md. Rezaul Karim</t>
  </si>
  <si>
    <t>Md. Samim Reza</t>
  </si>
  <si>
    <t>Dipak Kumar</t>
  </si>
  <si>
    <t>Bandhan Chandro Roy Bappy</t>
  </si>
  <si>
    <t>Md. Moshiur Rahman</t>
  </si>
  <si>
    <t>Md. Imran Nazir</t>
  </si>
  <si>
    <t>Shoel Rana</t>
  </si>
  <si>
    <t>Rabiul Islam</t>
  </si>
  <si>
    <t>Md. Sahin Alom</t>
  </si>
  <si>
    <t>Md. Akash Ali</t>
  </si>
  <si>
    <t>Md. Shawon Ali</t>
  </si>
  <si>
    <t>Md. Atiqul Islam</t>
  </si>
  <si>
    <t>Md. Shipon Sarker</t>
  </si>
  <si>
    <t>Md. Rabiul Islam (Robi)</t>
  </si>
  <si>
    <t>Md. Rony Ali</t>
  </si>
  <si>
    <t>Md. Sumon Sikder</t>
  </si>
  <si>
    <t>Md. Rakibul</t>
  </si>
  <si>
    <t>Sommrat</t>
  </si>
  <si>
    <t>Mir Awal</t>
  </si>
  <si>
    <t xml:space="preserve">Md. Daulat Khan </t>
  </si>
  <si>
    <t>Nure Alam</t>
  </si>
  <si>
    <t>Syed Shafiqur Islam</t>
  </si>
  <si>
    <t>Md. Masud Rana</t>
  </si>
  <si>
    <t>Shadhin</t>
  </si>
  <si>
    <t>Mizan</t>
  </si>
  <si>
    <t>Iftehar</t>
  </si>
  <si>
    <t>Alamgir Hossain</t>
  </si>
  <si>
    <t>Rubel Hossain</t>
  </si>
  <si>
    <t>Md. Mosaibur Rahman</t>
  </si>
  <si>
    <t>Md. Ruhul Islam</t>
  </si>
  <si>
    <t>Md. Ashikur Rahman</t>
  </si>
  <si>
    <t>Md. Sagor Islam</t>
  </si>
  <si>
    <t>Shohel</t>
  </si>
  <si>
    <t>Somor</t>
  </si>
  <si>
    <t>Md. Johorul Islam</t>
  </si>
  <si>
    <t>Md. Ashik Rahman</t>
  </si>
  <si>
    <t>Md. Maruf-Un-Nabe Munna</t>
  </si>
  <si>
    <t>Total days in month</t>
  </si>
  <si>
    <t>Days passed</t>
  </si>
  <si>
    <t>Days remain</t>
  </si>
  <si>
    <t>Achievement % wise rank _ Smart Phone</t>
  </si>
  <si>
    <t>Nur Electronics</t>
  </si>
  <si>
    <t>Ma Telecom &amp; Electronics</t>
  </si>
  <si>
    <t>Akota Telecom</t>
  </si>
  <si>
    <t>Yusuf Telecom</t>
  </si>
  <si>
    <t>M.R Telecom</t>
  </si>
  <si>
    <t>Sun Electronics</t>
  </si>
  <si>
    <t>Janoni Telecom</t>
  </si>
  <si>
    <t>RET-07680</t>
  </si>
  <si>
    <t>RET-07694</t>
  </si>
  <si>
    <t>Sany Telecom</t>
  </si>
  <si>
    <t>RET-07698</t>
  </si>
  <si>
    <t>Panch Mishali Traders</t>
  </si>
  <si>
    <t>RET-07699</t>
  </si>
  <si>
    <t>Roshni mobile City</t>
  </si>
  <si>
    <t>RET-07700</t>
  </si>
  <si>
    <t>RET-07711</t>
  </si>
  <si>
    <t>RET-07716</t>
  </si>
  <si>
    <t>Romana Mobile Center</t>
  </si>
  <si>
    <t>RET-07753</t>
  </si>
  <si>
    <t>Aotul Electronics</t>
  </si>
  <si>
    <t>RET-07781</t>
  </si>
  <si>
    <t>Bhai Bhai Phone</t>
  </si>
  <si>
    <t>RET-07803</t>
  </si>
  <si>
    <t>ImranTelecom</t>
  </si>
  <si>
    <t>RET-07804</t>
  </si>
  <si>
    <t>RET-07810</t>
  </si>
  <si>
    <t>Mohua Telecom</t>
  </si>
  <si>
    <t>RET-07820</t>
  </si>
  <si>
    <t>One Touch Electronics</t>
  </si>
  <si>
    <t>RET-07826</t>
  </si>
  <si>
    <t>RET-07829</t>
  </si>
  <si>
    <t>Sujon Telecom &amp; cosmetics</t>
  </si>
  <si>
    <t>RET-07841</t>
  </si>
  <si>
    <t>RET-07852</t>
  </si>
  <si>
    <t>Munna Mobile Center</t>
  </si>
  <si>
    <t>RET-07875</t>
  </si>
  <si>
    <t>Khondokar Electronics</t>
  </si>
  <si>
    <t>RET-07879</t>
  </si>
  <si>
    <t>Icon Technology</t>
  </si>
  <si>
    <t>RET-07881</t>
  </si>
  <si>
    <t>Shathi Computer</t>
  </si>
  <si>
    <t>RET-07894</t>
  </si>
  <si>
    <t>Bhai Bhai Store</t>
  </si>
  <si>
    <t>RET-07942</t>
  </si>
  <si>
    <t>RET-07953</t>
  </si>
  <si>
    <t>Nokia Mobile Corner</t>
  </si>
  <si>
    <t>RET-07954</t>
  </si>
  <si>
    <t>M/S Muaz Telecom</t>
  </si>
  <si>
    <t>RET-07963</t>
  </si>
  <si>
    <t>Nafi Telecom</t>
  </si>
  <si>
    <t>RET-07994</t>
  </si>
  <si>
    <t>Surovi telecom</t>
  </si>
  <si>
    <t>RET-07995</t>
  </si>
  <si>
    <t>Dulal variety</t>
  </si>
  <si>
    <t>RET-08009</t>
  </si>
  <si>
    <t>Rihat Telecom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</si>
  <si>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</si>
  <si>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</si>
  <si>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</si>
  <si>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</si>
  <si>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</si>
  <si>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</si>
  <si>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</si>
  <si>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</si>
  <si>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RET-08049</t>
  </si>
  <si>
    <t>RET-08066</t>
  </si>
  <si>
    <t>Sofi Electronics</t>
  </si>
  <si>
    <t>RET-08067</t>
  </si>
  <si>
    <t>RET-08085</t>
  </si>
  <si>
    <t>Feroz Mobile Corner</t>
  </si>
  <si>
    <t>RET-08302</t>
  </si>
  <si>
    <t>Daffodil Trading ( GPC)</t>
  </si>
  <si>
    <t>RET-08313</t>
  </si>
  <si>
    <t>Othoy Telecom</t>
  </si>
  <si>
    <t>RET-08329</t>
  </si>
  <si>
    <t>Saima Telecom</t>
  </si>
  <si>
    <t>RET-08330</t>
  </si>
  <si>
    <t>Poly Traders</t>
  </si>
  <si>
    <t>RET-08342</t>
  </si>
  <si>
    <t>Ma Telecom*khetlal</t>
  </si>
  <si>
    <t>RET-08349</t>
  </si>
  <si>
    <t>Akkelpur Telecom</t>
  </si>
  <si>
    <t>RET-08354</t>
  </si>
  <si>
    <t>RET-08357</t>
  </si>
  <si>
    <t>Minto Mobile</t>
  </si>
  <si>
    <t>RET-08358</t>
  </si>
  <si>
    <t>RET-08365</t>
  </si>
  <si>
    <t>Nobin Telecom</t>
  </si>
  <si>
    <t>RET-08370</t>
  </si>
  <si>
    <t>JS Telecom</t>
  </si>
  <si>
    <t>RET-08393</t>
  </si>
  <si>
    <t>Al-Muhi Telecom</t>
  </si>
  <si>
    <t>RET-08399</t>
  </si>
  <si>
    <t>Lucky telecom</t>
  </si>
  <si>
    <t>RET-08400</t>
  </si>
  <si>
    <t>RET-08403</t>
  </si>
  <si>
    <t>Asma enterprise</t>
  </si>
  <si>
    <t>RET-08408</t>
  </si>
  <si>
    <t>Selim telecom</t>
  </si>
  <si>
    <t>RET-08444</t>
  </si>
  <si>
    <t>Ashad adlu telecom</t>
  </si>
  <si>
    <t>RET-08511</t>
  </si>
  <si>
    <t>RET-08514</t>
  </si>
  <si>
    <t>Royal Watch and Telecom</t>
  </si>
  <si>
    <t>RET-08553</t>
  </si>
  <si>
    <t>RET-08568</t>
  </si>
  <si>
    <t>RET-08574</t>
  </si>
  <si>
    <t>Rangdhunu telecom</t>
  </si>
  <si>
    <t>RET-08611</t>
  </si>
  <si>
    <t>RET-08627</t>
  </si>
  <si>
    <t>New Rajshahi Mobile Bander</t>
  </si>
  <si>
    <t>RET-08641</t>
  </si>
  <si>
    <t>RET-08654</t>
  </si>
  <si>
    <t>RET-08662</t>
  </si>
  <si>
    <t>Ishita Computer &amp; Studio</t>
  </si>
  <si>
    <t>RET-08667</t>
  </si>
  <si>
    <t>RET-08682</t>
  </si>
  <si>
    <t>RET-08685</t>
  </si>
  <si>
    <t>Compact Link</t>
  </si>
  <si>
    <t>RET-08749</t>
  </si>
  <si>
    <t>S Telecom</t>
  </si>
  <si>
    <t>RET-08751</t>
  </si>
  <si>
    <t>Shaju Telecom</t>
  </si>
  <si>
    <t>RET-08781</t>
  </si>
  <si>
    <t>RET-08782</t>
  </si>
  <si>
    <t>RET-08797</t>
  </si>
  <si>
    <t>Hello Bangladesh Telecom</t>
  </si>
  <si>
    <t>RET-08824</t>
  </si>
  <si>
    <t>Teleview Mobile</t>
  </si>
  <si>
    <t>RET-08825</t>
  </si>
  <si>
    <t>A.R Telecom</t>
  </si>
  <si>
    <t>Ujjal Telecom</t>
  </si>
  <si>
    <t>RET-09761</t>
  </si>
  <si>
    <t>Tajul Telecom</t>
  </si>
  <si>
    <t>RET-09779</t>
  </si>
  <si>
    <t>RET-09780</t>
  </si>
  <si>
    <t>RET-09783</t>
  </si>
  <si>
    <t>Selim Electronics</t>
  </si>
  <si>
    <t>RET-09785</t>
  </si>
  <si>
    <t>Bristy  Telecom</t>
  </si>
  <si>
    <t>RET-09791</t>
  </si>
  <si>
    <t>RET-09797</t>
  </si>
  <si>
    <t>Nopur Telecom</t>
  </si>
  <si>
    <t>RET-09798</t>
  </si>
  <si>
    <t>Sigma Telecom</t>
  </si>
  <si>
    <t>RET-09802</t>
  </si>
  <si>
    <t>Alam Mobile House</t>
  </si>
  <si>
    <t>RET-09812</t>
  </si>
  <si>
    <t>Samsul Electronics</t>
  </si>
  <si>
    <t>RET-09838</t>
  </si>
  <si>
    <t>RET-09842</t>
  </si>
  <si>
    <t>RET-09863</t>
  </si>
  <si>
    <t>Saad Mobile Gallery</t>
  </si>
  <si>
    <t>RET-09865</t>
  </si>
  <si>
    <t>Shotota Electronics</t>
  </si>
  <si>
    <t>RET-09893</t>
  </si>
  <si>
    <t>RET-09898</t>
  </si>
  <si>
    <t>RET-09904</t>
  </si>
  <si>
    <t>RET-09913</t>
  </si>
  <si>
    <t>RET-09918</t>
  </si>
  <si>
    <t>TST Telecom</t>
  </si>
  <si>
    <t>RET-09925</t>
  </si>
  <si>
    <t>Laxmi Enterprise Plus</t>
  </si>
  <si>
    <t>RET-09937</t>
  </si>
  <si>
    <t>Rose mobile Corner</t>
  </si>
  <si>
    <t>RET-09946</t>
  </si>
  <si>
    <t>RET-09952</t>
  </si>
  <si>
    <t>S.A Mobile Gallery</t>
  </si>
  <si>
    <t>RET-11447</t>
  </si>
  <si>
    <t>RET-11449</t>
  </si>
  <si>
    <t>RET-11526</t>
  </si>
  <si>
    <t>N.K Telecom</t>
  </si>
  <si>
    <t>RET-11719</t>
  </si>
  <si>
    <t>Ma-moni Telecom</t>
  </si>
  <si>
    <t>RET-11775</t>
  </si>
  <si>
    <t>RET-11819</t>
  </si>
  <si>
    <t>Mobile Point Sales &amp; Servicing Center</t>
  </si>
  <si>
    <t>RET-11879</t>
  </si>
  <si>
    <t>RET-11892</t>
  </si>
  <si>
    <t>RET-12092</t>
  </si>
  <si>
    <t>Star Mobile Corner</t>
  </si>
  <si>
    <t>RET-12105</t>
  </si>
  <si>
    <t>RET-12106</t>
  </si>
  <si>
    <t>Mohorom Time Center</t>
  </si>
  <si>
    <t>RET-12220</t>
  </si>
  <si>
    <t>Khaled Telecom</t>
  </si>
  <si>
    <t>RET-12231</t>
  </si>
  <si>
    <t>RET-12288</t>
  </si>
  <si>
    <t>RET-12296</t>
  </si>
  <si>
    <t>RET-12305</t>
  </si>
  <si>
    <t>RET-12360</t>
  </si>
  <si>
    <t>RET-12371</t>
  </si>
  <si>
    <t>Rimon Telecom</t>
  </si>
  <si>
    <t>RET-12430</t>
  </si>
  <si>
    <t>Momin Watch</t>
  </si>
  <si>
    <t>RET-12448</t>
  </si>
  <si>
    <t>ROBI TELECOM</t>
  </si>
  <si>
    <t>RET-12451</t>
  </si>
  <si>
    <t>PRODIP TELECOM</t>
  </si>
  <si>
    <t>RET-12595</t>
  </si>
  <si>
    <t>HILTON MOBILE</t>
  </si>
  <si>
    <t>RET-12606</t>
  </si>
  <si>
    <t>Sorkar Telecom</t>
  </si>
  <si>
    <t>RET-12609</t>
  </si>
  <si>
    <t>RET-12791</t>
  </si>
  <si>
    <t>Megher choa</t>
  </si>
  <si>
    <t>RET-12817</t>
  </si>
  <si>
    <t>Sohel Store</t>
  </si>
  <si>
    <t>RET-12820</t>
  </si>
  <si>
    <t>Galaxy Moblie</t>
  </si>
  <si>
    <t>RET-12906</t>
  </si>
  <si>
    <t>Hiron Mobile Zone</t>
  </si>
  <si>
    <t>RET-12920</t>
  </si>
  <si>
    <t>World Communication</t>
  </si>
  <si>
    <t>RET-12971</t>
  </si>
  <si>
    <t>S.M Mobile</t>
  </si>
  <si>
    <t>RET-13355</t>
  </si>
  <si>
    <t>M.Telecom 1</t>
  </si>
  <si>
    <t>RET-13415</t>
  </si>
  <si>
    <t>RET-13701</t>
  </si>
  <si>
    <t>Moni Mobile</t>
  </si>
  <si>
    <t>RET-13706</t>
  </si>
  <si>
    <t>Haque Mobile Palace</t>
  </si>
  <si>
    <t>Rafi telecom</t>
  </si>
  <si>
    <t>RET-14696</t>
  </si>
  <si>
    <t>Firoj Telecom</t>
  </si>
  <si>
    <t>RET-14700</t>
  </si>
  <si>
    <t>RET-14733</t>
  </si>
  <si>
    <t>Geetanjali Electronics</t>
  </si>
  <si>
    <t>RET-14830</t>
  </si>
  <si>
    <t>Tansen Electronics</t>
  </si>
  <si>
    <t>RET-14844</t>
  </si>
  <si>
    <t>Pospo Telecom</t>
  </si>
  <si>
    <t>RET-14872</t>
  </si>
  <si>
    <t>RET-15113</t>
  </si>
  <si>
    <t>RET-15294</t>
  </si>
  <si>
    <t>RET-15296</t>
  </si>
  <si>
    <t>Dalim Mobile Corner</t>
  </si>
  <si>
    <t>RET-15297</t>
  </si>
  <si>
    <t>RET-15298</t>
  </si>
  <si>
    <t>RET-15302</t>
  </si>
  <si>
    <t>RET-15304</t>
  </si>
  <si>
    <t>RET-15306</t>
  </si>
  <si>
    <t>Syed Tredars</t>
  </si>
  <si>
    <t>RET-15307</t>
  </si>
  <si>
    <t>RET-15311</t>
  </si>
  <si>
    <t>RET-15339</t>
  </si>
  <si>
    <t>The Dhaka Telecom</t>
  </si>
  <si>
    <t>RET-15943</t>
  </si>
  <si>
    <t>S.S Phone Center</t>
  </si>
  <si>
    <t>RET-16110</t>
  </si>
  <si>
    <t>Aat Kobor Telecom</t>
  </si>
  <si>
    <t>RET-16139</t>
  </si>
  <si>
    <t>RET-16288</t>
  </si>
  <si>
    <t>H Z Telecom</t>
  </si>
  <si>
    <t>RET-16289</t>
  </si>
  <si>
    <t>Shorno Telecom</t>
  </si>
  <si>
    <t>RET-16291</t>
  </si>
  <si>
    <t>RET-16433</t>
  </si>
  <si>
    <t>Soukhin Telecom</t>
  </si>
  <si>
    <t>RET-16478</t>
  </si>
  <si>
    <t>RET-16708</t>
  </si>
  <si>
    <t>World Electronics</t>
  </si>
  <si>
    <t>RET-17821</t>
  </si>
  <si>
    <t>A.R Mobile Zone</t>
  </si>
  <si>
    <t>RET-18202</t>
  </si>
  <si>
    <t>R N Telecom</t>
  </si>
  <si>
    <t>RET-18207</t>
  </si>
  <si>
    <t>RET-18555</t>
  </si>
  <si>
    <t>RET-18855</t>
  </si>
  <si>
    <t>RET-18997</t>
  </si>
  <si>
    <t>RET-18999</t>
  </si>
  <si>
    <t>Jerin Store &amp; Reyad Telecom</t>
  </si>
  <si>
    <t>RET-19001</t>
  </si>
  <si>
    <t>Ambi Electronics &amp; Mobile Center</t>
  </si>
  <si>
    <t>RET-19003</t>
  </si>
  <si>
    <t>Rahi Telecom &amp; Electronics</t>
  </si>
  <si>
    <t>RET-19006</t>
  </si>
  <si>
    <t>Sony Mobile Ghor</t>
  </si>
  <si>
    <t>RET-19013</t>
  </si>
  <si>
    <t>Nahid Mobile</t>
  </si>
  <si>
    <t>RET-19219</t>
  </si>
  <si>
    <t>M/S .Alif Traders</t>
  </si>
  <si>
    <t>RET-19257</t>
  </si>
  <si>
    <t>Majeda Telecom</t>
  </si>
  <si>
    <t>RET-19334</t>
  </si>
  <si>
    <t>RET-19857</t>
  </si>
  <si>
    <t>RET-19864</t>
  </si>
  <si>
    <t>RET-20109</t>
  </si>
  <si>
    <t>Helal Mobile Center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</si>
  <si>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</si>
  <si>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</si>
  <si>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</si>
  <si>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</si>
  <si>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</si>
  <si>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</si>
  <si>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</si>
  <si>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RET-20191</t>
  </si>
  <si>
    <t>RET-20268</t>
  </si>
  <si>
    <t>RET-20270</t>
  </si>
  <si>
    <t>RET-20271</t>
  </si>
  <si>
    <t>Sifat Telecom &amp; Service Center</t>
  </si>
  <si>
    <t>RET-20276</t>
  </si>
  <si>
    <t>Nishana Enterprise</t>
  </si>
  <si>
    <t>RET-20390</t>
  </si>
  <si>
    <t>Kobita Mobile World</t>
  </si>
  <si>
    <t>RET-20447</t>
  </si>
  <si>
    <t>L.R.N Telecom</t>
  </si>
  <si>
    <t>RET-20481</t>
  </si>
  <si>
    <t>Sarker Electronics &amp; Telecom</t>
  </si>
  <si>
    <t>RET-20484</t>
  </si>
  <si>
    <t>Farid Electric &amp; Electronic</t>
  </si>
  <si>
    <t>RET-20493</t>
  </si>
  <si>
    <t>Billa Telecom</t>
  </si>
  <si>
    <t>Nargis Telecom</t>
  </si>
  <si>
    <t>RET-20574</t>
  </si>
  <si>
    <t>Barik Enterprise</t>
  </si>
  <si>
    <t>RET-20575</t>
  </si>
  <si>
    <t>Milon Electronics</t>
  </si>
  <si>
    <t>RET-20577</t>
  </si>
  <si>
    <t>RET-20583</t>
  </si>
  <si>
    <t>Al-Hamim Telecom</t>
  </si>
  <si>
    <t>RET-20588</t>
  </si>
  <si>
    <t>RET-20593</t>
  </si>
  <si>
    <t>RET-20594</t>
  </si>
  <si>
    <t>RET-20596</t>
  </si>
  <si>
    <t>RET-20604</t>
  </si>
  <si>
    <t>RET-20605</t>
  </si>
  <si>
    <t>Masum Variety Store</t>
  </si>
  <si>
    <t>RET-20644</t>
  </si>
  <si>
    <t>Sadia Multi Store</t>
  </si>
  <si>
    <t>Rafid Telecom</t>
  </si>
  <si>
    <t>RET-20755</t>
  </si>
  <si>
    <t>RET-20778</t>
  </si>
  <si>
    <t>RET-20783</t>
  </si>
  <si>
    <t>RET-20785</t>
  </si>
  <si>
    <t>Sipra Telecom</t>
  </si>
  <si>
    <t>RET-20870</t>
  </si>
  <si>
    <t>RET-20909</t>
  </si>
  <si>
    <t>RET-20940</t>
  </si>
  <si>
    <t>Islam Mobile</t>
  </si>
  <si>
    <t>RET-21141</t>
  </si>
  <si>
    <t>RET-21165</t>
  </si>
  <si>
    <t>Rehan Mobile Center</t>
  </si>
  <si>
    <t>RET-21168</t>
  </si>
  <si>
    <t>S D Electronics</t>
  </si>
  <si>
    <t>RET-21172</t>
  </si>
  <si>
    <t>M/S Arup Telecom</t>
  </si>
  <si>
    <t>RET-21173</t>
  </si>
  <si>
    <t>Insan Telecom</t>
  </si>
  <si>
    <t>RET-21198</t>
  </si>
  <si>
    <t>Sritimony Telecom</t>
  </si>
  <si>
    <t>RET-21376</t>
  </si>
  <si>
    <t>Methun Telecom</t>
  </si>
  <si>
    <t>RET-21384</t>
  </si>
  <si>
    <t>Sinha Electronics</t>
  </si>
  <si>
    <t>RET-21655</t>
  </si>
  <si>
    <t>RET-21733</t>
  </si>
  <si>
    <t>RET-22064</t>
  </si>
  <si>
    <t>RET-22069</t>
  </si>
  <si>
    <t>Ovi Mobile Center</t>
  </si>
  <si>
    <t>RET-22169</t>
  </si>
  <si>
    <t>RET-22178</t>
  </si>
  <si>
    <t>RET-22180</t>
  </si>
  <si>
    <t>RET-22309</t>
  </si>
  <si>
    <t>RET-22311</t>
  </si>
  <si>
    <t>Mayer Asherbad Telecom</t>
  </si>
  <si>
    <t>RET-22313</t>
  </si>
  <si>
    <t>Ma Amena Telecom</t>
  </si>
  <si>
    <t>RET-22406</t>
  </si>
  <si>
    <t>Sithi Electronics</t>
  </si>
  <si>
    <t>RET-22444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</si>
  <si>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</si>
  <si>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</si>
  <si>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</si>
  <si>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</si>
  <si>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</si>
  <si>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</si>
  <si>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</si>
  <si>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RET-22679</t>
  </si>
  <si>
    <t>RET-23077</t>
  </si>
  <si>
    <t>M/s Mondal Mobile &amp; Electric House</t>
  </si>
  <si>
    <t>RET-23081</t>
  </si>
  <si>
    <t>RET-23286</t>
  </si>
  <si>
    <t>RET-23352</t>
  </si>
  <si>
    <t>M/S. Khan Telecom</t>
  </si>
  <si>
    <t>RET-23353</t>
  </si>
  <si>
    <t>Omar Faruq Electronics</t>
  </si>
  <si>
    <t>RET-23543</t>
  </si>
  <si>
    <t>RET-23564</t>
  </si>
  <si>
    <t>Rajib Telecom -2</t>
  </si>
  <si>
    <t>RET-23570</t>
  </si>
  <si>
    <t>RET-23623</t>
  </si>
  <si>
    <t>RET-23866</t>
  </si>
  <si>
    <t>RET-23869</t>
  </si>
  <si>
    <t>Sarwar Electronic</t>
  </si>
  <si>
    <t>RET-24336</t>
  </si>
  <si>
    <t>RET-24353</t>
  </si>
  <si>
    <t>Jannat &amp; Sadikul Telecom</t>
  </si>
  <si>
    <t>RET-24361</t>
  </si>
  <si>
    <t>Riba Electronics &amp; Telecom</t>
  </si>
  <si>
    <t>RET-24363</t>
  </si>
  <si>
    <t>Alim Electronics</t>
  </si>
  <si>
    <t>RET-24558</t>
  </si>
  <si>
    <t>Vai Vai Multi Electronics</t>
  </si>
  <si>
    <t>RET-24559</t>
  </si>
  <si>
    <t>Maa Electronic</t>
  </si>
  <si>
    <t>RET-24911</t>
  </si>
  <si>
    <t>RET-25054</t>
  </si>
  <si>
    <t>Mobile Zone &amp; Multimedea</t>
  </si>
  <si>
    <t>RET-25253</t>
  </si>
  <si>
    <t>Nusrat Telecom</t>
  </si>
  <si>
    <t>RET-25255</t>
  </si>
  <si>
    <t>RET-25259</t>
  </si>
  <si>
    <t>M/S Apporupa Enteprise</t>
  </si>
  <si>
    <t>RET-25260</t>
  </si>
  <si>
    <t>RET-25262</t>
  </si>
  <si>
    <t>Sryti Mobile Servising center</t>
  </si>
  <si>
    <t>RET-25263</t>
  </si>
  <si>
    <t>Ma Mobile Collection</t>
  </si>
  <si>
    <t>RET-25267</t>
  </si>
  <si>
    <t>RET-25351</t>
  </si>
  <si>
    <t>World Trade Link</t>
  </si>
  <si>
    <t>RET-25429</t>
  </si>
  <si>
    <t>Upoma Telecom</t>
  </si>
  <si>
    <t>RET-25471</t>
  </si>
  <si>
    <t>Shetu Telecom &amp; Mobile Corner</t>
  </si>
  <si>
    <t>RET-25560</t>
  </si>
  <si>
    <t>Khairul Electronics</t>
  </si>
  <si>
    <t>RET-25675</t>
  </si>
  <si>
    <t>Sherpur Telecom Plus</t>
  </si>
  <si>
    <t>RET-25677</t>
  </si>
  <si>
    <t>Anuska Mobile</t>
  </si>
  <si>
    <t>RET-25679</t>
  </si>
  <si>
    <t>Ma Omla-2</t>
  </si>
  <si>
    <t>RET-25690</t>
  </si>
  <si>
    <t>RET-25750</t>
  </si>
  <si>
    <t>T.R Enterprise</t>
  </si>
  <si>
    <t>RET-25754</t>
  </si>
  <si>
    <t>Rumon Electronics &amp; Telecom Center</t>
  </si>
  <si>
    <t>RET-25756</t>
  </si>
  <si>
    <t>Sourav Telecom &amp; Mobile Servicing Center</t>
  </si>
  <si>
    <t>RET-25759</t>
  </si>
  <si>
    <t>Sohel Telecom &amp; electronics</t>
  </si>
  <si>
    <t>RET-25768</t>
  </si>
  <si>
    <t>Riad &amp; Rifat</t>
  </si>
  <si>
    <t>RET-25794</t>
  </si>
  <si>
    <t>joyardar Telecom</t>
  </si>
  <si>
    <t>RET-25828</t>
  </si>
  <si>
    <t>Shova Mobile &amp; Electronics</t>
  </si>
  <si>
    <t>RET-25845</t>
  </si>
  <si>
    <t>Nido Enterprise</t>
  </si>
  <si>
    <t>RET-25882</t>
  </si>
  <si>
    <t>Nidhin Telecom</t>
  </si>
  <si>
    <t>RET-25966</t>
  </si>
  <si>
    <t>S.K Fansy</t>
  </si>
  <si>
    <t>RET-26041</t>
  </si>
  <si>
    <t>M/S. Sultan Telecom</t>
  </si>
  <si>
    <t>RET-26125</t>
  </si>
  <si>
    <t>Vai-Bon Mobile Center</t>
  </si>
  <si>
    <t>RET-26126</t>
  </si>
  <si>
    <t>Dhaka Mobile Corner</t>
  </si>
  <si>
    <t>RET-26134</t>
  </si>
  <si>
    <t>Ruma Electronics &amp; Mobile Pales</t>
  </si>
  <si>
    <t>RET-26210</t>
  </si>
  <si>
    <t>RET-26211</t>
  </si>
  <si>
    <t>RET-26503</t>
  </si>
  <si>
    <t>Satata telecom</t>
  </si>
  <si>
    <t>RET-26620</t>
  </si>
  <si>
    <t>Mobile Plase Sales &amp; Sales Services Center</t>
  </si>
  <si>
    <t>RET-26720</t>
  </si>
  <si>
    <t>RET-26721</t>
  </si>
  <si>
    <t>Nisha Moni Enterprise</t>
  </si>
  <si>
    <t>RET-26726</t>
  </si>
  <si>
    <t>RET-26736</t>
  </si>
  <si>
    <t>Rezuan Electronics</t>
  </si>
  <si>
    <t>RET-26920</t>
  </si>
  <si>
    <t>Sun Mobile Corner</t>
  </si>
  <si>
    <t>RET-26953</t>
  </si>
  <si>
    <t>Shafiq telecom</t>
  </si>
  <si>
    <t>RET-26977</t>
  </si>
  <si>
    <t>Hallo Bangladesh</t>
  </si>
  <si>
    <t>RET-27046</t>
  </si>
  <si>
    <t>RET-27407</t>
  </si>
  <si>
    <t>Amin Mobile Corner</t>
  </si>
  <si>
    <t>RET-27884</t>
  </si>
  <si>
    <t>Shuvo Mobile Center(Dhunat)</t>
  </si>
  <si>
    <t>RET-27978</t>
  </si>
  <si>
    <t>New SK Telecom</t>
  </si>
  <si>
    <t>RET-28015</t>
  </si>
  <si>
    <t>Mou Mobile &amp; Electronics</t>
  </si>
  <si>
    <t>RET-28023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</si>
  <si>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</si>
  <si>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</si>
  <si>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</si>
  <si>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</si>
  <si>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</si>
  <si>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</si>
  <si>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</si>
  <si>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RET-28148</t>
  </si>
  <si>
    <t>Brothers Telecom (Dupchacia)</t>
  </si>
  <si>
    <t>RET-28203</t>
  </si>
  <si>
    <t>Brothers &amp; Sons Telecom</t>
  </si>
  <si>
    <t>RET-28206</t>
  </si>
  <si>
    <t>M/S Mehedi Traders</t>
  </si>
  <si>
    <t>RET-28276</t>
  </si>
  <si>
    <t>RET-28290</t>
  </si>
  <si>
    <t>Ma Telecom (TuTuL)</t>
  </si>
  <si>
    <t>RET-28292</t>
  </si>
  <si>
    <t>Ma Telecom (Dupchacia)</t>
  </si>
  <si>
    <t>RET-28293</t>
  </si>
  <si>
    <t>RET-28294</t>
  </si>
  <si>
    <t>M &amp; H Tech</t>
  </si>
  <si>
    <t>RET-28384</t>
  </si>
  <si>
    <t>Mondol Electronics &amp; Telecom</t>
  </si>
  <si>
    <t>RET-28389</t>
  </si>
  <si>
    <t>Mahi Telecom(Baghopara)</t>
  </si>
  <si>
    <t>RET-28441</t>
  </si>
  <si>
    <t>Alap Phone Center</t>
  </si>
  <si>
    <t>RET-28442</t>
  </si>
  <si>
    <t>A.Q.P Electronics</t>
  </si>
  <si>
    <t>RET-28444</t>
  </si>
  <si>
    <t>Aive Telecom</t>
  </si>
  <si>
    <t>RET-28613</t>
  </si>
  <si>
    <t>Rashed Phone Fax</t>
  </si>
  <si>
    <t>RET-28750</t>
  </si>
  <si>
    <t>New Bismillah Telecon</t>
  </si>
  <si>
    <t>RET-28879</t>
  </si>
  <si>
    <t>Nur Traders</t>
  </si>
  <si>
    <t>RET-28880</t>
  </si>
  <si>
    <t>Bhai Bhai Telecom &amp; bkash Center</t>
  </si>
  <si>
    <t>RET-28882</t>
  </si>
  <si>
    <t>Jakaria Telecom</t>
  </si>
  <si>
    <t>RET-28889</t>
  </si>
  <si>
    <t>RET-28942</t>
  </si>
  <si>
    <t>RET-28945</t>
  </si>
  <si>
    <t>Rubel Enterprise</t>
  </si>
  <si>
    <t>RET-28947</t>
  </si>
  <si>
    <t>RET-28958</t>
  </si>
  <si>
    <t>Roton Telecom</t>
  </si>
  <si>
    <t>RET-29080</t>
  </si>
  <si>
    <t>Master Telecom-2</t>
  </si>
  <si>
    <t>RET-29237</t>
  </si>
  <si>
    <t>Abed Telecom</t>
  </si>
  <si>
    <t>RET-29373</t>
  </si>
  <si>
    <t>Shahariar Telecom</t>
  </si>
  <si>
    <t>RET-29375</t>
  </si>
  <si>
    <t>NANS Telcom</t>
  </si>
  <si>
    <t>RET-29462</t>
  </si>
  <si>
    <t>Arvi Telecom</t>
  </si>
  <si>
    <t>RET-29480</t>
  </si>
  <si>
    <t>M.S Maa Telecom</t>
  </si>
  <si>
    <t>RET-29499</t>
  </si>
  <si>
    <t>RET-29564</t>
  </si>
  <si>
    <t>Iqbal Telecom and Mobile Servicing Center</t>
  </si>
  <si>
    <t>RET-29568</t>
  </si>
  <si>
    <t>Mamun Telecom and Computer</t>
  </si>
  <si>
    <t>RET-29576</t>
  </si>
  <si>
    <t>RET-29577</t>
  </si>
  <si>
    <t>Soyeb Computer</t>
  </si>
  <si>
    <t>RET-29631</t>
  </si>
  <si>
    <t>RET-29695</t>
  </si>
  <si>
    <t>Mousumi Cosmetics &amp; Telecom</t>
  </si>
  <si>
    <t>RET-29763</t>
  </si>
  <si>
    <t>RET-29779</t>
  </si>
  <si>
    <t>RET-29836</t>
  </si>
  <si>
    <t>Rongdhunu Telecom 1</t>
  </si>
  <si>
    <t>RET-29862</t>
  </si>
  <si>
    <t>RET-29919</t>
  </si>
  <si>
    <t>RET-29923</t>
  </si>
  <si>
    <t>RET-29925</t>
  </si>
  <si>
    <t>Mafuj Telecom</t>
  </si>
  <si>
    <t>RET-29998</t>
  </si>
  <si>
    <t>Karim TelecomTelecom</t>
  </si>
  <si>
    <t>RET-30015</t>
  </si>
  <si>
    <t>Al-Riyad Telecom</t>
  </si>
  <si>
    <t>RET-30039</t>
  </si>
  <si>
    <t>G.R Multimedia &amp; Electric House</t>
  </si>
  <si>
    <t>RET-30118</t>
  </si>
  <si>
    <t>RET-30175</t>
  </si>
  <si>
    <t>RET-30194</t>
  </si>
  <si>
    <t>Sohel mobile Corner</t>
  </si>
  <si>
    <t>RET-30229</t>
  </si>
  <si>
    <t>RET-30527</t>
  </si>
  <si>
    <t>Rongdunu Telecom</t>
  </si>
  <si>
    <t>RET-30530</t>
  </si>
  <si>
    <t>RET-30531</t>
  </si>
  <si>
    <t>Daliya Electronics</t>
  </si>
  <si>
    <t>RET-30561</t>
  </si>
  <si>
    <t xml:space="preserve">Ivi Mobile </t>
  </si>
  <si>
    <t>RET-30590</t>
  </si>
  <si>
    <t>Apon Electronics</t>
  </si>
  <si>
    <t>RET-30591</t>
  </si>
  <si>
    <t>Source Electronics</t>
  </si>
  <si>
    <t>RET-30993</t>
  </si>
  <si>
    <t>Ma Baba Teleom</t>
  </si>
  <si>
    <t>RET-30994</t>
  </si>
  <si>
    <t>Sohan Brand Mobile Showroom</t>
  </si>
  <si>
    <t>RET-31299</t>
  </si>
  <si>
    <t>Kakoli Elections &amp; Telecom</t>
  </si>
  <si>
    <t>RET-31330</t>
  </si>
  <si>
    <t>Zunayed Telecom</t>
  </si>
  <si>
    <t>RET-31412</t>
  </si>
  <si>
    <t>Azad Telecome</t>
  </si>
  <si>
    <t>RET-31605</t>
  </si>
  <si>
    <t>Ayman Telecom</t>
  </si>
  <si>
    <t>RET-31622</t>
  </si>
  <si>
    <t>Ruhani Computer Showroom</t>
  </si>
  <si>
    <t>RET-31623</t>
  </si>
  <si>
    <t>RET-31665</t>
  </si>
  <si>
    <t>Milon Telecom Chandaikona</t>
  </si>
  <si>
    <t>RET-31710</t>
  </si>
  <si>
    <t>Bishash Telecom</t>
  </si>
  <si>
    <t>RET-31712</t>
  </si>
  <si>
    <t>RET-31715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</si>
  <si>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</si>
  <si>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</si>
  <si>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</si>
  <si>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</si>
  <si>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</si>
  <si>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</si>
  <si>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</si>
  <si>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RET-31994</t>
  </si>
  <si>
    <t>RET-32287</t>
  </si>
  <si>
    <t>Raju Telecom 2</t>
  </si>
  <si>
    <t>RET-32402</t>
  </si>
  <si>
    <t>RET-32435</t>
  </si>
  <si>
    <t>RET-32437</t>
  </si>
  <si>
    <t>RET-32447</t>
  </si>
  <si>
    <t>FACEBOOK MOBILE CORNER</t>
  </si>
  <si>
    <t>RET-32461</t>
  </si>
  <si>
    <t>M/S Tamima Electronic</t>
  </si>
  <si>
    <t>RET-32505</t>
  </si>
  <si>
    <t>RET-32522</t>
  </si>
  <si>
    <t>RET-32533</t>
  </si>
  <si>
    <t>Siddique Multimedia</t>
  </si>
  <si>
    <t>RET-32595</t>
  </si>
  <si>
    <t>suraya yasin elec</t>
  </si>
  <si>
    <t>RET-32660</t>
  </si>
  <si>
    <t>Opu Telecom</t>
  </si>
  <si>
    <t>RET-32723</t>
  </si>
  <si>
    <t>Shadhin Bangla Telecom</t>
  </si>
  <si>
    <t>RET-32724</t>
  </si>
  <si>
    <t>Sudha Telecom</t>
  </si>
  <si>
    <t>RET-32725</t>
  </si>
  <si>
    <t>Hamja Electronics</t>
  </si>
  <si>
    <t>RET-32727</t>
  </si>
  <si>
    <t>Nazrul  Electronics</t>
  </si>
  <si>
    <t>RET-32770</t>
  </si>
  <si>
    <t>Jonony Telecom Center</t>
  </si>
  <si>
    <t>RET-32886</t>
  </si>
  <si>
    <t>B R Telecom</t>
  </si>
  <si>
    <t>RET-32887</t>
  </si>
  <si>
    <t>New Bhai Bhai Telecom</t>
  </si>
  <si>
    <t>RET-32942</t>
  </si>
  <si>
    <t>VAI VAI Cosmatics</t>
  </si>
  <si>
    <t>RET-32956</t>
  </si>
  <si>
    <t>Shamim Telecom &amp; Servicing</t>
  </si>
  <si>
    <t>RET-32963</t>
  </si>
  <si>
    <t>RET-33090</t>
  </si>
  <si>
    <t>RET-33095</t>
  </si>
  <si>
    <t>B &amp; F Electronics</t>
  </si>
  <si>
    <t>RET-33096</t>
  </si>
  <si>
    <t>Brothers Mobile Palace</t>
  </si>
  <si>
    <t>RET-33114</t>
  </si>
  <si>
    <t>Hasib Enterprise</t>
  </si>
  <si>
    <t>RET-33233</t>
  </si>
  <si>
    <t>M/S Maisha Mobile Center</t>
  </si>
  <si>
    <t>RET-33298</t>
  </si>
  <si>
    <t>Ismat Telecom</t>
  </si>
  <si>
    <t>RET-33301</t>
  </si>
  <si>
    <t>RET-33302</t>
  </si>
  <si>
    <t>RET-33303</t>
  </si>
  <si>
    <t>Ma Babar Doa-2</t>
  </si>
  <si>
    <t>RET-33408</t>
  </si>
  <si>
    <t>RET-33451</t>
  </si>
  <si>
    <t>Tanjila Telecom 1</t>
  </si>
  <si>
    <t>RET-33452</t>
  </si>
  <si>
    <t>RET-33478</t>
  </si>
  <si>
    <t>RET-33479</t>
  </si>
  <si>
    <t>Asraf Telecom</t>
  </si>
  <si>
    <t>RET-33480</t>
  </si>
  <si>
    <t>RET-33525</t>
  </si>
  <si>
    <t>RET-33527</t>
  </si>
  <si>
    <t>RET-33765</t>
  </si>
  <si>
    <t>Standard Mobile Shop</t>
  </si>
  <si>
    <t>RET-33767</t>
  </si>
  <si>
    <t>GK Communication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</si>
  <si>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</si>
  <si>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</si>
  <si>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</si>
  <si>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</si>
  <si>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</si>
  <si>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</si>
  <si>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</si>
  <si>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</si>
  <si>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</si>
  <si>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RET-33957</t>
  </si>
  <si>
    <t>RET-33958</t>
  </si>
  <si>
    <t>A K Tota Telecom</t>
  </si>
  <si>
    <t>RET-33965</t>
  </si>
  <si>
    <t>Maysha Telecom</t>
  </si>
  <si>
    <t>RET-34022</t>
  </si>
  <si>
    <t>Unique Mobile</t>
  </si>
  <si>
    <t>RET-34023</t>
  </si>
  <si>
    <t>Kakoli Telecom</t>
  </si>
  <si>
    <t>RET-34070</t>
  </si>
  <si>
    <t>Armaf Telecom</t>
  </si>
  <si>
    <t>RET-34088</t>
  </si>
  <si>
    <t>Shamim Mobile Corner</t>
  </si>
  <si>
    <t>RET-34130</t>
  </si>
  <si>
    <t>Boishakhi Enterprise</t>
  </si>
  <si>
    <t>RET-34136</t>
  </si>
  <si>
    <t>CD sound &amp; Electronics</t>
  </si>
  <si>
    <t>RET-34267</t>
  </si>
  <si>
    <t>Pabna Foundation</t>
  </si>
  <si>
    <t>RET-34325</t>
  </si>
  <si>
    <t>RET-34326</t>
  </si>
  <si>
    <t>RET-34327</t>
  </si>
  <si>
    <t>RET-34328</t>
  </si>
  <si>
    <t>RET-34330</t>
  </si>
  <si>
    <t>RET-34381</t>
  </si>
  <si>
    <t>A.D.F multi Electronics</t>
  </si>
  <si>
    <t>RET-34382</t>
  </si>
  <si>
    <t>Maa Telacom</t>
  </si>
  <si>
    <t>RET-34385</t>
  </si>
  <si>
    <t>RET-34391</t>
  </si>
  <si>
    <t>Saron Electronics</t>
  </si>
  <si>
    <t>RET-34392</t>
  </si>
  <si>
    <t>Ahad Enetrprise</t>
  </si>
  <si>
    <t>RET-34393</t>
  </si>
  <si>
    <t>A.K telecom</t>
  </si>
  <si>
    <t>RET-34406</t>
  </si>
  <si>
    <t>RET-34407</t>
  </si>
  <si>
    <t>Maa Telecom_Sonamukhi</t>
  </si>
  <si>
    <t>RET-34450</t>
  </si>
  <si>
    <t>Anis Mobile Galary</t>
  </si>
  <si>
    <t>RET-34451</t>
  </si>
  <si>
    <t>Jinnah Sim Corner</t>
  </si>
  <si>
    <t>RET-34452</t>
  </si>
  <si>
    <t>RET-34455</t>
  </si>
  <si>
    <t>E post Telecom</t>
  </si>
  <si>
    <t>RET-34480</t>
  </si>
  <si>
    <t>Bismillah Electronics 2</t>
  </si>
  <si>
    <t>RET-34490</t>
  </si>
  <si>
    <t>Piyas Electronics</t>
  </si>
  <si>
    <t>RET-34491</t>
  </si>
  <si>
    <t>Labonno Enterprise</t>
  </si>
  <si>
    <t>Liton Enterprise</t>
  </si>
  <si>
    <t>RET-34503</t>
  </si>
  <si>
    <t>RET-34524</t>
  </si>
  <si>
    <t>RET-34527</t>
  </si>
  <si>
    <t>RET-34557</t>
  </si>
  <si>
    <t>M/S Abrar Traders</t>
  </si>
  <si>
    <t>RET-34558</t>
  </si>
  <si>
    <t>RET-34587</t>
  </si>
  <si>
    <t>RET-34640</t>
  </si>
  <si>
    <t>Mondol Traders</t>
  </si>
  <si>
    <t>RET-34642</t>
  </si>
  <si>
    <t>Freedom Life</t>
  </si>
  <si>
    <t>RET-34643</t>
  </si>
  <si>
    <t>RET-34646</t>
  </si>
  <si>
    <t>M/S Rayan Electronics</t>
  </si>
  <si>
    <t>RET-34647</t>
  </si>
  <si>
    <t>Mamun Electronics</t>
  </si>
  <si>
    <t>RET-34649</t>
  </si>
  <si>
    <t>Sarder Super Store</t>
  </si>
  <si>
    <t>RET-34651</t>
  </si>
  <si>
    <t>RET-34678</t>
  </si>
  <si>
    <t>RET-34756</t>
  </si>
  <si>
    <t>RET-34775</t>
  </si>
  <si>
    <t>Sabbir Electronics</t>
  </si>
  <si>
    <t>RET-34814</t>
  </si>
  <si>
    <t>Charghat PC World &amp; Telecom</t>
  </si>
  <si>
    <t>RET-34849</t>
  </si>
  <si>
    <t>RET-34850</t>
  </si>
  <si>
    <t>SHAMIM TELECOM</t>
  </si>
  <si>
    <t>RET-34877</t>
  </si>
  <si>
    <t>RET-34882</t>
  </si>
  <si>
    <t>DEL-0012</t>
  </si>
  <si>
    <t>DEL-0013</t>
  </si>
  <si>
    <t>M/S jony Network Service</t>
  </si>
  <si>
    <t>Hanif Electric &amp; Electronics Media</t>
  </si>
  <si>
    <t>Luna Telecom</t>
  </si>
  <si>
    <t>New Badhon</t>
  </si>
  <si>
    <t>R. G telecom</t>
  </si>
  <si>
    <t>New Mobile view</t>
  </si>
  <si>
    <t>T.M Telecom</t>
  </si>
  <si>
    <t>B.M.C Telecom</t>
  </si>
  <si>
    <t>Sagor Computer Ranihati</t>
  </si>
  <si>
    <t>Asa Electronics</t>
  </si>
  <si>
    <t>Taha telecom</t>
  </si>
  <si>
    <t>M/S Zarif Traders</t>
  </si>
  <si>
    <t>New amena Telecom</t>
  </si>
  <si>
    <t>Md. Abdul Alim</t>
  </si>
  <si>
    <t>Md. Azizul Bari separ</t>
  </si>
  <si>
    <t>Md. Zisan</t>
  </si>
  <si>
    <t>Bar phone Secondary Target Aug'20</t>
  </si>
  <si>
    <t>Bar phone Secondary Achivement Aug'20 (IMEI Entry)</t>
  </si>
  <si>
    <t>SP phone Secondary Target Aug'20</t>
  </si>
  <si>
    <t>SP phone Secondary Achivement Aug'20 (IMEI Entry)</t>
  </si>
  <si>
    <t>RET-11629</t>
  </si>
  <si>
    <t>RET-35048</t>
  </si>
  <si>
    <t>Two Brothers Telecom</t>
  </si>
  <si>
    <t>RET-35050</t>
  </si>
  <si>
    <t>Rakibul Telecom</t>
  </si>
  <si>
    <t>RET-20873</t>
  </si>
  <si>
    <t>RET-11511</t>
  </si>
  <si>
    <t>New mobile fair</t>
  </si>
  <si>
    <t>RET-34175</t>
  </si>
  <si>
    <t>AR Mobile Shop</t>
  </si>
  <si>
    <t>RET-20355</t>
  </si>
  <si>
    <t>Asraful Telecom</t>
  </si>
  <si>
    <t>RET-11514</t>
  </si>
  <si>
    <t>Maa Computer</t>
  </si>
  <si>
    <t>RET-35228</t>
  </si>
  <si>
    <t>RET-35227</t>
  </si>
  <si>
    <t>Anifa Electronics</t>
  </si>
  <si>
    <t>RET-35016</t>
  </si>
  <si>
    <t>Shuvo Digital Studio</t>
  </si>
  <si>
    <t>RET-24883</t>
  </si>
  <si>
    <t>Barsha Computer &amp; Mobile Center</t>
  </si>
  <si>
    <t>RET-31716</t>
  </si>
  <si>
    <t>Md.Masud Rana</t>
  </si>
  <si>
    <t>Bar Target Sep'20</t>
  </si>
  <si>
    <t>SP Target Sep'20</t>
  </si>
  <si>
    <t>Focus retails' Target vs. Achievement Status up to 28th Sep'2020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</si>
</sst>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3" fillId="0" borderId="0" xfId="1" applyNumberFormat="1" applyFont="1" applyBorder="1"/>
    <xf numFmtId="9" fontId="3" fillId="0" borderId="0" xfId="2" applyFont="1" applyBorder="1"/>
    <xf numFmtId="0" fontId="2" fillId="0" borderId="1" xfId="0" applyFont="1" applyBorder="1"/>
    <xf numFmtId="0" fontId="2" fillId="0" borderId="0" xfId="0" applyFont="1" applyBorder="1"/>
    <xf numFmtId="164" fontId="2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43" fontId="2" fillId="0" borderId="0" xfId="0" applyNumberFormat="1" applyFont="1"/>
    <xf numFmtId="9" fontId="2" fillId="0" borderId="0" xfId="2" applyFont="1"/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164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9" fontId="2" fillId="0" borderId="7" xfId="2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9" fontId="2" fillId="0" borderId="9" xfId="2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0" xfId="0" applyNumberFormat="1" applyFont="1" applyBorder="1" applyAlignment="1">
      <alignment vertical="center"/>
    </xf>
    <xf numFmtId="164" fontId="2" fillId="0" borderId="11" xfId="1" applyNumberFormat="1" applyFont="1" applyBorder="1" applyAlignment="1">
      <alignment vertical="center"/>
    </xf>
    <xf numFmtId="9" fontId="2" fillId="0" borderId="11" xfId="2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3" fillId="0" borderId="13" xfId="0" applyNumberFormat="1" applyFont="1" applyBorder="1" applyAlignment="1">
      <alignment vertical="center"/>
    </xf>
    <xf numFmtId="164" fontId="3" fillId="0" borderId="13" xfId="1" applyNumberFormat="1" applyFont="1" applyBorder="1" applyAlignment="1">
      <alignment vertical="center"/>
    </xf>
    <xf numFmtId="9" fontId="3" fillId="0" borderId="3" xfId="2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9" fontId="3" fillId="0" borderId="14" xfId="2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9" fontId="2" fillId="3" borderId="1" xfId="2" applyFont="1" applyFill="1" applyBorder="1"/>
    <xf numFmtId="164" fontId="2" fillId="4" borderId="1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/>
    <xf numFmtId="9" fontId="2" fillId="4" borderId="1" xfId="2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4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4" fontId="5" fillId="6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7" fillId="2" borderId="11" xfId="0" applyFont="1" applyFill="1" applyBorder="1"/>
    <xf numFmtId="0" fontId="4" fillId="2" borderId="12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29"/>
  <sheetViews>
    <sheetView showGridLines="0" workbookViewId="0">
      <pane xSplit="2" ySplit="6" topLeftCell="C7" activePane="bottomRight" state="frozen"/>
      <selection pane="topRight" activeCell="C1" sqref="C1"/>
      <selection pane="bottomLeft" activeCell="A8" sqref="A8"/>
      <selection pane="bottomRight" activeCell="C5" sqref="C5"/>
    </sheetView>
  </sheetViews>
  <sheetFormatPr defaultColWidth="17.33203125" defaultRowHeight="13.8" x14ac:dyDescent="0.3"/>
  <cols>
    <col min="1" max="1" width="1.5546875" style="1" customWidth="1"/>
    <col min="2" max="2" width="17.88671875" style="1" customWidth="1"/>
    <col min="3" max="3" width="13.33203125" style="1" bestFit="1" customWidth="1"/>
    <col min="4" max="4" width="16.6640625" style="1" bestFit="1" customWidth="1"/>
    <col min="5" max="5" width="19" style="1" bestFit="1" customWidth="1"/>
    <col min="6" max="6" width="13.109375" style="1" customWidth="1"/>
    <col min="7" max="7" width="15.5546875" style="1" bestFit="1" customWidth="1"/>
    <col min="8" max="8" width="10.6640625" style="1" bestFit="1" customWidth="1"/>
    <col min="9" max="9" width="13.33203125" style="1" bestFit="1" customWidth="1"/>
    <col min="10" max="10" width="16.6640625" style="1" bestFit="1" customWidth="1"/>
    <col min="11" max="11" width="20.109375" style="1" customWidth="1"/>
    <col min="12" max="12" width="7.6640625" style="1" bestFit="1" customWidth="1"/>
    <col min="13" max="13" width="15.5546875" style="1" bestFit="1" customWidth="1"/>
    <col min="14" max="14" width="10.6640625" style="1" bestFit="1" customWidth="1"/>
    <col min="15" max="16384" width="17.33203125" style="1"/>
  </cols>
  <sheetData>
    <row r="1" spans="2:10" x14ac:dyDescent="0.3">
      <c r="B1" s="9" t="s">
        <v>2798</v>
      </c>
    </row>
    <row r="2" spans="2:10" x14ac:dyDescent="0.3">
      <c r="B2" s="9"/>
    </row>
    <row r="3" spans="2:10" x14ac:dyDescent="0.3">
      <c r="B3" s="5" t="s">
        <v>1968</v>
      </c>
      <c r="C3" s="5">
        <v>30</v>
      </c>
    </row>
    <row r="4" spans="2:10" x14ac:dyDescent="0.3">
      <c r="B4" s="5" t="s">
        <v>1969</v>
      </c>
      <c r="C4" s="5">
        <v>28</v>
      </c>
    </row>
    <row r="5" spans="2:10" x14ac:dyDescent="0.3">
      <c r="B5" s="5" t="s">
        <v>1970</v>
      </c>
      <c r="C5" s="5">
        <f>C3-C4</f>
        <v>2</v>
      </c>
    </row>
    <row r="6" spans="2:10" x14ac:dyDescent="0.3">
      <c r="B6" s="6"/>
      <c r="C6" s="6"/>
    </row>
    <row r="8" spans="2:10" ht="14.4" thickBot="1" x14ac:dyDescent="0.35">
      <c r="B8" s="9" t="s">
        <v>1881</v>
      </c>
      <c r="J8" s="12"/>
    </row>
    <row r="9" spans="2:10" s="14" customFormat="1" ht="27.6" x14ac:dyDescent="0.3">
      <c r="B9" s="69" t="s">
        <v>5</v>
      </c>
      <c r="C9" s="10" t="s">
        <v>1880</v>
      </c>
      <c r="D9" s="10" t="s">
        <v>1876</v>
      </c>
      <c r="E9" s="10" t="s">
        <v>1879</v>
      </c>
      <c r="F9" s="10" t="s">
        <v>1878</v>
      </c>
      <c r="G9" s="10" t="s">
        <v>1877</v>
      </c>
      <c r="H9" s="10" t="s">
        <v>1875</v>
      </c>
      <c r="I9" s="11" t="s">
        <v>1873</v>
      </c>
    </row>
    <row r="10" spans="2:10" x14ac:dyDescent="0.3">
      <c r="B10" s="70" t="s">
        <v>120</v>
      </c>
      <c r="C10" s="5">
        <f>COUNTIFS('Final Target'!$F:$F,'National Summary'!$B10,'Final Target'!$N:$N,"&gt;=120%")</f>
        <v>0</v>
      </c>
      <c r="D10" s="5">
        <f>COUNTIFS('Final Target'!$F:$F,'National Summary'!$B10,'Final Target'!$N:$N,"&gt;=100%",'Final Target'!$N:$N,"&lt;120%")</f>
        <v>0</v>
      </c>
      <c r="E10" s="5">
        <f>COUNTIFS('Final Target'!$F:$F,'National Summary'!$B10,'Final Target'!$N:$N,"&gt;=80%",'Final Target'!$N:$N,"&lt;100%")</f>
        <v>0</v>
      </c>
      <c r="F10" s="5">
        <f>COUNTIFS('Final Target'!$F:$F,'National Summary'!$B10,'Final Target'!$N:$N,"&gt;=50%",'Final Target'!$N:$N,"&lt;80%")</f>
        <v>0</v>
      </c>
      <c r="G10" s="15">
        <f>COUNTIFS('Final Target'!$F:$F,'National Summary'!$B10,'Final Target'!$N:$N,"&gt;=20%",'Final Target'!$N:$N,"&lt;50%")</f>
        <v>0</v>
      </c>
      <c r="H10" s="15">
        <f>COUNTIFS('Final Target'!$F:$F,'National Summary'!$B10,'Final Target'!$N:$N,"&lt;20%")</f>
        <v>0</v>
      </c>
      <c r="I10" s="71">
        <f>SUM(C10:H10)</f>
        <v>0</v>
      </c>
    </row>
    <row r="11" spans="2:10" x14ac:dyDescent="0.3">
      <c r="B11" s="70" t="s">
        <v>271</v>
      </c>
      <c r="C11" s="5">
        <f>COUNTIFS('Final Target'!$F:$F,'National Summary'!$B11,'Final Target'!$N:$N,"&gt;=120%")</f>
        <v>0</v>
      </c>
      <c r="D11" s="5">
        <f>COUNTIFS('Final Target'!$F:$F,'National Summary'!$B11,'Final Target'!$N:$N,"&gt;=100%",'Final Target'!$N:$N,"&lt;120%")</f>
        <v>0</v>
      </c>
      <c r="E11" s="5">
        <f>COUNTIFS('Final Target'!$F:$F,'National Summary'!$B11,'Final Target'!$N:$N,"&gt;=80%",'Final Target'!$N:$N,"&lt;100%")</f>
        <v>0</v>
      </c>
      <c r="F11" s="5">
        <f>COUNTIFS('Final Target'!$F:$F,'National Summary'!$B11,'Final Target'!$N:$N,"&gt;=50%",'Final Target'!$N:$N,"&lt;80%")</f>
        <v>0</v>
      </c>
      <c r="G11" s="15">
        <f>COUNTIFS('Final Target'!$F:$F,'National Summary'!$B11,'Final Target'!$N:$N,"&gt;=20%",'Final Target'!$N:$N,"&lt;50%")</f>
        <v>0</v>
      </c>
      <c r="H11" s="15">
        <f>COUNTIFS('Final Target'!$F:$F,'National Summary'!$B11,'Final Target'!$N:$N,"&lt;20%")</f>
        <v>0</v>
      </c>
      <c r="I11" s="71">
        <f t="shared" ref="I11:I16" si="0">SUM(C11:H11)</f>
        <v>0</v>
      </c>
    </row>
    <row r="12" spans="2:10" x14ac:dyDescent="0.3">
      <c r="B12" s="70" t="s">
        <v>185</v>
      </c>
      <c r="C12" s="5">
        <f>COUNTIFS('Final Target'!$F:$F,'National Summary'!$B12,'Final Target'!$N:$N,"&gt;=120%")</f>
        <v>0</v>
      </c>
      <c r="D12" s="5">
        <f>COUNTIFS('Final Target'!$F:$F,'National Summary'!$B12,'Final Target'!$N:$N,"&gt;=100%",'Final Target'!$N:$N,"&lt;120%")</f>
        <v>0</v>
      </c>
      <c r="E12" s="5">
        <f>COUNTIFS('Final Target'!$F:$F,'National Summary'!$B12,'Final Target'!$N:$N,"&gt;=80%",'Final Target'!$N:$N,"&lt;100%")</f>
        <v>0</v>
      </c>
      <c r="F12" s="5">
        <f>COUNTIFS('Final Target'!$F:$F,'National Summary'!$B12,'Final Target'!$N:$N,"&gt;=50%",'Final Target'!$N:$N,"&lt;80%")</f>
        <v>0</v>
      </c>
      <c r="G12" s="15">
        <f>COUNTIFS('Final Target'!$F:$F,'National Summary'!$B12,'Final Target'!$N:$N,"&gt;=20%",'Final Target'!$N:$N,"&lt;50%")</f>
        <v>0</v>
      </c>
      <c r="H12" s="15">
        <f>COUNTIFS('Final Target'!$F:$F,'National Summary'!$B12,'Final Target'!$N:$N,"&lt;20%")</f>
        <v>0</v>
      </c>
      <c r="I12" s="71">
        <f t="shared" si="0"/>
        <v>0</v>
      </c>
    </row>
    <row r="13" spans="2:10" x14ac:dyDescent="0.3">
      <c r="B13" s="70" t="s">
        <v>9</v>
      </c>
      <c r="C13" s="5">
        <f>COUNTIFS('Final Target'!$F:$F,'National Summary'!$B13,'Final Target'!$N:$N,"&gt;=120%")</f>
        <v>0</v>
      </c>
      <c r="D13" s="5">
        <f>COUNTIFS('Final Target'!$F:$F,'National Summary'!$B13,'Final Target'!$N:$N,"&gt;=100%",'Final Target'!$N:$N,"&lt;120%")</f>
        <v>0</v>
      </c>
      <c r="E13" s="5">
        <f>COUNTIFS('Final Target'!$F:$F,'National Summary'!$B13,'Final Target'!$N:$N,"&gt;=80%",'Final Target'!$N:$N,"&lt;100%")</f>
        <v>0</v>
      </c>
      <c r="F13" s="5">
        <f>COUNTIFS('Final Target'!$F:$F,'National Summary'!$B13,'Final Target'!$N:$N,"&gt;=50%",'Final Target'!$N:$N,"&lt;80%")</f>
        <v>0</v>
      </c>
      <c r="G13" s="15">
        <f>COUNTIFS('Final Target'!$F:$F,'National Summary'!$B13,'Final Target'!$N:$N,"&gt;=20%",'Final Target'!$N:$N,"&lt;50%")</f>
        <v>0</v>
      </c>
      <c r="H13" s="15">
        <f>COUNTIFS('Final Target'!$F:$F,'National Summary'!$B13,'Final Target'!$N:$N,"&lt;20%")</f>
        <v>0</v>
      </c>
      <c r="I13" s="71">
        <f t="shared" si="0"/>
        <v>0</v>
      </c>
    </row>
    <row r="14" spans="2:10" x14ac:dyDescent="0.3">
      <c r="B14" s="70" t="s">
        <v>272</v>
      </c>
      <c r="C14" s="5">
        <f>COUNTIFS('Final Target'!$F:$F,'National Summary'!$B14,'Final Target'!$N:$N,"&gt;=120%")</f>
        <v>0</v>
      </c>
      <c r="D14" s="5">
        <f>COUNTIFS('Final Target'!$F:$F,'National Summary'!$B14,'Final Target'!$N:$N,"&gt;=100%",'Final Target'!$N:$N,"&lt;120%")</f>
        <v>0</v>
      </c>
      <c r="E14" s="5">
        <f>COUNTIFS('Final Target'!$F:$F,'National Summary'!$B14,'Final Target'!$N:$N,"&gt;=80%",'Final Target'!$N:$N,"&lt;100%")</f>
        <v>0</v>
      </c>
      <c r="F14" s="5">
        <f>COUNTIFS('Final Target'!$F:$F,'National Summary'!$B14,'Final Target'!$N:$N,"&gt;=50%",'Final Target'!$N:$N,"&lt;80%")</f>
        <v>0</v>
      </c>
      <c r="G14" s="15">
        <f>COUNTIFS('Final Target'!$F:$F,'National Summary'!$B14,'Final Target'!$N:$N,"&gt;=20%",'Final Target'!$N:$N,"&lt;50%")</f>
        <v>0</v>
      </c>
      <c r="H14" s="15">
        <f>COUNTIFS('Final Target'!$F:$F,'National Summary'!$B14,'Final Target'!$N:$N,"&lt;20%")</f>
        <v>0</v>
      </c>
      <c r="I14" s="71">
        <f t="shared" si="0"/>
        <v>0</v>
      </c>
    </row>
    <row r="15" spans="2:10" x14ac:dyDescent="0.3">
      <c r="B15" s="70" t="s">
        <v>311</v>
      </c>
      <c r="C15" s="5">
        <f>COUNTIFS('Final Target'!$F:$F,'National Summary'!$B15,'Final Target'!$N:$N,"&gt;=120%")</f>
        <v>281</v>
      </c>
      <c r="D15" s="5">
        <f>COUNTIFS('Final Target'!$F:$F,'National Summary'!$B15,'Final Target'!$N:$N,"&gt;=100%",'Final Target'!$N:$N,"&lt;120%")</f>
        <v>191</v>
      </c>
      <c r="E15" s="5">
        <f>COUNTIFS('Final Target'!$F:$F,'National Summary'!$B15,'Final Target'!$N:$N,"&gt;=80%",'Final Target'!$N:$N,"&lt;100%")</f>
        <v>283</v>
      </c>
      <c r="F15" s="5">
        <f>COUNTIFS('Final Target'!$F:$F,'National Summary'!$B15,'Final Target'!$N:$N,"&gt;=50%",'Final Target'!$N:$N,"&lt;80%")</f>
        <v>358</v>
      </c>
      <c r="G15" s="15">
        <f>COUNTIFS('Final Target'!$F:$F,'National Summary'!$B15,'Final Target'!$N:$N,"&gt;=20%",'Final Target'!$N:$N,"&lt;50%")</f>
        <v>215</v>
      </c>
      <c r="H15" s="15">
        <f>COUNTIFS('Final Target'!$F:$F,'National Summary'!$B15,'Final Target'!$N:$N,"&lt;20%")</f>
        <v>65</v>
      </c>
      <c r="I15" s="71">
        <f t="shared" si="0"/>
        <v>1393</v>
      </c>
    </row>
    <row r="16" spans="2:10" x14ac:dyDescent="0.3">
      <c r="B16" s="70" t="s">
        <v>238</v>
      </c>
      <c r="C16" s="5">
        <f>COUNTIFS('Final Target'!$F:$F,'National Summary'!$B16,'Final Target'!$N:$N,"&gt;=120%")</f>
        <v>0</v>
      </c>
      <c r="D16" s="5">
        <f>COUNTIFS('Final Target'!$F:$F,'National Summary'!$B16,'Final Target'!$N:$N,"&gt;=100%",'Final Target'!$N:$N,"&lt;120%")</f>
        <v>0</v>
      </c>
      <c r="E16" s="5">
        <f>COUNTIFS('Final Target'!$F:$F,'National Summary'!$B16,'Final Target'!$N:$N,"&gt;=80%",'Final Target'!$N:$N,"&lt;100%")</f>
        <v>0</v>
      </c>
      <c r="F16" s="5">
        <f>COUNTIFS('Final Target'!$F:$F,'National Summary'!$B16,'Final Target'!$N:$N,"&gt;=50%",'Final Target'!$N:$N,"&lt;80%")</f>
        <v>0</v>
      </c>
      <c r="G16" s="15">
        <f>COUNTIFS('Final Target'!$F:$F,'National Summary'!$B16,'Final Target'!$N:$N,"&gt;=20%",'Final Target'!$N:$N,"&lt;50%")</f>
        <v>0</v>
      </c>
      <c r="H16" s="15">
        <f>COUNTIFS('Final Target'!$F:$F,'National Summary'!$B16,'Final Target'!$N:$N,"&lt;20%")</f>
        <v>0</v>
      </c>
      <c r="I16" s="71">
        <f t="shared" si="0"/>
        <v>0</v>
      </c>
    </row>
    <row r="17" spans="2:9" ht="14.4" thickBot="1" x14ac:dyDescent="0.35">
      <c r="B17" s="72" t="s">
        <v>1865</v>
      </c>
      <c r="C17" s="73">
        <f>SUM(C10:C16)</f>
        <v>281</v>
      </c>
      <c r="D17" s="73">
        <f t="shared" ref="D17:H17" si="1">SUM(D10:D16)</f>
        <v>191</v>
      </c>
      <c r="E17" s="73">
        <f t="shared" si="1"/>
        <v>283</v>
      </c>
      <c r="F17" s="73">
        <f t="shared" si="1"/>
        <v>358</v>
      </c>
      <c r="G17" s="74">
        <f t="shared" si="1"/>
        <v>215</v>
      </c>
      <c r="H17" s="74">
        <f t="shared" si="1"/>
        <v>65</v>
      </c>
      <c r="I17" s="75">
        <f>SUM(I10:I16)</f>
        <v>1393</v>
      </c>
    </row>
    <row r="18" spans="2:9" x14ac:dyDescent="0.3">
      <c r="E18" s="1">
        <f>C17+D17+E17</f>
        <v>755</v>
      </c>
      <c r="F18" s="13"/>
      <c r="I18" s="13">
        <f>E18/I17</f>
        <v>0.54199569274946158</v>
      </c>
    </row>
    <row r="19" spans="2:9" ht="14.4" thickBot="1" x14ac:dyDescent="0.35">
      <c r="B19" s="9" t="s">
        <v>1971</v>
      </c>
    </row>
    <row r="20" spans="2:9" ht="27.6" x14ac:dyDescent="0.3">
      <c r="B20" s="69" t="s">
        <v>5</v>
      </c>
      <c r="C20" s="10" t="s">
        <v>1880</v>
      </c>
      <c r="D20" s="10" t="s">
        <v>1876</v>
      </c>
      <c r="E20" s="10" t="s">
        <v>1879</v>
      </c>
      <c r="F20" s="10" t="s">
        <v>1878</v>
      </c>
      <c r="G20" s="10" t="s">
        <v>1877</v>
      </c>
      <c r="H20" s="10" t="s">
        <v>1875</v>
      </c>
      <c r="I20" s="11" t="s">
        <v>1873</v>
      </c>
    </row>
    <row r="21" spans="2:9" x14ac:dyDescent="0.3">
      <c r="B21" s="70" t="s">
        <v>120</v>
      </c>
      <c r="C21" s="5">
        <f>COUNTIFS('Final Target'!$F:$F,'National Summary'!$B21,'Final Target'!$T:$T,"&gt;=120%")</f>
        <v>0</v>
      </c>
      <c r="D21" s="5">
        <f>COUNTIFS('Final Target'!$F:$F,'National Summary'!$B21,'Final Target'!$T:$T,"&gt;=100%",'Final Target'!$T:$T,"&lt;120%")</f>
        <v>0</v>
      </c>
      <c r="E21" s="5">
        <f>COUNTIFS('Final Target'!$F:$F,'National Summary'!$B21,'Final Target'!$T:$T,"&gt;=80%",'Final Target'!$T:$T,"&lt;100%")</f>
        <v>0</v>
      </c>
      <c r="F21" s="5">
        <f>COUNTIFS('Final Target'!$F:$F,'National Summary'!$B21,'Final Target'!$T:$T,"&gt;=50%",'Final Target'!$T:$T,"&lt;80%")</f>
        <v>0</v>
      </c>
      <c r="G21" s="15">
        <f>COUNTIFS('Final Target'!$F:$F,'National Summary'!$B21,'Final Target'!$T:$T,"&gt;=20%",'Final Target'!$T:$T,"&lt;50%")</f>
        <v>0</v>
      </c>
      <c r="H21" s="15">
        <f>COUNTIFS('Final Target'!$F:$F,'National Summary'!$B21,'Final Target'!$T:$T,"&lt;20%")</f>
        <v>0</v>
      </c>
      <c r="I21" s="71">
        <f>SUM(C21:H21)</f>
        <v>0</v>
      </c>
    </row>
    <row r="22" spans="2:9" x14ac:dyDescent="0.3">
      <c r="B22" s="70" t="s">
        <v>271</v>
      </c>
      <c r="C22" s="5">
        <f>COUNTIFS('Final Target'!$F:$F,'National Summary'!$B22,'Final Target'!$T:$T,"&gt;=120%")</f>
        <v>0</v>
      </c>
      <c r="D22" s="5">
        <f>COUNTIFS('Final Target'!$F:$F,'National Summary'!$B22,'Final Target'!$T:$T,"&gt;=100%",'Final Target'!$T:$T,"&lt;120%")</f>
        <v>0</v>
      </c>
      <c r="E22" s="5">
        <f>COUNTIFS('Final Target'!$F:$F,'National Summary'!$B22,'Final Target'!$T:$T,"&gt;=80%",'Final Target'!$T:$T,"&lt;100%")</f>
        <v>0</v>
      </c>
      <c r="F22" s="5">
        <f>COUNTIFS('Final Target'!$F:$F,'National Summary'!$B22,'Final Target'!$T:$T,"&gt;=50%",'Final Target'!$T:$T,"&lt;80%")</f>
        <v>0</v>
      </c>
      <c r="G22" s="15">
        <f>COUNTIFS('Final Target'!$F:$F,'National Summary'!$B22,'Final Target'!$T:$T,"&gt;=20%",'Final Target'!$T:$T,"&lt;50%")</f>
        <v>0</v>
      </c>
      <c r="H22" s="15">
        <f>COUNTIFS('Final Target'!$F:$F,'National Summary'!$B22,'Final Target'!$T:$T,"&lt;20%")</f>
        <v>0</v>
      </c>
      <c r="I22" s="71">
        <f t="shared" ref="I22:I27" si="2">SUM(C22:H22)</f>
        <v>0</v>
      </c>
    </row>
    <row r="23" spans="2:9" x14ac:dyDescent="0.3">
      <c r="B23" s="70" t="s">
        <v>185</v>
      </c>
      <c r="C23" s="5">
        <f>COUNTIFS('Final Target'!$F:$F,'National Summary'!$B23,'Final Target'!$T:$T,"&gt;=120%")</f>
        <v>0</v>
      </c>
      <c r="D23" s="5">
        <f>COUNTIFS('Final Target'!$F:$F,'National Summary'!$B23,'Final Target'!$T:$T,"&gt;=100%",'Final Target'!$T:$T,"&lt;120%")</f>
        <v>0</v>
      </c>
      <c r="E23" s="5">
        <f>COUNTIFS('Final Target'!$F:$F,'National Summary'!$B23,'Final Target'!$T:$T,"&gt;=80%",'Final Target'!$T:$T,"&lt;100%")</f>
        <v>0</v>
      </c>
      <c r="F23" s="5">
        <f>COUNTIFS('Final Target'!$F:$F,'National Summary'!$B23,'Final Target'!$T:$T,"&gt;=50%",'Final Target'!$T:$T,"&lt;80%")</f>
        <v>0</v>
      </c>
      <c r="G23" s="15">
        <f>COUNTIFS('Final Target'!$F:$F,'National Summary'!$B23,'Final Target'!$T:$T,"&gt;=20%",'Final Target'!$T:$T,"&lt;50%")</f>
        <v>0</v>
      </c>
      <c r="H23" s="15">
        <f>COUNTIFS('Final Target'!$F:$F,'National Summary'!$B23,'Final Target'!$T:$T,"&lt;20%")</f>
        <v>0</v>
      </c>
      <c r="I23" s="71">
        <f t="shared" si="2"/>
        <v>0</v>
      </c>
    </row>
    <row r="24" spans="2:9" x14ac:dyDescent="0.3">
      <c r="B24" s="70" t="s">
        <v>9</v>
      </c>
      <c r="C24" s="5">
        <f>COUNTIFS('Final Target'!$F:$F,'National Summary'!$B24,'Final Target'!$T:$T,"&gt;=120%")</f>
        <v>0</v>
      </c>
      <c r="D24" s="5">
        <f>COUNTIFS('Final Target'!$F:$F,'National Summary'!$B24,'Final Target'!$T:$T,"&gt;=100%",'Final Target'!$T:$T,"&lt;120%")</f>
        <v>0</v>
      </c>
      <c r="E24" s="5">
        <f>COUNTIFS('Final Target'!$F:$F,'National Summary'!$B24,'Final Target'!$T:$T,"&gt;=80%",'Final Target'!$T:$T,"&lt;100%")</f>
        <v>0</v>
      </c>
      <c r="F24" s="5">
        <f>COUNTIFS('Final Target'!$F:$F,'National Summary'!$B24,'Final Target'!$T:$T,"&gt;=50%",'Final Target'!$T:$T,"&lt;80%")</f>
        <v>0</v>
      </c>
      <c r="G24" s="15">
        <f>COUNTIFS('Final Target'!$F:$F,'National Summary'!$B24,'Final Target'!$T:$T,"&gt;=20%",'Final Target'!$T:$T,"&lt;50%")</f>
        <v>0</v>
      </c>
      <c r="H24" s="15">
        <f>COUNTIFS('Final Target'!$F:$F,'National Summary'!$B24,'Final Target'!$T:$T,"&lt;20%")</f>
        <v>0</v>
      </c>
      <c r="I24" s="71">
        <f t="shared" si="2"/>
        <v>0</v>
      </c>
    </row>
    <row r="25" spans="2:9" x14ac:dyDescent="0.3">
      <c r="B25" s="70" t="s">
        <v>272</v>
      </c>
      <c r="C25" s="5">
        <f>COUNTIFS('Final Target'!$F:$F,'National Summary'!$B25,'Final Target'!$T:$T,"&gt;=120%")</f>
        <v>0</v>
      </c>
      <c r="D25" s="5">
        <f>COUNTIFS('Final Target'!$F:$F,'National Summary'!$B25,'Final Target'!$T:$T,"&gt;=100%",'Final Target'!$T:$T,"&lt;120%")</f>
        <v>0</v>
      </c>
      <c r="E25" s="5">
        <f>COUNTIFS('Final Target'!$F:$F,'National Summary'!$B25,'Final Target'!$T:$T,"&gt;=80%",'Final Target'!$T:$T,"&lt;100%")</f>
        <v>0</v>
      </c>
      <c r="F25" s="5">
        <f>COUNTIFS('Final Target'!$F:$F,'National Summary'!$B25,'Final Target'!$T:$T,"&gt;=50%",'Final Target'!$T:$T,"&lt;80%")</f>
        <v>0</v>
      </c>
      <c r="G25" s="15">
        <f>COUNTIFS('Final Target'!$F:$F,'National Summary'!$B25,'Final Target'!$T:$T,"&gt;=20%",'Final Target'!$T:$T,"&lt;50%")</f>
        <v>0</v>
      </c>
      <c r="H25" s="15">
        <f>COUNTIFS('Final Target'!$F:$F,'National Summary'!$B25,'Final Target'!$T:$T,"&lt;20%")</f>
        <v>0</v>
      </c>
      <c r="I25" s="71">
        <f t="shared" si="2"/>
        <v>0</v>
      </c>
    </row>
    <row r="26" spans="2:9" x14ac:dyDescent="0.3">
      <c r="B26" s="70" t="s">
        <v>311</v>
      </c>
      <c r="C26" s="5">
        <f>COUNTIFS('Final Target'!$F:$F,'National Summary'!$B26,'Final Target'!$T:$T,"&gt;=120%")</f>
        <v>713</v>
      </c>
      <c r="D26" s="5">
        <f>COUNTIFS('Final Target'!$F:$F,'National Summary'!$B26,'Final Target'!$T:$T,"&gt;=100%",'Final Target'!$T:$T,"&lt;120%")</f>
        <v>50</v>
      </c>
      <c r="E26" s="5">
        <f>COUNTIFS('Final Target'!$F:$F,'National Summary'!$B26,'Final Target'!$T:$T,"&gt;=80%",'Final Target'!$T:$T,"&lt;100%")</f>
        <v>71</v>
      </c>
      <c r="F26" s="5">
        <f>COUNTIFS('Final Target'!$F:$F,'National Summary'!$B26,'Final Target'!$T:$T,"&gt;=50%",'Final Target'!$T:$T,"&lt;80%")</f>
        <v>209</v>
      </c>
      <c r="G26" s="15">
        <f>COUNTIFS('Final Target'!$F:$F,'National Summary'!$B26,'Final Target'!$T:$T,"&gt;=20%",'Final Target'!$T:$T,"&lt;50%")</f>
        <v>205</v>
      </c>
      <c r="H26" s="15">
        <f>COUNTIFS('Final Target'!$F:$F,'National Summary'!$B26,'Final Target'!$T:$T,"&lt;20%")</f>
        <v>145</v>
      </c>
      <c r="I26" s="71">
        <f t="shared" si="2"/>
        <v>1393</v>
      </c>
    </row>
    <row r="27" spans="2:9" x14ac:dyDescent="0.3">
      <c r="B27" s="70" t="s">
        <v>238</v>
      </c>
      <c r="C27" s="5">
        <f>COUNTIFS('Final Target'!$F:$F,'National Summary'!$B27,'Final Target'!$T:$T,"&gt;=120%")</f>
        <v>0</v>
      </c>
      <c r="D27" s="5">
        <f>COUNTIFS('Final Target'!$F:$F,'National Summary'!$B27,'Final Target'!$T:$T,"&gt;=100%",'Final Target'!$T:$T,"&lt;120%")</f>
        <v>0</v>
      </c>
      <c r="E27" s="5">
        <f>COUNTIFS('Final Target'!$F:$F,'National Summary'!$B27,'Final Target'!$T:$T,"&gt;=80%",'Final Target'!$T:$T,"&lt;100%")</f>
        <v>0</v>
      </c>
      <c r="F27" s="5">
        <f>COUNTIFS('Final Target'!$F:$F,'National Summary'!$B27,'Final Target'!$T:$T,"&gt;=50%",'Final Target'!$T:$T,"&lt;80%")</f>
        <v>0</v>
      </c>
      <c r="G27" s="15">
        <f>COUNTIFS('Final Target'!$F:$F,'National Summary'!$B27,'Final Target'!$T:$T,"&gt;=20%",'Final Target'!$T:$T,"&lt;50%")</f>
        <v>0</v>
      </c>
      <c r="H27" s="15">
        <f>COUNTIFS('Final Target'!$F:$F,'National Summary'!$B27,'Final Target'!$T:$T,"&lt;20%")</f>
        <v>0</v>
      </c>
      <c r="I27" s="71">
        <f t="shared" si="2"/>
        <v>0</v>
      </c>
    </row>
    <row r="28" spans="2:9" ht="14.4" thickBot="1" x14ac:dyDescent="0.35">
      <c r="B28" s="72" t="s">
        <v>1865</v>
      </c>
      <c r="C28" s="73">
        <f>SUM(C21:C27)</f>
        <v>713</v>
      </c>
      <c r="D28" s="73">
        <f t="shared" ref="D28" si="3">SUM(D21:D27)</f>
        <v>50</v>
      </c>
      <c r="E28" s="73">
        <f t="shared" ref="E28" si="4">SUM(E21:E27)</f>
        <v>71</v>
      </c>
      <c r="F28" s="73">
        <f t="shared" ref="F28" si="5">SUM(F21:F27)</f>
        <v>209</v>
      </c>
      <c r="G28" s="74">
        <f t="shared" ref="G28" si="6">SUM(G21:G27)</f>
        <v>205</v>
      </c>
      <c r="H28" s="74">
        <f t="shared" ref="H28" si="7">SUM(H21:H27)</f>
        <v>145</v>
      </c>
      <c r="I28" s="75">
        <f t="shared" ref="I28" si="8">SUM(I21:I27)</f>
        <v>1393</v>
      </c>
    </row>
    <row r="29" spans="2:9" x14ac:dyDescent="0.3">
      <c r="E29" s="1">
        <f>C28+D28+E28</f>
        <v>834</v>
      </c>
      <c r="F29" s="13"/>
      <c r="I29" s="13">
        <f>E29/I28</f>
        <v>0.59870782483847806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14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22" sqref="D22"/>
    </sheetView>
  </sheetViews>
  <sheetFormatPr defaultColWidth="13.109375" defaultRowHeight="13.8" x14ac:dyDescent="0.3"/>
  <cols>
    <col min="1" max="1" width="3.44140625" style="16" customWidth="1"/>
    <col min="2" max="2" width="18" style="17" customWidth="1"/>
    <col min="3" max="4" width="13.109375" style="16"/>
    <col min="5" max="5" width="18" style="16" customWidth="1"/>
    <col min="6" max="6" width="19.5546875" style="16" customWidth="1"/>
    <col min="7" max="7" width="13.109375" style="16"/>
    <col min="8" max="8" width="16.44140625" style="16" bestFit="1" customWidth="1"/>
    <col min="9" max="10" width="13.109375" style="16"/>
    <col min="11" max="11" width="16.44140625" style="16" bestFit="1" customWidth="1"/>
    <col min="12" max="12" width="21.5546875" style="16" customWidth="1"/>
    <col min="13" max="13" width="13.109375" style="16"/>
    <col min="14" max="14" width="16.44140625" style="16" bestFit="1" customWidth="1"/>
    <col min="15" max="16384" width="13.109375" style="16"/>
  </cols>
  <sheetData>
    <row r="1" spans="2:15" x14ac:dyDescent="0.3">
      <c r="B1" s="9" t="str">
        <f>'National Summary'!B1</f>
        <v>Focus retails' Target vs. Achievement Status up to 28th Sep'2020</v>
      </c>
      <c r="C1" s="1"/>
    </row>
    <row r="2" spans="2:15" x14ac:dyDescent="0.3">
      <c r="B2" s="9"/>
      <c r="C2" s="1"/>
    </row>
    <row r="3" spans="2:15" x14ac:dyDescent="0.3">
      <c r="B3" s="5" t="s">
        <v>1968</v>
      </c>
      <c r="C3" s="5">
        <f>'National Summary'!C3</f>
        <v>30</v>
      </c>
    </row>
    <row r="4" spans="2:15" x14ac:dyDescent="0.3">
      <c r="B4" s="5" t="s">
        <v>1969</v>
      </c>
      <c r="C4" s="5">
        <f>'National Summary'!C4</f>
        <v>28</v>
      </c>
    </row>
    <row r="5" spans="2:15" x14ac:dyDescent="0.3">
      <c r="B5" s="5" t="s">
        <v>1970</v>
      </c>
      <c r="C5" s="5">
        <f>C3-C4</f>
        <v>2</v>
      </c>
    </row>
    <row r="6" spans="2:15" ht="14.4" thickBot="1" x14ac:dyDescent="0.35"/>
    <row r="7" spans="2:15" s="14" customFormat="1" ht="42" thickBot="1" x14ac:dyDescent="0.35">
      <c r="B7" s="18" t="s">
        <v>5</v>
      </c>
      <c r="C7" s="19" t="s">
        <v>4</v>
      </c>
      <c r="D7" s="18" t="s">
        <v>1868</v>
      </c>
      <c r="E7" s="20" t="s">
        <v>2769</v>
      </c>
      <c r="F7" s="20" t="s">
        <v>2770</v>
      </c>
      <c r="G7" s="20" t="s">
        <v>1869</v>
      </c>
      <c r="H7" s="20" t="s">
        <v>1861</v>
      </c>
      <c r="I7" s="19" t="s">
        <v>1870</v>
      </c>
      <c r="J7" s="21" t="s">
        <v>1871</v>
      </c>
      <c r="K7" s="20" t="s">
        <v>2771</v>
      </c>
      <c r="L7" s="20" t="s">
        <v>2772</v>
      </c>
      <c r="M7" s="20" t="s">
        <v>1869</v>
      </c>
      <c r="N7" s="20" t="s">
        <v>1861</v>
      </c>
      <c r="O7" s="19" t="s">
        <v>1870</v>
      </c>
    </row>
    <row r="8" spans="2:15" x14ac:dyDescent="0.3">
      <c r="B8" s="78" t="s">
        <v>311</v>
      </c>
      <c r="C8" s="22" t="s">
        <v>574</v>
      </c>
      <c r="D8" s="23">
        <f>COUNTIFS('Final Target'!E:E,'Zone wise Summary'!C8:C45,'Final Target'!J:J,"Y")</f>
        <v>385</v>
      </c>
      <c r="E8" s="24">
        <f>SUMIFS('Final Target'!L:L,'Final Target'!E:E,'Zone wise Summary'!C8)</f>
        <v>21322552.896666672</v>
      </c>
      <c r="F8" s="24">
        <f>SUMIFS('Final Target'!M:M,'Final Target'!E:E,'Zone wise Summary'!C8)</f>
        <v>16756970</v>
      </c>
      <c r="G8" s="25">
        <f t="shared" ref="G8:G13" si="0">F8/E8</f>
        <v>0.78588009987395069</v>
      </c>
      <c r="H8" s="24">
        <f t="shared" ref="H8:H13" si="1">F8/$C$4*$C$3</f>
        <v>17953896.428571429</v>
      </c>
      <c r="I8" s="26">
        <f t="shared" ref="I8:I13" si="2">H8/E8</f>
        <v>0.84201439272209</v>
      </c>
      <c r="J8" s="27">
        <f>COUNTIFS('Final Target'!E:E,'Zone wise Summary'!C8:C45,'Final Target'!K:K,"Y")</f>
        <v>244</v>
      </c>
      <c r="K8" s="24">
        <f>SUMIFS('Final Target'!R:R,'Final Target'!E:E,'Zone wise Summary'!C8)</f>
        <v>22367172.759999998</v>
      </c>
      <c r="L8" s="24">
        <f>SUMIFS('Final Target'!S:S,'Final Target'!E:E,'Zone wise Summary'!C8)</f>
        <v>13053425</v>
      </c>
      <c r="M8" s="25">
        <f t="shared" ref="M8:M14" si="3">L8/K8</f>
        <v>0.58359745060600143</v>
      </c>
      <c r="N8" s="24">
        <f t="shared" ref="N8:N13" si="4">L8/$C$4*$C$3</f>
        <v>13985812.5</v>
      </c>
      <c r="O8" s="26">
        <f t="shared" ref="O8:O14" si="5">N8/K8</f>
        <v>0.62528298279214445</v>
      </c>
    </row>
    <row r="9" spans="2:15" x14ac:dyDescent="0.3">
      <c r="B9" s="79"/>
      <c r="C9" s="28" t="s">
        <v>589</v>
      </c>
      <c r="D9" s="29">
        <f>COUNTIFS('Final Target'!E:E,'Zone wise Summary'!C8:C46,'Final Target'!J:J,"Y")</f>
        <v>142</v>
      </c>
      <c r="E9" s="30">
        <f>SUMIFS('Final Target'!L:L,'Final Target'!E:E,'Zone wise Summary'!C9)</f>
        <v>14982283.984999999</v>
      </c>
      <c r="F9" s="30">
        <f>SUMIFS('Final Target'!M:M,'Final Target'!E:E,'Zone wise Summary'!C9)</f>
        <v>12049600</v>
      </c>
      <c r="G9" s="31">
        <f t="shared" si="0"/>
        <v>0.80425654807129865</v>
      </c>
      <c r="H9" s="30">
        <f t="shared" si="1"/>
        <v>12910285.714285715</v>
      </c>
      <c r="I9" s="32">
        <f t="shared" si="2"/>
        <v>0.86170344436210577</v>
      </c>
      <c r="J9" s="33">
        <f>COUNTIFS('Final Target'!E:E,'Zone wise Summary'!C8:C46,'Final Target'!K:K,"Y")</f>
        <v>93</v>
      </c>
      <c r="K9" s="30">
        <f>SUMIFS('Final Target'!R:R,'Final Target'!E:E,'Zone wise Summary'!C9)</f>
        <v>16913707.059999995</v>
      </c>
      <c r="L9" s="30">
        <f>SUMIFS('Final Target'!S:S,'Final Target'!E:E,'Zone wise Summary'!C9)</f>
        <v>11380980</v>
      </c>
      <c r="M9" s="31">
        <f t="shared" si="3"/>
        <v>0.6728850132987938</v>
      </c>
      <c r="N9" s="30">
        <f t="shared" si="4"/>
        <v>12193907.142857142</v>
      </c>
      <c r="O9" s="32">
        <f t="shared" si="5"/>
        <v>0.72094822853442186</v>
      </c>
    </row>
    <row r="10" spans="2:15" x14ac:dyDescent="0.3">
      <c r="B10" s="79"/>
      <c r="C10" s="28" t="s">
        <v>473</v>
      </c>
      <c r="D10" s="29">
        <f>COUNTIFS('Final Target'!E:E,'Zone wise Summary'!C9:C47,'Final Target'!J:J,"Y")</f>
        <v>168</v>
      </c>
      <c r="E10" s="30">
        <f>SUMIFS('Final Target'!L:L,'Final Target'!E:E,'Zone wise Summary'!C10)</f>
        <v>13427046.834999997</v>
      </c>
      <c r="F10" s="30">
        <f>SUMIFS('Final Target'!M:M,'Final Target'!E:E,'Zone wise Summary'!C10)</f>
        <v>10756515</v>
      </c>
      <c r="G10" s="31">
        <f t="shared" si="0"/>
        <v>0.80110802711741658</v>
      </c>
      <c r="H10" s="30">
        <f t="shared" si="1"/>
        <v>11524837.5</v>
      </c>
      <c r="I10" s="32">
        <f t="shared" si="2"/>
        <v>0.85833002905437494</v>
      </c>
      <c r="J10" s="33">
        <f>COUNTIFS('Final Target'!E:E,'Zone wise Summary'!C9:C47,'Final Target'!K:K,"Y")</f>
        <v>41</v>
      </c>
      <c r="K10" s="30">
        <f>SUMIFS('Final Target'!R:R,'Final Target'!E:E,'Zone wise Summary'!C10)</f>
        <v>5110353.4799999995</v>
      </c>
      <c r="L10" s="30">
        <f>SUMIFS('Final Target'!S:S,'Final Target'!E:E,'Zone wise Summary'!C10)</f>
        <v>3680095</v>
      </c>
      <c r="M10" s="31">
        <f t="shared" si="3"/>
        <v>0.72012533270007784</v>
      </c>
      <c r="N10" s="30">
        <f t="shared" si="4"/>
        <v>3942958.9285714286</v>
      </c>
      <c r="O10" s="32">
        <f t="shared" si="5"/>
        <v>0.77156285646436906</v>
      </c>
    </row>
    <row r="11" spans="2:15" x14ac:dyDescent="0.3">
      <c r="B11" s="79"/>
      <c r="C11" s="28" t="s">
        <v>310</v>
      </c>
      <c r="D11" s="29">
        <f>COUNTIFS('Final Target'!E:E,'Zone wise Summary'!C10:C48,'Final Target'!J:J,"Y")</f>
        <v>300</v>
      </c>
      <c r="E11" s="30">
        <f>SUMIFS('Final Target'!L:L,'Final Target'!E:E,'Zone wise Summary'!C11)</f>
        <v>21597000.87166667</v>
      </c>
      <c r="F11" s="30">
        <f>SUMIFS('Final Target'!M:M,'Final Target'!E:E,'Zone wise Summary'!C11)</f>
        <v>21782080</v>
      </c>
      <c r="G11" s="31">
        <f t="shared" si="0"/>
        <v>1.0085696680494252</v>
      </c>
      <c r="H11" s="30">
        <f t="shared" si="1"/>
        <v>23337942.857142854</v>
      </c>
      <c r="I11" s="32">
        <f t="shared" si="2"/>
        <v>1.080610358624384</v>
      </c>
      <c r="J11" s="33">
        <f>COUNTIFS('Final Target'!E:E,'Zone wise Summary'!C10:C48,'Final Target'!K:K,"Y")</f>
        <v>144</v>
      </c>
      <c r="K11" s="30">
        <f>SUMIFS('Final Target'!R:R,'Final Target'!E:E,'Zone wise Summary'!C11)</f>
        <v>17144124.423333339</v>
      </c>
      <c r="L11" s="30">
        <f>SUMIFS('Final Target'!S:S,'Final Target'!E:E,'Zone wise Summary'!C11)</f>
        <v>11443575</v>
      </c>
      <c r="M11" s="31">
        <f t="shared" si="3"/>
        <v>0.66749253081861504</v>
      </c>
      <c r="N11" s="30">
        <f t="shared" si="4"/>
        <v>12260973.214285715</v>
      </c>
      <c r="O11" s="32">
        <f t="shared" si="5"/>
        <v>0.71517056873423046</v>
      </c>
    </row>
    <row r="12" spans="2:15" x14ac:dyDescent="0.3">
      <c r="B12" s="79"/>
      <c r="C12" s="28" t="s">
        <v>311</v>
      </c>
      <c r="D12" s="29">
        <f>COUNTIFS('Final Target'!E:E,'Zone wise Summary'!C11:C49,'Final Target'!J:J,"Y")</f>
        <v>216</v>
      </c>
      <c r="E12" s="30">
        <f>SUMIFS('Final Target'!L:L,'Final Target'!E:E,'Zone wise Summary'!C12)</f>
        <v>15430727.233333334</v>
      </c>
      <c r="F12" s="30">
        <f>SUMIFS('Final Target'!M:M,'Final Target'!E:E,'Zone wise Summary'!C12)</f>
        <v>14270410</v>
      </c>
      <c r="G12" s="31">
        <f t="shared" si="0"/>
        <v>0.9248047602820153</v>
      </c>
      <c r="H12" s="30">
        <f t="shared" si="1"/>
        <v>15289725</v>
      </c>
      <c r="I12" s="32">
        <f t="shared" si="2"/>
        <v>0.99086224315930216</v>
      </c>
      <c r="J12" s="33">
        <f>COUNTIFS('Final Target'!E:E,'Zone wise Summary'!C11:C49,'Final Target'!K:K,"Y")</f>
        <v>82</v>
      </c>
      <c r="K12" s="30">
        <f>SUMIFS('Final Target'!R:R,'Final Target'!E:E,'Zone wise Summary'!C12)</f>
        <v>11646461.516666668</v>
      </c>
      <c r="L12" s="30">
        <f>SUMIFS('Final Target'!S:S,'Final Target'!E:E,'Zone wise Summary'!C12)</f>
        <v>9153070</v>
      </c>
      <c r="M12" s="31">
        <f t="shared" si="3"/>
        <v>0.78590995100971228</v>
      </c>
      <c r="N12" s="30">
        <f t="shared" si="4"/>
        <v>9806860.7142857146</v>
      </c>
      <c r="O12" s="32">
        <f t="shared" si="5"/>
        <v>0.84204637608183464</v>
      </c>
    </row>
    <row r="13" spans="2:15" ht="14.4" thickBot="1" x14ac:dyDescent="0.35">
      <c r="B13" s="80"/>
      <c r="C13" s="34" t="s">
        <v>789</v>
      </c>
      <c r="D13" s="35">
        <f>COUNTIFS('Final Target'!E:E,'Zone wise Summary'!C12:C50,'Final Target'!J:J,"Y")</f>
        <v>144</v>
      </c>
      <c r="E13" s="36">
        <f>SUMIFS('Final Target'!L:L,'Final Target'!E:E,'Zone wise Summary'!C13)</f>
        <v>11864320.999999996</v>
      </c>
      <c r="F13" s="36">
        <f>SUMIFS('Final Target'!M:M,'Final Target'!E:E,'Zone wise Summary'!C13)</f>
        <v>9832645</v>
      </c>
      <c r="G13" s="37">
        <f t="shared" si="0"/>
        <v>0.82875749905957563</v>
      </c>
      <c r="H13" s="36">
        <f t="shared" si="1"/>
        <v>10534976.785714285</v>
      </c>
      <c r="I13" s="38">
        <f t="shared" si="2"/>
        <v>0.88795446327811667</v>
      </c>
      <c r="J13" s="39">
        <f>COUNTIFS('Final Target'!E:E,'Zone wise Summary'!C12:C50,'Final Target'!K:K,"Y")</f>
        <v>117</v>
      </c>
      <c r="K13" s="36">
        <f>SUMIFS('Final Target'!R:R,'Final Target'!E:E,'Zone wise Summary'!C13)</f>
        <v>12072618.836666664</v>
      </c>
      <c r="L13" s="36">
        <f>SUMIFS('Final Target'!S:S,'Final Target'!E:E,'Zone wise Summary'!C13)</f>
        <v>6630680</v>
      </c>
      <c r="M13" s="37">
        <f t="shared" si="3"/>
        <v>0.5492329452050172</v>
      </c>
      <c r="N13" s="36">
        <f t="shared" si="4"/>
        <v>7104300</v>
      </c>
      <c r="O13" s="38">
        <f t="shared" si="5"/>
        <v>0.58846386986251842</v>
      </c>
    </row>
    <row r="14" spans="2:15" ht="15.75" customHeight="1" thickBot="1" x14ac:dyDescent="0.35">
      <c r="B14" s="76" t="s">
        <v>1865</v>
      </c>
      <c r="C14" s="77"/>
      <c r="D14" s="40">
        <f>SUM(D8:D13)</f>
        <v>1355</v>
      </c>
      <c r="E14" s="41">
        <f>SUM(E8:E13)</f>
        <v>98623932.821666673</v>
      </c>
      <c r="F14" s="41">
        <f>SUM(F8:F13)</f>
        <v>85448220</v>
      </c>
      <c r="G14" s="42">
        <f>F14/E14</f>
        <v>0.86640450806711189</v>
      </c>
      <c r="H14" s="43">
        <f t="shared" ref="H14" si="6">F14/C$4*31</f>
        <v>94603386.428571418</v>
      </c>
      <c r="I14" s="44">
        <f>H14/E14</f>
        <v>0.95923356250287373</v>
      </c>
      <c r="J14" s="40">
        <f>SUM(J8:J13)</f>
        <v>721</v>
      </c>
      <c r="K14" s="41">
        <f>SUM(K8:K13)</f>
        <v>85254438.076666653</v>
      </c>
      <c r="L14" s="41">
        <f>SUM(L8:L13)</f>
        <v>55341825</v>
      </c>
      <c r="M14" s="42">
        <f t="shared" si="3"/>
        <v>0.64913717395254922</v>
      </c>
      <c r="N14" s="43">
        <f t="shared" ref="N14" si="7">L14/C$4*31</f>
        <v>61271306.25</v>
      </c>
      <c r="O14" s="44">
        <f t="shared" si="5"/>
        <v>0.71868758544746525</v>
      </c>
    </row>
  </sheetData>
  <mergeCells count="2">
    <mergeCell ref="B14:C14"/>
    <mergeCell ref="B8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399"/>
  <sheetViews>
    <sheetView showGridLines="0"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6" sqref="C6"/>
    </sheetView>
  </sheetViews>
  <sheetFormatPr defaultColWidth="9.109375" defaultRowHeight="13.8" x14ac:dyDescent="0.3"/>
  <cols>
    <col min="1" max="1" width="16.6640625" style="2" bestFit="1" customWidth="1"/>
    <col min="2" max="2" width="25.5546875" style="1" customWidth="1"/>
    <col min="3" max="3" width="14.44140625" style="1" bestFit="1" customWidth="1"/>
    <col min="4" max="4" width="25.44140625" style="1" customWidth="1"/>
    <col min="5" max="5" width="12.44140625" style="1" bestFit="1" customWidth="1"/>
    <col min="6" max="6" width="12.109375" style="1" bestFit="1" customWidth="1"/>
    <col min="7" max="7" width="29.6640625" style="1" bestFit="1" customWidth="1"/>
    <col min="8" max="8" width="4.33203125" style="2" bestFit="1" customWidth="1"/>
    <col min="9" max="9" width="8" style="1" bestFit="1" customWidth="1"/>
    <col min="10" max="10" width="14.5546875" style="1" bestFit="1" customWidth="1"/>
    <col min="11" max="11" width="13.44140625" style="1" customWidth="1"/>
    <col min="12" max="12" width="15.44140625" style="1" bestFit="1" customWidth="1"/>
    <col min="13" max="14" width="15.44140625" style="1" customWidth="1"/>
    <col min="15" max="15" width="19.44140625" style="1" bestFit="1" customWidth="1"/>
    <col min="16" max="17" width="15.44140625" style="1" customWidth="1"/>
    <col min="18" max="18" width="16.44140625" style="1" customWidth="1"/>
    <col min="19" max="20" width="15.44140625" style="1" customWidth="1"/>
    <col min="21" max="21" width="19.44140625" style="1" bestFit="1" customWidth="1"/>
    <col min="22" max="22" width="15.44140625" style="7" customWidth="1"/>
    <col min="23" max="23" width="15.44140625" style="1" customWidth="1"/>
    <col min="24" max="16384" width="9.109375" style="1"/>
  </cols>
  <sheetData>
    <row r="1" spans="1:23" x14ac:dyDescent="0.3">
      <c r="A1" s="68" t="str">
        <f>'Zone wise Summary'!B1</f>
        <v>Focus retails' Target vs. Achievement Status up to 28th Sep'2020</v>
      </c>
    </row>
    <row r="2" spans="1:23" x14ac:dyDescent="0.3">
      <c r="A2" s="8" t="s">
        <v>1968</v>
      </c>
      <c r="B2" s="5">
        <f>'Zone wise Summary'!C3</f>
        <v>30</v>
      </c>
    </row>
    <row r="3" spans="1:23" x14ac:dyDescent="0.3">
      <c r="A3" s="8" t="s">
        <v>1969</v>
      </c>
      <c r="B3" s="5">
        <f>'Zone wise Summary'!C4</f>
        <v>28</v>
      </c>
    </row>
    <row r="4" spans="1:23" x14ac:dyDescent="0.3">
      <c r="A4" s="8" t="s">
        <v>1970</v>
      </c>
      <c r="B4" s="5">
        <f>B2-B3</f>
        <v>2</v>
      </c>
    </row>
    <row r="5" spans="1:23" x14ac:dyDescent="0.3">
      <c r="L5" s="3">
        <f>SUBTOTAL(9,L7:L1048576)</f>
        <v>98623932.821666732</v>
      </c>
      <c r="M5" s="3">
        <f>SUBTOTAL(9,M7:M1048576)</f>
        <v>85448220</v>
      </c>
      <c r="N5" s="4">
        <f>M5/L5</f>
        <v>0.86640450806711133</v>
      </c>
      <c r="O5" s="4"/>
      <c r="P5" s="3">
        <f>SUBTOTAL(9,P7:P1048576)</f>
        <v>91551664.285714224</v>
      </c>
      <c r="Q5" s="4">
        <f>P5/L5</f>
        <v>0.92829054435761871</v>
      </c>
      <c r="R5" s="3">
        <f>SUBTOTAL(9,R7:R1048576)</f>
        <v>85254438.076666653</v>
      </c>
      <c r="S5" s="3">
        <f>SUBTOTAL(9,S7:S1048576)</f>
        <v>55341825</v>
      </c>
      <c r="T5" s="4">
        <f>IFERROR(S5/R5,0)</f>
        <v>0.64913717395254922</v>
      </c>
      <c r="U5" s="4"/>
      <c r="V5" s="3">
        <f>SUBTOTAL(9,V7:V1048576)</f>
        <v>59294812.49999968</v>
      </c>
      <c r="W5" s="4">
        <f>IFERROR(V5/R5,0)</f>
        <v>0.6955041149491562</v>
      </c>
    </row>
    <row r="6" spans="1:23" x14ac:dyDescent="0.3">
      <c r="A6" s="62" t="s">
        <v>0</v>
      </c>
      <c r="B6" s="63" t="s">
        <v>1</v>
      </c>
      <c r="C6" s="64" t="s">
        <v>2</v>
      </c>
      <c r="D6" s="63" t="s">
        <v>3</v>
      </c>
      <c r="E6" s="64" t="s">
        <v>4</v>
      </c>
      <c r="F6" s="64" t="s">
        <v>5</v>
      </c>
      <c r="G6" s="64" t="s">
        <v>1882</v>
      </c>
      <c r="H6" s="62" t="s">
        <v>6</v>
      </c>
      <c r="I6" s="64" t="s">
        <v>7</v>
      </c>
      <c r="J6" s="64" t="s">
        <v>1866</v>
      </c>
      <c r="K6" s="64" t="s">
        <v>1867</v>
      </c>
      <c r="L6" s="65" t="s">
        <v>2796</v>
      </c>
      <c r="M6" s="65" t="s">
        <v>1863</v>
      </c>
      <c r="N6" s="65" t="s">
        <v>1860</v>
      </c>
      <c r="O6" s="65" t="s">
        <v>1874</v>
      </c>
      <c r="P6" s="65" t="s">
        <v>1861</v>
      </c>
      <c r="Q6" s="65" t="s">
        <v>1862</v>
      </c>
      <c r="R6" s="66" t="s">
        <v>2797</v>
      </c>
      <c r="S6" s="66" t="s">
        <v>1864</v>
      </c>
      <c r="T6" s="66" t="s">
        <v>1860</v>
      </c>
      <c r="U6" s="66" t="s">
        <v>1874</v>
      </c>
      <c r="V6" s="67" t="s">
        <v>1861</v>
      </c>
      <c r="W6" s="66" t="s">
        <v>1862</v>
      </c>
    </row>
    <row r="7" spans="1:23" x14ac:dyDescent="0.3">
      <c r="A7" s="8" t="s">
        <v>585</v>
      </c>
      <c r="B7" s="5" t="s">
        <v>586</v>
      </c>
      <c r="C7" s="46" t="s">
        <v>1196</v>
      </c>
      <c r="D7" s="46" t="s">
        <v>1197</v>
      </c>
      <c r="E7" s="46" t="s">
        <v>589</v>
      </c>
      <c r="F7" s="46" t="s">
        <v>311</v>
      </c>
      <c r="G7" s="46" t="s">
        <v>1918</v>
      </c>
      <c r="H7" s="47" t="s">
        <v>11</v>
      </c>
      <c r="I7" s="47" t="s">
        <v>13</v>
      </c>
      <c r="J7" s="48" t="s">
        <v>11</v>
      </c>
      <c r="K7" s="45" t="s">
        <v>11</v>
      </c>
      <c r="L7" s="49">
        <v>940045</v>
      </c>
      <c r="M7" s="50">
        <v>786055</v>
      </c>
      <c r="N7" s="51">
        <f t="shared" ref="N7" si="0">IFERROR(M7/L7,2)</f>
        <v>0.83618869309447952</v>
      </c>
      <c r="O7" s="51" t="str">
        <f t="shared" ref="O7" si="1">IF(N7&gt;=120%, "120% equal &amp; above", IF(N7&gt;=100%,"&gt;=100%- &lt;120%",IF(N7&gt;=80%,"&gt;=80%-&lt;100%",IF(N7&gt;=50%,"&gt;=50%-&lt;80%",IF(N7&gt;=20%,"&gt;=20%-&lt;50%","&lt;20%")))))</f>
        <v>&gt;=80%-&lt;100%</v>
      </c>
      <c r="P7" s="50">
        <f t="shared" ref="P7" si="2">M7/$B$3*$B$2</f>
        <v>842201.7857142858</v>
      </c>
      <c r="Q7" s="51">
        <f t="shared" ref="Q7" si="3">IFERROR(P7/L7,2)</f>
        <v>0.89591645688694244</v>
      </c>
      <c r="R7" s="52">
        <v>827220</v>
      </c>
      <c r="S7" s="53">
        <v>650550</v>
      </c>
      <c r="T7" s="54">
        <f t="shared" ref="T7" si="4">IFERROR(S7/R7,2)</f>
        <v>0.7864292449408864</v>
      </c>
      <c r="U7" s="54" t="str">
        <f t="shared" ref="U7" si="5">IF(T7&gt;=120%, "120% equal &amp; above", IF(T7&gt;=100%,"&gt;=100%- &lt;120%",IF(T7&gt;=80%,"&gt;=80%-&lt;100%",IF(T7&gt;=50%,"&gt;=50%-&lt;80%",IF(T7&gt;=20%,"&gt;=20%-&lt;50%","&lt;20%")))))</f>
        <v>&gt;=50%-&lt;80%</v>
      </c>
      <c r="V7" s="53">
        <f t="shared" ref="V7" si="6">S7/$B$3*$B$2</f>
        <v>697017.85714285716</v>
      </c>
      <c r="W7" s="54">
        <f t="shared" ref="W7" si="7">IFERROR(V7/R7,2)</f>
        <v>0.84260276243666399</v>
      </c>
    </row>
    <row r="8" spans="1:23" x14ac:dyDescent="0.3">
      <c r="A8" s="8" t="s">
        <v>374</v>
      </c>
      <c r="B8" s="5" t="s">
        <v>375</v>
      </c>
      <c r="C8" s="46" t="s">
        <v>1081</v>
      </c>
      <c r="D8" s="46" t="s">
        <v>1082</v>
      </c>
      <c r="E8" s="46" t="s">
        <v>311</v>
      </c>
      <c r="F8" s="46" t="s">
        <v>311</v>
      </c>
      <c r="G8" s="46" t="s">
        <v>1899</v>
      </c>
      <c r="H8" s="47"/>
      <c r="I8" s="47" t="s">
        <v>13</v>
      </c>
      <c r="J8" s="48" t="s">
        <v>11</v>
      </c>
      <c r="K8" s="45" t="s">
        <v>11</v>
      </c>
      <c r="L8" s="49">
        <v>700000</v>
      </c>
      <c r="M8" s="50">
        <v>890290</v>
      </c>
      <c r="N8" s="51">
        <f t="shared" ref="N8:N9" si="8">IFERROR(M8/L8,2)</f>
        <v>1.2718428571428571</v>
      </c>
      <c r="O8" s="51" t="str">
        <f t="shared" ref="O8:O9" si="9">IF(N8&gt;=120%, "120% equal &amp; above", IF(N8&gt;=100%,"&gt;=100%- &lt;120%",IF(N8&gt;=80%,"&gt;=80%-&lt;100%",IF(N8&gt;=50%,"&gt;=50%-&lt;80%",IF(N8&gt;=20%,"&gt;=20%-&lt;50%","&lt;20%")))))</f>
        <v>120% equal &amp; above</v>
      </c>
      <c r="P8" s="50">
        <f t="shared" ref="P8:P9" si="10">M8/$B$3*$B$2</f>
        <v>953882.14285714284</v>
      </c>
      <c r="Q8" s="51">
        <f t="shared" ref="Q8:Q9" si="11">IFERROR(P8/L8,2)</f>
        <v>1.362688775510204</v>
      </c>
      <c r="R8" s="52">
        <v>800000</v>
      </c>
      <c r="S8" s="53">
        <v>594460</v>
      </c>
      <c r="T8" s="54">
        <f t="shared" ref="T8:T9" si="12">IFERROR(S8/R8,2)</f>
        <v>0.74307500000000004</v>
      </c>
      <c r="U8" s="54" t="str">
        <f t="shared" ref="U8:U9" si="13">IF(T8&gt;=120%, "120% equal &amp; above", IF(T8&gt;=100%,"&gt;=100%- &lt;120%",IF(T8&gt;=80%,"&gt;=80%-&lt;100%",IF(T8&gt;=50%,"&gt;=50%-&lt;80%",IF(T8&gt;=20%,"&gt;=20%-&lt;50%","&lt;20%")))))</f>
        <v>&gt;=50%-&lt;80%</v>
      </c>
      <c r="V8" s="53">
        <f t="shared" ref="V8:V9" si="14">S8/$B$3*$B$2</f>
        <v>636921.42857142864</v>
      </c>
      <c r="W8" s="54">
        <f t="shared" ref="W8:W9" si="15">IFERROR(V8/R8,2)</f>
        <v>0.7961517857142858</v>
      </c>
    </row>
    <row r="9" spans="1:23" x14ac:dyDescent="0.3">
      <c r="A9" s="8" t="s">
        <v>585</v>
      </c>
      <c r="B9" s="5" t="s">
        <v>586</v>
      </c>
      <c r="C9" s="46" t="s">
        <v>612</v>
      </c>
      <c r="D9" s="46" t="s">
        <v>613</v>
      </c>
      <c r="E9" s="46" t="s">
        <v>589</v>
      </c>
      <c r="F9" s="46" t="s">
        <v>311</v>
      </c>
      <c r="G9" s="46" t="s">
        <v>1922</v>
      </c>
      <c r="H9" s="47"/>
      <c r="I9" s="47" t="s">
        <v>13</v>
      </c>
      <c r="J9" s="48" t="s">
        <v>11</v>
      </c>
      <c r="K9" s="45" t="s">
        <v>11</v>
      </c>
      <c r="L9" s="49">
        <v>400365.1</v>
      </c>
      <c r="M9" s="50">
        <v>411950</v>
      </c>
      <c r="N9" s="51">
        <f t="shared" si="8"/>
        <v>1.0289358388131233</v>
      </c>
      <c r="O9" s="51" t="str">
        <f t="shared" si="9"/>
        <v>&gt;=100%- &lt;120%</v>
      </c>
      <c r="P9" s="50">
        <f t="shared" si="10"/>
        <v>441375</v>
      </c>
      <c r="Q9" s="51">
        <f t="shared" si="11"/>
        <v>1.1024312558712037</v>
      </c>
      <c r="R9" s="52">
        <v>958440</v>
      </c>
      <c r="S9" s="53">
        <v>910155</v>
      </c>
      <c r="T9" s="54">
        <f t="shared" si="12"/>
        <v>0.94962125954676346</v>
      </c>
      <c r="U9" s="54" t="str">
        <f t="shared" si="13"/>
        <v>&gt;=80%-&lt;100%</v>
      </c>
      <c r="V9" s="53">
        <f t="shared" si="14"/>
        <v>975166.07142857136</v>
      </c>
      <c r="W9" s="54">
        <f t="shared" si="15"/>
        <v>1.0174513495143893</v>
      </c>
    </row>
    <row r="10" spans="1:23" x14ac:dyDescent="0.3">
      <c r="A10" s="8" t="s">
        <v>571</v>
      </c>
      <c r="B10" s="5" t="s">
        <v>572</v>
      </c>
      <c r="C10" s="46" t="s">
        <v>1740</v>
      </c>
      <c r="D10" s="46" t="s">
        <v>146</v>
      </c>
      <c r="E10" s="46" t="s">
        <v>574</v>
      </c>
      <c r="F10" s="46" t="s">
        <v>311</v>
      </c>
      <c r="G10" s="46" t="s">
        <v>1887</v>
      </c>
      <c r="H10" s="47"/>
      <c r="I10" s="47" t="s">
        <v>10</v>
      </c>
      <c r="J10" s="48" t="s">
        <v>11</v>
      </c>
      <c r="K10" s="45" t="s">
        <v>11</v>
      </c>
      <c r="L10" s="49">
        <v>220000</v>
      </c>
      <c r="M10" s="50">
        <v>301940</v>
      </c>
      <c r="N10" s="51">
        <f t="shared" ref="N10:N14" si="16">IFERROR(M10/L10,2)</f>
        <v>1.3724545454545454</v>
      </c>
      <c r="O10" s="51" t="str">
        <f t="shared" ref="O10:O14" si="17">IF(N10&gt;=120%, "120% equal &amp; above", IF(N10&gt;=100%,"&gt;=100%- &lt;120%",IF(N10&gt;=80%,"&gt;=80%-&lt;100%",IF(N10&gt;=50%,"&gt;=50%-&lt;80%",IF(N10&gt;=20%,"&gt;=20%-&lt;50%","&lt;20%")))))</f>
        <v>120% equal &amp; above</v>
      </c>
      <c r="P10" s="50">
        <f t="shared" ref="P10:P14" si="18">M10/$B$3*$B$2</f>
        <v>323507.1428571429</v>
      </c>
      <c r="Q10" s="51">
        <f t="shared" ref="Q10:Q14" si="19">IFERROR(P10/L10,2)</f>
        <v>1.4704870129870131</v>
      </c>
      <c r="R10" s="52">
        <v>1100000</v>
      </c>
      <c r="S10" s="53">
        <v>693645</v>
      </c>
      <c r="T10" s="54">
        <f t="shared" ref="T10:T14" si="20">IFERROR(S10/R10,2)</f>
        <v>0.63058636363636367</v>
      </c>
      <c r="U10" s="54" t="str">
        <f t="shared" ref="U10:U14" si="21">IF(T10&gt;=120%, "120% equal &amp; above", IF(T10&gt;=100%,"&gt;=100%- &lt;120%",IF(T10&gt;=80%,"&gt;=80%-&lt;100%",IF(T10&gt;=50%,"&gt;=50%-&lt;80%",IF(T10&gt;=20%,"&gt;=20%-&lt;50%","&lt;20%")))))</f>
        <v>&gt;=50%-&lt;80%</v>
      </c>
      <c r="V10" s="53">
        <f t="shared" ref="V10:V14" si="22">S10/$B$3*$B$2</f>
        <v>743191.07142857136</v>
      </c>
      <c r="W10" s="54">
        <f t="shared" ref="W10:W14" si="23">IFERROR(V10/R10,2)</f>
        <v>0.67562824675324673</v>
      </c>
    </row>
    <row r="11" spans="1:23" x14ac:dyDescent="0.3">
      <c r="A11" s="8" t="s">
        <v>307</v>
      </c>
      <c r="B11" s="5" t="s">
        <v>308</v>
      </c>
      <c r="C11" s="46" t="s">
        <v>316</v>
      </c>
      <c r="D11" s="46" t="s">
        <v>21</v>
      </c>
      <c r="E11" s="46" t="s">
        <v>310</v>
      </c>
      <c r="F11" s="46" t="s">
        <v>311</v>
      </c>
      <c r="G11" s="46" t="s">
        <v>1890</v>
      </c>
      <c r="H11" s="47"/>
      <c r="I11" s="47" t="s">
        <v>13</v>
      </c>
      <c r="J11" s="48" t="s">
        <v>11</v>
      </c>
      <c r="K11" s="45" t="s">
        <v>11</v>
      </c>
      <c r="L11" s="49">
        <v>300000</v>
      </c>
      <c r="M11" s="50">
        <v>315810</v>
      </c>
      <c r="N11" s="51">
        <f t="shared" si="16"/>
        <v>1.0527</v>
      </c>
      <c r="O11" s="51" t="str">
        <f t="shared" si="17"/>
        <v>&gt;=100%- &lt;120%</v>
      </c>
      <c r="P11" s="50">
        <f t="shared" si="18"/>
        <v>338367.8571428571</v>
      </c>
      <c r="Q11" s="51">
        <f t="shared" si="19"/>
        <v>1.127892857142857</v>
      </c>
      <c r="R11" s="52">
        <v>1000000</v>
      </c>
      <c r="S11" s="53">
        <v>762190</v>
      </c>
      <c r="T11" s="54">
        <f t="shared" si="20"/>
        <v>0.76219000000000003</v>
      </c>
      <c r="U11" s="54" t="str">
        <f t="shared" si="21"/>
        <v>&gt;=50%-&lt;80%</v>
      </c>
      <c r="V11" s="53">
        <f t="shared" si="22"/>
        <v>816632.14285714284</v>
      </c>
      <c r="W11" s="54">
        <f t="shared" si="23"/>
        <v>0.81663214285714281</v>
      </c>
    </row>
    <row r="12" spans="1:23" x14ac:dyDescent="0.3">
      <c r="A12" s="8" t="s">
        <v>374</v>
      </c>
      <c r="B12" s="5" t="s">
        <v>375</v>
      </c>
      <c r="C12" s="46" t="s">
        <v>376</v>
      </c>
      <c r="D12" s="46" t="s">
        <v>377</v>
      </c>
      <c r="E12" s="46" t="s">
        <v>311</v>
      </c>
      <c r="F12" s="46" t="s">
        <v>311</v>
      </c>
      <c r="G12" s="46" t="s">
        <v>1899</v>
      </c>
      <c r="H12" s="47"/>
      <c r="I12" s="47" t="s">
        <v>13</v>
      </c>
      <c r="J12" s="48" t="s">
        <v>11</v>
      </c>
      <c r="K12" s="45" t="s">
        <v>11</v>
      </c>
      <c r="L12" s="49">
        <v>450000</v>
      </c>
      <c r="M12" s="50">
        <v>419325</v>
      </c>
      <c r="N12" s="51">
        <f t="shared" si="16"/>
        <v>0.93183333333333329</v>
      </c>
      <c r="O12" s="51" t="str">
        <f t="shared" si="17"/>
        <v>&gt;=80%-&lt;100%</v>
      </c>
      <c r="P12" s="50">
        <f t="shared" si="18"/>
        <v>449276.78571428568</v>
      </c>
      <c r="Q12" s="51">
        <f t="shared" si="19"/>
        <v>0.99839285714285708</v>
      </c>
      <c r="R12" s="52">
        <v>800000</v>
      </c>
      <c r="S12" s="53">
        <v>700260</v>
      </c>
      <c r="T12" s="54">
        <f t="shared" si="20"/>
        <v>0.87532500000000002</v>
      </c>
      <c r="U12" s="54" t="str">
        <f t="shared" si="21"/>
        <v>&gt;=80%-&lt;100%</v>
      </c>
      <c r="V12" s="53">
        <f t="shared" si="22"/>
        <v>750278.57142857136</v>
      </c>
      <c r="W12" s="54">
        <f t="shared" si="23"/>
        <v>0.93784821428571419</v>
      </c>
    </row>
    <row r="13" spans="1:23" x14ac:dyDescent="0.3">
      <c r="A13" s="8" t="s">
        <v>785</v>
      </c>
      <c r="B13" s="5" t="s">
        <v>786</v>
      </c>
      <c r="C13" s="46" t="s">
        <v>816</v>
      </c>
      <c r="D13" s="46" t="s">
        <v>817</v>
      </c>
      <c r="E13" s="46" t="s">
        <v>789</v>
      </c>
      <c r="F13" s="46" t="s">
        <v>311</v>
      </c>
      <c r="G13" s="46" t="s">
        <v>1950</v>
      </c>
      <c r="H13" s="47"/>
      <c r="I13" s="47" t="s">
        <v>13</v>
      </c>
      <c r="J13" s="48" t="s">
        <v>11</v>
      </c>
      <c r="K13" s="45" t="s">
        <v>11</v>
      </c>
      <c r="L13" s="49">
        <v>200000</v>
      </c>
      <c r="M13" s="50">
        <v>199295</v>
      </c>
      <c r="N13" s="51">
        <f t="shared" si="16"/>
        <v>0.996475</v>
      </c>
      <c r="O13" s="51" t="str">
        <f t="shared" si="17"/>
        <v>&gt;=80%-&lt;100%</v>
      </c>
      <c r="P13" s="50">
        <f t="shared" si="18"/>
        <v>213530.35714285716</v>
      </c>
      <c r="Q13" s="51">
        <f t="shared" si="19"/>
        <v>1.0676517857142858</v>
      </c>
      <c r="R13" s="52">
        <v>965012.1</v>
      </c>
      <c r="S13" s="53">
        <v>363860</v>
      </c>
      <c r="T13" s="54">
        <f t="shared" si="20"/>
        <v>0.37705226701302502</v>
      </c>
      <c r="U13" s="54" t="str">
        <f t="shared" si="21"/>
        <v>&gt;=20%-&lt;50%</v>
      </c>
      <c r="V13" s="53">
        <f t="shared" si="22"/>
        <v>389850</v>
      </c>
      <c r="W13" s="54">
        <f t="shared" si="23"/>
        <v>0.40398457179966968</v>
      </c>
    </row>
    <row r="14" spans="1:23" x14ac:dyDescent="0.3">
      <c r="A14" s="8" t="s">
        <v>633</v>
      </c>
      <c r="B14" s="5" t="s">
        <v>128</v>
      </c>
      <c r="C14" s="46" t="s">
        <v>644</v>
      </c>
      <c r="D14" s="46" t="s">
        <v>294</v>
      </c>
      <c r="E14" s="46" t="s">
        <v>589</v>
      </c>
      <c r="F14" s="46" t="s">
        <v>311</v>
      </c>
      <c r="G14" s="46" t="s">
        <v>1885</v>
      </c>
      <c r="H14" s="47"/>
      <c r="I14" s="47" t="s">
        <v>13</v>
      </c>
      <c r="J14" s="48" t="s">
        <v>11</v>
      </c>
      <c r="K14" s="45" t="s">
        <v>11</v>
      </c>
      <c r="L14" s="49">
        <v>341278.36</v>
      </c>
      <c r="M14" s="50">
        <v>305005</v>
      </c>
      <c r="N14" s="51">
        <f t="shared" si="16"/>
        <v>0.89371327264934119</v>
      </c>
      <c r="O14" s="51" t="str">
        <f t="shared" si="17"/>
        <v>&gt;=80%-&lt;100%</v>
      </c>
      <c r="P14" s="50">
        <f t="shared" si="18"/>
        <v>326791.07142857142</v>
      </c>
      <c r="Q14" s="51">
        <f t="shared" si="19"/>
        <v>0.95754993498143692</v>
      </c>
      <c r="R14" s="52">
        <v>800843.35</v>
      </c>
      <c r="S14" s="53">
        <v>582480</v>
      </c>
      <c r="T14" s="54">
        <f t="shared" si="20"/>
        <v>0.7273332543749037</v>
      </c>
      <c r="U14" s="54" t="str">
        <f t="shared" si="21"/>
        <v>&gt;=50%-&lt;80%</v>
      </c>
      <c r="V14" s="53">
        <f t="shared" si="22"/>
        <v>624085.7142857142</v>
      </c>
      <c r="W14" s="54">
        <f t="shared" si="23"/>
        <v>0.77928562968739667</v>
      </c>
    </row>
    <row r="15" spans="1:23" x14ac:dyDescent="0.3">
      <c r="A15" s="8" t="s">
        <v>633</v>
      </c>
      <c r="B15" s="5" t="s">
        <v>128</v>
      </c>
      <c r="C15" s="46" t="s">
        <v>645</v>
      </c>
      <c r="D15" s="46" t="s">
        <v>646</v>
      </c>
      <c r="E15" s="46" t="s">
        <v>589</v>
      </c>
      <c r="F15" s="46" t="s">
        <v>311</v>
      </c>
      <c r="G15" s="46" t="s">
        <v>1885</v>
      </c>
      <c r="H15" s="47"/>
      <c r="I15" s="47" t="s">
        <v>13</v>
      </c>
      <c r="J15" s="48" t="s">
        <v>11</v>
      </c>
      <c r="K15" s="45" t="s">
        <v>11</v>
      </c>
      <c r="L15" s="49">
        <v>308801.76</v>
      </c>
      <c r="M15" s="50">
        <v>175295</v>
      </c>
      <c r="N15" s="51">
        <f t="shared" ref="N15:N20" si="24">IFERROR(M15/L15,2)</f>
        <v>0.56766192006159544</v>
      </c>
      <c r="O15" s="51" t="str">
        <f t="shared" ref="O15:O20" si="25">IF(N15&gt;=120%, "120% equal &amp; above", IF(N15&gt;=100%,"&gt;=100%- &lt;120%",IF(N15&gt;=80%,"&gt;=80%-&lt;100%",IF(N15&gt;=50%,"&gt;=50%-&lt;80%",IF(N15&gt;=20%,"&gt;=20%-&lt;50%","&lt;20%")))))</f>
        <v>&gt;=50%-&lt;80%</v>
      </c>
      <c r="P15" s="50">
        <f t="shared" ref="P15:P20" si="26">M15/$B$3*$B$2</f>
        <v>187816.07142857145</v>
      </c>
      <c r="Q15" s="51">
        <f t="shared" ref="Q15:Q20" si="27">IFERROR(P15/L15,2)</f>
        <v>0.60820920006599521</v>
      </c>
      <c r="R15" s="52">
        <v>794219.84</v>
      </c>
      <c r="S15" s="53">
        <v>481940</v>
      </c>
      <c r="T15" s="54">
        <f t="shared" ref="T15:T20" si="28">IFERROR(S15/R15,2)</f>
        <v>0.60680931868939458</v>
      </c>
      <c r="U15" s="54" t="str">
        <f t="shared" ref="U15:U20" si="29">IF(T15&gt;=120%, "120% equal &amp; above", IF(T15&gt;=100%,"&gt;=100%- &lt;120%",IF(T15&gt;=80%,"&gt;=80%-&lt;100%",IF(T15&gt;=50%,"&gt;=50%-&lt;80%",IF(T15&gt;=20%,"&gt;=20%-&lt;50%","&lt;20%")))))</f>
        <v>&gt;=50%-&lt;80%</v>
      </c>
      <c r="V15" s="53">
        <f t="shared" ref="V15:V20" si="30">S15/$B$3*$B$2</f>
        <v>516364.28571428574</v>
      </c>
      <c r="W15" s="54">
        <f t="shared" ref="W15:W20" si="31">IFERROR(V15/R15,2)</f>
        <v>0.65015284145292285</v>
      </c>
    </row>
    <row r="16" spans="1:23" x14ac:dyDescent="0.3">
      <c r="A16" s="8" t="s">
        <v>415</v>
      </c>
      <c r="B16" s="5" t="s">
        <v>416</v>
      </c>
      <c r="C16" s="46" t="s">
        <v>932</v>
      </c>
      <c r="D16" s="46" t="s">
        <v>933</v>
      </c>
      <c r="E16" s="46" t="s">
        <v>310</v>
      </c>
      <c r="F16" s="46" t="s">
        <v>311</v>
      </c>
      <c r="G16" s="46" t="s">
        <v>1903</v>
      </c>
      <c r="H16" s="47"/>
      <c r="I16" s="47" t="s">
        <v>13</v>
      </c>
      <c r="J16" s="48" t="s">
        <v>11</v>
      </c>
      <c r="K16" s="45" t="s">
        <v>11</v>
      </c>
      <c r="L16" s="49">
        <v>450000</v>
      </c>
      <c r="M16" s="50">
        <v>419060</v>
      </c>
      <c r="N16" s="51">
        <f t="shared" si="24"/>
        <v>0.93124444444444443</v>
      </c>
      <c r="O16" s="51" t="str">
        <f t="shared" si="25"/>
        <v>&gt;=80%-&lt;100%</v>
      </c>
      <c r="P16" s="50">
        <f t="shared" si="26"/>
        <v>448992.8571428571</v>
      </c>
      <c r="Q16" s="51">
        <f t="shared" si="27"/>
        <v>0.99776190476190463</v>
      </c>
      <c r="R16" s="52">
        <v>600000</v>
      </c>
      <c r="S16" s="53">
        <v>547335</v>
      </c>
      <c r="T16" s="54">
        <f t="shared" si="28"/>
        <v>0.91222499999999995</v>
      </c>
      <c r="U16" s="54" t="str">
        <f t="shared" si="29"/>
        <v>&gt;=80%-&lt;100%</v>
      </c>
      <c r="V16" s="53">
        <f t="shared" si="30"/>
        <v>586430.35714285716</v>
      </c>
      <c r="W16" s="54">
        <f t="shared" si="31"/>
        <v>0.97738392857142864</v>
      </c>
    </row>
    <row r="17" spans="1:23" x14ac:dyDescent="0.3">
      <c r="A17" s="8" t="s">
        <v>374</v>
      </c>
      <c r="B17" s="5" t="s">
        <v>375</v>
      </c>
      <c r="C17" s="46" t="s">
        <v>383</v>
      </c>
      <c r="D17" s="46" t="s">
        <v>384</v>
      </c>
      <c r="E17" s="46" t="s">
        <v>311</v>
      </c>
      <c r="F17" s="46" t="s">
        <v>311</v>
      </c>
      <c r="G17" s="46" t="s">
        <v>1899</v>
      </c>
      <c r="H17" s="47"/>
      <c r="I17" s="47" t="s">
        <v>13</v>
      </c>
      <c r="J17" s="48" t="s">
        <v>11</v>
      </c>
      <c r="K17" s="45" t="s">
        <v>11</v>
      </c>
      <c r="L17" s="49">
        <v>300000</v>
      </c>
      <c r="M17" s="50">
        <v>201670</v>
      </c>
      <c r="N17" s="51">
        <f t="shared" si="24"/>
        <v>0.67223333333333335</v>
      </c>
      <c r="O17" s="51" t="str">
        <f t="shared" si="25"/>
        <v>&gt;=50%-&lt;80%</v>
      </c>
      <c r="P17" s="50">
        <f t="shared" si="26"/>
        <v>216075</v>
      </c>
      <c r="Q17" s="51">
        <f t="shared" si="27"/>
        <v>0.72024999999999995</v>
      </c>
      <c r="R17" s="52">
        <v>750000</v>
      </c>
      <c r="S17" s="53">
        <v>681760</v>
      </c>
      <c r="T17" s="54">
        <f t="shared" si="28"/>
        <v>0.90901333333333334</v>
      </c>
      <c r="U17" s="54" t="str">
        <f t="shared" si="29"/>
        <v>&gt;=80%-&lt;100%</v>
      </c>
      <c r="V17" s="53">
        <f t="shared" si="30"/>
        <v>730457.14285714284</v>
      </c>
      <c r="W17" s="54">
        <f t="shared" si="31"/>
        <v>0.97394285714285711</v>
      </c>
    </row>
    <row r="18" spans="1:23" x14ac:dyDescent="0.3">
      <c r="A18" s="8" t="s">
        <v>307</v>
      </c>
      <c r="B18" s="5" t="s">
        <v>308</v>
      </c>
      <c r="C18" s="46" t="s">
        <v>317</v>
      </c>
      <c r="D18" s="46" t="s">
        <v>318</v>
      </c>
      <c r="E18" s="46" t="s">
        <v>310</v>
      </c>
      <c r="F18" s="46" t="s">
        <v>311</v>
      </c>
      <c r="G18" s="46" t="s">
        <v>1890</v>
      </c>
      <c r="H18" s="47"/>
      <c r="I18" s="47" t="s">
        <v>13</v>
      </c>
      <c r="J18" s="48" t="s">
        <v>11</v>
      </c>
      <c r="K18" s="45" t="s">
        <v>11</v>
      </c>
      <c r="L18" s="49">
        <v>250000</v>
      </c>
      <c r="M18" s="50">
        <v>162605</v>
      </c>
      <c r="N18" s="51">
        <f t="shared" si="24"/>
        <v>0.65042</v>
      </c>
      <c r="O18" s="51" t="str">
        <f t="shared" si="25"/>
        <v>&gt;=50%-&lt;80%</v>
      </c>
      <c r="P18" s="50">
        <f t="shared" si="26"/>
        <v>174219.64285714284</v>
      </c>
      <c r="Q18" s="51">
        <f t="shared" si="27"/>
        <v>0.69687857142857135</v>
      </c>
      <c r="R18" s="52">
        <v>700000</v>
      </c>
      <c r="S18" s="53">
        <v>529100</v>
      </c>
      <c r="T18" s="54">
        <f t="shared" si="28"/>
        <v>0.75585714285714289</v>
      </c>
      <c r="U18" s="54" t="str">
        <f t="shared" si="29"/>
        <v>&gt;=50%-&lt;80%</v>
      </c>
      <c r="V18" s="53">
        <f t="shared" si="30"/>
        <v>566892.85714285716</v>
      </c>
      <c r="W18" s="54">
        <f t="shared" si="31"/>
        <v>0.80984693877551028</v>
      </c>
    </row>
    <row r="19" spans="1:23" x14ac:dyDescent="0.3">
      <c r="A19" s="8" t="s">
        <v>701</v>
      </c>
      <c r="B19" s="5" t="s">
        <v>300</v>
      </c>
      <c r="C19" s="46" t="s">
        <v>742</v>
      </c>
      <c r="D19" s="46" t="s">
        <v>56</v>
      </c>
      <c r="E19" s="46" t="s">
        <v>473</v>
      </c>
      <c r="F19" s="46" t="s">
        <v>311</v>
      </c>
      <c r="G19" s="46" t="s">
        <v>2767</v>
      </c>
      <c r="H19" s="47"/>
      <c r="I19" s="47" t="s">
        <v>13</v>
      </c>
      <c r="J19" s="48" t="s">
        <v>11</v>
      </c>
      <c r="K19" s="45" t="s">
        <v>11</v>
      </c>
      <c r="L19" s="49">
        <v>663571.25</v>
      </c>
      <c r="M19" s="50">
        <v>543275</v>
      </c>
      <c r="N19" s="51">
        <f t="shared" si="24"/>
        <v>0.81871389093484681</v>
      </c>
      <c r="O19" s="51" t="str">
        <f t="shared" si="25"/>
        <v>&gt;=80%-&lt;100%</v>
      </c>
      <c r="P19" s="50">
        <f t="shared" si="26"/>
        <v>582080.35714285716</v>
      </c>
      <c r="Q19" s="51">
        <f t="shared" si="27"/>
        <v>0.8771934545730502</v>
      </c>
      <c r="R19" s="52">
        <v>257488.69999999998</v>
      </c>
      <c r="S19" s="53">
        <v>181700</v>
      </c>
      <c r="T19" s="54">
        <f t="shared" si="28"/>
        <v>0.70566203487764712</v>
      </c>
      <c r="U19" s="54" t="str">
        <f t="shared" si="29"/>
        <v>&gt;=50%-&lt;80%</v>
      </c>
      <c r="V19" s="53">
        <f t="shared" si="30"/>
        <v>194678.57142857145</v>
      </c>
      <c r="W19" s="54">
        <f t="shared" si="31"/>
        <v>0.75606646594033622</v>
      </c>
    </row>
    <row r="20" spans="1:23" x14ac:dyDescent="0.3">
      <c r="A20" s="8" t="s">
        <v>633</v>
      </c>
      <c r="B20" s="5" t="s">
        <v>128</v>
      </c>
      <c r="C20" s="46" t="s">
        <v>663</v>
      </c>
      <c r="D20" s="46" t="s">
        <v>664</v>
      </c>
      <c r="E20" s="46" t="s">
        <v>589</v>
      </c>
      <c r="F20" s="46" t="s">
        <v>311</v>
      </c>
      <c r="G20" s="46" t="s">
        <v>1926</v>
      </c>
      <c r="H20" s="47"/>
      <c r="I20" s="47" t="s">
        <v>13</v>
      </c>
      <c r="J20" s="48" t="s">
        <v>11</v>
      </c>
      <c r="K20" s="45" t="s">
        <v>11</v>
      </c>
      <c r="L20" s="49">
        <v>304757.58</v>
      </c>
      <c r="M20" s="50">
        <v>232755</v>
      </c>
      <c r="N20" s="51">
        <f t="shared" si="24"/>
        <v>0.76373818167213425</v>
      </c>
      <c r="O20" s="51" t="str">
        <f t="shared" si="25"/>
        <v>&gt;=50%-&lt;80%</v>
      </c>
      <c r="P20" s="50">
        <f t="shared" si="26"/>
        <v>249380.35714285713</v>
      </c>
      <c r="Q20" s="51">
        <f t="shared" si="27"/>
        <v>0.81829090893442946</v>
      </c>
      <c r="R20" s="52">
        <v>598815.85</v>
      </c>
      <c r="S20" s="53">
        <v>291545</v>
      </c>
      <c r="T20" s="54">
        <f t="shared" si="28"/>
        <v>0.48686921029227936</v>
      </c>
      <c r="U20" s="54" t="str">
        <f t="shared" si="29"/>
        <v>&gt;=20%-&lt;50%</v>
      </c>
      <c r="V20" s="53">
        <f t="shared" si="30"/>
        <v>312369.6428571429</v>
      </c>
      <c r="W20" s="54">
        <f t="shared" si="31"/>
        <v>0.52164558245601367</v>
      </c>
    </row>
    <row r="21" spans="1:23" x14ac:dyDescent="0.3">
      <c r="A21" s="8" t="s">
        <v>776</v>
      </c>
      <c r="B21" s="5" t="s">
        <v>777</v>
      </c>
      <c r="C21" s="46" t="s">
        <v>1736</v>
      </c>
      <c r="D21" s="46" t="s">
        <v>1737</v>
      </c>
      <c r="E21" s="46" t="s">
        <v>574</v>
      </c>
      <c r="F21" s="46" t="s">
        <v>311</v>
      </c>
      <c r="G21" s="46" t="s">
        <v>1967</v>
      </c>
      <c r="H21" s="47"/>
      <c r="I21" s="47" t="s">
        <v>13</v>
      </c>
      <c r="J21" s="48" t="s">
        <v>11</v>
      </c>
      <c r="K21" s="45" t="s">
        <v>11</v>
      </c>
      <c r="L21" s="49">
        <v>300000</v>
      </c>
      <c r="M21" s="50">
        <v>306615</v>
      </c>
      <c r="N21" s="51">
        <f t="shared" ref="N21:N27" si="32">IFERROR(M21/L21,2)</f>
        <v>1.0220499999999999</v>
      </c>
      <c r="O21" s="51" t="str">
        <f t="shared" ref="O21:O27" si="33">IF(N21&gt;=120%, "120% equal &amp; above", IF(N21&gt;=100%,"&gt;=100%- &lt;120%",IF(N21&gt;=80%,"&gt;=80%-&lt;100%",IF(N21&gt;=50%,"&gt;=50%-&lt;80%",IF(N21&gt;=20%,"&gt;=20%-&lt;50%","&lt;20%")))))</f>
        <v>&gt;=100%- &lt;120%</v>
      </c>
      <c r="P21" s="50">
        <f t="shared" ref="P21:P27" si="34">M21/$B$3*$B$2</f>
        <v>328516.07142857142</v>
      </c>
      <c r="Q21" s="51">
        <f t="shared" ref="Q21:Q27" si="35">IFERROR(P21/L21,2)</f>
        <v>1.0950535714285714</v>
      </c>
      <c r="R21" s="52">
        <v>600000</v>
      </c>
      <c r="S21" s="53">
        <v>278730</v>
      </c>
      <c r="T21" s="54">
        <f t="shared" ref="T21:T27" si="36">IFERROR(S21/R21,2)</f>
        <v>0.46455000000000002</v>
      </c>
      <c r="U21" s="54" t="str">
        <f t="shared" ref="U21:U27" si="37">IF(T21&gt;=120%, "120% equal &amp; above", IF(T21&gt;=100%,"&gt;=100%- &lt;120%",IF(T21&gt;=80%,"&gt;=80%-&lt;100%",IF(T21&gt;=50%,"&gt;=50%-&lt;80%",IF(T21&gt;=20%,"&gt;=20%-&lt;50%","&lt;20%")))))</f>
        <v>&gt;=20%-&lt;50%</v>
      </c>
      <c r="V21" s="53">
        <f t="shared" ref="V21:V27" si="38">S21/$B$3*$B$2</f>
        <v>298639.28571428568</v>
      </c>
      <c r="W21" s="54">
        <f t="shared" ref="W21:W27" si="39">IFERROR(V21/R21,2)</f>
        <v>0.49773214285714279</v>
      </c>
    </row>
    <row r="22" spans="1:23" x14ac:dyDescent="0.3">
      <c r="A22" s="8" t="s">
        <v>374</v>
      </c>
      <c r="B22" s="5" t="s">
        <v>375</v>
      </c>
      <c r="C22" s="46" t="s">
        <v>1448</v>
      </c>
      <c r="D22" s="46" t="s">
        <v>1449</v>
      </c>
      <c r="E22" s="46" t="s">
        <v>311</v>
      </c>
      <c r="F22" s="46" t="s">
        <v>311</v>
      </c>
      <c r="G22" s="46" t="s">
        <v>1899</v>
      </c>
      <c r="H22" s="47"/>
      <c r="I22" s="47" t="s">
        <v>13</v>
      </c>
      <c r="J22" s="48" t="s">
        <v>11</v>
      </c>
      <c r="K22" s="45" t="s">
        <v>11</v>
      </c>
      <c r="L22" s="49">
        <v>280000</v>
      </c>
      <c r="M22" s="50">
        <v>283805</v>
      </c>
      <c r="N22" s="51">
        <f t="shared" si="32"/>
        <v>1.0135892857142856</v>
      </c>
      <c r="O22" s="51" t="str">
        <f t="shared" si="33"/>
        <v>&gt;=100%- &lt;120%</v>
      </c>
      <c r="P22" s="50">
        <f t="shared" si="34"/>
        <v>304076.78571428568</v>
      </c>
      <c r="Q22" s="51">
        <f t="shared" si="35"/>
        <v>1.0859885204081632</v>
      </c>
      <c r="R22" s="52">
        <v>600000</v>
      </c>
      <c r="S22" s="53">
        <v>458910</v>
      </c>
      <c r="T22" s="54">
        <f t="shared" si="36"/>
        <v>0.76485000000000003</v>
      </c>
      <c r="U22" s="54" t="str">
        <f t="shared" si="37"/>
        <v>&gt;=50%-&lt;80%</v>
      </c>
      <c r="V22" s="53">
        <f t="shared" si="38"/>
        <v>491689.28571428574</v>
      </c>
      <c r="W22" s="54">
        <f t="shared" si="39"/>
        <v>0.81948214285714294</v>
      </c>
    </row>
    <row r="23" spans="1:23" x14ac:dyDescent="0.3">
      <c r="A23" s="8" t="s">
        <v>667</v>
      </c>
      <c r="B23" s="5" t="s">
        <v>668</v>
      </c>
      <c r="C23" s="46" t="s">
        <v>1303</v>
      </c>
      <c r="D23" s="46" t="s">
        <v>1304</v>
      </c>
      <c r="E23" s="46" t="s">
        <v>589</v>
      </c>
      <c r="F23" s="46" t="s">
        <v>311</v>
      </c>
      <c r="G23" s="46" t="s">
        <v>1886</v>
      </c>
      <c r="H23" s="47" t="s">
        <v>11</v>
      </c>
      <c r="I23" s="47" t="s">
        <v>10</v>
      </c>
      <c r="J23" s="48" t="s">
        <v>11</v>
      </c>
      <c r="K23" s="45" t="s">
        <v>11</v>
      </c>
      <c r="L23" s="49">
        <v>479070</v>
      </c>
      <c r="M23" s="50">
        <v>309040</v>
      </c>
      <c r="N23" s="51">
        <f t="shared" si="32"/>
        <v>0.64508318199845538</v>
      </c>
      <c r="O23" s="51" t="str">
        <f t="shared" si="33"/>
        <v>&gt;=50%-&lt;80%</v>
      </c>
      <c r="P23" s="50">
        <f t="shared" si="34"/>
        <v>331114.28571428568</v>
      </c>
      <c r="Q23" s="51">
        <f t="shared" si="35"/>
        <v>0.69116055214120209</v>
      </c>
      <c r="R23" s="52">
        <v>375000</v>
      </c>
      <c r="S23" s="53">
        <v>249565</v>
      </c>
      <c r="T23" s="54">
        <f t="shared" si="36"/>
        <v>0.66550666666666669</v>
      </c>
      <c r="U23" s="54" t="str">
        <f t="shared" si="37"/>
        <v>&gt;=50%-&lt;80%</v>
      </c>
      <c r="V23" s="53">
        <f t="shared" si="38"/>
        <v>267391.07142857142</v>
      </c>
      <c r="W23" s="54">
        <f t="shared" si="39"/>
        <v>0.71304285714285709</v>
      </c>
    </row>
    <row r="24" spans="1:23" x14ac:dyDescent="0.3">
      <c r="A24" s="8" t="s">
        <v>428</v>
      </c>
      <c r="B24" s="5" t="s">
        <v>429</v>
      </c>
      <c r="C24" s="46" t="s">
        <v>1000</v>
      </c>
      <c r="D24" s="46" t="s">
        <v>115</v>
      </c>
      <c r="E24" s="46" t="s">
        <v>310</v>
      </c>
      <c r="F24" s="46" t="s">
        <v>311</v>
      </c>
      <c r="G24" s="46" t="s">
        <v>1908</v>
      </c>
      <c r="H24" s="47"/>
      <c r="I24" s="47" t="s">
        <v>13</v>
      </c>
      <c r="J24" s="48" t="s">
        <v>11</v>
      </c>
      <c r="K24" s="45" t="s">
        <v>11</v>
      </c>
      <c r="L24" s="49">
        <v>240000</v>
      </c>
      <c r="M24" s="50">
        <v>209390</v>
      </c>
      <c r="N24" s="51">
        <f t="shared" si="32"/>
        <v>0.87245833333333334</v>
      </c>
      <c r="O24" s="51" t="str">
        <f t="shared" si="33"/>
        <v>&gt;=80%-&lt;100%</v>
      </c>
      <c r="P24" s="50">
        <f t="shared" si="34"/>
        <v>224346.42857142855</v>
      </c>
      <c r="Q24" s="51">
        <f t="shared" si="35"/>
        <v>0.93477678571428557</v>
      </c>
      <c r="R24" s="52">
        <v>600000</v>
      </c>
      <c r="S24" s="53">
        <v>328445</v>
      </c>
      <c r="T24" s="54">
        <f t="shared" si="36"/>
        <v>0.54740833333333339</v>
      </c>
      <c r="U24" s="54" t="str">
        <f t="shared" si="37"/>
        <v>&gt;=50%-&lt;80%</v>
      </c>
      <c r="V24" s="53">
        <f t="shared" si="38"/>
        <v>351905.3571428571</v>
      </c>
      <c r="W24" s="54">
        <f t="shared" si="39"/>
        <v>0.58650892857142856</v>
      </c>
    </row>
    <row r="25" spans="1:23" x14ac:dyDescent="0.3">
      <c r="A25" s="8" t="s">
        <v>701</v>
      </c>
      <c r="B25" s="5" t="s">
        <v>300</v>
      </c>
      <c r="C25" s="46" t="s">
        <v>766</v>
      </c>
      <c r="D25" s="46" t="s">
        <v>67</v>
      </c>
      <c r="E25" s="46" t="s">
        <v>473</v>
      </c>
      <c r="F25" s="46" t="s">
        <v>311</v>
      </c>
      <c r="G25" s="46" t="s">
        <v>1941</v>
      </c>
      <c r="H25" s="47"/>
      <c r="I25" s="47" t="s">
        <v>13</v>
      </c>
      <c r="J25" s="48" t="s">
        <v>11</v>
      </c>
      <c r="K25" s="45" t="s">
        <v>11</v>
      </c>
      <c r="L25" s="49">
        <v>707234.375</v>
      </c>
      <c r="M25" s="50">
        <v>442005</v>
      </c>
      <c r="N25" s="51">
        <f t="shared" si="32"/>
        <v>0.62497669177915738</v>
      </c>
      <c r="O25" s="51" t="str">
        <f t="shared" si="33"/>
        <v>&gt;=50%-&lt;80%</v>
      </c>
      <c r="P25" s="50">
        <f t="shared" si="34"/>
        <v>473576.78571428568</v>
      </c>
      <c r="Q25" s="51">
        <f t="shared" si="35"/>
        <v>0.66961788404909717</v>
      </c>
      <c r="R25" s="52">
        <v>125000</v>
      </c>
      <c r="S25" s="53">
        <v>17000</v>
      </c>
      <c r="T25" s="54">
        <f t="shared" si="36"/>
        <v>0.13600000000000001</v>
      </c>
      <c r="U25" s="54" t="str">
        <f t="shared" si="37"/>
        <v>&lt;20%</v>
      </c>
      <c r="V25" s="53">
        <f t="shared" si="38"/>
        <v>18214.285714285714</v>
      </c>
      <c r="W25" s="54">
        <f t="shared" si="39"/>
        <v>0.14571428571428571</v>
      </c>
    </row>
    <row r="26" spans="1:23" x14ac:dyDescent="0.3">
      <c r="A26" s="8" t="s">
        <v>770</v>
      </c>
      <c r="B26" s="5" t="s">
        <v>771</v>
      </c>
      <c r="C26" s="46" t="s">
        <v>1733</v>
      </c>
      <c r="D26" s="46" t="s">
        <v>1734</v>
      </c>
      <c r="E26" s="46" t="s">
        <v>574</v>
      </c>
      <c r="F26" s="46" t="s">
        <v>311</v>
      </c>
      <c r="G26" s="46" t="s">
        <v>1960</v>
      </c>
      <c r="H26" s="47" t="s">
        <v>11</v>
      </c>
      <c r="I26" s="47" t="s">
        <v>13</v>
      </c>
      <c r="J26" s="48" t="s">
        <v>11</v>
      </c>
      <c r="K26" s="45" t="s">
        <v>11</v>
      </c>
      <c r="L26" s="49">
        <v>500000</v>
      </c>
      <c r="M26" s="50">
        <v>434195</v>
      </c>
      <c r="N26" s="51">
        <f t="shared" si="32"/>
        <v>0.86839</v>
      </c>
      <c r="O26" s="51"/>
      <c r="P26" s="50">
        <f t="shared" si="34"/>
        <v>465208.92857142858</v>
      </c>
      <c r="Q26" s="51"/>
      <c r="R26" s="52">
        <v>300000</v>
      </c>
      <c r="S26" s="53">
        <v>166175</v>
      </c>
      <c r="T26" s="54">
        <f t="shared" si="36"/>
        <v>0.55391666666666661</v>
      </c>
      <c r="U26" s="54" t="str">
        <f t="shared" si="37"/>
        <v>&gt;=50%-&lt;80%</v>
      </c>
      <c r="V26" s="53">
        <f t="shared" si="38"/>
        <v>178044.64285714284</v>
      </c>
      <c r="W26" s="54">
        <f t="shared" si="39"/>
        <v>0.59348214285714285</v>
      </c>
    </row>
    <row r="27" spans="1:23" x14ac:dyDescent="0.3">
      <c r="A27" s="8" t="s">
        <v>776</v>
      </c>
      <c r="B27" s="5" t="s">
        <v>777</v>
      </c>
      <c r="C27" s="46" t="s">
        <v>1738</v>
      </c>
      <c r="D27" s="46" t="s">
        <v>1739</v>
      </c>
      <c r="E27" s="46" t="s">
        <v>574</v>
      </c>
      <c r="F27" s="46" t="s">
        <v>311</v>
      </c>
      <c r="G27" s="46" t="s">
        <v>1967</v>
      </c>
      <c r="H27" s="47" t="s">
        <v>11</v>
      </c>
      <c r="I27" s="47" t="s">
        <v>13</v>
      </c>
      <c r="J27" s="48" t="s">
        <v>11</v>
      </c>
      <c r="K27" s="45" t="s">
        <v>11</v>
      </c>
      <c r="L27" s="49">
        <v>350000</v>
      </c>
      <c r="M27" s="50">
        <v>356345</v>
      </c>
      <c r="N27" s="51">
        <f t="shared" si="32"/>
        <v>1.0181285714285715</v>
      </c>
      <c r="O27" s="51" t="str">
        <f t="shared" si="33"/>
        <v>&gt;=100%- &lt;120%</v>
      </c>
      <c r="P27" s="50">
        <f t="shared" si="34"/>
        <v>381798.21428571432</v>
      </c>
      <c r="Q27" s="51">
        <f t="shared" si="35"/>
        <v>1.0908520408163267</v>
      </c>
      <c r="R27" s="52">
        <v>450000</v>
      </c>
      <c r="S27" s="53">
        <v>335795</v>
      </c>
      <c r="T27" s="54">
        <f t="shared" si="36"/>
        <v>0.74621111111111116</v>
      </c>
      <c r="U27" s="54" t="str">
        <f t="shared" si="37"/>
        <v>&gt;=50%-&lt;80%</v>
      </c>
      <c r="V27" s="53">
        <f t="shared" si="38"/>
        <v>359780.3571428571</v>
      </c>
      <c r="W27" s="54">
        <f t="shared" si="39"/>
        <v>0.7995119047619047</v>
      </c>
    </row>
    <row r="28" spans="1:23" x14ac:dyDescent="0.3">
      <c r="A28" s="8" t="s">
        <v>428</v>
      </c>
      <c r="B28" s="5" t="s">
        <v>429</v>
      </c>
      <c r="C28" s="46" t="s">
        <v>434</v>
      </c>
      <c r="D28" s="46" t="s">
        <v>66</v>
      </c>
      <c r="E28" s="46" t="s">
        <v>310</v>
      </c>
      <c r="F28" s="46" t="s">
        <v>311</v>
      </c>
      <c r="G28" s="46" t="s">
        <v>1904</v>
      </c>
      <c r="H28" s="47"/>
      <c r="I28" s="47" t="s">
        <v>13</v>
      </c>
      <c r="J28" s="48" t="s">
        <v>11</v>
      </c>
      <c r="K28" s="45" t="s">
        <v>11</v>
      </c>
      <c r="L28" s="49">
        <v>350000</v>
      </c>
      <c r="M28" s="50">
        <v>446640</v>
      </c>
      <c r="N28" s="51">
        <f t="shared" ref="N28:N30" si="40">IFERROR(M28/L28,2)</f>
        <v>1.2761142857142858</v>
      </c>
      <c r="O28" s="51" t="str">
        <f t="shared" ref="O28:O29" si="41">IF(N28&gt;=120%, "120% equal &amp; above", IF(N28&gt;=100%,"&gt;=100%- &lt;120%",IF(N28&gt;=80%,"&gt;=80%-&lt;100%",IF(N28&gt;=50%,"&gt;=50%-&lt;80%",IF(N28&gt;=20%,"&gt;=20%-&lt;50%","&lt;20%")))))</f>
        <v>120% equal &amp; above</v>
      </c>
      <c r="P28" s="50">
        <f t="shared" ref="P28:P30" si="42">M28/$B$3*$B$2</f>
        <v>478542.8571428571</v>
      </c>
      <c r="Q28" s="51">
        <f t="shared" ref="Q28:Q29" si="43">IFERROR(P28/L28,2)</f>
        <v>1.3672653061224489</v>
      </c>
      <c r="R28" s="52">
        <v>380000</v>
      </c>
      <c r="S28" s="53">
        <v>217155</v>
      </c>
      <c r="T28" s="54">
        <f t="shared" ref="T28:T30" si="44">IFERROR(S28/R28,2)</f>
        <v>0.57146052631578947</v>
      </c>
      <c r="U28" s="54" t="str">
        <f t="shared" ref="U28:U30" si="45">IF(T28&gt;=120%, "120% equal &amp; above", IF(T28&gt;=100%,"&gt;=100%- &lt;120%",IF(T28&gt;=80%,"&gt;=80%-&lt;100%",IF(T28&gt;=50%,"&gt;=50%-&lt;80%",IF(T28&gt;=20%,"&gt;=20%-&lt;50%","&lt;20%")))))</f>
        <v>&gt;=50%-&lt;80%</v>
      </c>
      <c r="V28" s="53">
        <f t="shared" ref="V28:V30" si="46">S28/$B$3*$B$2</f>
        <v>232666.07142857145</v>
      </c>
      <c r="W28" s="54">
        <f t="shared" ref="W28:W30" si="47">IFERROR(V28/R28,2)</f>
        <v>0.61227913533834588</v>
      </c>
    </row>
    <row r="29" spans="1:23" x14ac:dyDescent="0.3">
      <c r="A29" s="8" t="s">
        <v>776</v>
      </c>
      <c r="B29" s="5" t="s">
        <v>777</v>
      </c>
      <c r="C29" s="46" t="s">
        <v>1735</v>
      </c>
      <c r="D29" s="46" t="s">
        <v>291</v>
      </c>
      <c r="E29" s="46" t="s">
        <v>574</v>
      </c>
      <c r="F29" s="46" t="s">
        <v>311</v>
      </c>
      <c r="G29" s="46" t="s">
        <v>1944</v>
      </c>
      <c r="H29" s="47"/>
      <c r="I29" s="47" t="s">
        <v>13</v>
      </c>
      <c r="J29" s="48" t="s">
        <v>11</v>
      </c>
      <c r="K29" s="45" t="s">
        <v>11</v>
      </c>
      <c r="L29" s="49">
        <v>200000</v>
      </c>
      <c r="M29" s="50">
        <v>181460</v>
      </c>
      <c r="N29" s="51">
        <f t="shared" si="40"/>
        <v>0.9073</v>
      </c>
      <c r="O29" s="51" t="str">
        <f t="shared" si="41"/>
        <v>&gt;=80%-&lt;100%</v>
      </c>
      <c r="P29" s="50">
        <f t="shared" si="42"/>
        <v>194421.42857142855</v>
      </c>
      <c r="Q29" s="51">
        <f t="shared" si="43"/>
        <v>0.97210714285714273</v>
      </c>
      <c r="R29" s="52">
        <v>525813.33333333337</v>
      </c>
      <c r="S29" s="53">
        <v>265035</v>
      </c>
      <c r="T29" s="54">
        <f t="shared" si="44"/>
        <v>0.50404769753524692</v>
      </c>
      <c r="U29" s="54" t="str">
        <f t="shared" si="45"/>
        <v>&gt;=50%-&lt;80%</v>
      </c>
      <c r="V29" s="53">
        <f t="shared" si="46"/>
        <v>283966.07142857142</v>
      </c>
      <c r="W29" s="54">
        <f t="shared" si="47"/>
        <v>0.54005110450205029</v>
      </c>
    </row>
    <row r="30" spans="1:23" x14ac:dyDescent="0.3">
      <c r="A30" s="8" t="s">
        <v>428</v>
      </c>
      <c r="B30" s="5" t="s">
        <v>429</v>
      </c>
      <c r="C30" s="46" t="s">
        <v>432</v>
      </c>
      <c r="D30" s="46" t="s">
        <v>433</v>
      </c>
      <c r="E30" s="46" t="s">
        <v>310</v>
      </c>
      <c r="F30" s="46" t="s">
        <v>311</v>
      </c>
      <c r="G30" s="46" t="s">
        <v>1904</v>
      </c>
      <c r="H30" s="47"/>
      <c r="I30" s="47" t="s">
        <v>13</v>
      </c>
      <c r="J30" s="48" t="s">
        <v>11</v>
      </c>
      <c r="K30" s="45" t="s">
        <v>11</v>
      </c>
      <c r="L30" s="49">
        <v>350000</v>
      </c>
      <c r="M30" s="50">
        <v>304770</v>
      </c>
      <c r="N30" s="51">
        <f t="shared" si="40"/>
        <v>0.87077142857142853</v>
      </c>
      <c r="O30" s="51"/>
      <c r="P30" s="50">
        <f t="shared" si="42"/>
        <v>326539.28571428568</v>
      </c>
      <c r="Q30" s="51"/>
      <c r="R30" s="52">
        <v>360000</v>
      </c>
      <c r="S30" s="53">
        <v>240495</v>
      </c>
      <c r="T30" s="54">
        <f t="shared" si="44"/>
        <v>0.66804166666666664</v>
      </c>
      <c r="U30" s="54" t="str">
        <f t="shared" si="45"/>
        <v>&gt;=50%-&lt;80%</v>
      </c>
      <c r="V30" s="53">
        <f t="shared" si="46"/>
        <v>257673.21428571429</v>
      </c>
      <c r="W30" s="54">
        <f t="shared" si="47"/>
        <v>0.71575892857142853</v>
      </c>
    </row>
    <row r="31" spans="1:23" x14ac:dyDescent="0.3">
      <c r="A31" s="8" t="s">
        <v>307</v>
      </c>
      <c r="B31" s="5" t="s">
        <v>308</v>
      </c>
      <c r="C31" s="46" t="s">
        <v>313</v>
      </c>
      <c r="D31" s="46" t="s">
        <v>144</v>
      </c>
      <c r="E31" s="46" t="s">
        <v>310</v>
      </c>
      <c r="F31" s="46" t="s">
        <v>311</v>
      </c>
      <c r="G31" s="46" t="s">
        <v>1890</v>
      </c>
      <c r="H31" s="47"/>
      <c r="I31" s="47" t="s">
        <v>1872</v>
      </c>
      <c r="J31" s="48" t="s">
        <v>11</v>
      </c>
      <c r="K31" s="45" t="s">
        <v>11</v>
      </c>
      <c r="L31" s="49">
        <v>180000</v>
      </c>
      <c r="M31" s="50">
        <v>52300</v>
      </c>
      <c r="N31" s="51">
        <f t="shared" ref="N31:N37" si="48">IFERROR(M31/L31,2)</f>
        <v>0.29055555555555557</v>
      </c>
      <c r="O31" s="51" t="str">
        <f t="shared" ref="O31:O37" si="49">IF(N31&gt;=120%, "120% equal &amp; above", IF(N31&gt;=100%,"&gt;=100%- &lt;120%",IF(N31&gt;=80%,"&gt;=80%-&lt;100%",IF(N31&gt;=50%,"&gt;=50%-&lt;80%",IF(N31&gt;=20%,"&gt;=20%-&lt;50%","&lt;20%")))))</f>
        <v>&gt;=20%-&lt;50%</v>
      </c>
      <c r="P31" s="50">
        <f t="shared" ref="P31:P37" si="50">M31/$B$3*$B$2</f>
        <v>56035.71428571429</v>
      </c>
      <c r="Q31" s="51">
        <f t="shared" ref="Q31:Q37" si="51">IFERROR(P31/L31,2)</f>
        <v>0.31130952380952381</v>
      </c>
      <c r="R31" s="52">
        <v>485956.9</v>
      </c>
      <c r="S31" s="53">
        <v>160550</v>
      </c>
      <c r="T31" s="54">
        <f t="shared" ref="T31:T37" si="52">IFERROR(S31/R31,2)</f>
        <v>0.33037909328996046</v>
      </c>
      <c r="U31" s="54" t="str">
        <f t="shared" ref="U31:U37" si="53">IF(T31&gt;=120%, "120% equal &amp; above", IF(T31&gt;=100%,"&gt;=100%- &lt;120%",IF(T31&gt;=80%,"&gt;=80%-&lt;100%",IF(T31&gt;=50%,"&gt;=50%-&lt;80%",IF(T31&gt;=20%,"&gt;=20%-&lt;50%","&lt;20%")))))</f>
        <v>&gt;=20%-&lt;50%</v>
      </c>
      <c r="V31" s="53">
        <f t="shared" ref="V31:V37" si="54">S31/$B$3*$B$2</f>
        <v>172017.85714285716</v>
      </c>
      <c r="W31" s="54">
        <f t="shared" ref="W31:W37" si="55">IFERROR(V31/R31,2)</f>
        <v>0.35397759995352912</v>
      </c>
    </row>
    <row r="32" spans="1:23" x14ac:dyDescent="0.3">
      <c r="A32" s="8" t="s">
        <v>585</v>
      </c>
      <c r="B32" s="5" t="s">
        <v>586</v>
      </c>
      <c r="C32" s="46" t="s">
        <v>1034</v>
      </c>
      <c r="D32" s="46" t="s">
        <v>141</v>
      </c>
      <c r="E32" s="46" t="s">
        <v>589</v>
      </c>
      <c r="F32" s="46" t="s">
        <v>311</v>
      </c>
      <c r="G32" s="46" t="s">
        <v>1922</v>
      </c>
      <c r="H32" s="47"/>
      <c r="I32" s="47" t="s">
        <v>13</v>
      </c>
      <c r="J32" s="48" t="s">
        <v>11</v>
      </c>
      <c r="K32" s="45" t="s">
        <v>11</v>
      </c>
      <c r="L32" s="49">
        <v>227643.90000000002</v>
      </c>
      <c r="M32" s="50">
        <v>86800</v>
      </c>
      <c r="N32" s="51">
        <f t="shared" si="48"/>
        <v>0.38129728053332418</v>
      </c>
      <c r="O32" s="51" t="str">
        <f t="shared" si="49"/>
        <v>&gt;=20%-&lt;50%</v>
      </c>
      <c r="P32" s="50">
        <f t="shared" si="50"/>
        <v>93000</v>
      </c>
      <c r="Q32" s="51">
        <f t="shared" si="51"/>
        <v>0.40853280057141872</v>
      </c>
      <c r="R32" s="52">
        <v>417181</v>
      </c>
      <c r="S32" s="53">
        <v>69210</v>
      </c>
      <c r="T32" s="54">
        <f t="shared" si="52"/>
        <v>0.16589921401022578</v>
      </c>
      <c r="U32" s="54" t="str">
        <f t="shared" si="53"/>
        <v>&lt;20%</v>
      </c>
      <c r="V32" s="53">
        <f t="shared" si="54"/>
        <v>74153.57142857142</v>
      </c>
      <c r="W32" s="54">
        <f t="shared" si="55"/>
        <v>0.17774915786809903</v>
      </c>
    </row>
    <row r="33" spans="1:23" x14ac:dyDescent="0.3">
      <c r="A33" s="8" t="s">
        <v>667</v>
      </c>
      <c r="B33" s="5" t="s">
        <v>668</v>
      </c>
      <c r="C33" s="46" t="s">
        <v>671</v>
      </c>
      <c r="D33" s="46" t="s">
        <v>672</v>
      </c>
      <c r="E33" s="46" t="s">
        <v>589</v>
      </c>
      <c r="F33" s="46" t="s">
        <v>311</v>
      </c>
      <c r="G33" s="46" t="s">
        <v>1886</v>
      </c>
      <c r="H33" s="47"/>
      <c r="I33" s="47" t="s">
        <v>13</v>
      </c>
      <c r="J33" s="48" t="s">
        <v>11</v>
      </c>
      <c r="K33" s="45" t="s">
        <v>11</v>
      </c>
      <c r="L33" s="49">
        <v>242505.12000000002</v>
      </c>
      <c r="M33" s="50">
        <v>113520</v>
      </c>
      <c r="N33" s="51">
        <f t="shared" si="48"/>
        <v>0.4681138278647477</v>
      </c>
      <c r="O33" s="51" t="str">
        <f t="shared" si="49"/>
        <v>&gt;=20%-&lt;50%</v>
      </c>
      <c r="P33" s="50">
        <f t="shared" si="50"/>
        <v>121628.57142857142</v>
      </c>
      <c r="Q33" s="51">
        <f t="shared" si="51"/>
        <v>0.50155052985508686</v>
      </c>
      <c r="R33" s="52">
        <v>402051.55</v>
      </c>
      <c r="S33" s="53">
        <v>130385</v>
      </c>
      <c r="T33" s="54">
        <f t="shared" si="52"/>
        <v>0.32429920988987609</v>
      </c>
      <c r="U33" s="54" t="str">
        <f t="shared" si="53"/>
        <v>&gt;=20%-&lt;50%</v>
      </c>
      <c r="V33" s="53">
        <f t="shared" si="54"/>
        <v>139698.21428571429</v>
      </c>
      <c r="W33" s="54">
        <f t="shared" si="55"/>
        <v>0.34746343916772437</v>
      </c>
    </row>
    <row r="34" spans="1:23" x14ac:dyDescent="0.3">
      <c r="A34" s="8" t="s">
        <v>324</v>
      </c>
      <c r="B34" s="5" t="s">
        <v>325</v>
      </c>
      <c r="C34" s="46" t="s">
        <v>347</v>
      </c>
      <c r="D34" s="46" t="s">
        <v>195</v>
      </c>
      <c r="E34" s="46" t="s">
        <v>310</v>
      </c>
      <c r="F34" s="46" t="s">
        <v>311</v>
      </c>
      <c r="G34" s="46" t="s">
        <v>1898</v>
      </c>
      <c r="H34" s="47"/>
      <c r="I34" s="47" t="s">
        <v>1872</v>
      </c>
      <c r="J34" s="48" t="s">
        <v>11</v>
      </c>
      <c r="K34" s="45" t="s">
        <v>11</v>
      </c>
      <c r="L34" s="49">
        <v>200000</v>
      </c>
      <c r="M34" s="50">
        <v>162175</v>
      </c>
      <c r="N34" s="51">
        <f t="shared" si="48"/>
        <v>0.81087500000000001</v>
      </c>
      <c r="O34" s="51" t="str">
        <f t="shared" si="49"/>
        <v>&gt;=80%-&lt;100%</v>
      </c>
      <c r="P34" s="50">
        <f t="shared" si="50"/>
        <v>173758.92857142855</v>
      </c>
      <c r="Q34" s="51">
        <f t="shared" si="51"/>
        <v>0.86879464285714281</v>
      </c>
      <c r="R34" s="52">
        <v>420000</v>
      </c>
      <c r="S34" s="53">
        <v>134715</v>
      </c>
      <c r="T34" s="54">
        <f t="shared" si="52"/>
        <v>0.32074999999999998</v>
      </c>
      <c r="U34" s="54" t="str">
        <f t="shared" si="53"/>
        <v>&gt;=20%-&lt;50%</v>
      </c>
      <c r="V34" s="53">
        <f t="shared" si="54"/>
        <v>144337.5</v>
      </c>
      <c r="W34" s="54">
        <f t="shared" si="55"/>
        <v>0.34366071428571426</v>
      </c>
    </row>
    <row r="35" spans="1:23" x14ac:dyDescent="0.3">
      <c r="A35" s="8" t="s">
        <v>633</v>
      </c>
      <c r="B35" s="5" t="s">
        <v>128</v>
      </c>
      <c r="C35" s="46" t="s">
        <v>642</v>
      </c>
      <c r="D35" s="46" t="s">
        <v>643</v>
      </c>
      <c r="E35" s="46" t="s">
        <v>589</v>
      </c>
      <c r="F35" s="46" t="s">
        <v>311</v>
      </c>
      <c r="G35" s="46" t="s">
        <v>1885</v>
      </c>
      <c r="H35" s="47"/>
      <c r="I35" s="47" t="s">
        <v>13</v>
      </c>
      <c r="J35" s="48" t="s">
        <v>11</v>
      </c>
      <c r="K35" s="45" t="s">
        <v>11</v>
      </c>
      <c r="L35" s="49">
        <v>274160.65999999997</v>
      </c>
      <c r="M35" s="50">
        <v>179150</v>
      </c>
      <c r="N35" s="51">
        <f t="shared" si="48"/>
        <v>0.65344896674818342</v>
      </c>
      <c r="O35" s="51"/>
      <c r="P35" s="50">
        <f t="shared" si="50"/>
        <v>191946.42857142855</v>
      </c>
      <c r="Q35" s="51"/>
      <c r="R35" s="52">
        <v>327287.8</v>
      </c>
      <c r="S35" s="53">
        <v>135045</v>
      </c>
      <c r="T35" s="54">
        <f t="shared" si="52"/>
        <v>0.41261849662590538</v>
      </c>
      <c r="U35" s="54" t="str">
        <f t="shared" si="53"/>
        <v>&gt;=20%-&lt;50%</v>
      </c>
      <c r="V35" s="53">
        <f t="shared" si="54"/>
        <v>144691.07142857145</v>
      </c>
      <c r="W35" s="54">
        <f t="shared" si="55"/>
        <v>0.44209124638489872</v>
      </c>
    </row>
    <row r="36" spans="1:23" x14ac:dyDescent="0.3">
      <c r="A36" s="8" t="s">
        <v>469</v>
      </c>
      <c r="B36" s="5" t="s">
        <v>470</v>
      </c>
      <c r="C36" s="46" t="s">
        <v>914</v>
      </c>
      <c r="D36" s="46" t="s">
        <v>915</v>
      </c>
      <c r="E36" s="46" t="s">
        <v>473</v>
      </c>
      <c r="F36" s="46" t="s">
        <v>311</v>
      </c>
      <c r="G36" s="46" t="s">
        <v>1916</v>
      </c>
      <c r="H36" s="47"/>
      <c r="I36" s="47" t="s">
        <v>13</v>
      </c>
      <c r="J36" s="48" t="s">
        <v>11</v>
      </c>
      <c r="K36" s="45" t="s">
        <v>11</v>
      </c>
      <c r="L36" s="49">
        <v>249395.52000000002</v>
      </c>
      <c r="M36" s="50">
        <v>173180</v>
      </c>
      <c r="N36" s="51">
        <f t="shared" si="48"/>
        <v>0.69439900123306142</v>
      </c>
      <c r="O36" s="51" t="str">
        <f t="shared" si="49"/>
        <v>&gt;=50%-&lt;80%</v>
      </c>
      <c r="P36" s="50">
        <f t="shared" si="50"/>
        <v>185550</v>
      </c>
      <c r="Q36" s="51">
        <f t="shared" si="51"/>
        <v>0.74399892989256577</v>
      </c>
      <c r="R36" s="52">
        <v>351879</v>
      </c>
      <c r="S36" s="53">
        <v>215280</v>
      </c>
      <c r="T36" s="54">
        <f t="shared" si="52"/>
        <v>0.61180121575882618</v>
      </c>
      <c r="U36" s="54" t="str">
        <f t="shared" si="53"/>
        <v>&gt;=50%-&lt;80%</v>
      </c>
      <c r="V36" s="53">
        <f t="shared" si="54"/>
        <v>230657.14285714284</v>
      </c>
      <c r="W36" s="54">
        <f t="shared" si="55"/>
        <v>0.65550130259874229</v>
      </c>
    </row>
    <row r="37" spans="1:23" x14ac:dyDescent="0.3">
      <c r="A37" s="8" t="s">
        <v>680</v>
      </c>
      <c r="B37" s="5" t="s">
        <v>681</v>
      </c>
      <c r="C37" s="46" t="s">
        <v>722</v>
      </c>
      <c r="D37" s="46" t="s">
        <v>357</v>
      </c>
      <c r="E37" s="46" t="s">
        <v>311</v>
      </c>
      <c r="F37" s="46" t="s">
        <v>311</v>
      </c>
      <c r="G37" s="46" t="s">
        <v>1930</v>
      </c>
      <c r="H37" s="47"/>
      <c r="I37" s="47" t="s">
        <v>13</v>
      </c>
      <c r="J37" s="48" t="s">
        <v>11</v>
      </c>
      <c r="K37" s="45" t="s">
        <v>11</v>
      </c>
      <c r="L37" s="49">
        <v>400000</v>
      </c>
      <c r="M37" s="50">
        <v>442115</v>
      </c>
      <c r="N37" s="51">
        <f t="shared" si="48"/>
        <v>1.1052875</v>
      </c>
      <c r="O37" s="51" t="str">
        <f t="shared" si="49"/>
        <v>&gt;=100%- &lt;120%</v>
      </c>
      <c r="P37" s="50">
        <f t="shared" si="50"/>
        <v>473694.6428571429</v>
      </c>
      <c r="Q37" s="51">
        <f t="shared" si="51"/>
        <v>1.1842366071428572</v>
      </c>
      <c r="R37" s="52">
        <v>200000</v>
      </c>
      <c r="S37" s="53">
        <v>150660</v>
      </c>
      <c r="T37" s="54">
        <f t="shared" si="52"/>
        <v>0.75329999999999997</v>
      </c>
      <c r="U37" s="54" t="str">
        <f t="shared" si="53"/>
        <v>&gt;=50%-&lt;80%</v>
      </c>
      <c r="V37" s="53">
        <f t="shared" si="54"/>
        <v>161421.42857142855</v>
      </c>
      <c r="W37" s="54">
        <f t="shared" si="55"/>
        <v>0.8071071428571428</v>
      </c>
    </row>
    <row r="38" spans="1:23" x14ac:dyDescent="0.3">
      <c r="A38" s="8" t="s">
        <v>585</v>
      </c>
      <c r="B38" s="5" t="s">
        <v>586</v>
      </c>
      <c r="C38" s="46" t="s">
        <v>600</v>
      </c>
      <c r="D38" s="46" t="s">
        <v>601</v>
      </c>
      <c r="E38" s="46" t="s">
        <v>589</v>
      </c>
      <c r="F38" s="46" t="s">
        <v>311</v>
      </c>
      <c r="G38" s="46" t="s">
        <v>1920</v>
      </c>
      <c r="H38" s="47"/>
      <c r="I38" s="47" t="s">
        <v>13</v>
      </c>
      <c r="J38" s="48" t="s">
        <v>11</v>
      </c>
      <c r="K38" s="45" t="s">
        <v>11</v>
      </c>
      <c r="L38" s="49">
        <v>217628.3</v>
      </c>
      <c r="M38" s="50">
        <v>245170</v>
      </c>
      <c r="N38" s="51">
        <f t="shared" ref="N38:N49" si="56">IFERROR(M38/L38,2)</f>
        <v>1.1265538535199697</v>
      </c>
      <c r="O38" s="51" t="str">
        <f t="shared" ref="O38:O49" si="57">IF(N38&gt;=120%, "120% equal &amp; above", IF(N38&gt;=100%,"&gt;=100%- &lt;120%",IF(N38&gt;=80%,"&gt;=80%-&lt;100%",IF(N38&gt;=50%,"&gt;=50%-&lt;80%",IF(N38&gt;=20%,"&gt;=20%-&lt;50%","&lt;20%")))))</f>
        <v>&gt;=100%- &lt;120%</v>
      </c>
      <c r="P38" s="50">
        <f t="shared" ref="P38:P49" si="58">M38/$B$3*$B$2</f>
        <v>262682.1428571429</v>
      </c>
      <c r="Q38" s="51">
        <f t="shared" ref="Q38:Q49" si="59">IFERROR(P38/L38,2)</f>
        <v>1.2070219859142535</v>
      </c>
      <c r="R38" s="52">
        <v>378383.9</v>
      </c>
      <c r="S38" s="53">
        <v>303250</v>
      </c>
      <c r="T38" s="54">
        <f t="shared" ref="T38:T49" si="60">IFERROR(S38/R38,2)</f>
        <v>0.8014347333488554</v>
      </c>
      <c r="U38" s="54" t="str">
        <f t="shared" ref="U38:U49" si="61">IF(T38&gt;=120%, "120% equal &amp; above", IF(T38&gt;=100%,"&gt;=100%- &lt;120%",IF(T38&gt;=80%,"&gt;=80%-&lt;100%",IF(T38&gt;=50%,"&gt;=50%-&lt;80%",IF(T38&gt;=20%,"&gt;=20%-&lt;50%","&lt;20%")))))</f>
        <v>&gt;=80%-&lt;100%</v>
      </c>
      <c r="V38" s="53">
        <f t="shared" ref="V38:V49" si="62">S38/$B$3*$B$2</f>
        <v>324910.71428571432</v>
      </c>
      <c r="W38" s="54">
        <f t="shared" ref="W38:W49" si="63">IFERROR(V38/R38,2)</f>
        <v>0.85868007144520231</v>
      </c>
    </row>
    <row r="39" spans="1:23" x14ac:dyDescent="0.3">
      <c r="A39" s="8" t="s">
        <v>776</v>
      </c>
      <c r="B39" s="5" t="s">
        <v>777</v>
      </c>
      <c r="C39" s="46" t="s">
        <v>1731</v>
      </c>
      <c r="D39" s="46" t="s">
        <v>1732</v>
      </c>
      <c r="E39" s="46" t="s">
        <v>574</v>
      </c>
      <c r="F39" s="46" t="s">
        <v>311</v>
      </c>
      <c r="G39" s="46" t="s">
        <v>1944</v>
      </c>
      <c r="H39" s="47"/>
      <c r="I39" s="47" t="s">
        <v>13</v>
      </c>
      <c r="J39" s="48" t="s">
        <v>11</v>
      </c>
      <c r="K39" s="45" t="s">
        <v>11</v>
      </c>
      <c r="L39" s="49">
        <v>175000</v>
      </c>
      <c r="M39" s="50">
        <v>137510</v>
      </c>
      <c r="N39" s="51">
        <f t="shared" si="56"/>
        <v>0.78577142857142857</v>
      </c>
      <c r="O39" s="51" t="str">
        <f t="shared" si="57"/>
        <v>&gt;=50%-&lt;80%</v>
      </c>
      <c r="P39" s="50">
        <f t="shared" si="58"/>
        <v>147332.14285714284</v>
      </c>
      <c r="Q39" s="51">
        <f t="shared" si="59"/>
        <v>0.84189795918367338</v>
      </c>
      <c r="R39" s="52">
        <v>412296.66666666669</v>
      </c>
      <c r="S39" s="53">
        <v>361430</v>
      </c>
      <c r="T39" s="54">
        <f t="shared" si="60"/>
        <v>0.87662605405492799</v>
      </c>
      <c r="U39" s="54" t="str">
        <f t="shared" si="61"/>
        <v>&gt;=80%-&lt;100%</v>
      </c>
      <c r="V39" s="53">
        <f t="shared" si="62"/>
        <v>387246.42857142858</v>
      </c>
      <c r="W39" s="54">
        <f t="shared" si="63"/>
        <v>0.93924220077313725</v>
      </c>
    </row>
    <row r="40" spans="1:23" x14ac:dyDescent="0.3">
      <c r="A40" s="8" t="s">
        <v>469</v>
      </c>
      <c r="B40" s="5" t="s">
        <v>470</v>
      </c>
      <c r="C40" s="46" t="s">
        <v>545</v>
      </c>
      <c r="D40" s="46" t="s">
        <v>546</v>
      </c>
      <c r="E40" s="46" t="s">
        <v>473</v>
      </c>
      <c r="F40" s="46" t="s">
        <v>311</v>
      </c>
      <c r="G40" s="46" t="s">
        <v>1916</v>
      </c>
      <c r="H40" s="47"/>
      <c r="I40" s="47" t="s">
        <v>1872</v>
      </c>
      <c r="J40" s="48" t="s">
        <v>11</v>
      </c>
      <c r="K40" s="45" t="s">
        <v>11</v>
      </c>
      <c r="L40" s="49">
        <v>171989.4</v>
      </c>
      <c r="M40" s="50">
        <v>181860</v>
      </c>
      <c r="N40" s="51">
        <f t="shared" si="56"/>
        <v>1.0573907461738921</v>
      </c>
      <c r="O40" s="51" t="str">
        <f t="shared" si="57"/>
        <v>&gt;=100%- &lt;120%</v>
      </c>
      <c r="P40" s="50">
        <f t="shared" si="58"/>
        <v>194850</v>
      </c>
      <c r="Q40" s="51">
        <f t="shared" si="59"/>
        <v>1.1329186566148843</v>
      </c>
      <c r="R40" s="52">
        <v>399173.4</v>
      </c>
      <c r="S40" s="53">
        <v>299190</v>
      </c>
      <c r="T40" s="54">
        <f t="shared" si="60"/>
        <v>0.74952389112100148</v>
      </c>
      <c r="U40" s="54" t="str">
        <f t="shared" si="61"/>
        <v>&gt;=50%-&lt;80%</v>
      </c>
      <c r="V40" s="53">
        <f t="shared" si="62"/>
        <v>320560.71428571432</v>
      </c>
      <c r="W40" s="54">
        <f t="shared" si="63"/>
        <v>0.80306131191535879</v>
      </c>
    </row>
    <row r="41" spans="1:23" x14ac:dyDescent="0.3">
      <c r="A41" s="8" t="s">
        <v>469</v>
      </c>
      <c r="B41" s="5" t="s">
        <v>470</v>
      </c>
      <c r="C41" s="46" t="s">
        <v>474</v>
      </c>
      <c r="D41" s="46" t="s">
        <v>475</v>
      </c>
      <c r="E41" s="46" t="s">
        <v>473</v>
      </c>
      <c r="F41" s="46" t="s">
        <v>311</v>
      </c>
      <c r="G41" s="46" t="s">
        <v>1910</v>
      </c>
      <c r="H41" s="47"/>
      <c r="I41" s="47" t="s">
        <v>13</v>
      </c>
      <c r="J41" s="48" t="s">
        <v>11</v>
      </c>
      <c r="K41" s="45" t="s">
        <v>11</v>
      </c>
      <c r="L41" s="49">
        <v>314192</v>
      </c>
      <c r="M41" s="50">
        <v>199430</v>
      </c>
      <c r="N41" s="51">
        <f t="shared" si="56"/>
        <v>0.63473926770891687</v>
      </c>
      <c r="O41" s="51" t="str">
        <f t="shared" si="57"/>
        <v>&gt;=50%-&lt;80%</v>
      </c>
      <c r="P41" s="50">
        <f t="shared" si="58"/>
        <v>213675</v>
      </c>
      <c r="Q41" s="51">
        <f t="shared" si="59"/>
        <v>0.6800777868309823</v>
      </c>
      <c r="R41" s="52">
        <v>250356.8</v>
      </c>
      <c r="S41" s="53">
        <v>135965</v>
      </c>
      <c r="T41" s="54">
        <f t="shared" si="60"/>
        <v>0.54308490921756469</v>
      </c>
      <c r="U41" s="54" t="str">
        <f t="shared" si="61"/>
        <v>&gt;=50%-&lt;80%</v>
      </c>
      <c r="V41" s="53">
        <f t="shared" si="62"/>
        <v>145676.78571428571</v>
      </c>
      <c r="W41" s="54">
        <f t="shared" si="63"/>
        <v>0.58187668844739071</v>
      </c>
    </row>
    <row r="42" spans="1:23" x14ac:dyDescent="0.3">
      <c r="A42" s="8" t="s">
        <v>633</v>
      </c>
      <c r="B42" s="5" t="s">
        <v>128</v>
      </c>
      <c r="C42" s="46" t="s">
        <v>1129</v>
      </c>
      <c r="D42" s="46" t="s">
        <v>1130</v>
      </c>
      <c r="E42" s="46" t="s">
        <v>589</v>
      </c>
      <c r="F42" s="46" t="s">
        <v>311</v>
      </c>
      <c r="G42" s="46" t="s">
        <v>1923</v>
      </c>
      <c r="H42" s="47"/>
      <c r="I42" s="47" t="s">
        <v>13</v>
      </c>
      <c r="J42" s="48" t="s">
        <v>11</v>
      </c>
      <c r="K42" s="45" t="s">
        <v>11</v>
      </c>
      <c r="L42" s="49">
        <v>113979.15000000001</v>
      </c>
      <c r="M42" s="50">
        <v>63530</v>
      </c>
      <c r="N42" s="51">
        <f t="shared" si="56"/>
        <v>0.55738264410640015</v>
      </c>
      <c r="O42" s="51" t="str">
        <f t="shared" si="57"/>
        <v>&gt;=50%-&lt;80%</v>
      </c>
      <c r="P42" s="50">
        <f t="shared" si="58"/>
        <v>68067.857142857145</v>
      </c>
      <c r="Q42" s="51">
        <f t="shared" si="59"/>
        <v>0.5971956901140002</v>
      </c>
      <c r="R42" s="52">
        <v>446756.85000000003</v>
      </c>
      <c r="S42" s="53">
        <v>235040</v>
      </c>
      <c r="T42" s="54">
        <f t="shared" si="60"/>
        <v>0.5261027335115287</v>
      </c>
      <c r="U42" s="54" t="str">
        <f t="shared" si="61"/>
        <v>&gt;=50%-&lt;80%</v>
      </c>
      <c r="V42" s="53">
        <f t="shared" si="62"/>
        <v>251828.57142857142</v>
      </c>
      <c r="W42" s="54">
        <f t="shared" si="63"/>
        <v>0.56368150019092356</v>
      </c>
    </row>
    <row r="43" spans="1:23" x14ac:dyDescent="0.3">
      <c r="A43" s="8" t="s">
        <v>776</v>
      </c>
      <c r="B43" s="5" t="s">
        <v>777</v>
      </c>
      <c r="C43" s="46" t="s">
        <v>1729</v>
      </c>
      <c r="D43" s="46" t="s">
        <v>1730</v>
      </c>
      <c r="E43" s="46" t="s">
        <v>574</v>
      </c>
      <c r="F43" s="46" t="s">
        <v>311</v>
      </c>
      <c r="G43" s="46" t="s">
        <v>1962</v>
      </c>
      <c r="H43" s="47"/>
      <c r="I43" s="47" t="s">
        <v>13</v>
      </c>
      <c r="J43" s="48" t="s">
        <v>11</v>
      </c>
      <c r="K43" s="45" t="s">
        <v>11</v>
      </c>
      <c r="L43" s="49">
        <v>160000</v>
      </c>
      <c r="M43" s="50">
        <v>110100</v>
      </c>
      <c r="N43" s="51">
        <f t="shared" si="56"/>
        <v>0.68812499999999999</v>
      </c>
      <c r="O43" s="51" t="str">
        <f t="shared" si="57"/>
        <v>&gt;=50%-&lt;80%</v>
      </c>
      <c r="P43" s="50">
        <f t="shared" si="58"/>
        <v>117964.28571428572</v>
      </c>
      <c r="Q43" s="51">
        <f t="shared" si="59"/>
        <v>0.73727678571428579</v>
      </c>
      <c r="R43" s="52">
        <v>400000</v>
      </c>
      <c r="S43" s="53">
        <v>231600</v>
      </c>
      <c r="T43" s="54">
        <f t="shared" si="60"/>
        <v>0.57899999999999996</v>
      </c>
      <c r="U43" s="54" t="str">
        <f t="shared" si="61"/>
        <v>&gt;=50%-&lt;80%</v>
      </c>
      <c r="V43" s="53">
        <f t="shared" si="62"/>
        <v>248142.85714285713</v>
      </c>
      <c r="W43" s="54">
        <f t="shared" si="63"/>
        <v>0.62035714285714283</v>
      </c>
    </row>
    <row r="44" spans="1:23" x14ac:dyDescent="0.3">
      <c r="A44" s="8" t="s">
        <v>680</v>
      </c>
      <c r="B44" s="5" t="s">
        <v>681</v>
      </c>
      <c r="C44" s="46" t="s">
        <v>934</v>
      </c>
      <c r="D44" s="46" t="s">
        <v>935</v>
      </c>
      <c r="E44" s="46" t="s">
        <v>311</v>
      </c>
      <c r="F44" s="46" t="s">
        <v>311</v>
      </c>
      <c r="G44" s="46" t="s">
        <v>1931</v>
      </c>
      <c r="H44" s="47"/>
      <c r="I44" s="47" t="s">
        <v>13</v>
      </c>
      <c r="J44" s="48" t="s">
        <v>11</v>
      </c>
      <c r="K44" s="45" t="s">
        <v>11</v>
      </c>
      <c r="L44" s="49">
        <v>430902.55</v>
      </c>
      <c r="M44" s="50">
        <v>310720</v>
      </c>
      <c r="N44" s="51">
        <f t="shared" si="56"/>
        <v>0.72109111445267615</v>
      </c>
      <c r="O44" s="51" t="str">
        <f t="shared" si="57"/>
        <v>&gt;=50%-&lt;80%</v>
      </c>
      <c r="P44" s="50">
        <f t="shared" si="58"/>
        <v>332914.28571428568</v>
      </c>
      <c r="Q44" s="51">
        <f t="shared" si="59"/>
        <v>0.77259762262786724</v>
      </c>
      <c r="R44" s="52">
        <v>125000</v>
      </c>
      <c r="S44" s="53">
        <v>152730</v>
      </c>
      <c r="T44" s="54">
        <f t="shared" si="60"/>
        <v>1.22184</v>
      </c>
      <c r="U44" s="54" t="str">
        <f t="shared" si="61"/>
        <v>120% equal &amp; above</v>
      </c>
      <c r="V44" s="53">
        <f t="shared" si="62"/>
        <v>163639.28571428571</v>
      </c>
      <c r="W44" s="54">
        <f t="shared" si="63"/>
        <v>1.3091142857142857</v>
      </c>
    </row>
    <row r="45" spans="1:23" x14ac:dyDescent="0.3">
      <c r="A45" s="8" t="s">
        <v>667</v>
      </c>
      <c r="B45" s="5" t="s">
        <v>668</v>
      </c>
      <c r="C45" s="46" t="s">
        <v>675</v>
      </c>
      <c r="D45" s="46" t="s">
        <v>676</v>
      </c>
      <c r="E45" s="46" t="s">
        <v>589</v>
      </c>
      <c r="F45" s="46" t="s">
        <v>311</v>
      </c>
      <c r="G45" s="46" t="s">
        <v>1927</v>
      </c>
      <c r="H45" s="47"/>
      <c r="I45" s="47" t="s">
        <v>13</v>
      </c>
      <c r="J45" s="48" t="s">
        <v>11</v>
      </c>
      <c r="K45" s="45" t="s">
        <v>11</v>
      </c>
      <c r="L45" s="49">
        <v>153264.57500000001</v>
      </c>
      <c r="M45" s="50">
        <v>137750</v>
      </c>
      <c r="N45" s="51">
        <f t="shared" si="56"/>
        <v>0.89877259634197915</v>
      </c>
      <c r="O45" s="51"/>
      <c r="P45" s="50">
        <f t="shared" si="58"/>
        <v>147589.28571428571</v>
      </c>
      <c r="Q45" s="51"/>
      <c r="R45" s="52">
        <v>402285</v>
      </c>
      <c r="S45" s="53">
        <v>349955</v>
      </c>
      <c r="T45" s="54">
        <f t="shared" si="60"/>
        <v>0.86991809289434108</v>
      </c>
      <c r="U45" s="54" t="str">
        <f t="shared" si="61"/>
        <v>&gt;=80%-&lt;100%</v>
      </c>
      <c r="V45" s="53">
        <f t="shared" si="62"/>
        <v>374951.78571428568</v>
      </c>
      <c r="W45" s="54">
        <f t="shared" si="63"/>
        <v>0.93205509952965104</v>
      </c>
    </row>
    <row r="46" spans="1:23" x14ac:dyDescent="0.3">
      <c r="A46" s="8" t="s">
        <v>633</v>
      </c>
      <c r="B46" s="5" t="s">
        <v>128</v>
      </c>
      <c r="C46" s="46" t="s">
        <v>1005</v>
      </c>
      <c r="D46" s="46" t="s">
        <v>1006</v>
      </c>
      <c r="E46" s="46" t="s">
        <v>589</v>
      </c>
      <c r="F46" s="46" t="s">
        <v>311</v>
      </c>
      <c r="G46" s="46" t="s">
        <v>1923</v>
      </c>
      <c r="H46" s="47"/>
      <c r="I46" s="47" t="s">
        <v>13</v>
      </c>
      <c r="J46" s="48" t="s">
        <v>11</v>
      </c>
      <c r="K46" s="45" t="s">
        <v>11</v>
      </c>
      <c r="L46" s="49">
        <v>252390.7</v>
      </c>
      <c r="M46" s="50">
        <v>166760</v>
      </c>
      <c r="N46" s="51">
        <f t="shared" si="56"/>
        <v>0.66072165099585678</v>
      </c>
      <c r="O46" s="51"/>
      <c r="P46" s="50">
        <f t="shared" si="58"/>
        <v>178671.42857142855</v>
      </c>
      <c r="Q46" s="51"/>
      <c r="R46" s="52">
        <v>302381.8</v>
      </c>
      <c r="S46" s="53">
        <v>107480</v>
      </c>
      <c r="T46" s="54">
        <f t="shared" si="60"/>
        <v>0.35544467292674364</v>
      </c>
      <c r="U46" s="54" t="str">
        <f t="shared" si="61"/>
        <v>&gt;=20%-&lt;50%</v>
      </c>
      <c r="V46" s="53">
        <f t="shared" si="62"/>
        <v>115157.14285714286</v>
      </c>
      <c r="W46" s="54">
        <f t="shared" si="63"/>
        <v>0.38083357813579671</v>
      </c>
    </row>
    <row r="47" spans="1:23" x14ac:dyDescent="0.3">
      <c r="A47" s="8" t="s">
        <v>667</v>
      </c>
      <c r="B47" s="5" t="s">
        <v>668</v>
      </c>
      <c r="C47" s="46" t="s">
        <v>677</v>
      </c>
      <c r="D47" s="46" t="s">
        <v>14</v>
      </c>
      <c r="E47" s="46" t="s">
        <v>589</v>
      </c>
      <c r="F47" s="46" t="s">
        <v>311</v>
      </c>
      <c r="G47" s="46" t="s">
        <v>1927</v>
      </c>
      <c r="H47" s="47"/>
      <c r="I47" s="47" t="s">
        <v>13</v>
      </c>
      <c r="J47" s="48" t="s">
        <v>11</v>
      </c>
      <c r="K47" s="45" t="s">
        <v>11</v>
      </c>
      <c r="L47" s="49">
        <v>204077.94</v>
      </c>
      <c r="M47" s="50">
        <v>185020</v>
      </c>
      <c r="N47" s="51">
        <f t="shared" si="56"/>
        <v>0.90661440428103102</v>
      </c>
      <c r="O47" s="51" t="str">
        <f t="shared" si="57"/>
        <v>&gt;=80%-&lt;100%</v>
      </c>
      <c r="P47" s="50">
        <f t="shared" si="58"/>
        <v>198235.71428571429</v>
      </c>
      <c r="Q47" s="51">
        <f t="shared" si="59"/>
        <v>0.9713725760153904</v>
      </c>
      <c r="R47" s="52">
        <v>346600.8</v>
      </c>
      <c r="S47" s="53">
        <v>159610</v>
      </c>
      <c r="T47" s="54">
        <f t="shared" si="60"/>
        <v>0.46050095672023839</v>
      </c>
      <c r="U47" s="54" t="str">
        <f t="shared" si="61"/>
        <v>&gt;=20%-&lt;50%</v>
      </c>
      <c r="V47" s="53">
        <f t="shared" si="62"/>
        <v>171010.71428571429</v>
      </c>
      <c r="W47" s="54">
        <f t="shared" si="63"/>
        <v>0.49339388220025543</v>
      </c>
    </row>
    <row r="48" spans="1:23" x14ac:dyDescent="0.3">
      <c r="A48" s="8" t="s">
        <v>374</v>
      </c>
      <c r="B48" s="5" t="s">
        <v>375</v>
      </c>
      <c r="C48" s="46" t="s">
        <v>381</v>
      </c>
      <c r="D48" s="46" t="s">
        <v>382</v>
      </c>
      <c r="E48" s="46" t="s">
        <v>311</v>
      </c>
      <c r="F48" s="46" t="s">
        <v>311</v>
      </c>
      <c r="G48" s="46" t="s">
        <v>1899</v>
      </c>
      <c r="H48" s="47"/>
      <c r="I48" s="47" t="s">
        <v>1872</v>
      </c>
      <c r="J48" s="48" t="s">
        <v>11</v>
      </c>
      <c r="K48" s="45" t="s">
        <v>11</v>
      </c>
      <c r="L48" s="49">
        <v>250000</v>
      </c>
      <c r="M48" s="50">
        <v>215875</v>
      </c>
      <c r="N48" s="51">
        <f t="shared" si="56"/>
        <v>0.86350000000000005</v>
      </c>
      <c r="O48" s="51" t="str">
        <f t="shared" si="57"/>
        <v>&gt;=80%-&lt;100%</v>
      </c>
      <c r="P48" s="50">
        <f t="shared" si="58"/>
        <v>231294.64285714284</v>
      </c>
      <c r="Q48" s="51">
        <f t="shared" si="59"/>
        <v>0.92517857142857141</v>
      </c>
      <c r="R48" s="52">
        <v>300000</v>
      </c>
      <c r="S48" s="53">
        <v>307045</v>
      </c>
      <c r="T48" s="54">
        <f t="shared" si="60"/>
        <v>1.0234833333333333</v>
      </c>
      <c r="U48" s="54" t="str">
        <f t="shared" si="61"/>
        <v>&gt;=100%- &lt;120%</v>
      </c>
      <c r="V48" s="53">
        <f t="shared" si="62"/>
        <v>328976.78571428568</v>
      </c>
      <c r="W48" s="54">
        <f t="shared" si="63"/>
        <v>1.0965892857142856</v>
      </c>
    </row>
    <row r="49" spans="1:23" x14ac:dyDescent="0.3">
      <c r="A49" s="8" t="s">
        <v>776</v>
      </c>
      <c r="B49" s="5" t="s">
        <v>777</v>
      </c>
      <c r="C49" s="46" t="s">
        <v>1726</v>
      </c>
      <c r="D49" s="46" t="s">
        <v>1727</v>
      </c>
      <c r="E49" s="46" t="s">
        <v>574</v>
      </c>
      <c r="F49" s="46" t="s">
        <v>311</v>
      </c>
      <c r="G49" s="46" t="s">
        <v>1962</v>
      </c>
      <c r="H49" s="47"/>
      <c r="I49" s="47" t="s">
        <v>13</v>
      </c>
      <c r="J49" s="48" t="s">
        <v>11</v>
      </c>
      <c r="K49" s="45" t="s">
        <v>11</v>
      </c>
      <c r="L49" s="49">
        <v>200000</v>
      </c>
      <c r="M49" s="50">
        <v>138395</v>
      </c>
      <c r="N49" s="51">
        <f t="shared" si="56"/>
        <v>0.69197500000000001</v>
      </c>
      <c r="O49" s="51" t="str">
        <f t="shared" si="57"/>
        <v>&gt;=50%-&lt;80%</v>
      </c>
      <c r="P49" s="50">
        <f t="shared" si="58"/>
        <v>148280.35714285716</v>
      </c>
      <c r="Q49" s="51">
        <f t="shared" si="59"/>
        <v>0.74140178571428583</v>
      </c>
      <c r="R49" s="52">
        <v>350000</v>
      </c>
      <c r="S49" s="53">
        <v>109490</v>
      </c>
      <c r="T49" s="54">
        <f t="shared" si="60"/>
        <v>0.31282857142857146</v>
      </c>
      <c r="U49" s="54" t="str">
        <f t="shared" si="61"/>
        <v>&gt;=20%-&lt;50%</v>
      </c>
      <c r="V49" s="53">
        <f t="shared" si="62"/>
        <v>117310.71428571428</v>
      </c>
      <c r="W49" s="54">
        <f t="shared" si="63"/>
        <v>0.33517346938775505</v>
      </c>
    </row>
    <row r="50" spans="1:23" x14ac:dyDescent="0.3">
      <c r="A50" s="8" t="s">
        <v>680</v>
      </c>
      <c r="B50" s="5" t="s">
        <v>681</v>
      </c>
      <c r="C50" s="46" t="s">
        <v>703</v>
      </c>
      <c r="D50" s="46" t="s">
        <v>23</v>
      </c>
      <c r="E50" s="46" t="s">
        <v>311</v>
      </c>
      <c r="F50" s="46" t="s">
        <v>311</v>
      </c>
      <c r="G50" s="46" t="s">
        <v>1931</v>
      </c>
      <c r="H50" s="47"/>
      <c r="I50" s="47" t="s">
        <v>13</v>
      </c>
      <c r="J50" s="48" t="s">
        <v>11</v>
      </c>
      <c r="K50" s="45" t="s">
        <v>11</v>
      </c>
      <c r="L50" s="49">
        <v>250000</v>
      </c>
      <c r="M50" s="50">
        <v>183610</v>
      </c>
      <c r="N50" s="51">
        <f t="shared" ref="N50:N57" si="64">IFERROR(M50/L50,2)</f>
        <v>0.73443999999999998</v>
      </c>
      <c r="O50" s="51" t="str">
        <f t="shared" ref="O50:O57" si="65">IF(N50&gt;=120%, "120% equal &amp; above", IF(N50&gt;=100%,"&gt;=100%- &lt;120%",IF(N50&gt;=80%,"&gt;=80%-&lt;100%",IF(N50&gt;=50%,"&gt;=50%-&lt;80%",IF(N50&gt;=20%,"&gt;=20%-&lt;50%","&lt;20%")))))</f>
        <v>&gt;=50%-&lt;80%</v>
      </c>
      <c r="P50" s="50">
        <f t="shared" ref="P50:P57" si="66">M50/$B$3*$B$2</f>
        <v>196725</v>
      </c>
      <c r="Q50" s="51">
        <f t="shared" ref="Q50:Q57" si="67">IFERROR(P50/L50,2)</f>
        <v>0.78690000000000004</v>
      </c>
      <c r="R50" s="52">
        <v>298640</v>
      </c>
      <c r="S50" s="53">
        <v>299385</v>
      </c>
      <c r="T50" s="54">
        <f t="shared" ref="T50:T57" si="68">IFERROR(S50/R50,2)</f>
        <v>1.0024946423787837</v>
      </c>
      <c r="U50" s="54" t="str">
        <f t="shared" ref="U50:U57" si="69">IF(T50&gt;=120%, "120% equal &amp; above", IF(T50&gt;=100%,"&gt;=100%- &lt;120%",IF(T50&gt;=80%,"&gt;=80%-&lt;100%",IF(T50&gt;=50%,"&gt;=50%-&lt;80%",IF(T50&gt;=20%,"&gt;=20%-&lt;50%","&lt;20%")))))</f>
        <v>&gt;=100%- &lt;120%</v>
      </c>
      <c r="V50" s="53">
        <f t="shared" ref="V50:V57" si="70">S50/$B$3*$B$2</f>
        <v>320769.6428571429</v>
      </c>
      <c r="W50" s="54">
        <f t="shared" ref="W50:W57" si="71">IFERROR(V50/R50,2)</f>
        <v>1.074101402548697</v>
      </c>
    </row>
    <row r="51" spans="1:23" x14ac:dyDescent="0.3">
      <c r="A51" s="8" t="s">
        <v>836</v>
      </c>
      <c r="B51" s="5" t="s">
        <v>837</v>
      </c>
      <c r="C51" s="46" t="s">
        <v>1085</v>
      </c>
      <c r="D51" s="46" t="s">
        <v>1086</v>
      </c>
      <c r="E51" s="46" t="s">
        <v>789</v>
      </c>
      <c r="F51" s="46" t="s">
        <v>311</v>
      </c>
      <c r="G51" s="46" t="s">
        <v>1957</v>
      </c>
      <c r="H51" s="47"/>
      <c r="I51" s="47" t="s">
        <v>13</v>
      </c>
      <c r="J51" s="48" t="s">
        <v>11</v>
      </c>
      <c r="K51" s="45" t="s">
        <v>11</v>
      </c>
      <c r="L51" s="49">
        <v>260000</v>
      </c>
      <c r="M51" s="50">
        <v>253980</v>
      </c>
      <c r="N51" s="51">
        <f t="shared" si="64"/>
        <v>0.97684615384615381</v>
      </c>
      <c r="O51" s="51" t="str">
        <f t="shared" si="65"/>
        <v>&gt;=80%-&lt;100%</v>
      </c>
      <c r="P51" s="50">
        <f t="shared" si="66"/>
        <v>272121.42857142858</v>
      </c>
      <c r="Q51" s="51">
        <f t="shared" si="67"/>
        <v>1.0466208791208791</v>
      </c>
      <c r="R51" s="52">
        <v>280000</v>
      </c>
      <c r="S51" s="53">
        <v>230550</v>
      </c>
      <c r="T51" s="54">
        <f t="shared" si="68"/>
        <v>0.82339285714285715</v>
      </c>
      <c r="U51" s="54" t="str">
        <f t="shared" si="69"/>
        <v>&gt;=80%-&lt;100%</v>
      </c>
      <c r="V51" s="53">
        <f t="shared" si="70"/>
        <v>247017.85714285713</v>
      </c>
      <c r="W51" s="54">
        <f t="shared" si="71"/>
        <v>0.88220663265306121</v>
      </c>
    </row>
    <row r="52" spans="1:23" x14ac:dyDescent="0.3">
      <c r="A52" s="8" t="s">
        <v>836</v>
      </c>
      <c r="B52" s="5" t="s">
        <v>837</v>
      </c>
      <c r="C52" s="46" t="s">
        <v>1186</v>
      </c>
      <c r="D52" s="46" t="s">
        <v>1187</v>
      </c>
      <c r="E52" s="46" t="s">
        <v>789</v>
      </c>
      <c r="F52" s="46" t="s">
        <v>311</v>
      </c>
      <c r="G52" s="46" t="s">
        <v>1953</v>
      </c>
      <c r="H52" s="47"/>
      <c r="I52" s="47" t="s">
        <v>1872</v>
      </c>
      <c r="J52" s="48" t="s">
        <v>11</v>
      </c>
      <c r="K52" s="45" t="s">
        <v>11</v>
      </c>
      <c r="L52" s="49">
        <v>289449.60000000003</v>
      </c>
      <c r="M52" s="50">
        <v>76300</v>
      </c>
      <c r="N52" s="51">
        <f t="shared" si="64"/>
        <v>0.2636037500138193</v>
      </c>
      <c r="O52" s="51" t="str">
        <f t="shared" si="65"/>
        <v>&gt;=20%-&lt;50%</v>
      </c>
      <c r="P52" s="50">
        <f t="shared" si="66"/>
        <v>81750</v>
      </c>
      <c r="Q52" s="51">
        <f t="shared" si="67"/>
        <v>0.28243258930052068</v>
      </c>
      <c r="R52" s="52">
        <v>250000</v>
      </c>
      <c r="S52" s="53">
        <v>19610</v>
      </c>
      <c r="T52" s="54">
        <f t="shared" si="68"/>
        <v>7.8439999999999996E-2</v>
      </c>
      <c r="U52" s="54" t="str">
        <f t="shared" si="69"/>
        <v>&lt;20%</v>
      </c>
      <c r="V52" s="53">
        <f t="shared" si="70"/>
        <v>21010.714285714286</v>
      </c>
      <c r="W52" s="54">
        <f t="shared" si="71"/>
        <v>8.4042857142857141E-2</v>
      </c>
    </row>
    <row r="53" spans="1:23" x14ac:dyDescent="0.3">
      <c r="A53" s="8" t="s">
        <v>415</v>
      </c>
      <c r="B53" s="5" t="s">
        <v>416</v>
      </c>
      <c r="C53" s="46" t="s">
        <v>436</v>
      </c>
      <c r="D53" s="46" t="s">
        <v>437</v>
      </c>
      <c r="E53" s="46" t="s">
        <v>310</v>
      </c>
      <c r="F53" s="46" t="s">
        <v>311</v>
      </c>
      <c r="G53" s="46" t="s">
        <v>1905</v>
      </c>
      <c r="H53" s="47"/>
      <c r="I53" s="47" t="s">
        <v>13</v>
      </c>
      <c r="J53" s="48" t="s">
        <v>11</v>
      </c>
      <c r="K53" s="45" t="s">
        <v>11</v>
      </c>
      <c r="L53" s="49">
        <v>280000</v>
      </c>
      <c r="M53" s="50">
        <v>214805</v>
      </c>
      <c r="N53" s="51">
        <f t="shared" si="64"/>
        <v>0.76716071428571431</v>
      </c>
      <c r="O53" s="51" t="str">
        <f t="shared" si="65"/>
        <v>&gt;=50%-&lt;80%</v>
      </c>
      <c r="P53" s="50">
        <f t="shared" si="66"/>
        <v>230148.21428571429</v>
      </c>
      <c r="Q53" s="51">
        <f t="shared" si="67"/>
        <v>0.82195790816326531</v>
      </c>
      <c r="R53" s="52">
        <v>250000</v>
      </c>
      <c r="S53" s="53">
        <v>171815</v>
      </c>
      <c r="T53" s="54">
        <f t="shared" si="68"/>
        <v>0.68725999999999998</v>
      </c>
      <c r="U53" s="54" t="str">
        <f t="shared" si="69"/>
        <v>&gt;=50%-&lt;80%</v>
      </c>
      <c r="V53" s="53">
        <f t="shared" si="70"/>
        <v>184087.5</v>
      </c>
      <c r="W53" s="54">
        <f t="shared" si="71"/>
        <v>0.73634999999999995</v>
      </c>
    </row>
    <row r="54" spans="1:23" x14ac:dyDescent="0.3">
      <c r="A54" s="8" t="s">
        <v>776</v>
      </c>
      <c r="B54" s="5" t="s">
        <v>777</v>
      </c>
      <c r="C54" s="46" t="s">
        <v>1620</v>
      </c>
      <c r="D54" s="46" t="s">
        <v>240</v>
      </c>
      <c r="E54" s="46" t="s">
        <v>574</v>
      </c>
      <c r="F54" s="46" t="s">
        <v>311</v>
      </c>
      <c r="G54" s="46" t="s">
        <v>1944</v>
      </c>
      <c r="H54" s="47"/>
      <c r="I54" s="47" t="s">
        <v>1872</v>
      </c>
      <c r="J54" s="48" t="s">
        <v>11</v>
      </c>
      <c r="K54" s="45" t="s">
        <v>11</v>
      </c>
      <c r="L54" s="49">
        <v>250000</v>
      </c>
      <c r="M54" s="50">
        <v>250430</v>
      </c>
      <c r="N54" s="51">
        <f t="shared" si="64"/>
        <v>1.0017199999999999</v>
      </c>
      <c r="O54" s="51" t="str">
        <f t="shared" si="65"/>
        <v>&gt;=100%- &lt;120%</v>
      </c>
      <c r="P54" s="50">
        <f t="shared" si="66"/>
        <v>268317.8571428571</v>
      </c>
      <c r="Q54" s="51">
        <f t="shared" si="67"/>
        <v>1.0732714285714284</v>
      </c>
      <c r="R54" s="52">
        <v>260000</v>
      </c>
      <c r="S54" s="53">
        <v>326015</v>
      </c>
      <c r="T54" s="54">
        <f t="shared" si="68"/>
        <v>1.2539038461538461</v>
      </c>
      <c r="U54" s="54" t="str">
        <f t="shared" si="69"/>
        <v>120% equal &amp; above</v>
      </c>
      <c r="V54" s="53">
        <f t="shared" si="70"/>
        <v>349301.78571428568</v>
      </c>
      <c r="W54" s="54">
        <f t="shared" si="71"/>
        <v>1.3434684065934064</v>
      </c>
    </row>
    <row r="55" spans="1:23" x14ac:dyDescent="0.3">
      <c r="A55" s="8" t="s">
        <v>836</v>
      </c>
      <c r="B55" s="5" t="s">
        <v>837</v>
      </c>
      <c r="C55" s="46" t="s">
        <v>1189</v>
      </c>
      <c r="D55" s="46" t="s">
        <v>1190</v>
      </c>
      <c r="E55" s="46" t="s">
        <v>789</v>
      </c>
      <c r="F55" s="46" t="s">
        <v>311</v>
      </c>
      <c r="G55" s="46" t="s">
        <v>1957</v>
      </c>
      <c r="H55" s="47"/>
      <c r="I55" s="47" t="s">
        <v>1872</v>
      </c>
      <c r="J55" s="48" t="s">
        <v>11</v>
      </c>
      <c r="K55" s="45" t="s">
        <v>11</v>
      </c>
      <c r="L55" s="49">
        <v>300000</v>
      </c>
      <c r="M55" s="50">
        <v>162950</v>
      </c>
      <c r="N55" s="51">
        <f t="shared" si="64"/>
        <v>0.54316666666666669</v>
      </c>
      <c r="O55" s="51" t="str">
        <f t="shared" si="65"/>
        <v>&gt;=50%-&lt;80%</v>
      </c>
      <c r="P55" s="50">
        <f t="shared" si="66"/>
        <v>174589.28571428571</v>
      </c>
      <c r="Q55" s="51">
        <f t="shared" si="67"/>
        <v>0.58196428571428571</v>
      </c>
      <c r="R55" s="52">
        <v>208508.85</v>
      </c>
      <c r="S55" s="53">
        <v>88970</v>
      </c>
      <c r="T55" s="54">
        <f t="shared" si="68"/>
        <v>0.42669651671859493</v>
      </c>
      <c r="U55" s="54" t="str">
        <f t="shared" si="69"/>
        <v>&gt;=20%-&lt;50%</v>
      </c>
      <c r="V55" s="53">
        <f t="shared" si="70"/>
        <v>95325</v>
      </c>
      <c r="W55" s="54">
        <f t="shared" si="71"/>
        <v>0.45717483934135167</v>
      </c>
    </row>
    <row r="56" spans="1:23" x14ac:dyDescent="0.3">
      <c r="A56" s="8" t="s">
        <v>770</v>
      </c>
      <c r="B56" s="5" t="s">
        <v>771</v>
      </c>
      <c r="C56" s="46" t="s">
        <v>1725</v>
      </c>
      <c r="D56" s="46" t="s">
        <v>134</v>
      </c>
      <c r="E56" s="46" t="s">
        <v>574</v>
      </c>
      <c r="F56" s="46" t="s">
        <v>311</v>
      </c>
      <c r="G56" s="46" t="s">
        <v>1888</v>
      </c>
      <c r="H56" s="47"/>
      <c r="I56" s="47" t="s">
        <v>13</v>
      </c>
      <c r="J56" s="48" t="s">
        <v>11</v>
      </c>
      <c r="K56" s="45" t="s">
        <v>11</v>
      </c>
      <c r="L56" s="49">
        <v>200000</v>
      </c>
      <c r="M56" s="50">
        <v>192550</v>
      </c>
      <c r="N56" s="51">
        <f t="shared" si="64"/>
        <v>0.96274999999999999</v>
      </c>
      <c r="O56" s="51" t="str">
        <f t="shared" si="65"/>
        <v>&gt;=80%-&lt;100%</v>
      </c>
      <c r="P56" s="50">
        <f t="shared" si="66"/>
        <v>206303.57142857145</v>
      </c>
      <c r="Q56" s="51">
        <f t="shared" si="67"/>
        <v>1.0315178571428572</v>
      </c>
      <c r="R56" s="52">
        <v>307032</v>
      </c>
      <c r="S56" s="53">
        <v>53260</v>
      </c>
      <c r="T56" s="54">
        <f t="shared" si="68"/>
        <v>0.17346726074155136</v>
      </c>
      <c r="U56" s="54" t="str">
        <f t="shared" si="69"/>
        <v>&lt;20%</v>
      </c>
      <c r="V56" s="53">
        <f t="shared" si="70"/>
        <v>57064.28571428571</v>
      </c>
      <c r="W56" s="54">
        <f t="shared" si="71"/>
        <v>0.18585777936594788</v>
      </c>
    </row>
    <row r="57" spans="1:23" x14ac:dyDescent="0.3">
      <c r="A57" s="8" t="s">
        <v>633</v>
      </c>
      <c r="B57" s="5" t="s">
        <v>128</v>
      </c>
      <c r="C57" s="46" t="s">
        <v>661</v>
      </c>
      <c r="D57" s="46" t="s">
        <v>662</v>
      </c>
      <c r="E57" s="46" t="s">
        <v>589</v>
      </c>
      <c r="F57" s="46" t="s">
        <v>311</v>
      </c>
      <c r="G57" s="46" t="s">
        <v>1926</v>
      </c>
      <c r="H57" s="47"/>
      <c r="I57" s="47" t="s">
        <v>13</v>
      </c>
      <c r="J57" s="48" t="s">
        <v>11</v>
      </c>
      <c r="K57" s="45" t="s">
        <v>11</v>
      </c>
      <c r="L57" s="49">
        <v>303040.98000000004</v>
      </c>
      <c r="M57" s="50">
        <v>181505</v>
      </c>
      <c r="N57" s="51">
        <f t="shared" si="64"/>
        <v>0.5989453967578906</v>
      </c>
      <c r="O57" s="51" t="str">
        <f t="shared" si="65"/>
        <v>&gt;=50%-&lt;80%</v>
      </c>
      <c r="P57" s="50">
        <f t="shared" si="66"/>
        <v>194469.64285714284</v>
      </c>
      <c r="Q57" s="51">
        <f t="shared" si="67"/>
        <v>0.64172721081202555</v>
      </c>
      <c r="R57" s="52">
        <v>197836.79999999999</v>
      </c>
      <c r="S57" s="53">
        <v>120790</v>
      </c>
      <c r="T57" s="54">
        <f t="shared" si="68"/>
        <v>0.61055374935300211</v>
      </c>
      <c r="U57" s="54" t="str">
        <f t="shared" si="69"/>
        <v>&gt;=50%-&lt;80%</v>
      </c>
      <c r="V57" s="53">
        <f t="shared" si="70"/>
        <v>129417.85714285714</v>
      </c>
      <c r="W57" s="54">
        <f t="shared" si="71"/>
        <v>0.65416473144964515</v>
      </c>
    </row>
    <row r="58" spans="1:23" x14ac:dyDescent="0.3">
      <c r="A58" s="8" t="s">
        <v>415</v>
      </c>
      <c r="B58" s="5" t="s">
        <v>416</v>
      </c>
      <c r="C58" s="46" t="s">
        <v>1355</v>
      </c>
      <c r="D58" s="46" t="s">
        <v>1356</v>
      </c>
      <c r="E58" s="46" t="s">
        <v>310</v>
      </c>
      <c r="F58" s="46" t="s">
        <v>311</v>
      </c>
      <c r="G58" s="46" t="s">
        <v>1906</v>
      </c>
      <c r="H58" s="47"/>
      <c r="I58" s="47" t="s">
        <v>1872</v>
      </c>
      <c r="J58" s="48" t="s">
        <v>11</v>
      </c>
      <c r="K58" s="45" t="s">
        <v>11</v>
      </c>
      <c r="L58" s="49">
        <v>400000</v>
      </c>
      <c r="M58" s="50">
        <v>458595</v>
      </c>
      <c r="N58" s="51">
        <f t="shared" ref="N58:N65" si="72">IFERROR(M58/L58,2)</f>
        <v>1.1464875000000001</v>
      </c>
      <c r="O58" s="51" t="str">
        <f t="shared" ref="O58:O64" si="73">IF(N58&gt;=120%, "120% equal &amp; above", IF(N58&gt;=100%,"&gt;=100%- &lt;120%",IF(N58&gt;=80%,"&gt;=80%-&lt;100%",IF(N58&gt;=50%,"&gt;=50%-&lt;80%",IF(N58&gt;=20%,"&gt;=20%-&lt;50%","&lt;20%")))))</f>
        <v>&gt;=100%- &lt;120%</v>
      </c>
      <c r="P58" s="50">
        <f t="shared" ref="P58:P65" si="74">M58/$B$3*$B$2</f>
        <v>491351.78571428568</v>
      </c>
      <c r="Q58" s="51">
        <f t="shared" ref="Q58:Q64" si="75">IFERROR(P58/L58,2)</f>
        <v>1.2283794642857142</v>
      </c>
      <c r="R58" s="52">
        <v>100000</v>
      </c>
      <c r="S58" s="53">
        <v>134780</v>
      </c>
      <c r="T58" s="54">
        <f t="shared" ref="T58:T65" si="76">IFERROR(S58/R58,2)</f>
        <v>1.3478000000000001</v>
      </c>
      <c r="U58" s="54" t="str">
        <f t="shared" ref="U58:U65" si="77">IF(T58&gt;=120%, "120% equal &amp; above", IF(T58&gt;=100%,"&gt;=100%- &lt;120%",IF(T58&gt;=80%,"&gt;=80%-&lt;100%",IF(T58&gt;=50%,"&gt;=50%-&lt;80%",IF(T58&gt;=20%,"&gt;=20%-&lt;50%","&lt;20%")))))</f>
        <v>120% equal &amp; above</v>
      </c>
      <c r="V58" s="53">
        <f t="shared" ref="V58:V65" si="78">S58/$B$3*$B$2</f>
        <v>144407.14285714284</v>
      </c>
      <c r="W58" s="54">
        <f t="shared" ref="W58:W65" si="79">IFERROR(V58/R58,2)</f>
        <v>1.4440714285714285</v>
      </c>
    </row>
    <row r="59" spans="1:23" x14ac:dyDescent="0.3">
      <c r="A59" s="8" t="s">
        <v>374</v>
      </c>
      <c r="B59" s="5" t="s">
        <v>375</v>
      </c>
      <c r="C59" s="46" t="s">
        <v>385</v>
      </c>
      <c r="D59" s="46" t="s">
        <v>386</v>
      </c>
      <c r="E59" s="46" t="s">
        <v>311</v>
      </c>
      <c r="F59" s="46" t="s">
        <v>311</v>
      </c>
      <c r="G59" s="46" t="s">
        <v>1899</v>
      </c>
      <c r="H59" s="47"/>
      <c r="I59" s="47" t="s">
        <v>13</v>
      </c>
      <c r="J59" s="48" t="s">
        <v>11</v>
      </c>
      <c r="K59" s="45" t="s">
        <v>11</v>
      </c>
      <c r="L59" s="49">
        <v>250000</v>
      </c>
      <c r="M59" s="50">
        <v>248690</v>
      </c>
      <c r="N59" s="51">
        <f t="shared" si="72"/>
        <v>0.99475999999999998</v>
      </c>
      <c r="O59" s="51" t="str">
        <f t="shared" si="73"/>
        <v>&gt;=80%-&lt;100%</v>
      </c>
      <c r="P59" s="50">
        <f t="shared" si="74"/>
        <v>266453.57142857142</v>
      </c>
      <c r="Q59" s="51">
        <f t="shared" si="75"/>
        <v>1.0658142857142856</v>
      </c>
      <c r="R59" s="52">
        <v>250000</v>
      </c>
      <c r="S59" s="53">
        <v>173155</v>
      </c>
      <c r="T59" s="54">
        <f t="shared" si="76"/>
        <v>0.69262000000000001</v>
      </c>
      <c r="U59" s="54" t="str">
        <f t="shared" si="77"/>
        <v>&gt;=50%-&lt;80%</v>
      </c>
      <c r="V59" s="53">
        <f t="shared" si="78"/>
        <v>185523.21428571429</v>
      </c>
      <c r="W59" s="54">
        <f t="shared" si="79"/>
        <v>0.74209285714285711</v>
      </c>
    </row>
    <row r="60" spans="1:23" x14ac:dyDescent="0.3">
      <c r="A60" s="8" t="s">
        <v>571</v>
      </c>
      <c r="B60" s="5" t="s">
        <v>572</v>
      </c>
      <c r="C60" s="46" t="s">
        <v>1720</v>
      </c>
      <c r="D60" s="46" t="s">
        <v>288</v>
      </c>
      <c r="E60" s="46" t="s">
        <v>574</v>
      </c>
      <c r="F60" s="46" t="s">
        <v>311</v>
      </c>
      <c r="G60" s="46" t="s">
        <v>1917</v>
      </c>
      <c r="H60" s="47"/>
      <c r="I60" s="47" t="s">
        <v>13</v>
      </c>
      <c r="J60" s="48" t="s">
        <v>11</v>
      </c>
      <c r="K60" s="45" t="s">
        <v>11</v>
      </c>
      <c r="L60" s="49">
        <v>200000</v>
      </c>
      <c r="M60" s="50">
        <v>59985</v>
      </c>
      <c r="N60" s="51">
        <f t="shared" si="72"/>
        <v>0.299925</v>
      </c>
      <c r="O60" s="51" t="str">
        <f t="shared" si="73"/>
        <v>&gt;=20%-&lt;50%</v>
      </c>
      <c r="P60" s="50">
        <f t="shared" si="74"/>
        <v>64269.642857142855</v>
      </c>
      <c r="Q60" s="51">
        <f t="shared" si="75"/>
        <v>0.32134821428571425</v>
      </c>
      <c r="R60" s="52">
        <v>300000</v>
      </c>
      <c r="S60" s="53">
        <v>128650</v>
      </c>
      <c r="T60" s="54">
        <f t="shared" si="76"/>
        <v>0.42883333333333334</v>
      </c>
      <c r="U60" s="54" t="str">
        <f t="shared" si="77"/>
        <v>&gt;=20%-&lt;50%</v>
      </c>
      <c r="V60" s="53">
        <f t="shared" si="78"/>
        <v>137839.28571428571</v>
      </c>
      <c r="W60" s="54">
        <f t="shared" si="79"/>
        <v>0.45946428571428571</v>
      </c>
    </row>
    <row r="61" spans="1:23" x14ac:dyDescent="0.3">
      <c r="A61" s="8" t="s">
        <v>415</v>
      </c>
      <c r="B61" s="5" t="s">
        <v>416</v>
      </c>
      <c r="C61" s="46" t="s">
        <v>423</v>
      </c>
      <c r="D61" s="46" t="s">
        <v>424</v>
      </c>
      <c r="E61" s="46" t="s">
        <v>310</v>
      </c>
      <c r="F61" s="46" t="s">
        <v>311</v>
      </c>
      <c r="G61" s="46" t="s">
        <v>1903</v>
      </c>
      <c r="H61" s="47"/>
      <c r="I61" s="47" t="s">
        <v>13</v>
      </c>
      <c r="J61" s="48" t="s">
        <v>11</v>
      </c>
      <c r="K61" s="45" t="s">
        <v>11</v>
      </c>
      <c r="L61" s="49">
        <v>150000</v>
      </c>
      <c r="M61" s="50">
        <v>83720</v>
      </c>
      <c r="N61" s="51">
        <f t="shared" si="72"/>
        <v>0.55813333333333337</v>
      </c>
      <c r="O61" s="51" t="str">
        <f t="shared" si="73"/>
        <v>&gt;=50%-&lt;80%</v>
      </c>
      <c r="P61" s="50">
        <f t="shared" si="74"/>
        <v>89700</v>
      </c>
      <c r="Q61" s="51">
        <f t="shared" si="75"/>
        <v>0.59799999999999998</v>
      </c>
      <c r="R61" s="52">
        <v>350000</v>
      </c>
      <c r="S61" s="53">
        <v>504650</v>
      </c>
      <c r="T61" s="54">
        <f t="shared" si="76"/>
        <v>1.4418571428571429</v>
      </c>
      <c r="U61" s="54" t="str">
        <f t="shared" si="77"/>
        <v>120% equal &amp; above</v>
      </c>
      <c r="V61" s="53">
        <f t="shared" si="78"/>
        <v>540696.42857142864</v>
      </c>
      <c r="W61" s="54">
        <f t="shared" si="79"/>
        <v>1.5448469387755104</v>
      </c>
    </row>
    <row r="62" spans="1:23" x14ac:dyDescent="0.3">
      <c r="A62" s="8" t="s">
        <v>785</v>
      </c>
      <c r="B62" s="5" t="s">
        <v>786</v>
      </c>
      <c r="C62" s="46" t="s">
        <v>829</v>
      </c>
      <c r="D62" s="46" t="s">
        <v>830</v>
      </c>
      <c r="E62" s="46" t="s">
        <v>789</v>
      </c>
      <c r="F62" s="46" t="s">
        <v>311</v>
      </c>
      <c r="G62" s="46" t="s">
        <v>1952</v>
      </c>
      <c r="H62" s="47"/>
      <c r="I62" s="47" t="s">
        <v>13</v>
      </c>
      <c r="J62" s="48" t="s">
        <v>11</v>
      </c>
      <c r="K62" s="45" t="s">
        <v>11</v>
      </c>
      <c r="L62" s="49">
        <v>271989.96000000002</v>
      </c>
      <c r="M62" s="50">
        <v>307175</v>
      </c>
      <c r="N62" s="51">
        <f t="shared" si="72"/>
        <v>1.1293615396685965</v>
      </c>
      <c r="O62" s="51" t="str">
        <f t="shared" si="73"/>
        <v>&gt;=100%- &lt;120%</v>
      </c>
      <c r="P62" s="50">
        <f t="shared" si="74"/>
        <v>329116.07142857142</v>
      </c>
      <c r="Q62" s="51">
        <f t="shared" si="75"/>
        <v>1.2100302210734961</v>
      </c>
      <c r="R62" s="52">
        <v>220000</v>
      </c>
      <c r="S62" s="53">
        <v>81040</v>
      </c>
      <c r="T62" s="54">
        <f t="shared" si="76"/>
        <v>0.36836363636363634</v>
      </c>
      <c r="U62" s="54" t="str">
        <f t="shared" si="77"/>
        <v>&gt;=20%-&lt;50%</v>
      </c>
      <c r="V62" s="53">
        <f t="shared" si="78"/>
        <v>86828.57142857142</v>
      </c>
      <c r="W62" s="54">
        <f t="shared" si="79"/>
        <v>0.39467532467532462</v>
      </c>
    </row>
    <row r="63" spans="1:23" x14ac:dyDescent="0.3">
      <c r="A63" s="8" t="s">
        <v>324</v>
      </c>
      <c r="B63" s="5" t="s">
        <v>325</v>
      </c>
      <c r="C63" s="46" t="s">
        <v>1533</v>
      </c>
      <c r="D63" s="46" t="s">
        <v>1534</v>
      </c>
      <c r="E63" s="46" t="s">
        <v>310</v>
      </c>
      <c r="F63" s="46" t="s">
        <v>311</v>
      </c>
      <c r="G63" s="46" t="s">
        <v>1897</v>
      </c>
      <c r="H63" s="47"/>
      <c r="I63" s="47" t="s">
        <v>1872</v>
      </c>
      <c r="J63" s="48" t="s">
        <v>11</v>
      </c>
      <c r="K63" s="45" t="s">
        <v>11</v>
      </c>
      <c r="L63" s="49">
        <v>307608.33333333331</v>
      </c>
      <c r="M63" s="50">
        <v>314330</v>
      </c>
      <c r="N63" s="51">
        <f t="shared" si="72"/>
        <v>1.0218513802725329</v>
      </c>
      <c r="O63" s="51" t="str">
        <f t="shared" si="73"/>
        <v>&gt;=100%- &lt;120%</v>
      </c>
      <c r="P63" s="50">
        <f t="shared" si="74"/>
        <v>336782.1428571429</v>
      </c>
      <c r="Q63" s="51">
        <f t="shared" si="75"/>
        <v>1.0948407645777138</v>
      </c>
      <c r="R63" s="52">
        <v>171162.45</v>
      </c>
      <c r="S63" s="53">
        <v>66810</v>
      </c>
      <c r="T63" s="54">
        <f t="shared" si="76"/>
        <v>0.39033093999297158</v>
      </c>
      <c r="U63" s="54" t="str">
        <f t="shared" si="77"/>
        <v>&gt;=20%-&lt;50%</v>
      </c>
      <c r="V63" s="53">
        <f t="shared" si="78"/>
        <v>71582.142857142855</v>
      </c>
      <c r="W63" s="54">
        <f t="shared" si="79"/>
        <v>0.41821172142104096</v>
      </c>
    </row>
    <row r="64" spans="1:23" x14ac:dyDescent="0.3">
      <c r="A64" s="8" t="s">
        <v>770</v>
      </c>
      <c r="B64" s="5" t="s">
        <v>771</v>
      </c>
      <c r="C64" s="46" t="s">
        <v>1710</v>
      </c>
      <c r="D64" s="46" t="s">
        <v>93</v>
      </c>
      <c r="E64" s="46" t="s">
        <v>574</v>
      </c>
      <c r="F64" s="46" t="s">
        <v>311</v>
      </c>
      <c r="G64" s="46" t="s">
        <v>1965</v>
      </c>
      <c r="H64" s="47"/>
      <c r="I64" s="47" t="s">
        <v>13</v>
      </c>
      <c r="J64" s="48" t="s">
        <v>11</v>
      </c>
      <c r="K64" s="45" t="s">
        <v>11</v>
      </c>
      <c r="L64" s="49">
        <v>220000</v>
      </c>
      <c r="M64" s="50">
        <v>176730</v>
      </c>
      <c r="N64" s="51">
        <f t="shared" si="72"/>
        <v>0.80331818181818182</v>
      </c>
      <c r="O64" s="51" t="str">
        <f t="shared" si="73"/>
        <v>&gt;=80%-&lt;100%</v>
      </c>
      <c r="P64" s="50">
        <f t="shared" si="74"/>
        <v>189353.57142857145</v>
      </c>
      <c r="Q64" s="51">
        <f t="shared" si="75"/>
        <v>0.86069805194805205</v>
      </c>
      <c r="R64" s="52">
        <v>250000</v>
      </c>
      <c r="S64" s="53">
        <v>140260</v>
      </c>
      <c r="T64" s="54">
        <f t="shared" si="76"/>
        <v>0.56103999999999998</v>
      </c>
      <c r="U64" s="54" t="str">
        <f t="shared" si="77"/>
        <v>&gt;=50%-&lt;80%</v>
      </c>
      <c r="V64" s="53">
        <f t="shared" si="78"/>
        <v>150278.57142857145</v>
      </c>
      <c r="W64" s="54">
        <f t="shared" si="79"/>
        <v>0.60111428571428582</v>
      </c>
    </row>
    <row r="65" spans="1:23" x14ac:dyDescent="0.3">
      <c r="A65" s="8" t="s">
        <v>374</v>
      </c>
      <c r="B65" s="5" t="s">
        <v>375</v>
      </c>
      <c r="C65" s="46" t="s">
        <v>396</v>
      </c>
      <c r="D65" s="46" t="s">
        <v>397</v>
      </c>
      <c r="E65" s="46" t="s">
        <v>311</v>
      </c>
      <c r="F65" s="46" t="s">
        <v>311</v>
      </c>
      <c r="G65" s="46" t="s">
        <v>1901</v>
      </c>
      <c r="H65" s="47"/>
      <c r="I65" s="47" t="s">
        <v>1872</v>
      </c>
      <c r="J65" s="48" t="s">
        <v>11</v>
      </c>
      <c r="K65" s="45" t="s">
        <v>11</v>
      </c>
      <c r="L65" s="49">
        <v>200000</v>
      </c>
      <c r="M65" s="50">
        <v>140405</v>
      </c>
      <c r="N65" s="51">
        <f t="shared" si="72"/>
        <v>0.70202500000000001</v>
      </c>
      <c r="O65" s="51"/>
      <c r="P65" s="50">
        <f t="shared" si="74"/>
        <v>150433.92857142855</v>
      </c>
      <c r="Q65" s="51"/>
      <c r="R65" s="52">
        <v>267877.80000000005</v>
      </c>
      <c r="S65" s="53">
        <v>140835</v>
      </c>
      <c r="T65" s="54">
        <f t="shared" si="76"/>
        <v>0.52574345466477612</v>
      </c>
      <c r="U65" s="54" t="str">
        <f t="shared" si="77"/>
        <v>&gt;=50%-&lt;80%</v>
      </c>
      <c r="V65" s="53">
        <f t="shared" si="78"/>
        <v>150894.64285714284</v>
      </c>
      <c r="W65" s="54">
        <f t="shared" si="79"/>
        <v>0.56329655856940297</v>
      </c>
    </row>
    <row r="66" spans="1:23" x14ac:dyDescent="0.3">
      <c r="A66" s="8" t="s">
        <v>680</v>
      </c>
      <c r="B66" s="5" t="s">
        <v>681</v>
      </c>
      <c r="C66" s="46" t="s">
        <v>723</v>
      </c>
      <c r="D66" s="46" t="s">
        <v>138</v>
      </c>
      <c r="E66" s="46" t="s">
        <v>311</v>
      </c>
      <c r="F66" s="46" t="s">
        <v>311</v>
      </c>
      <c r="G66" s="46" t="s">
        <v>1935</v>
      </c>
      <c r="H66" s="47"/>
      <c r="I66" s="47" t="s">
        <v>13</v>
      </c>
      <c r="J66" s="48" t="s">
        <v>11</v>
      </c>
      <c r="K66" s="45" t="s">
        <v>11</v>
      </c>
      <c r="L66" s="49">
        <v>145453.33333333334</v>
      </c>
      <c r="M66" s="50">
        <v>168415</v>
      </c>
      <c r="N66" s="51">
        <f t="shared" ref="N66:N74" si="80">IFERROR(M66/L66,2)</f>
        <v>1.1578627738564486</v>
      </c>
      <c r="O66" s="51" t="str">
        <f t="shared" ref="O66:O74" si="81">IF(N66&gt;=120%, "120% equal &amp; above", IF(N66&gt;=100%,"&gt;=100%- &lt;120%",IF(N66&gt;=80%,"&gt;=80%-&lt;100%",IF(N66&gt;=50%,"&gt;=50%-&lt;80%",IF(N66&gt;=20%,"&gt;=20%-&lt;50%","&lt;20%")))))</f>
        <v>&gt;=100%- &lt;120%</v>
      </c>
      <c r="P66" s="50">
        <f t="shared" ref="P66:P74" si="82">M66/$B$3*$B$2</f>
        <v>180444.64285714284</v>
      </c>
      <c r="Q66" s="51">
        <f t="shared" ref="Q66:Q74" si="83">IFERROR(P66/L66,2)</f>
        <v>1.2405672577033378</v>
      </c>
      <c r="R66" s="52">
        <v>322310.8</v>
      </c>
      <c r="S66" s="53">
        <v>69810</v>
      </c>
      <c r="T66" s="54">
        <f t="shared" ref="T66:T74" si="84">IFERROR(S66/R66,2)</f>
        <v>0.2165921836935033</v>
      </c>
      <c r="U66" s="54" t="str">
        <f t="shared" ref="U66:U74" si="85">IF(T66&gt;=120%, "120% equal &amp; above", IF(T66&gt;=100%,"&gt;=100%- &lt;120%",IF(T66&gt;=80%,"&gt;=80%-&lt;100%",IF(T66&gt;=50%,"&gt;=50%-&lt;80%",IF(T66&gt;=20%,"&gt;=20%-&lt;50%","&lt;20%")))))</f>
        <v>&gt;=20%-&lt;50%</v>
      </c>
      <c r="V66" s="53">
        <f t="shared" ref="V66:V74" si="86">S66/$B$3*$B$2</f>
        <v>74796.42857142858</v>
      </c>
      <c r="W66" s="54">
        <f t="shared" ref="W66:W74" si="87">IFERROR(V66/R66,2)</f>
        <v>0.23206305395732499</v>
      </c>
    </row>
    <row r="67" spans="1:23" x14ac:dyDescent="0.3">
      <c r="A67" s="8" t="s">
        <v>776</v>
      </c>
      <c r="B67" s="5" t="s">
        <v>777</v>
      </c>
      <c r="C67" s="46" t="s">
        <v>1728</v>
      </c>
      <c r="D67" s="46" t="s">
        <v>140</v>
      </c>
      <c r="E67" s="46" t="s">
        <v>574</v>
      </c>
      <c r="F67" s="46" t="s">
        <v>311</v>
      </c>
      <c r="G67" s="46" t="s">
        <v>1945</v>
      </c>
      <c r="H67" s="47"/>
      <c r="I67" s="47" t="s">
        <v>13</v>
      </c>
      <c r="J67" s="48" t="s">
        <v>11</v>
      </c>
      <c r="K67" s="45" t="s">
        <v>11</v>
      </c>
      <c r="L67" s="49">
        <v>65000</v>
      </c>
      <c r="M67" s="50">
        <v>36160</v>
      </c>
      <c r="N67" s="51">
        <f t="shared" si="80"/>
        <v>0.55630769230769228</v>
      </c>
      <c r="O67" s="51" t="str">
        <f t="shared" si="81"/>
        <v>&gt;=50%-&lt;80%</v>
      </c>
      <c r="P67" s="50">
        <f t="shared" si="82"/>
        <v>38742.857142857138</v>
      </c>
      <c r="Q67" s="51">
        <f t="shared" si="83"/>
        <v>0.59604395604395599</v>
      </c>
      <c r="R67" s="52">
        <v>400000</v>
      </c>
      <c r="S67" s="53">
        <v>366505</v>
      </c>
      <c r="T67" s="54">
        <f t="shared" si="84"/>
        <v>0.91626249999999998</v>
      </c>
      <c r="U67" s="54" t="str">
        <f t="shared" si="85"/>
        <v>&gt;=80%-&lt;100%</v>
      </c>
      <c r="V67" s="53">
        <f t="shared" si="86"/>
        <v>392683.92857142858</v>
      </c>
      <c r="W67" s="54">
        <f t="shared" si="87"/>
        <v>0.98170982142857144</v>
      </c>
    </row>
    <row r="68" spans="1:23" x14ac:dyDescent="0.3">
      <c r="A68" s="8" t="s">
        <v>571</v>
      </c>
      <c r="B68" s="5" t="s">
        <v>572</v>
      </c>
      <c r="C68" s="46" t="s">
        <v>1716</v>
      </c>
      <c r="D68" s="46" t="s">
        <v>1717</v>
      </c>
      <c r="E68" s="46" t="s">
        <v>574</v>
      </c>
      <c r="F68" s="46" t="s">
        <v>311</v>
      </c>
      <c r="G68" s="46" t="s">
        <v>1883</v>
      </c>
      <c r="H68" s="47"/>
      <c r="I68" s="47" t="s">
        <v>13</v>
      </c>
      <c r="J68" s="48" t="s">
        <v>11</v>
      </c>
      <c r="K68" s="45" t="s">
        <v>11</v>
      </c>
      <c r="L68" s="49">
        <v>200000</v>
      </c>
      <c r="M68" s="50">
        <v>134470</v>
      </c>
      <c r="N68" s="51">
        <f t="shared" si="80"/>
        <v>0.67235</v>
      </c>
      <c r="O68" s="51" t="str">
        <f t="shared" si="81"/>
        <v>&gt;=50%-&lt;80%</v>
      </c>
      <c r="P68" s="50">
        <f t="shared" si="82"/>
        <v>144075</v>
      </c>
      <c r="Q68" s="51">
        <f t="shared" si="83"/>
        <v>0.72037499999999999</v>
      </c>
      <c r="R68" s="52">
        <v>250000</v>
      </c>
      <c r="S68" s="53">
        <v>157735</v>
      </c>
      <c r="T68" s="54">
        <f t="shared" si="84"/>
        <v>0.63093999999999995</v>
      </c>
      <c r="U68" s="54" t="str">
        <f t="shared" si="85"/>
        <v>&gt;=50%-&lt;80%</v>
      </c>
      <c r="V68" s="53">
        <f t="shared" si="86"/>
        <v>169001.78571428571</v>
      </c>
      <c r="W68" s="54">
        <f t="shared" si="87"/>
        <v>0.67600714285714281</v>
      </c>
    </row>
    <row r="69" spans="1:23" x14ac:dyDescent="0.3">
      <c r="A69" s="8" t="s">
        <v>571</v>
      </c>
      <c r="B69" s="5" t="s">
        <v>572</v>
      </c>
      <c r="C69" s="46" t="s">
        <v>1714</v>
      </c>
      <c r="D69" s="46" t="s">
        <v>1715</v>
      </c>
      <c r="E69" s="46" t="s">
        <v>574</v>
      </c>
      <c r="F69" s="46" t="s">
        <v>311</v>
      </c>
      <c r="G69" s="46" t="s">
        <v>1887</v>
      </c>
      <c r="H69" s="47"/>
      <c r="I69" s="47" t="s">
        <v>13</v>
      </c>
      <c r="J69" s="48" t="s">
        <v>11</v>
      </c>
      <c r="K69" s="45" t="s">
        <v>11</v>
      </c>
      <c r="L69" s="49">
        <v>150000</v>
      </c>
      <c r="M69" s="50">
        <v>148710</v>
      </c>
      <c r="N69" s="51">
        <f t="shared" si="80"/>
        <v>0.99139999999999995</v>
      </c>
      <c r="O69" s="51" t="str">
        <f t="shared" si="81"/>
        <v>&gt;=80%-&lt;100%</v>
      </c>
      <c r="P69" s="50">
        <f t="shared" si="82"/>
        <v>159332.14285714284</v>
      </c>
      <c r="Q69" s="51">
        <f t="shared" si="83"/>
        <v>1.0622142857142856</v>
      </c>
      <c r="R69" s="52">
        <v>300000</v>
      </c>
      <c r="S69" s="53">
        <v>220000</v>
      </c>
      <c r="T69" s="54">
        <f t="shared" si="84"/>
        <v>0.73333333333333328</v>
      </c>
      <c r="U69" s="54" t="str">
        <f t="shared" si="85"/>
        <v>&gt;=50%-&lt;80%</v>
      </c>
      <c r="V69" s="53">
        <f t="shared" si="86"/>
        <v>235714.28571428571</v>
      </c>
      <c r="W69" s="54">
        <f t="shared" si="87"/>
        <v>0.7857142857142857</v>
      </c>
    </row>
    <row r="70" spans="1:23" x14ac:dyDescent="0.3">
      <c r="A70" s="8" t="s">
        <v>571</v>
      </c>
      <c r="B70" s="5" t="s">
        <v>572</v>
      </c>
      <c r="C70" s="46" t="s">
        <v>1721</v>
      </c>
      <c r="D70" s="46" t="s">
        <v>1722</v>
      </c>
      <c r="E70" s="46" t="s">
        <v>574</v>
      </c>
      <c r="F70" s="46" t="s">
        <v>311</v>
      </c>
      <c r="G70" s="46" t="s">
        <v>1887</v>
      </c>
      <c r="H70" s="47"/>
      <c r="I70" s="47" t="s">
        <v>13</v>
      </c>
      <c r="J70" s="48" t="s">
        <v>11</v>
      </c>
      <c r="K70" s="45" t="s">
        <v>11</v>
      </c>
      <c r="L70" s="49">
        <v>150000</v>
      </c>
      <c r="M70" s="50">
        <v>135475</v>
      </c>
      <c r="N70" s="51">
        <f t="shared" si="80"/>
        <v>0.90316666666666667</v>
      </c>
      <c r="O70" s="51" t="str">
        <f t="shared" si="81"/>
        <v>&gt;=80%-&lt;100%</v>
      </c>
      <c r="P70" s="50">
        <f t="shared" si="82"/>
        <v>145151.78571428571</v>
      </c>
      <c r="Q70" s="51">
        <f t="shared" si="83"/>
        <v>0.96767857142857139</v>
      </c>
      <c r="R70" s="52">
        <v>300000</v>
      </c>
      <c r="S70" s="53">
        <v>87080</v>
      </c>
      <c r="T70" s="54">
        <f t="shared" si="84"/>
        <v>0.29026666666666667</v>
      </c>
      <c r="U70" s="54" t="str">
        <f t="shared" si="85"/>
        <v>&gt;=20%-&lt;50%</v>
      </c>
      <c r="V70" s="53">
        <f t="shared" si="86"/>
        <v>93300</v>
      </c>
      <c r="W70" s="54">
        <f t="shared" si="87"/>
        <v>0.311</v>
      </c>
    </row>
    <row r="71" spans="1:23" x14ac:dyDescent="0.3">
      <c r="A71" s="8" t="s">
        <v>324</v>
      </c>
      <c r="B71" s="5" t="s">
        <v>325</v>
      </c>
      <c r="C71" s="46" t="s">
        <v>372</v>
      </c>
      <c r="D71" s="46" t="s">
        <v>373</v>
      </c>
      <c r="E71" s="46" t="s">
        <v>310</v>
      </c>
      <c r="F71" s="46" t="s">
        <v>311</v>
      </c>
      <c r="G71" s="46" t="s">
        <v>1897</v>
      </c>
      <c r="H71" s="47"/>
      <c r="I71" s="47" t="s">
        <v>13</v>
      </c>
      <c r="J71" s="48" t="s">
        <v>11</v>
      </c>
      <c r="K71" s="45" t="s">
        <v>11</v>
      </c>
      <c r="L71" s="49">
        <v>200000</v>
      </c>
      <c r="M71" s="50">
        <v>218420</v>
      </c>
      <c r="N71" s="51">
        <f t="shared" si="80"/>
        <v>1.0921000000000001</v>
      </c>
      <c r="O71" s="51" t="str">
        <f t="shared" si="81"/>
        <v>&gt;=100%- &lt;120%</v>
      </c>
      <c r="P71" s="50">
        <f t="shared" si="82"/>
        <v>234021.42857142855</v>
      </c>
      <c r="Q71" s="51">
        <f t="shared" si="83"/>
        <v>1.1701071428571428</v>
      </c>
      <c r="R71" s="52">
        <v>250000</v>
      </c>
      <c r="S71" s="53">
        <v>149350</v>
      </c>
      <c r="T71" s="54">
        <f t="shared" si="84"/>
        <v>0.59740000000000004</v>
      </c>
      <c r="U71" s="54" t="str">
        <f t="shared" si="85"/>
        <v>&gt;=50%-&lt;80%</v>
      </c>
      <c r="V71" s="53">
        <f t="shared" si="86"/>
        <v>160017.85714285716</v>
      </c>
      <c r="W71" s="54">
        <f t="shared" si="87"/>
        <v>0.64007142857142862</v>
      </c>
    </row>
    <row r="72" spans="1:23" x14ac:dyDescent="0.3">
      <c r="A72" s="8" t="s">
        <v>324</v>
      </c>
      <c r="B72" s="5" t="s">
        <v>325</v>
      </c>
      <c r="C72" s="46" t="s">
        <v>358</v>
      </c>
      <c r="D72" s="46" t="s">
        <v>359</v>
      </c>
      <c r="E72" s="46" t="s">
        <v>310</v>
      </c>
      <c r="F72" s="46" t="s">
        <v>311</v>
      </c>
      <c r="G72" s="46" t="s">
        <v>1893</v>
      </c>
      <c r="H72" s="47"/>
      <c r="I72" s="47" t="s">
        <v>1872</v>
      </c>
      <c r="J72" s="48" t="s">
        <v>11</v>
      </c>
      <c r="K72" s="45" t="s">
        <v>11</v>
      </c>
      <c r="L72" s="49">
        <v>200000</v>
      </c>
      <c r="M72" s="50">
        <v>126170</v>
      </c>
      <c r="N72" s="51">
        <f t="shared" si="80"/>
        <v>0.63085000000000002</v>
      </c>
      <c r="O72" s="51" t="str">
        <f t="shared" si="81"/>
        <v>&gt;=50%-&lt;80%</v>
      </c>
      <c r="P72" s="50">
        <f t="shared" si="82"/>
        <v>135182.14285714284</v>
      </c>
      <c r="Q72" s="51">
        <f t="shared" si="83"/>
        <v>0.67591071428571425</v>
      </c>
      <c r="R72" s="52">
        <v>250000</v>
      </c>
      <c r="S72" s="53">
        <v>147590</v>
      </c>
      <c r="T72" s="54">
        <f t="shared" si="84"/>
        <v>0.59036</v>
      </c>
      <c r="U72" s="54" t="str">
        <f t="shared" si="85"/>
        <v>&gt;=50%-&lt;80%</v>
      </c>
      <c r="V72" s="53">
        <f t="shared" si="86"/>
        <v>158132.14285714284</v>
      </c>
      <c r="W72" s="54">
        <f t="shared" si="87"/>
        <v>0.63252857142857133</v>
      </c>
    </row>
    <row r="73" spans="1:23" x14ac:dyDescent="0.3">
      <c r="A73" s="8" t="s">
        <v>667</v>
      </c>
      <c r="B73" s="5" t="s">
        <v>668</v>
      </c>
      <c r="C73" s="46" t="s">
        <v>1042</v>
      </c>
      <c r="D73" s="46" t="s">
        <v>1043</v>
      </c>
      <c r="E73" s="46" t="s">
        <v>589</v>
      </c>
      <c r="F73" s="46" t="s">
        <v>311</v>
      </c>
      <c r="G73" s="46" t="s">
        <v>1928</v>
      </c>
      <c r="H73" s="47"/>
      <c r="I73" s="47" t="s">
        <v>1872</v>
      </c>
      <c r="J73" s="48" t="s">
        <v>11</v>
      </c>
      <c r="K73" s="45" t="s">
        <v>11</v>
      </c>
      <c r="L73" s="49">
        <v>190645.12</v>
      </c>
      <c r="M73" s="50">
        <v>191190</v>
      </c>
      <c r="N73" s="51">
        <f t="shared" si="80"/>
        <v>1.0028580852213789</v>
      </c>
      <c r="O73" s="51" t="str">
        <f t="shared" si="81"/>
        <v>&gt;=100%- &lt;120%</v>
      </c>
      <c r="P73" s="50">
        <f t="shared" si="82"/>
        <v>204846.42857142855</v>
      </c>
      <c r="Q73" s="51">
        <f t="shared" si="83"/>
        <v>1.0744908055943345</v>
      </c>
      <c r="R73" s="52">
        <v>254487.55</v>
      </c>
      <c r="S73" s="53">
        <v>204180</v>
      </c>
      <c r="T73" s="54">
        <f t="shared" si="84"/>
        <v>0.80231822735532643</v>
      </c>
      <c r="U73" s="54" t="str">
        <f t="shared" si="85"/>
        <v>&gt;=80%-&lt;100%</v>
      </c>
      <c r="V73" s="53">
        <f t="shared" si="86"/>
        <v>218764.28571428571</v>
      </c>
      <c r="W73" s="54">
        <f t="shared" si="87"/>
        <v>0.85962667216642119</v>
      </c>
    </row>
    <row r="74" spans="1:23" x14ac:dyDescent="0.3">
      <c r="A74" s="8" t="s">
        <v>667</v>
      </c>
      <c r="B74" s="5" t="s">
        <v>668</v>
      </c>
      <c r="C74" s="46" t="s">
        <v>678</v>
      </c>
      <c r="D74" s="46" t="s">
        <v>679</v>
      </c>
      <c r="E74" s="46" t="s">
        <v>589</v>
      </c>
      <c r="F74" s="46" t="s">
        <v>311</v>
      </c>
      <c r="G74" s="46" t="s">
        <v>1928</v>
      </c>
      <c r="H74" s="47"/>
      <c r="I74" s="47" t="s">
        <v>13</v>
      </c>
      <c r="J74" s="48" t="s">
        <v>11</v>
      </c>
      <c r="K74" s="45" t="s">
        <v>11</v>
      </c>
      <c r="L74" s="49">
        <v>181538.28</v>
      </c>
      <c r="M74" s="50">
        <v>216160</v>
      </c>
      <c r="N74" s="51">
        <f t="shared" si="80"/>
        <v>1.1907130551198348</v>
      </c>
      <c r="O74" s="51" t="str">
        <f t="shared" si="81"/>
        <v>&gt;=100%- &lt;120%</v>
      </c>
      <c r="P74" s="50">
        <f t="shared" si="82"/>
        <v>231600</v>
      </c>
      <c r="Q74" s="51">
        <f t="shared" si="83"/>
        <v>1.2757639876283944</v>
      </c>
      <c r="R74" s="52">
        <v>256992.4</v>
      </c>
      <c r="S74" s="53">
        <v>160280</v>
      </c>
      <c r="T74" s="54">
        <f t="shared" si="84"/>
        <v>0.62367603088651646</v>
      </c>
      <c r="U74" s="54" t="str">
        <f t="shared" si="85"/>
        <v>&gt;=50%-&lt;80%</v>
      </c>
      <c r="V74" s="53">
        <f t="shared" si="86"/>
        <v>171728.57142857145</v>
      </c>
      <c r="W74" s="54">
        <f t="shared" si="87"/>
        <v>0.66822431880698208</v>
      </c>
    </row>
    <row r="75" spans="1:23" x14ac:dyDescent="0.3">
      <c r="A75" s="8" t="s">
        <v>785</v>
      </c>
      <c r="B75" s="5" t="s">
        <v>786</v>
      </c>
      <c r="C75" s="46" t="s">
        <v>831</v>
      </c>
      <c r="D75" s="46" t="s">
        <v>832</v>
      </c>
      <c r="E75" s="46" t="s">
        <v>789</v>
      </c>
      <c r="F75" s="46" t="s">
        <v>311</v>
      </c>
      <c r="G75" s="46" t="s">
        <v>1952</v>
      </c>
      <c r="H75" s="47"/>
      <c r="I75" s="47" t="s">
        <v>13</v>
      </c>
      <c r="J75" s="48" t="s">
        <v>11</v>
      </c>
      <c r="K75" s="45" t="s">
        <v>11</v>
      </c>
      <c r="L75" s="49">
        <v>186621.6</v>
      </c>
      <c r="M75" s="50">
        <v>279300</v>
      </c>
      <c r="N75" s="51">
        <f t="shared" ref="N75:N82" si="88">IFERROR(M75/L75,2)</f>
        <v>1.4966113247341144</v>
      </c>
      <c r="O75" s="51" t="str">
        <f t="shared" ref="O75:O82" si="89">IF(N75&gt;=120%, "120% equal &amp; above", IF(N75&gt;=100%,"&gt;=100%- &lt;120%",IF(N75&gt;=80%,"&gt;=80%-&lt;100%",IF(N75&gt;=50%,"&gt;=50%-&lt;80%",IF(N75&gt;=20%,"&gt;=20%-&lt;50%","&lt;20%")))))</f>
        <v>120% equal &amp; above</v>
      </c>
      <c r="P75" s="50">
        <f t="shared" ref="P75:P82" si="90">M75/$B$3*$B$2</f>
        <v>299250</v>
      </c>
      <c r="Q75" s="51">
        <f t="shared" ref="Q75:Q82" si="91">IFERROR(P75/L75,2)</f>
        <v>1.6035121336436939</v>
      </c>
      <c r="R75" s="52">
        <v>250000</v>
      </c>
      <c r="S75" s="53">
        <v>33300</v>
      </c>
      <c r="T75" s="54">
        <f t="shared" ref="T75:T82" si="92">IFERROR(S75/R75,2)</f>
        <v>0.13320000000000001</v>
      </c>
      <c r="U75" s="54" t="str">
        <f t="shared" ref="U75:U82" si="93">IF(T75&gt;=120%, "120% equal &amp; above", IF(T75&gt;=100%,"&gt;=100%- &lt;120%",IF(T75&gt;=80%,"&gt;=80%-&lt;100%",IF(T75&gt;=50%,"&gt;=50%-&lt;80%",IF(T75&gt;=20%,"&gt;=20%-&lt;50%","&lt;20%")))))</f>
        <v>&lt;20%</v>
      </c>
      <c r="V75" s="53">
        <f t="shared" ref="V75:V82" si="94">S75/$B$3*$B$2</f>
        <v>35678.571428571428</v>
      </c>
      <c r="W75" s="54">
        <f t="shared" ref="W75:W82" si="95">IFERROR(V75/R75,2)</f>
        <v>0.14271428571428571</v>
      </c>
    </row>
    <row r="76" spans="1:23" x14ac:dyDescent="0.3">
      <c r="A76" s="8" t="s">
        <v>469</v>
      </c>
      <c r="B76" s="5" t="s">
        <v>470</v>
      </c>
      <c r="C76" s="46" t="s">
        <v>499</v>
      </c>
      <c r="D76" s="46" t="s">
        <v>500</v>
      </c>
      <c r="E76" s="46" t="s">
        <v>473</v>
      </c>
      <c r="F76" s="46" t="s">
        <v>311</v>
      </c>
      <c r="G76" s="46" t="s">
        <v>1911</v>
      </c>
      <c r="H76" s="47"/>
      <c r="I76" s="47" t="s">
        <v>1872</v>
      </c>
      <c r="J76" s="48" t="s">
        <v>11</v>
      </c>
      <c r="K76" s="45" t="s">
        <v>11</v>
      </c>
      <c r="L76" s="49">
        <v>211931.94</v>
      </c>
      <c r="M76" s="50">
        <v>144850</v>
      </c>
      <c r="N76" s="51">
        <f t="shared" si="88"/>
        <v>0.68347413797089762</v>
      </c>
      <c r="O76" s="51" t="str">
        <f t="shared" si="89"/>
        <v>&gt;=50%-&lt;80%</v>
      </c>
      <c r="P76" s="50">
        <f t="shared" si="90"/>
        <v>155196.42857142855</v>
      </c>
      <c r="Q76" s="51">
        <f t="shared" si="91"/>
        <v>0.73229371925453313</v>
      </c>
      <c r="R76" s="52">
        <v>221640.30000000002</v>
      </c>
      <c r="S76" s="53">
        <v>28405</v>
      </c>
      <c r="T76" s="54">
        <f t="shared" si="92"/>
        <v>0.1281581012117381</v>
      </c>
      <c r="U76" s="54" t="str">
        <f t="shared" si="93"/>
        <v>&lt;20%</v>
      </c>
      <c r="V76" s="53">
        <f t="shared" si="94"/>
        <v>30433.928571428569</v>
      </c>
      <c r="W76" s="54">
        <f t="shared" si="95"/>
        <v>0.13731225129829081</v>
      </c>
    </row>
    <row r="77" spans="1:23" x14ac:dyDescent="0.3">
      <c r="A77" s="8" t="s">
        <v>374</v>
      </c>
      <c r="B77" s="5" t="s">
        <v>375</v>
      </c>
      <c r="C77" s="46" t="s">
        <v>402</v>
      </c>
      <c r="D77" s="46" t="s">
        <v>403</v>
      </c>
      <c r="E77" s="46" t="s">
        <v>311</v>
      </c>
      <c r="F77" s="46" t="s">
        <v>311</v>
      </c>
      <c r="G77" s="46" t="s">
        <v>1900</v>
      </c>
      <c r="H77" s="47"/>
      <c r="I77" s="47" t="s">
        <v>13</v>
      </c>
      <c r="J77" s="48" t="s">
        <v>11</v>
      </c>
      <c r="K77" s="45" t="s">
        <v>11</v>
      </c>
      <c r="L77" s="49">
        <v>180000</v>
      </c>
      <c r="M77" s="50">
        <v>247215</v>
      </c>
      <c r="N77" s="51">
        <f t="shared" si="88"/>
        <v>1.3734166666666667</v>
      </c>
      <c r="O77" s="51"/>
      <c r="P77" s="50">
        <f t="shared" si="90"/>
        <v>264873.21428571432</v>
      </c>
      <c r="Q77" s="51"/>
      <c r="R77" s="52">
        <v>250000</v>
      </c>
      <c r="S77" s="53">
        <v>196555</v>
      </c>
      <c r="T77" s="54">
        <f t="shared" si="92"/>
        <v>0.78622000000000003</v>
      </c>
      <c r="U77" s="54" t="str">
        <f t="shared" si="93"/>
        <v>&gt;=50%-&lt;80%</v>
      </c>
      <c r="V77" s="53">
        <f t="shared" si="94"/>
        <v>210594.64285714284</v>
      </c>
      <c r="W77" s="54">
        <f t="shared" si="95"/>
        <v>0.84237857142857131</v>
      </c>
    </row>
    <row r="78" spans="1:23" x14ac:dyDescent="0.3">
      <c r="A78" s="8" t="s">
        <v>571</v>
      </c>
      <c r="B78" s="5" t="s">
        <v>572</v>
      </c>
      <c r="C78" s="46" t="s">
        <v>1691</v>
      </c>
      <c r="D78" s="46" t="s">
        <v>1692</v>
      </c>
      <c r="E78" s="46" t="s">
        <v>574</v>
      </c>
      <c r="F78" s="46" t="s">
        <v>311</v>
      </c>
      <c r="G78" s="46" t="s">
        <v>1889</v>
      </c>
      <c r="H78" s="47"/>
      <c r="I78" s="47" t="s">
        <v>13</v>
      </c>
      <c r="J78" s="48" t="s">
        <v>11</v>
      </c>
      <c r="K78" s="45" t="s">
        <v>11</v>
      </c>
      <c r="L78" s="49">
        <v>180000</v>
      </c>
      <c r="M78" s="50">
        <v>162750</v>
      </c>
      <c r="N78" s="51">
        <f t="shared" si="88"/>
        <v>0.90416666666666667</v>
      </c>
      <c r="O78" s="51"/>
      <c r="P78" s="50">
        <f t="shared" si="90"/>
        <v>174375</v>
      </c>
      <c r="Q78" s="51"/>
      <c r="R78" s="52">
        <v>250000</v>
      </c>
      <c r="S78" s="53">
        <v>77120</v>
      </c>
      <c r="T78" s="54">
        <f t="shared" si="92"/>
        <v>0.30847999999999998</v>
      </c>
      <c r="U78" s="54" t="str">
        <f t="shared" si="93"/>
        <v>&gt;=20%-&lt;50%</v>
      </c>
      <c r="V78" s="53">
        <f t="shared" si="94"/>
        <v>82628.57142857142</v>
      </c>
      <c r="W78" s="54">
        <f t="shared" si="95"/>
        <v>0.3305142857142857</v>
      </c>
    </row>
    <row r="79" spans="1:23" x14ac:dyDescent="0.3">
      <c r="A79" s="8" t="s">
        <v>469</v>
      </c>
      <c r="B79" s="5" t="s">
        <v>470</v>
      </c>
      <c r="C79" s="46" t="s">
        <v>533</v>
      </c>
      <c r="D79" s="46" t="s">
        <v>52</v>
      </c>
      <c r="E79" s="46" t="s">
        <v>473</v>
      </c>
      <c r="F79" s="46" t="s">
        <v>311</v>
      </c>
      <c r="G79" s="46" t="s">
        <v>1915</v>
      </c>
      <c r="H79" s="47"/>
      <c r="I79" s="47" t="s">
        <v>1872</v>
      </c>
      <c r="J79" s="48" t="s">
        <v>11</v>
      </c>
      <c r="K79" s="45" t="s">
        <v>11</v>
      </c>
      <c r="L79" s="49">
        <v>214028.76</v>
      </c>
      <c r="M79" s="50">
        <v>158980</v>
      </c>
      <c r="N79" s="51">
        <f t="shared" si="88"/>
        <v>0.74279736984879974</v>
      </c>
      <c r="O79" s="51" t="str">
        <f t="shared" si="89"/>
        <v>&gt;=50%-&lt;80%</v>
      </c>
      <c r="P79" s="50">
        <f t="shared" si="90"/>
        <v>170335.71428571429</v>
      </c>
      <c r="Q79" s="51">
        <f t="shared" si="91"/>
        <v>0.79585432483799967</v>
      </c>
      <c r="R79" s="52">
        <v>213302.15</v>
      </c>
      <c r="S79" s="53">
        <v>37640</v>
      </c>
      <c r="T79" s="54">
        <f t="shared" si="92"/>
        <v>0.17646329397054836</v>
      </c>
      <c r="U79" s="54" t="str">
        <f t="shared" si="93"/>
        <v>&lt;20%</v>
      </c>
      <c r="V79" s="53">
        <f t="shared" si="94"/>
        <v>40328.571428571428</v>
      </c>
      <c r="W79" s="54">
        <f t="shared" si="95"/>
        <v>0.18906781496844466</v>
      </c>
    </row>
    <row r="80" spans="1:23" x14ac:dyDescent="0.3">
      <c r="A80" s="8" t="s">
        <v>701</v>
      </c>
      <c r="B80" s="5" t="s">
        <v>300</v>
      </c>
      <c r="C80" s="46" t="s">
        <v>738</v>
      </c>
      <c r="D80" s="46" t="s">
        <v>739</v>
      </c>
      <c r="E80" s="46" t="s">
        <v>473</v>
      </c>
      <c r="F80" s="46" t="s">
        <v>311</v>
      </c>
      <c r="G80" s="46" t="s">
        <v>2767</v>
      </c>
      <c r="H80" s="47"/>
      <c r="I80" s="47" t="s">
        <v>13</v>
      </c>
      <c r="J80" s="48" t="s">
        <v>11</v>
      </c>
      <c r="K80" s="45" t="s">
        <v>11</v>
      </c>
      <c r="L80" s="49">
        <v>296815.2</v>
      </c>
      <c r="M80" s="50">
        <v>147905</v>
      </c>
      <c r="N80" s="51">
        <f t="shared" si="88"/>
        <v>0.49830669049293969</v>
      </c>
      <c r="O80" s="51" t="str">
        <f t="shared" si="89"/>
        <v>&gt;=20%-&lt;50%</v>
      </c>
      <c r="P80" s="50">
        <f t="shared" si="90"/>
        <v>158469.64285714284</v>
      </c>
      <c r="Q80" s="51">
        <f t="shared" si="91"/>
        <v>0.53390002552814964</v>
      </c>
      <c r="R80" s="52">
        <v>125000</v>
      </c>
      <c r="S80" s="53">
        <v>77580</v>
      </c>
      <c r="T80" s="54">
        <f t="shared" si="92"/>
        <v>0.62063999999999997</v>
      </c>
      <c r="U80" s="54" t="str">
        <f t="shared" si="93"/>
        <v>&gt;=50%-&lt;80%</v>
      </c>
      <c r="V80" s="53">
        <f t="shared" si="94"/>
        <v>83121.42857142858</v>
      </c>
      <c r="W80" s="54">
        <f t="shared" si="95"/>
        <v>0.66497142857142866</v>
      </c>
    </row>
    <row r="81" spans="1:23" x14ac:dyDescent="0.3">
      <c r="A81" s="8" t="s">
        <v>585</v>
      </c>
      <c r="B81" s="5" t="s">
        <v>586</v>
      </c>
      <c r="C81" s="46" t="s">
        <v>628</v>
      </c>
      <c r="D81" s="46" t="s">
        <v>629</v>
      </c>
      <c r="E81" s="46" t="s">
        <v>589</v>
      </c>
      <c r="F81" s="46" t="s">
        <v>311</v>
      </c>
      <c r="G81" s="46" t="s">
        <v>1921</v>
      </c>
      <c r="H81" s="47"/>
      <c r="I81" s="47" t="s">
        <v>13</v>
      </c>
      <c r="J81" s="48" t="s">
        <v>11</v>
      </c>
      <c r="K81" s="45" t="s">
        <v>11</v>
      </c>
      <c r="L81" s="49">
        <v>168319.14</v>
      </c>
      <c r="M81" s="50">
        <v>108165</v>
      </c>
      <c r="N81" s="51">
        <f t="shared" si="88"/>
        <v>0.64261853999491669</v>
      </c>
      <c r="O81" s="51" t="str">
        <f t="shared" si="89"/>
        <v>&gt;=50%-&lt;80%</v>
      </c>
      <c r="P81" s="50">
        <f t="shared" si="90"/>
        <v>115891.07142857142</v>
      </c>
      <c r="Q81" s="51">
        <f t="shared" si="91"/>
        <v>0.6885198642802679</v>
      </c>
      <c r="R81" s="52">
        <v>248245.19999999998</v>
      </c>
      <c r="S81" s="53">
        <v>151730</v>
      </c>
      <c r="T81" s="54">
        <f t="shared" si="92"/>
        <v>0.61121020668274761</v>
      </c>
      <c r="U81" s="54" t="str">
        <f t="shared" si="93"/>
        <v>&gt;=50%-&lt;80%</v>
      </c>
      <c r="V81" s="53">
        <f t="shared" si="94"/>
        <v>162567.85714285716</v>
      </c>
      <c r="W81" s="54">
        <f t="shared" si="95"/>
        <v>0.65486807858865814</v>
      </c>
    </row>
    <row r="82" spans="1:23" x14ac:dyDescent="0.3">
      <c r="A82" s="8" t="s">
        <v>428</v>
      </c>
      <c r="B82" s="5" t="s">
        <v>429</v>
      </c>
      <c r="C82" s="46" t="s">
        <v>1048</v>
      </c>
      <c r="D82" s="46" t="s">
        <v>1049</v>
      </c>
      <c r="E82" s="46" t="s">
        <v>310</v>
      </c>
      <c r="F82" s="46" t="s">
        <v>311</v>
      </c>
      <c r="G82" s="46" t="s">
        <v>1904</v>
      </c>
      <c r="H82" s="47"/>
      <c r="I82" s="47" t="s">
        <v>1872</v>
      </c>
      <c r="J82" s="48" t="s">
        <v>11</v>
      </c>
      <c r="K82" s="45" t="s">
        <v>11</v>
      </c>
      <c r="L82" s="49">
        <v>220000</v>
      </c>
      <c r="M82" s="50">
        <v>160720</v>
      </c>
      <c r="N82" s="51">
        <f t="shared" si="88"/>
        <v>0.7305454545454545</v>
      </c>
      <c r="O82" s="51" t="str">
        <f t="shared" si="89"/>
        <v>&gt;=50%-&lt;80%</v>
      </c>
      <c r="P82" s="50">
        <f t="shared" si="90"/>
        <v>172200</v>
      </c>
      <c r="Q82" s="51">
        <f t="shared" si="91"/>
        <v>0.78272727272727272</v>
      </c>
      <c r="R82" s="52">
        <v>195573.15000000002</v>
      </c>
      <c r="S82" s="53">
        <v>56305</v>
      </c>
      <c r="T82" s="54">
        <f t="shared" si="92"/>
        <v>0.28789739286809052</v>
      </c>
      <c r="U82" s="54" t="str">
        <f t="shared" si="93"/>
        <v>&gt;=20%-&lt;50%</v>
      </c>
      <c r="V82" s="53">
        <f t="shared" si="94"/>
        <v>60326.78571428571</v>
      </c>
      <c r="W82" s="54">
        <f t="shared" si="95"/>
        <v>0.30846149235866838</v>
      </c>
    </row>
    <row r="83" spans="1:23" x14ac:dyDescent="0.3">
      <c r="A83" s="8" t="s">
        <v>469</v>
      </c>
      <c r="B83" s="5" t="s">
        <v>470</v>
      </c>
      <c r="C83" s="46" t="s">
        <v>534</v>
      </c>
      <c r="D83" s="46" t="s">
        <v>535</v>
      </c>
      <c r="E83" s="46" t="s">
        <v>473</v>
      </c>
      <c r="F83" s="46" t="s">
        <v>311</v>
      </c>
      <c r="G83" s="46" t="s">
        <v>1915</v>
      </c>
      <c r="H83" s="47"/>
      <c r="I83" s="47" t="s">
        <v>1872</v>
      </c>
      <c r="J83" s="48" t="s">
        <v>11</v>
      </c>
      <c r="K83" s="45" t="s">
        <v>11</v>
      </c>
      <c r="L83" s="49">
        <v>230638.32</v>
      </c>
      <c r="M83" s="50">
        <v>222360</v>
      </c>
      <c r="N83" s="51">
        <f t="shared" ref="N83:N97" si="96">IFERROR(M83/L83,2)</f>
        <v>0.96410691857276798</v>
      </c>
      <c r="O83" s="51" t="str">
        <f t="shared" ref="O83:O97" si="97">IF(N83&gt;=120%, "120% equal &amp; above", IF(N83&gt;=100%,"&gt;=100%- &lt;120%",IF(N83&gt;=80%,"&gt;=80%-&lt;100%",IF(N83&gt;=50%,"&gt;=50%-&lt;80%",IF(N83&gt;=20%,"&gt;=20%-&lt;50%","&lt;20%")))))</f>
        <v>&gt;=80%-&lt;100%</v>
      </c>
      <c r="P83" s="50">
        <f t="shared" ref="P83:P97" si="98">M83/$B$3*$B$2</f>
        <v>238242.85714285716</v>
      </c>
      <c r="Q83" s="51">
        <f t="shared" ref="Q83:Q97" si="99">IFERROR(P83/L83,2)</f>
        <v>1.0329716984708228</v>
      </c>
      <c r="R83" s="52">
        <v>184808.25</v>
      </c>
      <c r="S83" s="53">
        <v>145780</v>
      </c>
      <c r="T83" s="54">
        <f t="shared" ref="T83:T97" si="100">IFERROR(S83/R83,2)</f>
        <v>0.78881759878143964</v>
      </c>
      <c r="U83" s="54" t="str">
        <f t="shared" ref="U83:U97" si="101">IF(T83&gt;=120%, "120% equal &amp; above", IF(T83&gt;=100%,"&gt;=100%- &lt;120%",IF(T83&gt;=80%,"&gt;=80%-&lt;100%",IF(T83&gt;=50%,"&gt;=50%-&lt;80%",IF(T83&gt;=20%,"&gt;=20%-&lt;50%","&lt;20%")))))</f>
        <v>&gt;=50%-&lt;80%</v>
      </c>
      <c r="V83" s="53">
        <f t="shared" ref="V83:V97" si="102">S83/$B$3*$B$2</f>
        <v>156192.85714285716</v>
      </c>
      <c r="W83" s="54">
        <f t="shared" ref="W83:W97" si="103">IFERROR(V83/R83,2)</f>
        <v>0.845161712980114</v>
      </c>
    </row>
    <row r="84" spans="1:23" x14ac:dyDescent="0.3">
      <c r="A84" s="8" t="s">
        <v>374</v>
      </c>
      <c r="B84" s="5" t="s">
        <v>375</v>
      </c>
      <c r="C84" s="46" t="s">
        <v>378</v>
      </c>
      <c r="D84" s="46" t="s">
        <v>131</v>
      </c>
      <c r="E84" s="46" t="s">
        <v>311</v>
      </c>
      <c r="F84" s="46" t="s">
        <v>311</v>
      </c>
      <c r="G84" s="46" t="s">
        <v>1899</v>
      </c>
      <c r="H84" s="47"/>
      <c r="I84" s="47" t="s">
        <v>1872</v>
      </c>
      <c r="J84" s="48" t="s">
        <v>11</v>
      </c>
      <c r="K84" s="45" t="s">
        <v>11</v>
      </c>
      <c r="L84" s="49">
        <v>250000</v>
      </c>
      <c r="M84" s="50">
        <v>295565</v>
      </c>
      <c r="N84" s="51">
        <f t="shared" si="96"/>
        <v>1.1822600000000001</v>
      </c>
      <c r="O84" s="51" t="str">
        <f t="shared" si="97"/>
        <v>&gt;=100%- &lt;120%</v>
      </c>
      <c r="P84" s="50">
        <f t="shared" si="98"/>
        <v>316676.78571428568</v>
      </c>
      <c r="Q84" s="51">
        <f t="shared" si="99"/>
        <v>1.2667071428571428</v>
      </c>
      <c r="R84" s="52">
        <v>160000</v>
      </c>
      <c r="S84" s="53">
        <v>105605</v>
      </c>
      <c r="T84" s="54">
        <f t="shared" si="100"/>
        <v>0.66003124999999996</v>
      </c>
      <c r="U84" s="54" t="str">
        <f t="shared" si="101"/>
        <v>&gt;=50%-&lt;80%</v>
      </c>
      <c r="V84" s="53">
        <f t="shared" si="102"/>
        <v>113148.21428571428</v>
      </c>
      <c r="W84" s="54">
        <f t="shared" si="103"/>
        <v>0.70717633928571422</v>
      </c>
    </row>
    <row r="85" spans="1:23" x14ac:dyDescent="0.3">
      <c r="A85" s="8" t="s">
        <v>633</v>
      </c>
      <c r="B85" s="5" t="s">
        <v>128</v>
      </c>
      <c r="C85" s="46" t="s">
        <v>1366</v>
      </c>
      <c r="D85" s="46" t="s">
        <v>1367</v>
      </c>
      <c r="E85" s="46" t="s">
        <v>589</v>
      </c>
      <c r="F85" s="46" t="s">
        <v>311</v>
      </c>
      <c r="G85" s="46" t="s">
        <v>1926</v>
      </c>
      <c r="H85" s="47"/>
      <c r="I85" s="47" t="s">
        <v>13</v>
      </c>
      <c r="J85" s="48" t="s">
        <v>11</v>
      </c>
      <c r="K85" s="45" t="s">
        <v>11</v>
      </c>
      <c r="L85" s="49">
        <v>182618.68</v>
      </c>
      <c r="M85" s="50">
        <v>188510</v>
      </c>
      <c r="N85" s="51">
        <f t="shared" si="96"/>
        <v>1.0322602266098957</v>
      </c>
      <c r="O85" s="51" t="str">
        <f t="shared" si="97"/>
        <v>&gt;=100%- &lt;120%</v>
      </c>
      <c r="P85" s="50">
        <f t="shared" si="98"/>
        <v>201975</v>
      </c>
      <c r="Q85" s="51">
        <f t="shared" si="99"/>
        <v>1.1059930999391738</v>
      </c>
      <c r="R85" s="52">
        <v>226498.4</v>
      </c>
      <c r="S85" s="53">
        <v>114090</v>
      </c>
      <c r="T85" s="54">
        <f t="shared" si="100"/>
        <v>0.50371216750317005</v>
      </c>
      <c r="U85" s="54" t="str">
        <f t="shared" si="101"/>
        <v>&gt;=50%-&lt;80%</v>
      </c>
      <c r="V85" s="53">
        <f t="shared" si="102"/>
        <v>122239.28571428572</v>
      </c>
      <c r="W85" s="54">
        <f t="shared" si="103"/>
        <v>0.53969160803911076</v>
      </c>
    </row>
    <row r="86" spans="1:23" x14ac:dyDescent="0.3">
      <c r="A86" s="8" t="s">
        <v>836</v>
      </c>
      <c r="B86" s="5" t="s">
        <v>837</v>
      </c>
      <c r="C86" s="46" t="s">
        <v>841</v>
      </c>
      <c r="D86" s="46" t="s">
        <v>648</v>
      </c>
      <c r="E86" s="46" t="s">
        <v>789</v>
      </c>
      <c r="F86" s="46" t="s">
        <v>311</v>
      </c>
      <c r="G86" s="46" t="s">
        <v>1953</v>
      </c>
      <c r="H86" s="47"/>
      <c r="I86" s="47" t="s">
        <v>13</v>
      </c>
      <c r="J86" s="48" t="s">
        <v>11</v>
      </c>
      <c r="K86" s="45" t="s">
        <v>11</v>
      </c>
      <c r="L86" s="49">
        <v>188612.16</v>
      </c>
      <c r="M86" s="50">
        <v>124150</v>
      </c>
      <c r="N86" s="51">
        <f t="shared" si="96"/>
        <v>0.65822903464972782</v>
      </c>
      <c r="O86" s="51" t="str">
        <f t="shared" si="97"/>
        <v>&gt;=50%-&lt;80%</v>
      </c>
      <c r="P86" s="50">
        <f t="shared" si="98"/>
        <v>133017.85714285716</v>
      </c>
      <c r="Q86" s="51">
        <f t="shared" si="99"/>
        <v>0.70524539426756561</v>
      </c>
      <c r="R86" s="52">
        <v>220000</v>
      </c>
      <c r="S86" s="53">
        <v>241480</v>
      </c>
      <c r="T86" s="54">
        <f t="shared" si="100"/>
        <v>1.0976363636363637</v>
      </c>
      <c r="U86" s="54" t="str">
        <f t="shared" si="101"/>
        <v>&gt;=100%- &lt;120%</v>
      </c>
      <c r="V86" s="53">
        <f t="shared" si="102"/>
        <v>258728.57142857142</v>
      </c>
      <c r="W86" s="54">
        <f t="shared" si="103"/>
        <v>1.176038961038961</v>
      </c>
    </row>
    <row r="87" spans="1:23" x14ac:dyDescent="0.3">
      <c r="A87" s="8" t="s">
        <v>667</v>
      </c>
      <c r="B87" s="5" t="s">
        <v>668</v>
      </c>
      <c r="C87" s="46" t="s">
        <v>673</v>
      </c>
      <c r="D87" s="46" t="s">
        <v>674</v>
      </c>
      <c r="E87" s="46" t="s">
        <v>589</v>
      </c>
      <c r="F87" s="46" t="s">
        <v>311</v>
      </c>
      <c r="G87" s="46" t="s">
        <v>1886</v>
      </c>
      <c r="H87" s="47"/>
      <c r="I87" s="47" t="s">
        <v>1872</v>
      </c>
      <c r="J87" s="48" t="s">
        <v>11</v>
      </c>
      <c r="K87" s="45" t="s">
        <v>11</v>
      </c>
      <c r="L87" s="49">
        <v>180881.02</v>
      </c>
      <c r="M87" s="50">
        <v>242745</v>
      </c>
      <c r="N87" s="51">
        <f t="shared" si="96"/>
        <v>1.3420147674974412</v>
      </c>
      <c r="O87" s="51" t="str">
        <f t="shared" si="97"/>
        <v>120% equal &amp; above</v>
      </c>
      <c r="P87" s="50">
        <f t="shared" si="98"/>
        <v>260083.92857142858</v>
      </c>
      <c r="Q87" s="51">
        <f t="shared" si="99"/>
        <v>1.43787296517583</v>
      </c>
      <c r="R87" s="52">
        <v>219921.45</v>
      </c>
      <c r="S87" s="53">
        <v>197590</v>
      </c>
      <c r="T87" s="54">
        <f t="shared" si="100"/>
        <v>0.89845715367918855</v>
      </c>
      <c r="U87" s="54" t="str">
        <f t="shared" si="101"/>
        <v>&gt;=80%-&lt;100%</v>
      </c>
      <c r="V87" s="53">
        <f t="shared" si="102"/>
        <v>211703.57142857145</v>
      </c>
      <c r="W87" s="54">
        <f t="shared" si="103"/>
        <v>0.96263266465627362</v>
      </c>
    </row>
    <row r="88" spans="1:23" x14ac:dyDescent="0.3">
      <c r="A88" s="8" t="s">
        <v>571</v>
      </c>
      <c r="B88" s="5" t="s">
        <v>572</v>
      </c>
      <c r="C88" s="46" t="s">
        <v>1598</v>
      </c>
      <c r="D88" s="46" t="s">
        <v>1599</v>
      </c>
      <c r="E88" s="46" t="s">
        <v>574</v>
      </c>
      <c r="F88" s="46" t="s">
        <v>311</v>
      </c>
      <c r="G88" s="46" t="s">
        <v>1883</v>
      </c>
      <c r="H88" s="47"/>
      <c r="I88" s="47" t="s">
        <v>1872</v>
      </c>
      <c r="J88" s="48" t="s">
        <v>11</v>
      </c>
      <c r="K88" s="45" t="s">
        <v>11</v>
      </c>
      <c r="L88" s="49">
        <v>300000</v>
      </c>
      <c r="M88" s="50">
        <v>287665</v>
      </c>
      <c r="N88" s="51">
        <f t="shared" si="96"/>
        <v>0.95888333333333331</v>
      </c>
      <c r="O88" s="51" t="str">
        <f t="shared" si="97"/>
        <v>&gt;=80%-&lt;100%</v>
      </c>
      <c r="P88" s="50">
        <f t="shared" si="98"/>
        <v>308212.5</v>
      </c>
      <c r="Q88" s="51">
        <f t="shared" si="99"/>
        <v>1.0273749999999999</v>
      </c>
      <c r="R88" s="52">
        <v>100000</v>
      </c>
      <c r="S88" s="53">
        <v>80740</v>
      </c>
      <c r="T88" s="54">
        <f t="shared" si="100"/>
        <v>0.80740000000000001</v>
      </c>
      <c r="U88" s="54" t="str">
        <f t="shared" si="101"/>
        <v>&gt;=80%-&lt;100%</v>
      </c>
      <c r="V88" s="53">
        <f t="shared" si="102"/>
        <v>86507.142857142855</v>
      </c>
      <c r="W88" s="54">
        <f t="shared" si="103"/>
        <v>0.8650714285714286</v>
      </c>
    </row>
    <row r="89" spans="1:23" x14ac:dyDescent="0.3">
      <c r="A89" s="8" t="s">
        <v>374</v>
      </c>
      <c r="B89" s="5" t="s">
        <v>375</v>
      </c>
      <c r="C89" s="46" t="s">
        <v>409</v>
      </c>
      <c r="D89" s="46" t="s">
        <v>410</v>
      </c>
      <c r="E89" s="46" t="s">
        <v>311</v>
      </c>
      <c r="F89" s="46" t="s">
        <v>311</v>
      </c>
      <c r="G89" s="46" t="s">
        <v>1902</v>
      </c>
      <c r="H89" s="47"/>
      <c r="I89" s="47" t="s">
        <v>1872</v>
      </c>
      <c r="J89" s="48" t="s">
        <v>11</v>
      </c>
      <c r="K89" s="45" t="s">
        <v>11</v>
      </c>
      <c r="L89" s="49">
        <v>250000</v>
      </c>
      <c r="M89" s="50">
        <v>290970</v>
      </c>
      <c r="N89" s="51">
        <f t="shared" si="96"/>
        <v>1.16388</v>
      </c>
      <c r="O89" s="51" t="str">
        <f t="shared" si="97"/>
        <v>&gt;=100%- &lt;120%</v>
      </c>
      <c r="P89" s="50">
        <f t="shared" si="98"/>
        <v>311753.57142857142</v>
      </c>
      <c r="Q89" s="51">
        <f t="shared" si="99"/>
        <v>1.2470142857142856</v>
      </c>
      <c r="R89" s="52">
        <v>150000</v>
      </c>
      <c r="S89" s="53">
        <v>32725</v>
      </c>
      <c r="T89" s="54">
        <f t="shared" si="100"/>
        <v>0.21816666666666668</v>
      </c>
      <c r="U89" s="54" t="str">
        <f t="shared" si="101"/>
        <v>&gt;=20%-&lt;50%</v>
      </c>
      <c r="V89" s="53">
        <f t="shared" si="102"/>
        <v>35062.5</v>
      </c>
      <c r="W89" s="54">
        <f t="shared" si="103"/>
        <v>0.23375000000000001</v>
      </c>
    </row>
    <row r="90" spans="1:23" x14ac:dyDescent="0.3">
      <c r="A90" s="8" t="s">
        <v>428</v>
      </c>
      <c r="B90" s="5" t="s">
        <v>429</v>
      </c>
      <c r="C90" s="46" t="s">
        <v>1424</v>
      </c>
      <c r="D90" s="46" t="s">
        <v>19</v>
      </c>
      <c r="E90" s="46" t="s">
        <v>310</v>
      </c>
      <c r="F90" s="46" t="s">
        <v>311</v>
      </c>
      <c r="G90" s="46" t="s">
        <v>1959</v>
      </c>
      <c r="H90" s="47"/>
      <c r="I90" s="47" t="s">
        <v>1872</v>
      </c>
      <c r="J90" s="48" t="s">
        <v>11</v>
      </c>
      <c r="K90" s="45" t="s">
        <v>11</v>
      </c>
      <c r="L90" s="49">
        <v>280000</v>
      </c>
      <c r="M90" s="50">
        <v>218440</v>
      </c>
      <c r="N90" s="51">
        <f t="shared" si="96"/>
        <v>0.78014285714285714</v>
      </c>
      <c r="O90" s="51" t="str">
        <f t="shared" si="97"/>
        <v>&gt;=50%-&lt;80%</v>
      </c>
      <c r="P90" s="50">
        <f t="shared" si="98"/>
        <v>234042.85714285716</v>
      </c>
      <c r="Q90" s="51">
        <f t="shared" si="99"/>
        <v>0.83586734693877562</v>
      </c>
      <c r="R90" s="52">
        <v>120000</v>
      </c>
      <c r="S90" s="53">
        <v>11880</v>
      </c>
      <c r="T90" s="54">
        <f t="shared" si="100"/>
        <v>9.9000000000000005E-2</v>
      </c>
      <c r="U90" s="54" t="str">
        <f t="shared" si="101"/>
        <v>&lt;20%</v>
      </c>
      <c r="V90" s="53">
        <f t="shared" si="102"/>
        <v>12728.571428571428</v>
      </c>
      <c r="W90" s="54">
        <f t="shared" si="103"/>
        <v>0.10607142857142857</v>
      </c>
    </row>
    <row r="91" spans="1:23" x14ac:dyDescent="0.3">
      <c r="A91" s="8" t="s">
        <v>428</v>
      </c>
      <c r="B91" s="5" t="s">
        <v>429</v>
      </c>
      <c r="C91" s="46" t="s">
        <v>1052</v>
      </c>
      <c r="D91" s="46" t="s">
        <v>34</v>
      </c>
      <c r="E91" s="46" t="s">
        <v>310</v>
      </c>
      <c r="F91" s="46" t="s">
        <v>311</v>
      </c>
      <c r="G91" s="46" t="s">
        <v>1909</v>
      </c>
      <c r="H91" s="47"/>
      <c r="I91" s="47" t="s">
        <v>13</v>
      </c>
      <c r="J91" s="48" t="s">
        <v>11</v>
      </c>
      <c r="K91" s="45" t="s">
        <v>11</v>
      </c>
      <c r="L91" s="49">
        <v>200000</v>
      </c>
      <c r="M91" s="50">
        <v>227390</v>
      </c>
      <c r="N91" s="51">
        <f t="shared" si="96"/>
        <v>1.1369499999999999</v>
      </c>
      <c r="O91" s="51" t="str">
        <f t="shared" si="97"/>
        <v>&gt;=100%- &lt;120%</v>
      </c>
      <c r="P91" s="50">
        <f t="shared" si="98"/>
        <v>243632.14285714284</v>
      </c>
      <c r="Q91" s="51">
        <f t="shared" si="99"/>
        <v>1.2181607142857143</v>
      </c>
      <c r="R91" s="52">
        <v>200000</v>
      </c>
      <c r="S91" s="53">
        <v>129530</v>
      </c>
      <c r="T91" s="54">
        <f t="shared" si="100"/>
        <v>0.64764999999999995</v>
      </c>
      <c r="U91" s="54" t="str">
        <f t="shared" si="101"/>
        <v>&gt;=50%-&lt;80%</v>
      </c>
      <c r="V91" s="53">
        <f t="shared" si="102"/>
        <v>138782.14285714284</v>
      </c>
      <c r="W91" s="54">
        <f t="shared" si="103"/>
        <v>0.69391071428571416</v>
      </c>
    </row>
    <row r="92" spans="1:23" x14ac:dyDescent="0.3">
      <c r="A92" s="8" t="s">
        <v>374</v>
      </c>
      <c r="B92" s="5" t="s">
        <v>375</v>
      </c>
      <c r="C92" s="46" t="s">
        <v>407</v>
      </c>
      <c r="D92" s="46" t="s">
        <v>408</v>
      </c>
      <c r="E92" s="46" t="s">
        <v>311</v>
      </c>
      <c r="F92" s="46" t="s">
        <v>311</v>
      </c>
      <c r="G92" s="46" t="s">
        <v>1902</v>
      </c>
      <c r="H92" s="47"/>
      <c r="I92" s="47" t="s">
        <v>1872</v>
      </c>
      <c r="J92" s="48" t="s">
        <v>11</v>
      </c>
      <c r="K92" s="45" t="s">
        <v>11</v>
      </c>
      <c r="L92" s="49">
        <v>200000</v>
      </c>
      <c r="M92" s="50">
        <v>221420</v>
      </c>
      <c r="N92" s="51">
        <f t="shared" si="96"/>
        <v>1.1071</v>
      </c>
      <c r="O92" s="51" t="str">
        <f t="shared" si="97"/>
        <v>&gt;=100%- &lt;120%</v>
      </c>
      <c r="P92" s="50">
        <f t="shared" si="98"/>
        <v>237235.71428571429</v>
      </c>
      <c r="Q92" s="51">
        <f t="shared" si="99"/>
        <v>1.1861785714285715</v>
      </c>
      <c r="R92" s="52">
        <v>200000</v>
      </c>
      <c r="S92" s="53">
        <v>217820</v>
      </c>
      <c r="T92" s="54">
        <f t="shared" si="100"/>
        <v>1.0891</v>
      </c>
      <c r="U92" s="54" t="str">
        <f t="shared" si="101"/>
        <v>&gt;=100%- &lt;120%</v>
      </c>
      <c r="V92" s="53">
        <f t="shared" si="102"/>
        <v>233378.57142857145</v>
      </c>
      <c r="W92" s="54">
        <f t="shared" si="103"/>
        <v>1.1668928571428572</v>
      </c>
    </row>
    <row r="93" spans="1:23" x14ac:dyDescent="0.3">
      <c r="A93" s="8" t="s">
        <v>324</v>
      </c>
      <c r="B93" s="5" t="s">
        <v>325</v>
      </c>
      <c r="C93" s="46" t="s">
        <v>871</v>
      </c>
      <c r="D93" s="46" t="s">
        <v>229</v>
      </c>
      <c r="E93" s="46" t="s">
        <v>310</v>
      </c>
      <c r="F93" s="46" t="s">
        <v>311</v>
      </c>
      <c r="G93" s="46" t="s">
        <v>1896</v>
      </c>
      <c r="H93" s="47"/>
      <c r="I93" s="47" t="s">
        <v>13</v>
      </c>
      <c r="J93" s="48" t="s">
        <v>11</v>
      </c>
      <c r="K93" s="45" t="s">
        <v>11</v>
      </c>
      <c r="L93" s="49">
        <v>200000</v>
      </c>
      <c r="M93" s="50">
        <v>199830</v>
      </c>
      <c r="N93" s="51">
        <f t="shared" si="96"/>
        <v>0.99914999999999998</v>
      </c>
      <c r="O93" s="51" t="str">
        <f t="shared" si="97"/>
        <v>&gt;=80%-&lt;100%</v>
      </c>
      <c r="P93" s="50">
        <f t="shared" si="98"/>
        <v>214103.57142857145</v>
      </c>
      <c r="Q93" s="51">
        <f t="shared" si="99"/>
        <v>1.0705178571428573</v>
      </c>
      <c r="R93" s="52">
        <v>200000</v>
      </c>
      <c r="S93" s="53">
        <v>86600</v>
      </c>
      <c r="T93" s="54">
        <f t="shared" si="100"/>
        <v>0.433</v>
      </c>
      <c r="U93" s="54" t="str">
        <f t="shared" si="101"/>
        <v>&gt;=20%-&lt;50%</v>
      </c>
      <c r="V93" s="53">
        <f t="shared" si="102"/>
        <v>92785.714285714275</v>
      </c>
      <c r="W93" s="54">
        <f t="shared" si="103"/>
        <v>0.46392857142857136</v>
      </c>
    </row>
    <row r="94" spans="1:23" x14ac:dyDescent="0.3">
      <c r="A94" s="8" t="s">
        <v>307</v>
      </c>
      <c r="B94" s="5" t="s">
        <v>308</v>
      </c>
      <c r="C94" s="46" t="s">
        <v>1091</v>
      </c>
      <c r="D94" s="46" t="s">
        <v>1092</v>
      </c>
      <c r="E94" s="46" t="s">
        <v>310</v>
      </c>
      <c r="F94" s="46" t="s">
        <v>311</v>
      </c>
      <c r="G94" s="46" t="s">
        <v>1894</v>
      </c>
      <c r="H94" s="47"/>
      <c r="I94" s="47" t="s">
        <v>1872</v>
      </c>
      <c r="J94" s="48" t="s">
        <v>11</v>
      </c>
      <c r="K94" s="45" t="s">
        <v>11</v>
      </c>
      <c r="L94" s="49">
        <v>150000</v>
      </c>
      <c r="M94" s="50">
        <v>228175</v>
      </c>
      <c r="N94" s="51">
        <f t="shared" si="96"/>
        <v>1.5211666666666666</v>
      </c>
      <c r="O94" s="51" t="str">
        <f t="shared" si="97"/>
        <v>120% equal &amp; above</v>
      </c>
      <c r="P94" s="50">
        <f t="shared" si="98"/>
        <v>244473.21428571429</v>
      </c>
      <c r="Q94" s="51">
        <f t="shared" si="99"/>
        <v>1.6298214285714285</v>
      </c>
      <c r="R94" s="52">
        <v>250000</v>
      </c>
      <c r="S94" s="53">
        <v>183280</v>
      </c>
      <c r="T94" s="54">
        <f t="shared" si="100"/>
        <v>0.73311999999999999</v>
      </c>
      <c r="U94" s="54" t="str">
        <f t="shared" si="101"/>
        <v>&gt;=50%-&lt;80%</v>
      </c>
      <c r="V94" s="53">
        <f t="shared" si="102"/>
        <v>196371.42857142855</v>
      </c>
      <c r="W94" s="54">
        <f t="shared" si="103"/>
        <v>0.78548571428571423</v>
      </c>
    </row>
    <row r="95" spans="1:23" x14ac:dyDescent="0.3">
      <c r="A95" s="8" t="s">
        <v>770</v>
      </c>
      <c r="B95" s="5" t="s">
        <v>771</v>
      </c>
      <c r="C95" s="46" t="s">
        <v>1718</v>
      </c>
      <c r="D95" s="46" t="s">
        <v>1719</v>
      </c>
      <c r="E95" s="46" t="s">
        <v>574</v>
      </c>
      <c r="F95" s="46" t="s">
        <v>311</v>
      </c>
      <c r="G95" s="46" t="s">
        <v>1965</v>
      </c>
      <c r="H95" s="47"/>
      <c r="I95" s="47" t="s">
        <v>13</v>
      </c>
      <c r="J95" s="48" t="s">
        <v>11</v>
      </c>
      <c r="K95" s="45" t="s">
        <v>11</v>
      </c>
      <c r="L95" s="49">
        <v>150000</v>
      </c>
      <c r="M95" s="50">
        <v>109675</v>
      </c>
      <c r="N95" s="51">
        <f t="shared" si="96"/>
        <v>0.73116666666666663</v>
      </c>
      <c r="O95" s="51" t="str">
        <f t="shared" si="97"/>
        <v>&gt;=50%-&lt;80%</v>
      </c>
      <c r="P95" s="50">
        <f t="shared" si="98"/>
        <v>117508.92857142858</v>
      </c>
      <c r="Q95" s="51">
        <f t="shared" si="99"/>
        <v>0.78339285714285722</v>
      </c>
      <c r="R95" s="52">
        <v>250000</v>
      </c>
      <c r="S95" s="53">
        <v>151460</v>
      </c>
      <c r="T95" s="54">
        <f t="shared" si="100"/>
        <v>0.60584000000000005</v>
      </c>
      <c r="U95" s="54" t="str">
        <f t="shared" si="101"/>
        <v>&gt;=50%-&lt;80%</v>
      </c>
      <c r="V95" s="53">
        <f t="shared" si="102"/>
        <v>162278.57142857145</v>
      </c>
      <c r="W95" s="54">
        <f t="shared" si="103"/>
        <v>0.64911428571428575</v>
      </c>
    </row>
    <row r="96" spans="1:23" x14ac:dyDescent="0.3">
      <c r="A96" s="8" t="s">
        <v>415</v>
      </c>
      <c r="B96" s="5" t="s">
        <v>416</v>
      </c>
      <c r="C96" s="46" t="s">
        <v>1750</v>
      </c>
      <c r="D96" s="46" t="s">
        <v>1751</v>
      </c>
      <c r="E96" s="46" t="s">
        <v>310</v>
      </c>
      <c r="F96" s="46" t="s">
        <v>311</v>
      </c>
      <c r="G96" s="46" t="s">
        <v>1903</v>
      </c>
      <c r="H96" s="47"/>
      <c r="I96" s="47" t="s">
        <v>1872</v>
      </c>
      <c r="J96" s="48" t="s">
        <v>11</v>
      </c>
      <c r="K96" s="45" t="s">
        <v>11</v>
      </c>
      <c r="L96" s="49">
        <v>100000</v>
      </c>
      <c r="M96" s="50">
        <v>14210</v>
      </c>
      <c r="N96" s="51">
        <f t="shared" si="96"/>
        <v>0.1421</v>
      </c>
      <c r="O96" s="51" t="str">
        <f t="shared" si="97"/>
        <v>&lt;20%</v>
      </c>
      <c r="P96" s="50">
        <f t="shared" si="98"/>
        <v>15225</v>
      </c>
      <c r="Q96" s="51">
        <f t="shared" si="99"/>
        <v>0.15225</v>
      </c>
      <c r="R96" s="52">
        <v>300000</v>
      </c>
      <c r="S96" s="53">
        <v>81390</v>
      </c>
      <c r="T96" s="54">
        <f t="shared" si="100"/>
        <v>0.27129999999999999</v>
      </c>
      <c r="U96" s="54" t="str">
        <f t="shared" si="101"/>
        <v>&gt;=20%-&lt;50%</v>
      </c>
      <c r="V96" s="53">
        <f t="shared" si="102"/>
        <v>87203.57142857142</v>
      </c>
      <c r="W96" s="54">
        <f t="shared" si="103"/>
        <v>0.2906785714285714</v>
      </c>
    </row>
    <row r="97" spans="1:23" x14ac:dyDescent="0.3">
      <c r="A97" s="8" t="s">
        <v>585</v>
      </c>
      <c r="B97" s="5" t="s">
        <v>586</v>
      </c>
      <c r="C97" s="46" t="s">
        <v>630</v>
      </c>
      <c r="D97" s="46" t="s">
        <v>189</v>
      </c>
      <c r="E97" s="46" t="s">
        <v>589</v>
      </c>
      <c r="F97" s="46" t="s">
        <v>311</v>
      </c>
      <c r="G97" s="46" t="s">
        <v>1919</v>
      </c>
      <c r="H97" s="47"/>
      <c r="I97" s="47" t="s">
        <v>13</v>
      </c>
      <c r="J97" s="48" t="s">
        <v>11</v>
      </c>
      <c r="K97" s="45" t="s">
        <v>11</v>
      </c>
      <c r="L97" s="49">
        <v>185445.44</v>
      </c>
      <c r="M97" s="50">
        <v>115565</v>
      </c>
      <c r="N97" s="51">
        <f t="shared" si="96"/>
        <v>0.62317520452376718</v>
      </c>
      <c r="O97" s="51" t="str">
        <f t="shared" si="97"/>
        <v>&gt;=50%-&lt;80%</v>
      </c>
      <c r="P97" s="50">
        <f t="shared" si="98"/>
        <v>123819.64285714286</v>
      </c>
      <c r="Q97" s="51">
        <f t="shared" si="99"/>
        <v>0.66768771913260772</v>
      </c>
      <c r="R97" s="52">
        <v>213007.19999999998</v>
      </c>
      <c r="S97" s="53">
        <v>24135</v>
      </c>
      <c r="T97" s="54">
        <f t="shared" si="100"/>
        <v>0.11330602909197436</v>
      </c>
      <c r="U97" s="54" t="str">
        <f t="shared" si="101"/>
        <v>&lt;20%</v>
      </c>
      <c r="V97" s="53">
        <f t="shared" si="102"/>
        <v>25858.928571428569</v>
      </c>
      <c r="W97" s="54">
        <f t="shared" si="103"/>
        <v>0.12139931688425823</v>
      </c>
    </row>
    <row r="98" spans="1:23" x14ac:dyDescent="0.3">
      <c r="A98" s="8" t="s">
        <v>585</v>
      </c>
      <c r="B98" s="5" t="s">
        <v>586</v>
      </c>
      <c r="C98" s="46" t="s">
        <v>1033</v>
      </c>
      <c r="D98" s="46" t="s">
        <v>98</v>
      </c>
      <c r="E98" s="46" t="s">
        <v>589</v>
      </c>
      <c r="F98" s="46" t="s">
        <v>311</v>
      </c>
      <c r="G98" s="46" t="s">
        <v>1918</v>
      </c>
      <c r="H98" s="47"/>
      <c r="I98" s="47" t="s">
        <v>1872</v>
      </c>
      <c r="J98" s="48" t="s">
        <v>11</v>
      </c>
      <c r="K98" s="45" t="s">
        <v>11</v>
      </c>
      <c r="L98" s="49">
        <v>199028.94</v>
      </c>
      <c r="M98" s="50">
        <v>154500</v>
      </c>
      <c r="N98" s="51">
        <f t="shared" ref="N98:N104" si="104">IFERROR(M98/L98,2)</f>
        <v>0.77626901896779432</v>
      </c>
      <c r="O98" s="51" t="str">
        <f t="shared" ref="O98:O104" si="105">IF(N98&gt;=120%, "120% equal &amp; above", IF(N98&gt;=100%,"&gt;=100%- &lt;120%",IF(N98&gt;=80%,"&gt;=80%-&lt;100%",IF(N98&gt;=50%,"&gt;=50%-&lt;80%",IF(N98&gt;=20%,"&gt;=20%-&lt;50%","&lt;20%")))))</f>
        <v>&gt;=50%-&lt;80%</v>
      </c>
      <c r="P98" s="50">
        <f t="shared" ref="P98:P104" si="106">M98/$B$3*$B$2</f>
        <v>165535.71428571429</v>
      </c>
      <c r="Q98" s="51">
        <f t="shared" ref="Q98:Q104" si="107">IFERROR(P98/L98,2)</f>
        <v>0.83171680603692255</v>
      </c>
      <c r="R98" s="52">
        <v>192936.6</v>
      </c>
      <c r="S98" s="53">
        <v>144220</v>
      </c>
      <c r="T98" s="54">
        <f t="shared" ref="T98:T104" si="108">IFERROR(S98/R98,2)</f>
        <v>0.74749943763910009</v>
      </c>
      <c r="U98" s="54" t="str">
        <f t="shared" ref="U98:U104" si="109">IF(T98&gt;=120%, "120% equal &amp; above", IF(T98&gt;=100%,"&gt;=100%- &lt;120%",IF(T98&gt;=80%,"&gt;=80%-&lt;100%",IF(T98&gt;=50%,"&gt;=50%-&lt;80%",IF(T98&gt;=20%,"&gt;=20%-&lt;50%","&lt;20%")))))</f>
        <v>&gt;=50%-&lt;80%</v>
      </c>
      <c r="V98" s="53">
        <f t="shared" ref="V98:V104" si="110">S98/$B$3*$B$2</f>
        <v>154521.42857142855</v>
      </c>
      <c r="W98" s="54">
        <f t="shared" ref="W98:W104" si="111">IFERROR(V98/R98,2)</f>
        <v>0.80089225461332136</v>
      </c>
    </row>
    <row r="99" spans="1:23" x14ac:dyDescent="0.3">
      <c r="A99" s="8" t="s">
        <v>585</v>
      </c>
      <c r="B99" s="5" t="s">
        <v>586</v>
      </c>
      <c r="C99" s="46" t="s">
        <v>1058</v>
      </c>
      <c r="D99" s="46" t="s">
        <v>212</v>
      </c>
      <c r="E99" s="46" t="s">
        <v>589</v>
      </c>
      <c r="F99" s="46" t="s">
        <v>311</v>
      </c>
      <c r="G99" s="46" t="s">
        <v>1919</v>
      </c>
      <c r="H99" s="47"/>
      <c r="I99" s="47" t="s">
        <v>13</v>
      </c>
      <c r="J99" s="48" t="s">
        <v>11</v>
      </c>
      <c r="K99" s="45" t="s">
        <v>11</v>
      </c>
      <c r="L99" s="49">
        <v>193364.16</v>
      </c>
      <c r="M99" s="50">
        <v>141985</v>
      </c>
      <c r="N99" s="51">
        <f t="shared" si="104"/>
        <v>0.73428809144362639</v>
      </c>
      <c r="O99" s="51"/>
      <c r="P99" s="50">
        <f t="shared" si="106"/>
        <v>152126.78571428571</v>
      </c>
      <c r="Q99" s="51"/>
      <c r="R99" s="52">
        <v>195687.8</v>
      </c>
      <c r="S99" s="53">
        <v>135535</v>
      </c>
      <c r="T99" s="54">
        <f t="shared" si="108"/>
        <v>0.69260832816353401</v>
      </c>
      <c r="U99" s="54" t="str">
        <f t="shared" si="109"/>
        <v>&gt;=50%-&lt;80%</v>
      </c>
      <c r="V99" s="53">
        <f t="shared" si="110"/>
        <v>145216.07142857145</v>
      </c>
      <c r="W99" s="54">
        <f t="shared" si="111"/>
        <v>0.74208035160378649</v>
      </c>
    </row>
    <row r="100" spans="1:23" x14ac:dyDescent="0.3">
      <c r="A100" s="8" t="s">
        <v>415</v>
      </c>
      <c r="B100" s="5" t="s">
        <v>416</v>
      </c>
      <c r="C100" s="46" t="s">
        <v>443</v>
      </c>
      <c r="D100" s="46" t="s">
        <v>165</v>
      </c>
      <c r="E100" s="46" t="s">
        <v>310</v>
      </c>
      <c r="F100" s="46" t="s">
        <v>311</v>
      </c>
      <c r="G100" s="46" t="s">
        <v>1907</v>
      </c>
      <c r="H100" s="47"/>
      <c r="I100" s="47" t="s">
        <v>13</v>
      </c>
      <c r="J100" s="48" t="s">
        <v>11</v>
      </c>
      <c r="K100" s="45" t="s">
        <v>11</v>
      </c>
      <c r="L100" s="49">
        <v>180000</v>
      </c>
      <c r="M100" s="50">
        <v>149495</v>
      </c>
      <c r="N100" s="51">
        <f t="shared" si="104"/>
        <v>0.83052777777777775</v>
      </c>
      <c r="O100" s="51"/>
      <c r="P100" s="50">
        <f t="shared" si="106"/>
        <v>160173.21428571429</v>
      </c>
      <c r="Q100" s="51"/>
      <c r="R100" s="52">
        <v>200000</v>
      </c>
      <c r="S100" s="53">
        <v>186900</v>
      </c>
      <c r="T100" s="54">
        <f t="shared" si="108"/>
        <v>0.9345</v>
      </c>
      <c r="U100" s="54" t="str">
        <f t="shared" si="109"/>
        <v>&gt;=80%-&lt;100%</v>
      </c>
      <c r="V100" s="53">
        <f t="shared" si="110"/>
        <v>200250</v>
      </c>
      <c r="W100" s="54">
        <f t="shared" si="111"/>
        <v>1.00125</v>
      </c>
    </row>
    <row r="101" spans="1:23" x14ac:dyDescent="0.3">
      <c r="A101" s="8" t="s">
        <v>776</v>
      </c>
      <c r="B101" s="5" t="s">
        <v>777</v>
      </c>
      <c r="C101" s="46" t="s">
        <v>1673</v>
      </c>
      <c r="D101" s="46" t="s">
        <v>204</v>
      </c>
      <c r="E101" s="46" t="s">
        <v>574</v>
      </c>
      <c r="F101" s="46" t="s">
        <v>311</v>
      </c>
      <c r="G101" s="46" t="s">
        <v>1943</v>
      </c>
      <c r="H101" s="47"/>
      <c r="I101" s="47" t="s">
        <v>1872</v>
      </c>
      <c r="J101" s="48" t="s">
        <v>11</v>
      </c>
      <c r="K101" s="45" t="s">
        <v>11</v>
      </c>
      <c r="L101" s="49">
        <v>200000</v>
      </c>
      <c r="M101" s="50">
        <v>132600</v>
      </c>
      <c r="N101" s="51">
        <f t="shared" si="104"/>
        <v>0.66300000000000003</v>
      </c>
      <c r="O101" s="51" t="str">
        <f t="shared" si="105"/>
        <v>&gt;=50%-&lt;80%</v>
      </c>
      <c r="P101" s="50">
        <f t="shared" si="106"/>
        <v>142071.42857142855</v>
      </c>
      <c r="Q101" s="51">
        <f t="shared" si="107"/>
        <v>0.7103571428571428</v>
      </c>
      <c r="R101" s="52">
        <v>180000</v>
      </c>
      <c r="S101" s="53">
        <v>123745</v>
      </c>
      <c r="T101" s="54">
        <f t="shared" si="108"/>
        <v>0.68747222222222226</v>
      </c>
      <c r="U101" s="54" t="str">
        <f t="shared" si="109"/>
        <v>&gt;=50%-&lt;80%</v>
      </c>
      <c r="V101" s="53">
        <f t="shared" si="110"/>
        <v>132583.92857142855</v>
      </c>
      <c r="W101" s="54">
        <f t="shared" si="111"/>
        <v>0.73657738095238079</v>
      </c>
    </row>
    <row r="102" spans="1:23" x14ac:dyDescent="0.3">
      <c r="A102" s="8" t="s">
        <v>667</v>
      </c>
      <c r="B102" s="5" t="s">
        <v>668</v>
      </c>
      <c r="C102" s="46" t="s">
        <v>670</v>
      </c>
      <c r="D102" s="46" t="s">
        <v>50</v>
      </c>
      <c r="E102" s="46" t="s">
        <v>589</v>
      </c>
      <c r="F102" s="46" t="s">
        <v>311</v>
      </c>
      <c r="G102" s="46" t="s">
        <v>1886</v>
      </c>
      <c r="H102" s="47"/>
      <c r="I102" s="47" t="s">
        <v>13</v>
      </c>
      <c r="J102" s="48" t="s">
        <v>11</v>
      </c>
      <c r="K102" s="45" t="s">
        <v>11</v>
      </c>
      <c r="L102" s="49">
        <v>130901.40000000001</v>
      </c>
      <c r="M102" s="50">
        <v>58400</v>
      </c>
      <c r="N102" s="51">
        <f t="shared" si="104"/>
        <v>0.44613732167875969</v>
      </c>
      <c r="O102" s="51" t="str">
        <f t="shared" si="105"/>
        <v>&gt;=20%-&lt;50%</v>
      </c>
      <c r="P102" s="50">
        <f t="shared" si="106"/>
        <v>62571.428571428572</v>
      </c>
      <c r="Q102" s="51">
        <f t="shared" si="107"/>
        <v>0.47800427322724254</v>
      </c>
      <c r="R102" s="52">
        <v>248944.6</v>
      </c>
      <c r="S102" s="53">
        <v>171890</v>
      </c>
      <c r="T102" s="54">
        <f t="shared" si="108"/>
        <v>0.69047490887530794</v>
      </c>
      <c r="U102" s="54" t="str">
        <f t="shared" si="109"/>
        <v>&gt;=50%-&lt;80%</v>
      </c>
      <c r="V102" s="53">
        <f t="shared" si="110"/>
        <v>184167.85714285716</v>
      </c>
      <c r="W102" s="54">
        <f t="shared" si="111"/>
        <v>0.73979454522354438</v>
      </c>
    </row>
    <row r="103" spans="1:23" x14ac:dyDescent="0.3">
      <c r="A103" s="8" t="s">
        <v>785</v>
      </c>
      <c r="B103" s="5" t="s">
        <v>786</v>
      </c>
      <c r="C103" s="46" t="s">
        <v>892</v>
      </c>
      <c r="D103" s="46" t="s">
        <v>893</v>
      </c>
      <c r="E103" s="46" t="s">
        <v>789</v>
      </c>
      <c r="F103" s="46" t="s">
        <v>311</v>
      </c>
      <c r="G103" s="46" t="s">
        <v>1949</v>
      </c>
      <c r="H103" s="47"/>
      <c r="I103" s="47" t="s">
        <v>13</v>
      </c>
      <c r="J103" s="48" t="s">
        <v>11</v>
      </c>
      <c r="K103" s="45" t="s">
        <v>11</v>
      </c>
      <c r="L103" s="49">
        <v>159070.56</v>
      </c>
      <c r="M103" s="50">
        <v>103185</v>
      </c>
      <c r="N103" s="51">
        <f t="shared" si="104"/>
        <v>0.64867439958720208</v>
      </c>
      <c r="O103" s="51" t="str">
        <f t="shared" si="105"/>
        <v>&gt;=50%-&lt;80%</v>
      </c>
      <c r="P103" s="50">
        <f t="shared" si="106"/>
        <v>110555.35714285714</v>
      </c>
      <c r="Q103" s="51">
        <f t="shared" si="107"/>
        <v>0.6950082852720022</v>
      </c>
      <c r="R103" s="52">
        <v>216953.33333333334</v>
      </c>
      <c r="S103" s="53">
        <v>102865</v>
      </c>
      <c r="T103" s="54">
        <f t="shared" si="108"/>
        <v>0.47413422241342223</v>
      </c>
      <c r="U103" s="54" t="str">
        <f t="shared" si="109"/>
        <v>&gt;=20%-&lt;50%</v>
      </c>
      <c r="V103" s="53">
        <f t="shared" si="110"/>
        <v>110212.5</v>
      </c>
      <c r="W103" s="54">
        <f t="shared" si="111"/>
        <v>0.50800095258580957</v>
      </c>
    </row>
    <row r="104" spans="1:23" x14ac:dyDescent="0.3">
      <c r="A104" s="8" t="s">
        <v>785</v>
      </c>
      <c r="B104" s="5" t="s">
        <v>786</v>
      </c>
      <c r="C104" s="46" t="s">
        <v>1167</v>
      </c>
      <c r="D104" s="46" t="s">
        <v>208</v>
      </c>
      <c r="E104" s="46" t="s">
        <v>789</v>
      </c>
      <c r="F104" s="46" t="s">
        <v>311</v>
      </c>
      <c r="G104" s="46" t="s">
        <v>1949</v>
      </c>
      <c r="H104" s="47"/>
      <c r="I104" s="47" t="s">
        <v>13</v>
      </c>
      <c r="J104" s="48" t="s">
        <v>11</v>
      </c>
      <c r="K104" s="45" t="s">
        <v>11</v>
      </c>
      <c r="L104" s="49">
        <v>250000</v>
      </c>
      <c r="M104" s="50">
        <v>112150</v>
      </c>
      <c r="N104" s="51">
        <f t="shared" si="104"/>
        <v>0.4486</v>
      </c>
      <c r="O104" s="51" t="str">
        <f t="shared" si="105"/>
        <v>&gt;=20%-&lt;50%</v>
      </c>
      <c r="P104" s="50">
        <f t="shared" si="106"/>
        <v>120160.71428571428</v>
      </c>
      <c r="Q104" s="51">
        <f t="shared" si="107"/>
        <v>0.48064285714285709</v>
      </c>
      <c r="R104" s="52">
        <v>125000</v>
      </c>
      <c r="S104" s="53">
        <v>48360</v>
      </c>
      <c r="T104" s="54">
        <f t="shared" si="108"/>
        <v>0.38688</v>
      </c>
      <c r="U104" s="54" t="str">
        <f t="shared" si="109"/>
        <v>&gt;=20%-&lt;50%</v>
      </c>
      <c r="V104" s="53">
        <f t="shared" si="110"/>
        <v>51814.28571428571</v>
      </c>
      <c r="W104" s="54">
        <f t="shared" si="111"/>
        <v>0.41451428571428567</v>
      </c>
    </row>
    <row r="105" spans="1:23" x14ac:dyDescent="0.3">
      <c r="A105" s="8" t="s">
        <v>633</v>
      </c>
      <c r="B105" s="5" t="s">
        <v>128</v>
      </c>
      <c r="C105" s="46" t="s">
        <v>986</v>
      </c>
      <c r="D105" s="46" t="s">
        <v>129</v>
      </c>
      <c r="E105" s="46" t="s">
        <v>589</v>
      </c>
      <c r="F105" s="46" t="s">
        <v>311</v>
      </c>
      <c r="G105" s="46" t="s">
        <v>1925</v>
      </c>
      <c r="H105" s="47"/>
      <c r="I105" s="47" t="s">
        <v>13</v>
      </c>
      <c r="J105" s="48" t="s">
        <v>11</v>
      </c>
      <c r="K105" s="45" t="s">
        <v>11</v>
      </c>
      <c r="L105" s="49">
        <v>150509.70000000001</v>
      </c>
      <c r="M105" s="50">
        <v>126820</v>
      </c>
      <c r="N105" s="51">
        <f t="shared" ref="N105:N113" si="112">IFERROR(M105/L105,2)</f>
        <v>0.84260349997375583</v>
      </c>
      <c r="O105" s="51" t="str">
        <f t="shared" ref="O105:O112" si="113">IF(N105&gt;=120%, "120% equal &amp; above", IF(N105&gt;=100%,"&gt;=100%- &lt;120%",IF(N105&gt;=80%,"&gt;=80%-&lt;100%",IF(N105&gt;=50%,"&gt;=50%-&lt;80%",IF(N105&gt;=20%,"&gt;=20%-&lt;50%","&lt;20%")))))</f>
        <v>&gt;=80%-&lt;100%</v>
      </c>
      <c r="P105" s="50">
        <f t="shared" ref="P105:P113" si="114">M105/$B$3*$B$2</f>
        <v>135878.57142857145</v>
      </c>
      <c r="Q105" s="51">
        <f t="shared" ref="Q105:Q112" si="115">IFERROR(P105/L105,2)</f>
        <v>0.90278946425759565</v>
      </c>
      <c r="R105" s="52">
        <v>220658.19999999998</v>
      </c>
      <c r="S105" s="53">
        <v>120010</v>
      </c>
      <c r="T105" s="54">
        <f t="shared" ref="T105:T113" si="116">IFERROR(S105/R105,2)</f>
        <v>0.54387283137449693</v>
      </c>
      <c r="U105" s="54" t="str">
        <f t="shared" ref="U105:U113" si="117">IF(T105&gt;=120%, "120% equal &amp; above", IF(T105&gt;=100%,"&gt;=100%- &lt;120%",IF(T105&gt;=80%,"&gt;=80%-&lt;100%",IF(T105&gt;=50%,"&gt;=50%-&lt;80%",IF(T105&gt;=20%,"&gt;=20%-&lt;50%","&lt;20%")))))</f>
        <v>&gt;=50%-&lt;80%</v>
      </c>
      <c r="V105" s="53">
        <f t="shared" ref="V105:V113" si="118">S105/$B$3*$B$2</f>
        <v>128582.14285714286</v>
      </c>
      <c r="W105" s="54">
        <f t="shared" ref="W105:W113" si="119">IFERROR(V105/R105,2)</f>
        <v>0.58272089075838951</v>
      </c>
    </row>
    <row r="106" spans="1:23" x14ac:dyDescent="0.3">
      <c r="A106" s="8" t="s">
        <v>836</v>
      </c>
      <c r="B106" s="5" t="s">
        <v>837</v>
      </c>
      <c r="C106" s="46" t="s">
        <v>861</v>
      </c>
      <c r="D106" s="46" t="s">
        <v>51</v>
      </c>
      <c r="E106" s="46" t="s">
        <v>789</v>
      </c>
      <c r="F106" s="46" t="s">
        <v>311</v>
      </c>
      <c r="G106" s="46" t="s">
        <v>1957</v>
      </c>
      <c r="H106" s="47"/>
      <c r="I106" s="47" t="s">
        <v>13</v>
      </c>
      <c r="J106" s="48" t="s">
        <v>11</v>
      </c>
      <c r="K106" s="45" t="s">
        <v>11</v>
      </c>
      <c r="L106" s="49">
        <v>220000</v>
      </c>
      <c r="M106" s="50">
        <v>203740</v>
      </c>
      <c r="N106" s="51">
        <f t="shared" si="112"/>
        <v>0.92609090909090908</v>
      </c>
      <c r="O106" s="51" t="str">
        <f t="shared" si="113"/>
        <v>&gt;=80%-&lt;100%</v>
      </c>
      <c r="P106" s="50">
        <f t="shared" si="114"/>
        <v>218292.85714285716</v>
      </c>
      <c r="Q106" s="51">
        <f t="shared" si="115"/>
        <v>0.99224025974025987</v>
      </c>
      <c r="R106" s="52">
        <v>150000</v>
      </c>
      <c r="S106" s="53">
        <v>13140</v>
      </c>
      <c r="T106" s="54">
        <f t="shared" si="116"/>
        <v>8.7599999999999997E-2</v>
      </c>
      <c r="U106" s="54" t="str">
        <f t="shared" si="117"/>
        <v>&lt;20%</v>
      </c>
      <c r="V106" s="53">
        <f t="shared" si="118"/>
        <v>14078.571428571428</v>
      </c>
      <c r="W106" s="54">
        <f t="shared" si="119"/>
        <v>9.3857142857142847E-2</v>
      </c>
    </row>
    <row r="107" spans="1:23" x14ac:dyDescent="0.3">
      <c r="A107" s="8" t="s">
        <v>585</v>
      </c>
      <c r="B107" s="5" t="s">
        <v>586</v>
      </c>
      <c r="C107" s="46" t="s">
        <v>608</v>
      </c>
      <c r="D107" s="46" t="s">
        <v>609</v>
      </c>
      <c r="E107" s="46" t="s">
        <v>589</v>
      </c>
      <c r="F107" s="46" t="s">
        <v>311</v>
      </c>
      <c r="G107" s="46" t="s">
        <v>1921</v>
      </c>
      <c r="H107" s="47"/>
      <c r="I107" s="47" t="s">
        <v>13</v>
      </c>
      <c r="J107" s="48" t="s">
        <v>11</v>
      </c>
      <c r="K107" s="45" t="s">
        <v>11</v>
      </c>
      <c r="L107" s="49">
        <v>126517.27500000001</v>
      </c>
      <c r="M107" s="50">
        <v>108510</v>
      </c>
      <c r="N107" s="51">
        <f t="shared" si="112"/>
        <v>0.85766943684172769</v>
      </c>
      <c r="O107" s="51" t="str">
        <f t="shared" si="113"/>
        <v>&gt;=80%-&lt;100%</v>
      </c>
      <c r="P107" s="50">
        <f t="shared" si="114"/>
        <v>116260.71428571428</v>
      </c>
      <c r="Q107" s="51">
        <f t="shared" si="115"/>
        <v>0.91893153947327955</v>
      </c>
      <c r="R107" s="52">
        <v>241581.19999999998</v>
      </c>
      <c r="S107" s="53">
        <v>140725</v>
      </c>
      <c r="T107" s="54">
        <f t="shared" si="116"/>
        <v>0.58251635474945906</v>
      </c>
      <c r="U107" s="54" t="str">
        <f t="shared" si="117"/>
        <v>&gt;=50%-&lt;80%</v>
      </c>
      <c r="V107" s="53">
        <f t="shared" si="118"/>
        <v>150776.78571428571</v>
      </c>
      <c r="W107" s="54">
        <f t="shared" si="119"/>
        <v>0.62412466580299175</v>
      </c>
    </row>
    <row r="108" spans="1:23" x14ac:dyDescent="0.3">
      <c r="A108" s="8" t="s">
        <v>680</v>
      </c>
      <c r="B108" s="5" t="s">
        <v>681</v>
      </c>
      <c r="C108" s="46" t="s">
        <v>704</v>
      </c>
      <c r="D108" s="46" t="s">
        <v>681</v>
      </c>
      <c r="E108" s="46" t="s">
        <v>311</v>
      </c>
      <c r="F108" s="46" t="s">
        <v>311</v>
      </c>
      <c r="G108" s="46" t="s">
        <v>1933</v>
      </c>
      <c r="H108" s="47"/>
      <c r="I108" s="47" t="s">
        <v>13</v>
      </c>
      <c r="J108" s="48" t="s">
        <v>11</v>
      </c>
      <c r="K108" s="45" t="s">
        <v>11</v>
      </c>
      <c r="L108" s="49">
        <v>130000</v>
      </c>
      <c r="M108" s="50">
        <v>315145</v>
      </c>
      <c r="N108" s="51">
        <f t="shared" si="112"/>
        <v>2.4241923076923078</v>
      </c>
      <c r="O108" s="51" t="str">
        <f t="shared" si="113"/>
        <v>120% equal &amp; above</v>
      </c>
      <c r="P108" s="50">
        <f t="shared" si="114"/>
        <v>337655.3571428571</v>
      </c>
      <c r="Q108" s="51">
        <f t="shared" si="115"/>
        <v>2.5973489010989006</v>
      </c>
      <c r="R108" s="52">
        <v>230596.66666666666</v>
      </c>
      <c r="S108" s="53">
        <v>198340</v>
      </c>
      <c r="T108" s="54">
        <f t="shared" si="116"/>
        <v>0.86011650934532158</v>
      </c>
      <c r="U108" s="54" t="str">
        <f t="shared" si="117"/>
        <v>&gt;=80%-&lt;100%</v>
      </c>
      <c r="V108" s="53">
        <f t="shared" si="118"/>
        <v>212507.14285714284</v>
      </c>
      <c r="W108" s="54">
        <f t="shared" si="119"/>
        <v>0.92155340286998733</v>
      </c>
    </row>
    <row r="109" spans="1:23" x14ac:dyDescent="0.3">
      <c r="A109" s="8" t="s">
        <v>428</v>
      </c>
      <c r="B109" s="5" t="s">
        <v>429</v>
      </c>
      <c r="C109" s="46" t="s">
        <v>2037</v>
      </c>
      <c r="D109" s="46" t="s">
        <v>2038</v>
      </c>
      <c r="E109" s="46" t="s">
        <v>310</v>
      </c>
      <c r="F109" s="46" t="s">
        <v>311</v>
      </c>
      <c r="G109" s="46" t="s">
        <v>1908</v>
      </c>
      <c r="H109" s="47"/>
      <c r="I109" s="47" t="s">
        <v>1872</v>
      </c>
      <c r="J109" s="48" t="s">
        <v>11</v>
      </c>
      <c r="K109" s="45" t="s">
        <v>11</v>
      </c>
      <c r="L109" s="49">
        <v>160000</v>
      </c>
      <c r="M109" s="50">
        <v>111700</v>
      </c>
      <c r="N109" s="51">
        <f t="shared" si="112"/>
        <v>0.698125</v>
      </c>
      <c r="O109" s="51"/>
      <c r="P109" s="50">
        <f t="shared" si="114"/>
        <v>119678.57142857142</v>
      </c>
      <c r="Q109" s="51"/>
      <c r="R109" s="52">
        <v>200000</v>
      </c>
      <c r="S109" s="53">
        <v>84825</v>
      </c>
      <c r="T109" s="54">
        <f t="shared" si="116"/>
        <v>0.42412499999999997</v>
      </c>
      <c r="U109" s="54" t="str">
        <f t="shared" si="117"/>
        <v>&gt;=20%-&lt;50%</v>
      </c>
      <c r="V109" s="53">
        <f t="shared" si="118"/>
        <v>90883.92857142858</v>
      </c>
      <c r="W109" s="54">
        <f t="shared" si="119"/>
        <v>0.45441964285714292</v>
      </c>
    </row>
    <row r="110" spans="1:23" x14ac:dyDescent="0.3">
      <c r="A110" s="8" t="s">
        <v>785</v>
      </c>
      <c r="B110" s="5" t="s">
        <v>786</v>
      </c>
      <c r="C110" s="46" t="s">
        <v>798</v>
      </c>
      <c r="D110" s="46" t="s">
        <v>799</v>
      </c>
      <c r="E110" s="46" t="s">
        <v>789</v>
      </c>
      <c r="F110" s="46" t="s">
        <v>311</v>
      </c>
      <c r="G110" s="46" t="s">
        <v>1947</v>
      </c>
      <c r="H110" s="47"/>
      <c r="I110" s="47" t="s">
        <v>13</v>
      </c>
      <c r="J110" s="48" t="s">
        <v>11</v>
      </c>
      <c r="K110" s="45" t="s">
        <v>11</v>
      </c>
      <c r="L110" s="49">
        <v>110000</v>
      </c>
      <c r="M110" s="50">
        <v>114985</v>
      </c>
      <c r="N110" s="51">
        <f t="shared" si="112"/>
        <v>1.0453181818181818</v>
      </c>
      <c r="O110" s="51"/>
      <c r="P110" s="50">
        <f t="shared" si="114"/>
        <v>123198.21428571429</v>
      </c>
      <c r="Q110" s="51"/>
      <c r="R110" s="52">
        <v>250000</v>
      </c>
      <c r="S110" s="53">
        <v>302505</v>
      </c>
      <c r="T110" s="54">
        <f t="shared" si="116"/>
        <v>1.2100200000000001</v>
      </c>
      <c r="U110" s="54" t="str">
        <f t="shared" si="117"/>
        <v>120% equal &amp; above</v>
      </c>
      <c r="V110" s="53">
        <f t="shared" si="118"/>
        <v>324112.5</v>
      </c>
      <c r="W110" s="54">
        <f t="shared" si="119"/>
        <v>1.2964500000000001</v>
      </c>
    </row>
    <row r="111" spans="1:23" x14ac:dyDescent="0.3">
      <c r="A111" s="8" t="s">
        <v>701</v>
      </c>
      <c r="B111" s="5" t="s">
        <v>300</v>
      </c>
      <c r="C111" s="46" t="s">
        <v>740</v>
      </c>
      <c r="D111" s="46" t="s">
        <v>741</v>
      </c>
      <c r="E111" s="46" t="s">
        <v>473</v>
      </c>
      <c r="F111" s="46" t="s">
        <v>311</v>
      </c>
      <c r="G111" s="46" t="s">
        <v>2767</v>
      </c>
      <c r="H111" s="47"/>
      <c r="I111" s="47" t="s">
        <v>1872</v>
      </c>
      <c r="J111" s="48" t="s">
        <v>11</v>
      </c>
      <c r="K111" s="45" t="s">
        <v>11</v>
      </c>
      <c r="L111" s="49">
        <v>186082.38</v>
      </c>
      <c r="M111" s="50">
        <v>212695</v>
      </c>
      <c r="N111" s="51">
        <f t="shared" si="112"/>
        <v>1.143015260230442</v>
      </c>
      <c r="O111" s="51" t="str">
        <f t="shared" si="113"/>
        <v>&gt;=100%- &lt;120%</v>
      </c>
      <c r="P111" s="50">
        <f t="shared" si="114"/>
        <v>227887.5</v>
      </c>
      <c r="Q111" s="51">
        <f t="shared" si="115"/>
        <v>1.2246592073897593</v>
      </c>
      <c r="R111" s="52">
        <v>173151.8</v>
      </c>
      <c r="S111" s="53">
        <v>126150</v>
      </c>
      <c r="T111" s="54">
        <f t="shared" si="116"/>
        <v>0.7285514791067722</v>
      </c>
      <c r="U111" s="54" t="str">
        <f t="shared" si="117"/>
        <v>&gt;=50%-&lt;80%</v>
      </c>
      <c r="V111" s="53">
        <f t="shared" si="118"/>
        <v>135160.71428571429</v>
      </c>
      <c r="W111" s="54">
        <f t="shared" si="119"/>
        <v>0.78059087047154174</v>
      </c>
    </row>
    <row r="112" spans="1:23" x14ac:dyDescent="0.3">
      <c r="A112" s="8" t="s">
        <v>633</v>
      </c>
      <c r="B112" s="5" t="s">
        <v>128</v>
      </c>
      <c r="C112" s="46" t="s">
        <v>984</v>
      </c>
      <c r="D112" s="46" t="s">
        <v>985</v>
      </c>
      <c r="E112" s="46" t="s">
        <v>589</v>
      </c>
      <c r="F112" s="46" t="s">
        <v>311</v>
      </c>
      <c r="G112" s="46" t="s">
        <v>1925</v>
      </c>
      <c r="H112" s="47"/>
      <c r="I112" s="47" t="s">
        <v>13</v>
      </c>
      <c r="J112" s="48" t="s">
        <v>11</v>
      </c>
      <c r="K112" s="45" t="s">
        <v>11</v>
      </c>
      <c r="L112" s="49">
        <v>128457.22500000001</v>
      </c>
      <c r="M112" s="50">
        <v>144145</v>
      </c>
      <c r="N112" s="51">
        <f t="shared" si="112"/>
        <v>1.1221245048692279</v>
      </c>
      <c r="O112" s="51" t="str">
        <f t="shared" si="113"/>
        <v>&gt;=100%- &lt;120%</v>
      </c>
      <c r="P112" s="50">
        <f t="shared" si="114"/>
        <v>154441.07142857145</v>
      </c>
      <c r="Q112" s="51">
        <f t="shared" si="115"/>
        <v>1.2022762552170301</v>
      </c>
      <c r="R112" s="52">
        <v>225255.8</v>
      </c>
      <c r="S112" s="53">
        <v>200650</v>
      </c>
      <c r="T112" s="54">
        <f t="shared" si="116"/>
        <v>0.8907650768592863</v>
      </c>
      <c r="U112" s="54" t="str">
        <f t="shared" si="117"/>
        <v>&gt;=80%-&lt;100%</v>
      </c>
      <c r="V112" s="53">
        <f t="shared" si="118"/>
        <v>214982.14285714284</v>
      </c>
      <c r="W112" s="54">
        <f t="shared" si="119"/>
        <v>0.95439115377780659</v>
      </c>
    </row>
    <row r="113" spans="1:23" x14ac:dyDescent="0.3">
      <c r="A113" s="8" t="s">
        <v>469</v>
      </c>
      <c r="B113" s="5" t="s">
        <v>470</v>
      </c>
      <c r="C113" s="46" t="s">
        <v>557</v>
      </c>
      <c r="D113" s="46" t="s">
        <v>558</v>
      </c>
      <c r="E113" s="46" t="s">
        <v>473</v>
      </c>
      <c r="F113" s="46" t="s">
        <v>311</v>
      </c>
      <c r="G113" s="46" t="s">
        <v>1913</v>
      </c>
      <c r="H113" s="47"/>
      <c r="I113" s="47" t="s">
        <v>1872</v>
      </c>
      <c r="J113" s="48" t="s">
        <v>11</v>
      </c>
      <c r="K113" s="45" t="s">
        <v>11</v>
      </c>
      <c r="L113" s="49">
        <v>232339.80000000002</v>
      </c>
      <c r="M113" s="50">
        <v>206305</v>
      </c>
      <c r="N113" s="51">
        <f t="shared" si="112"/>
        <v>0.88794515618933989</v>
      </c>
      <c r="O113" s="51"/>
      <c r="P113" s="50">
        <f t="shared" si="114"/>
        <v>221041.07142857145</v>
      </c>
      <c r="Q113" s="51"/>
      <c r="R113" s="52">
        <v>118906.2</v>
      </c>
      <c r="S113" s="53">
        <v>67220</v>
      </c>
      <c r="T113" s="54">
        <f t="shared" si="116"/>
        <v>0.56531955440506887</v>
      </c>
      <c r="U113" s="54" t="str">
        <f t="shared" si="117"/>
        <v>&gt;=50%-&lt;80%</v>
      </c>
      <c r="V113" s="53">
        <f t="shared" si="118"/>
        <v>72021.42857142858</v>
      </c>
      <c r="W113" s="54">
        <f t="shared" si="119"/>
        <v>0.60569952257685955</v>
      </c>
    </row>
    <row r="114" spans="1:23" x14ac:dyDescent="0.3">
      <c r="A114" s="8" t="s">
        <v>680</v>
      </c>
      <c r="B114" s="5" t="s">
        <v>681</v>
      </c>
      <c r="C114" s="46" t="s">
        <v>974</v>
      </c>
      <c r="D114" s="46" t="s">
        <v>975</v>
      </c>
      <c r="E114" s="46" t="s">
        <v>311</v>
      </c>
      <c r="F114" s="46" t="s">
        <v>311</v>
      </c>
      <c r="G114" s="46" t="s">
        <v>1933</v>
      </c>
      <c r="H114" s="47"/>
      <c r="I114" s="47" t="s">
        <v>13</v>
      </c>
      <c r="J114" s="48" t="s">
        <v>11</v>
      </c>
      <c r="K114" s="45" t="s">
        <v>11</v>
      </c>
      <c r="L114" s="49">
        <v>150000</v>
      </c>
      <c r="M114" s="50">
        <v>139700</v>
      </c>
      <c r="N114" s="51">
        <f t="shared" ref="N114:N123" si="120">IFERROR(M114/L114,2)</f>
        <v>0.93133333333333335</v>
      </c>
      <c r="O114" s="51" t="str">
        <f t="shared" ref="O114:O123" si="121">IF(N114&gt;=120%, "120% equal &amp; above", IF(N114&gt;=100%,"&gt;=100%- &lt;120%",IF(N114&gt;=80%,"&gt;=80%-&lt;100%",IF(N114&gt;=50%,"&gt;=50%-&lt;80%",IF(N114&gt;=20%,"&gt;=20%-&lt;50%","&lt;20%")))))</f>
        <v>&gt;=80%-&lt;100%</v>
      </c>
      <c r="P114" s="50">
        <f t="shared" ref="P114:P123" si="122">M114/$B$3*$B$2</f>
        <v>149678.57142857145</v>
      </c>
      <c r="Q114" s="51">
        <f t="shared" ref="Q114:Q123" si="123">IFERROR(P114/L114,2)</f>
        <v>0.997857142857143</v>
      </c>
      <c r="R114" s="52">
        <v>200000</v>
      </c>
      <c r="S114" s="53">
        <v>175860</v>
      </c>
      <c r="T114" s="54">
        <f t="shared" ref="T114:T123" si="124">IFERROR(S114/R114,2)</f>
        <v>0.87929999999999997</v>
      </c>
      <c r="U114" s="54" t="str">
        <f t="shared" ref="U114:U123" si="125">IF(T114&gt;=120%, "120% equal &amp; above", IF(T114&gt;=100%,"&gt;=100%- &lt;120%",IF(T114&gt;=80%,"&gt;=80%-&lt;100%",IF(T114&gt;=50%,"&gt;=50%-&lt;80%",IF(T114&gt;=20%,"&gt;=20%-&lt;50%","&lt;20%")))))</f>
        <v>&gt;=80%-&lt;100%</v>
      </c>
      <c r="V114" s="53">
        <f t="shared" ref="V114:V123" si="126">S114/$B$3*$B$2</f>
        <v>188421.42857142855</v>
      </c>
      <c r="W114" s="54">
        <f t="shared" ref="W114:W123" si="127">IFERROR(V114/R114,2)</f>
        <v>0.9421071428571427</v>
      </c>
    </row>
    <row r="115" spans="1:23" x14ac:dyDescent="0.3">
      <c r="A115" s="8" t="s">
        <v>836</v>
      </c>
      <c r="B115" s="5" t="s">
        <v>837</v>
      </c>
      <c r="C115" s="46" t="s">
        <v>848</v>
      </c>
      <c r="D115" s="46" t="s">
        <v>849</v>
      </c>
      <c r="E115" s="46" t="s">
        <v>789</v>
      </c>
      <c r="F115" s="46" t="s">
        <v>311</v>
      </c>
      <c r="G115" s="46" t="s">
        <v>1953</v>
      </c>
      <c r="H115" s="47"/>
      <c r="I115" s="47" t="s">
        <v>13</v>
      </c>
      <c r="J115" s="48" t="s">
        <v>11</v>
      </c>
      <c r="K115" s="45" t="s">
        <v>11</v>
      </c>
      <c r="L115" s="49">
        <v>150000</v>
      </c>
      <c r="M115" s="50">
        <v>114130</v>
      </c>
      <c r="N115" s="51">
        <f t="shared" si="120"/>
        <v>0.76086666666666669</v>
      </c>
      <c r="O115" s="51" t="str">
        <f t="shared" si="121"/>
        <v>&gt;=50%-&lt;80%</v>
      </c>
      <c r="P115" s="50">
        <f t="shared" si="122"/>
        <v>122282.14285714286</v>
      </c>
      <c r="Q115" s="51">
        <f t="shared" si="123"/>
        <v>0.81521428571428567</v>
      </c>
      <c r="R115" s="52">
        <v>200000</v>
      </c>
      <c r="S115" s="53">
        <v>105720</v>
      </c>
      <c r="T115" s="54">
        <f t="shared" si="124"/>
        <v>0.52859999999999996</v>
      </c>
      <c r="U115" s="54" t="str">
        <f t="shared" si="125"/>
        <v>&gt;=50%-&lt;80%</v>
      </c>
      <c r="V115" s="53">
        <f t="shared" si="126"/>
        <v>113271.42857142858</v>
      </c>
      <c r="W115" s="54">
        <f t="shared" si="127"/>
        <v>0.56635714285714289</v>
      </c>
    </row>
    <row r="116" spans="1:23" x14ac:dyDescent="0.3">
      <c r="A116" s="8" t="s">
        <v>836</v>
      </c>
      <c r="B116" s="5" t="s">
        <v>837</v>
      </c>
      <c r="C116" s="46" t="s">
        <v>857</v>
      </c>
      <c r="D116" s="46" t="s">
        <v>858</v>
      </c>
      <c r="E116" s="46" t="s">
        <v>789</v>
      </c>
      <c r="F116" s="46" t="s">
        <v>311</v>
      </c>
      <c r="G116" s="46" t="s">
        <v>1957</v>
      </c>
      <c r="H116" s="47"/>
      <c r="I116" s="47" t="s">
        <v>13</v>
      </c>
      <c r="J116" s="48" t="s">
        <v>11</v>
      </c>
      <c r="K116" s="45" t="s">
        <v>11</v>
      </c>
      <c r="L116" s="49">
        <v>188237.28</v>
      </c>
      <c r="M116" s="50">
        <v>88800</v>
      </c>
      <c r="N116" s="51">
        <f t="shared" si="120"/>
        <v>0.47174502309000638</v>
      </c>
      <c r="O116" s="51"/>
      <c r="P116" s="50">
        <f t="shared" si="122"/>
        <v>95142.857142857145</v>
      </c>
      <c r="Q116" s="51"/>
      <c r="R116" s="52">
        <v>160000</v>
      </c>
      <c r="S116" s="53">
        <v>34160</v>
      </c>
      <c r="T116" s="54">
        <f t="shared" si="124"/>
        <v>0.2135</v>
      </c>
      <c r="U116" s="54" t="str">
        <f t="shared" si="125"/>
        <v>&gt;=20%-&lt;50%</v>
      </c>
      <c r="V116" s="53">
        <f t="shared" si="126"/>
        <v>36600</v>
      </c>
      <c r="W116" s="54">
        <f t="shared" si="127"/>
        <v>0.22875000000000001</v>
      </c>
    </row>
    <row r="117" spans="1:23" x14ac:dyDescent="0.3">
      <c r="A117" s="8" t="s">
        <v>633</v>
      </c>
      <c r="B117" s="5" t="s">
        <v>128</v>
      </c>
      <c r="C117" s="46" t="s">
        <v>1263</v>
      </c>
      <c r="D117" s="46" t="s">
        <v>35</v>
      </c>
      <c r="E117" s="46" t="s">
        <v>589</v>
      </c>
      <c r="F117" s="46" t="s">
        <v>311</v>
      </c>
      <c r="G117" s="46" t="s">
        <v>1924</v>
      </c>
      <c r="H117" s="47"/>
      <c r="I117" s="47" t="s">
        <v>13</v>
      </c>
      <c r="J117" s="48" t="s">
        <v>11</v>
      </c>
      <c r="K117" s="45" t="s">
        <v>11</v>
      </c>
      <c r="L117" s="49">
        <v>181176.22</v>
      </c>
      <c r="M117" s="50">
        <v>179920</v>
      </c>
      <c r="N117" s="51">
        <f t="shared" si="120"/>
        <v>0.99306630859171252</v>
      </c>
      <c r="O117" s="51" t="str">
        <f t="shared" si="121"/>
        <v>&gt;=80%-&lt;100%</v>
      </c>
      <c r="P117" s="50">
        <f t="shared" si="122"/>
        <v>192771.42857142855</v>
      </c>
      <c r="Q117" s="51">
        <f t="shared" si="123"/>
        <v>1.0639996163482632</v>
      </c>
      <c r="R117" s="52">
        <v>165176.19999999998</v>
      </c>
      <c r="S117" s="53">
        <v>137265</v>
      </c>
      <c r="T117" s="54">
        <f t="shared" si="124"/>
        <v>0.83102166050556925</v>
      </c>
      <c r="U117" s="54" t="str">
        <f t="shared" si="125"/>
        <v>&gt;=80%-&lt;100%</v>
      </c>
      <c r="V117" s="53">
        <f t="shared" si="126"/>
        <v>147069.64285714284</v>
      </c>
      <c r="W117" s="54">
        <f t="shared" si="127"/>
        <v>0.8903803505416813</v>
      </c>
    </row>
    <row r="118" spans="1:23" x14ac:dyDescent="0.3">
      <c r="A118" s="8" t="s">
        <v>469</v>
      </c>
      <c r="B118" s="5" t="s">
        <v>470</v>
      </c>
      <c r="C118" s="46" t="s">
        <v>1070</v>
      </c>
      <c r="D118" s="46" t="s">
        <v>1071</v>
      </c>
      <c r="E118" s="46" t="s">
        <v>473</v>
      </c>
      <c r="F118" s="46" t="s">
        <v>311</v>
      </c>
      <c r="G118" s="46" t="s">
        <v>1916</v>
      </c>
      <c r="H118" s="47"/>
      <c r="I118" s="47" t="s">
        <v>1872</v>
      </c>
      <c r="J118" s="48" t="s">
        <v>11</v>
      </c>
      <c r="K118" s="45" t="s">
        <v>11</v>
      </c>
      <c r="L118" s="49">
        <v>130630.72500000001</v>
      </c>
      <c r="M118" s="50">
        <v>100190</v>
      </c>
      <c r="N118" s="51">
        <f t="shared" si="120"/>
        <v>0.7669711700673788</v>
      </c>
      <c r="O118" s="51" t="str">
        <f t="shared" si="121"/>
        <v>&gt;=50%-&lt;80%</v>
      </c>
      <c r="P118" s="50">
        <f t="shared" si="122"/>
        <v>107346.42857142858</v>
      </c>
      <c r="Q118" s="51">
        <f t="shared" si="123"/>
        <v>0.82175482507219166</v>
      </c>
      <c r="R118" s="52">
        <v>213582.15000000002</v>
      </c>
      <c r="S118" s="53">
        <v>140685</v>
      </c>
      <c r="T118" s="54">
        <f t="shared" si="124"/>
        <v>0.6586926856949421</v>
      </c>
      <c r="U118" s="54" t="str">
        <f t="shared" si="125"/>
        <v>&gt;=50%-&lt;80%</v>
      </c>
      <c r="V118" s="53">
        <f t="shared" si="126"/>
        <v>150733.92857142855</v>
      </c>
      <c r="W118" s="54">
        <f t="shared" si="127"/>
        <v>0.70574216324458072</v>
      </c>
    </row>
    <row r="119" spans="1:23" x14ac:dyDescent="0.3">
      <c r="A119" s="8" t="s">
        <v>776</v>
      </c>
      <c r="B119" s="5" t="s">
        <v>777</v>
      </c>
      <c r="C119" s="46" t="s">
        <v>1703</v>
      </c>
      <c r="D119" s="46" t="s">
        <v>1704</v>
      </c>
      <c r="E119" s="46" t="s">
        <v>574</v>
      </c>
      <c r="F119" s="46" t="s">
        <v>311</v>
      </c>
      <c r="G119" s="46" t="s">
        <v>1942</v>
      </c>
      <c r="H119" s="47"/>
      <c r="I119" s="47" t="s">
        <v>1872</v>
      </c>
      <c r="J119" s="48" t="s">
        <v>11</v>
      </c>
      <c r="K119" s="45" t="s">
        <v>11</v>
      </c>
      <c r="L119" s="49">
        <v>180000</v>
      </c>
      <c r="M119" s="50">
        <v>147145</v>
      </c>
      <c r="N119" s="51">
        <f t="shared" si="120"/>
        <v>0.81747222222222227</v>
      </c>
      <c r="O119" s="51" t="str">
        <f t="shared" si="121"/>
        <v>&gt;=80%-&lt;100%</v>
      </c>
      <c r="P119" s="50">
        <f t="shared" si="122"/>
        <v>157655.35714285716</v>
      </c>
      <c r="Q119" s="51">
        <f t="shared" si="123"/>
        <v>0.87586309523809536</v>
      </c>
      <c r="R119" s="52">
        <v>160000</v>
      </c>
      <c r="S119" s="53">
        <v>85715</v>
      </c>
      <c r="T119" s="54">
        <f t="shared" si="124"/>
        <v>0.53571875000000002</v>
      </c>
      <c r="U119" s="54" t="str">
        <f t="shared" si="125"/>
        <v>&gt;=50%-&lt;80%</v>
      </c>
      <c r="V119" s="53">
        <f t="shared" si="126"/>
        <v>91837.5</v>
      </c>
      <c r="W119" s="54">
        <f t="shared" si="127"/>
        <v>0.57398437499999999</v>
      </c>
    </row>
    <row r="120" spans="1:23" x14ac:dyDescent="0.3">
      <c r="A120" s="8" t="s">
        <v>324</v>
      </c>
      <c r="B120" s="5" t="s">
        <v>325</v>
      </c>
      <c r="C120" s="46" t="s">
        <v>1087</v>
      </c>
      <c r="D120" s="46" t="s">
        <v>217</v>
      </c>
      <c r="E120" s="46" t="s">
        <v>310</v>
      </c>
      <c r="F120" s="46" t="s">
        <v>311</v>
      </c>
      <c r="G120" s="46" t="s">
        <v>1897</v>
      </c>
      <c r="H120" s="47"/>
      <c r="I120" s="47" t="s">
        <v>1872</v>
      </c>
      <c r="J120" s="48" t="s">
        <v>11</v>
      </c>
      <c r="K120" s="45" t="s">
        <v>11</v>
      </c>
      <c r="L120" s="49">
        <v>160000</v>
      </c>
      <c r="M120" s="50">
        <v>116520</v>
      </c>
      <c r="N120" s="51">
        <f t="shared" si="120"/>
        <v>0.72824999999999995</v>
      </c>
      <c r="O120" s="51" t="str">
        <f t="shared" si="121"/>
        <v>&gt;=50%-&lt;80%</v>
      </c>
      <c r="P120" s="50">
        <f t="shared" si="122"/>
        <v>124842.85714285714</v>
      </c>
      <c r="Q120" s="51">
        <f t="shared" si="123"/>
        <v>0.78026785714285718</v>
      </c>
      <c r="R120" s="52">
        <v>180000</v>
      </c>
      <c r="S120" s="53">
        <v>153840</v>
      </c>
      <c r="T120" s="54">
        <f t="shared" si="124"/>
        <v>0.85466666666666669</v>
      </c>
      <c r="U120" s="54" t="str">
        <f t="shared" si="125"/>
        <v>&gt;=80%-&lt;100%</v>
      </c>
      <c r="V120" s="53">
        <f t="shared" si="126"/>
        <v>164828.57142857145</v>
      </c>
      <c r="W120" s="54">
        <f t="shared" si="127"/>
        <v>0.91571428571428581</v>
      </c>
    </row>
    <row r="121" spans="1:23" x14ac:dyDescent="0.3">
      <c r="A121" s="8" t="s">
        <v>785</v>
      </c>
      <c r="B121" s="5" t="s">
        <v>786</v>
      </c>
      <c r="C121" s="46" t="s">
        <v>1230</v>
      </c>
      <c r="D121" s="46" t="s">
        <v>1231</v>
      </c>
      <c r="E121" s="46" t="s">
        <v>789</v>
      </c>
      <c r="F121" s="46" t="s">
        <v>311</v>
      </c>
      <c r="G121" s="46" t="s">
        <v>1948</v>
      </c>
      <c r="H121" s="47"/>
      <c r="I121" s="47" t="s">
        <v>13</v>
      </c>
      <c r="J121" s="48" t="s">
        <v>11</v>
      </c>
      <c r="K121" s="45" t="s">
        <v>11</v>
      </c>
      <c r="L121" s="49">
        <v>80000</v>
      </c>
      <c r="M121" s="50">
        <v>97280</v>
      </c>
      <c r="N121" s="51">
        <f t="shared" si="120"/>
        <v>1.216</v>
      </c>
      <c r="O121" s="51" t="str">
        <f t="shared" si="121"/>
        <v>120% equal &amp; above</v>
      </c>
      <c r="P121" s="50">
        <f t="shared" si="122"/>
        <v>104228.57142857142</v>
      </c>
      <c r="Q121" s="51">
        <f t="shared" si="123"/>
        <v>1.3028571428571427</v>
      </c>
      <c r="R121" s="52">
        <v>260000</v>
      </c>
      <c r="S121" s="53">
        <v>108135</v>
      </c>
      <c r="T121" s="54">
        <f t="shared" si="124"/>
        <v>0.41590384615384618</v>
      </c>
      <c r="U121" s="54" t="str">
        <f t="shared" si="125"/>
        <v>&gt;=20%-&lt;50%</v>
      </c>
      <c r="V121" s="53">
        <f t="shared" si="126"/>
        <v>115858.92857142858</v>
      </c>
      <c r="W121" s="54">
        <f t="shared" si="127"/>
        <v>0.44561126373626375</v>
      </c>
    </row>
    <row r="122" spans="1:23" x14ac:dyDescent="0.3">
      <c r="A122" s="8" t="s">
        <v>633</v>
      </c>
      <c r="B122" s="5" t="s">
        <v>128</v>
      </c>
      <c r="C122" s="46" t="s">
        <v>636</v>
      </c>
      <c r="D122" s="46" t="s">
        <v>637</v>
      </c>
      <c r="E122" s="46" t="s">
        <v>589</v>
      </c>
      <c r="F122" s="46" t="s">
        <v>311</v>
      </c>
      <c r="G122" s="46" t="s">
        <v>1923</v>
      </c>
      <c r="H122" s="47"/>
      <c r="I122" s="47" t="s">
        <v>13</v>
      </c>
      <c r="J122" s="48" t="s">
        <v>11</v>
      </c>
      <c r="K122" s="45" t="s">
        <v>11</v>
      </c>
      <c r="L122" s="49">
        <v>128124.45000000001</v>
      </c>
      <c r="M122" s="50">
        <v>58820</v>
      </c>
      <c r="N122" s="51">
        <f t="shared" si="120"/>
        <v>0.45908489753516984</v>
      </c>
      <c r="O122" s="51" t="str">
        <f t="shared" si="121"/>
        <v>&gt;=20%-&lt;50%</v>
      </c>
      <c r="P122" s="50">
        <f t="shared" si="122"/>
        <v>63021.428571428572</v>
      </c>
      <c r="Q122" s="51">
        <f t="shared" si="123"/>
        <v>0.49187667593053913</v>
      </c>
      <c r="R122" s="52">
        <v>211551.19999999998</v>
      </c>
      <c r="S122" s="53">
        <v>116410</v>
      </c>
      <c r="T122" s="54">
        <f t="shared" si="124"/>
        <v>0.55026868200227652</v>
      </c>
      <c r="U122" s="54" t="str">
        <f t="shared" si="125"/>
        <v>&gt;=50%-&lt;80%</v>
      </c>
      <c r="V122" s="53">
        <f t="shared" si="126"/>
        <v>124725</v>
      </c>
      <c r="W122" s="54">
        <f t="shared" si="127"/>
        <v>0.58957358785958203</v>
      </c>
    </row>
    <row r="123" spans="1:23" x14ac:dyDescent="0.3">
      <c r="A123" s="8" t="s">
        <v>680</v>
      </c>
      <c r="B123" s="5" t="s">
        <v>681</v>
      </c>
      <c r="C123" s="46" t="s">
        <v>710</v>
      </c>
      <c r="D123" s="46" t="s">
        <v>80</v>
      </c>
      <c r="E123" s="46" t="s">
        <v>311</v>
      </c>
      <c r="F123" s="46" t="s">
        <v>311</v>
      </c>
      <c r="G123" s="46" t="s">
        <v>1929</v>
      </c>
      <c r="H123" s="47"/>
      <c r="I123" s="47" t="s">
        <v>13</v>
      </c>
      <c r="J123" s="48" t="s">
        <v>11</v>
      </c>
      <c r="K123" s="45" t="s">
        <v>11</v>
      </c>
      <c r="L123" s="49">
        <v>80000</v>
      </c>
      <c r="M123" s="50">
        <v>77735</v>
      </c>
      <c r="N123" s="51">
        <f t="shared" si="120"/>
        <v>0.97168750000000004</v>
      </c>
      <c r="O123" s="51" t="str">
        <f t="shared" si="121"/>
        <v>&gt;=80%-&lt;100%</v>
      </c>
      <c r="P123" s="50">
        <f t="shared" si="122"/>
        <v>83287.5</v>
      </c>
      <c r="Q123" s="51">
        <f t="shared" si="123"/>
        <v>1.0410937499999999</v>
      </c>
      <c r="R123" s="52">
        <v>255303.99999999997</v>
      </c>
      <c r="S123" s="53">
        <v>159100</v>
      </c>
      <c r="T123" s="54">
        <f t="shared" si="124"/>
        <v>0.62317864193275474</v>
      </c>
      <c r="U123" s="54" t="str">
        <f t="shared" si="125"/>
        <v>&gt;=50%-&lt;80%</v>
      </c>
      <c r="V123" s="53">
        <f t="shared" si="126"/>
        <v>170464.28571428571</v>
      </c>
      <c r="W123" s="54">
        <f t="shared" si="127"/>
        <v>0.66769140207080868</v>
      </c>
    </row>
    <row r="124" spans="1:23" x14ac:dyDescent="0.3">
      <c r="A124" s="8" t="s">
        <v>785</v>
      </c>
      <c r="B124" s="5" t="s">
        <v>786</v>
      </c>
      <c r="C124" s="46" t="s">
        <v>846</v>
      </c>
      <c r="D124" s="46" t="s">
        <v>847</v>
      </c>
      <c r="E124" s="46" t="s">
        <v>789</v>
      </c>
      <c r="F124" s="46" t="s">
        <v>311</v>
      </c>
      <c r="G124" s="46" t="s">
        <v>1954</v>
      </c>
      <c r="H124" s="47"/>
      <c r="I124" s="47" t="s">
        <v>13</v>
      </c>
      <c r="J124" s="48" t="s">
        <v>11</v>
      </c>
      <c r="K124" s="45" t="s">
        <v>11</v>
      </c>
      <c r="L124" s="49">
        <v>181767.96000000002</v>
      </c>
      <c r="M124" s="50">
        <v>156025</v>
      </c>
      <c r="N124" s="51">
        <f t="shared" ref="N124:N132" si="128">IFERROR(M124/L124,2)</f>
        <v>0.85837460023207601</v>
      </c>
      <c r="O124" s="51" t="str">
        <f t="shared" ref="O124:O132" si="129">IF(N124&gt;=120%, "120% equal &amp; above", IF(N124&gt;=100%,"&gt;=100%- &lt;120%",IF(N124&gt;=80%,"&gt;=80%-&lt;100%",IF(N124&gt;=50%,"&gt;=50%-&lt;80%",IF(N124&gt;=20%,"&gt;=20%-&lt;50%","&lt;20%")))))</f>
        <v>&gt;=80%-&lt;100%</v>
      </c>
      <c r="P124" s="50">
        <f t="shared" ref="P124:P132" si="130">M124/$B$3*$B$2</f>
        <v>167169.64285714284</v>
      </c>
      <c r="Q124" s="51">
        <f t="shared" ref="Q124:Q132" si="131">IFERROR(P124/L124,2)</f>
        <v>0.91968707167722419</v>
      </c>
      <c r="R124" s="52">
        <v>150000</v>
      </c>
      <c r="S124" s="53">
        <v>96540</v>
      </c>
      <c r="T124" s="54">
        <f t="shared" ref="T124:T132" si="132">IFERROR(S124/R124,2)</f>
        <v>0.64359999999999995</v>
      </c>
      <c r="U124" s="54" t="str">
        <f t="shared" ref="U124:U132" si="133">IF(T124&gt;=120%, "120% equal &amp; above", IF(T124&gt;=100%,"&gt;=100%- &lt;120%",IF(T124&gt;=80%,"&gt;=80%-&lt;100%",IF(T124&gt;=50%,"&gt;=50%-&lt;80%",IF(T124&gt;=20%,"&gt;=20%-&lt;50%","&lt;20%")))))</f>
        <v>&gt;=50%-&lt;80%</v>
      </c>
      <c r="V124" s="53">
        <f t="shared" ref="V124:V132" si="134">S124/$B$3*$B$2</f>
        <v>103435.71428571428</v>
      </c>
      <c r="W124" s="54">
        <f t="shared" ref="W124:W132" si="135">IFERROR(V124/R124,2)</f>
        <v>0.6895714285714285</v>
      </c>
    </row>
    <row r="125" spans="1:23" x14ac:dyDescent="0.3">
      <c r="A125" s="8" t="s">
        <v>307</v>
      </c>
      <c r="B125" s="5" t="s">
        <v>308</v>
      </c>
      <c r="C125" s="46" t="s">
        <v>328</v>
      </c>
      <c r="D125" s="46" t="s">
        <v>249</v>
      </c>
      <c r="E125" s="46" t="s">
        <v>310</v>
      </c>
      <c r="F125" s="46" t="s">
        <v>311</v>
      </c>
      <c r="G125" s="46" t="s">
        <v>1894</v>
      </c>
      <c r="H125" s="47"/>
      <c r="I125" s="47" t="s">
        <v>13</v>
      </c>
      <c r="J125" s="48" t="s">
        <v>11</v>
      </c>
      <c r="K125" s="45" t="s">
        <v>11</v>
      </c>
      <c r="L125" s="49">
        <v>150000</v>
      </c>
      <c r="M125" s="50">
        <v>138325</v>
      </c>
      <c r="N125" s="51">
        <f t="shared" si="128"/>
        <v>0.92216666666666669</v>
      </c>
      <c r="O125" s="51" t="str">
        <f t="shared" si="129"/>
        <v>&gt;=80%-&lt;100%</v>
      </c>
      <c r="P125" s="50">
        <f t="shared" si="130"/>
        <v>148205.35714285716</v>
      </c>
      <c r="Q125" s="51">
        <f t="shared" si="131"/>
        <v>0.98803571428571435</v>
      </c>
      <c r="R125" s="52">
        <v>180000</v>
      </c>
      <c r="S125" s="53">
        <v>136370</v>
      </c>
      <c r="T125" s="54">
        <f t="shared" si="132"/>
        <v>0.75761111111111112</v>
      </c>
      <c r="U125" s="54" t="str">
        <f t="shared" si="133"/>
        <v>&gt;=50%-&lt;80%</v>
      </c>
      <c r="V125" s="53">
        <f t="shared" si="134"/>
        <v>146110.71428571429</v>
      </c>
      <c r="W125" s="54">
        <f t="shared" si="135"/>
        <v>0.81172619047619055</v>
      </c>
    </row>
    <row r="126" spans="1:23" x14ac:dyDescent="0.3">
      <c r="A126" s="8" t="s">
        <v>785</v>
      </c>
      <c r="B126" s="5" t="s">
        <v>786</v>
      </c>
      <c r="C126" s="46" t="s">
        <v>824</v>
      </c>
      <c r="D126" s="46" t="s">
        <v>825</v>
      </c>
      <c r="E126" s="46" t="s">
        <v>789</v>
      </c>
      <c r="F126" s="46" t="s">
        <v>311</v>
      </c>
      <c r="G126" s="46" t="s">
        <v>1949</v>
      </c>
      <c r="H126" s="47"/>
      <c r="I126" s="47" t="s">
        <v>13</v>
      </c>
      <c r="J126" s="48" t="s">
        <v>11</v>
      </c>
      <c r="K126" s="45" t="s">
        <v>11</v>
      </c>
      <c r="L126" s="49">
        <v>120000</v>
      </c>
      <c r="M126" s="50">
        <v>108135</v>
      </c>
      <c r="N126" s="51">
        <f t="shared" si="128"/>
        <v>0.90112499999999995</v>
      </c>
      <c r="O126" s="51" t="str">
        <f t="shared" si="129"/>
        <v>&gt;=80%-&lt;100%</v>
      </c>
      <c r="P126" s="50">
        <f t="shared" si="130"/>
        <v>115858.92857142858</v>
      </c>
      <c r="Q126" s="51">
        <f t="shared" si="131"/>
        <v>0.96549107142857149</v>
      </c>
      <c r="R126" s="52">
        <v>203903.33333333334</v>
      </c>
      <c r="S126" s="53">
        <v>114070</v>
      </c>
      <c r="T126" s="54">
        <f t="shared" si="132"/>
        <v>0.5594317568782593</v>
      </c>
      <c r="U126" s="54" t="str">
        <f t="shared" si="133"/>
        <v>&gt;=50%-&lt;80%</v>
      </c>
      <c r="V126" s="53">
        <f t="shared" si="134"/>
        <v>122217.85714285714</v>
      </c>
      <c r="W126" s="54">
        <f t="shared" si="135"/>
        <v>0.59939116808384929</v>
      </c>
    </row>
    <row r="127" spans="1:23" x14ac:dyDescent="0.3">
      <c r="A127" s="8" t="s">
        <v>571</v>
      </c>
      <c r="B127" s="5" t="s">
        <v>572</v>
      </c>
      <c r="C127" s="46" t="s">
        <v>1590</v>
      </c>
      <c r="D127" s="46" t="s">
        <v>1591</v>
      </c>
      <c r="E127" s="46" t="s">
        <v>574</v>
      </c>
      <c r="F127" s="46" t="s">
        <v>311</v>
      </c>
      <c r="G127" s="46" t="s">
        <v>1889</v>
      </c>
      <c r="H127" s="47"/>
      <c r="I127" s="47" t="s">
        <v>1872</v>
      </c>
      <c r="J127" s="48" t="s">
        <v>11</v>
      </c>
      <c r="K127" s="45" t="s">
        <v>11</v>
      </c>
      <c r="L127" s="49">
        <v>250000</v>
      </c>
      <c r="M127" s="50">
        <v>230970</v>
      </c>
      <c r="N127" s="51">
        <f t="shared" si="128"/>
        <v>0.92388000000000003</v>
      </c>
      <c r="O127" s="51" t="str">
        <f t="shared" si="129"/>
        <v>&gt;=80%-&lt;100%</v>
      </c>
      <c r="P127" s="50">
        <f t="shared" si="130"/>
        <v>247467.85714285713</v>
      </c>
      <c r="Q127" s="51">
        <f t="shared" si="131"/>
        <v>0.98987142857142851</v>
      </c>
      <c r="R127" s="52">
        <v>70000</v>
      </c>
      <c r="S127" s="53">
        <v>64330</v>
      </c>
      <c r="T127" s="54">
        <f t="shared" si="132"/>
        <v>0.91900000000000004</v>
      </c>
      <c r="U127" s="54" t="str">
        <f t="shared" si="133"/>
        <v>&gt;=80%-&lt;100%</v>
      </c>
      <c r="V127" s="53">
        <f t="shared" si="134"/>
        <v>68925</v>
      </c>
      <c r="W127" s="54">
        <f t="shared" si="135"/>
        <v>0.98464285714285715</v>
      </c>
    </row>
    <row r="128" spans="1:23" x14ac:dyDescent="0.3">
      <c r="A128" s="8" t="s">
        <v>770</v>
      </c>
      <c r="B128" s="5" t="s">
        <v>771</v>
      </c>
      <c r="C128" s="46" t="s">
        <v>1700</v>
      </c>
      <c r="D128" s="46" t="s">
        <v>115</v>
      </c>
      <c r="E128" s="46" t="s">
        <v>574</v>
      </c>
      <c r="F128" s="46" t="s">
        <v>311</v>
      </c>
      <c r="G128" s="46" t="s">
        <v>1960</v>
      </c>
      <c r="H128" s="47"/>
      <c r="I128" s="47" t="s">
        <v>13</v>
      </c>
      <c r="J128" s="48" t="s">
        <v>11</v>
      </c>
      <c r="K128" s="45" t="s">
        <v>11</v>
      </c>
      <c r="L128" s="49">
        <v>120000</v>
      </c>
      <c r="M128" s="50">
        <v>135725</v>
      </c>
      <c r="N128" s="51">
        <f t="shared" si="128"/>
        <v>1.1310416666666667</v>
      </c>
      <c r="O128" s="51" t="str">
        <f t="shared" si="129"/>
        <v>&gt;=100%- &lt;120%</v>
      </c>
      <c r="P128" s="50">
        <f t="shared" si="130"/>
        <v>145419.64285714284</v>
      </c>
      <c r="Q128" s="51">
        <f t="shared" si="131"/>
        <v>1.211830357142857</v>
      </c>
      <c r="R128" s="52">
        <v>200000</v>
      </c>
      <c r="S128" s="53">
        <v>70340</v>
      </c>
      <c r="T128" s="54">
        <f t="shared" si="132"/>
        <v>0.35170000000000001</v>
      </c>
      <c r="U128" s="54" t="str">
        <f t="shared" si="133"/>
        <v>&gt;=20%-&lt;50%</v>
      </c>
      <c r="V128" s="53">
        <f t="shared" si="134"/>
        <v>75364.285714285725</v>
      </c>
      <c r="W128" s="54">
        <f t="shared" si="135"/>
        <v>0.37682142857142864</v>
      </c>
    </row>
    <row r="129" spans="1:23" x14ac:dyDescent="0.3">
      <c r="A129" s="8" t="s">
        <v>374</v>
      </c>
      <c r="B129" s="5" t="s">
        <v>375</v>
      </c>
      <c r="C129" s="46" t="s">
        <v>411</v>
      </c>
      <c r="D129" s="46" t="s">
        <v>412</v>
      </c>
      <c r="E129" s="46" t="s">
        <v>311</v>
      </c>
      <c r="F129" s="46" t="s">
        <v>311</v>
      </c>
      <c r="G129" s="46" t="s">
        <v>1902</v>
      </c>
      <c r="H129" s="47"/>
      <c r="I129" s="47" t="s">
        <v>1872</v>
      </c>
      <c r="J129" s="48" t="s">
        <v>11</v>
      </c>
      <c r="K129" s="45" t="s">
        <v>11</v>
      </c>
      <c r="L129" s="49">
        <v>120000</v>
      </c>
      <c r="M129" s="50">
        <v>59340</v>
      </c>
      <c r="N129" s="51">
        <f t="shared" si="128"/>
        <v>0.4945</v>
      </c>
      <c r="O129" s="51" t="str">
        <f t="shared" si="129"/>
        <v>&gt;=20%-&lt;50%</v>
      </c>
      <c r="P129" s="50">
        <f t="shared" si="130"/>
        <v>63578.571428571428</v>
      </c>
      <c r="Q129" s="51">
        <f t="shared" si="131"/>
        <v>0.52982142857142855</v>
      </c>
      <c r="R129" s="52">
        <v>200000</v>
      </c>
      <c r="S129" s="53">
        <v>75770</v>
      </c>
      <c r="T129" s="54">
        <f t="shared" si="132"/>
        <v>0.37885000000000002</v>
      </c>
      <c r="U129" s="54" t="str">
        <f t="shared" si="133"/>
        <v>&gt;=20%-&lt;50%</v>
      </c>
      <c r="V129" s="53">
        <f t="shared" si="134"/>
        <v>81182.142857142855</v>
      </c>
      <c r="W129" s="54">
        <f t="shared" si="135"/>
        <v>0.40591071428571429</v>
      </c>
    </row>
    <row r="130" spans="1:23" x14ac:dyDescent="0.3">
      <c r="A130" s="8" t="s">
        <v>785</v>
      </c>
      <c r="B130" s="5" t="s">
        <v>786</v>
      </c>
      <c r="C130" s="46" t="s">
        <v>827</v>
      </c>
      <c r="D130" s="46" t="s">
        <v>828</v>
      </c>
      <c r="E130" s="46" t="s">
        <v>789</v>
      </c>
      <c r="F130" s="46" t="s">
        <v>311</v>
      </c>
      <c r="G130" s="46" t="s">
        <v>1952</v>
      </c>
      <c r="H130" s="47"/>
      <c r="I130" s="47" t="s">
        <v>13</v>
      </c>
      <c r="J130" s="48" t="s">
        <v>11</v>
      </c>
      <c r="K130" s="45" t="s">
        <v>11</v>
      </c>
      <c r="L130" s="49">
        <v>120000</v>
      </c>
      <c r="M130" s="50">
        <v>50680</v>
      </c>
      <c r="N130" s="51">
        <f t="shared" si="128"/>
        <v>0.42233333333333334</v>
      </c>
      <c r="O130" s="51" t="str">
        <f t="shared" si="129"/>
        <v>&gt;=20%-&lt;50%</v>
      </c>
      <c r="P130" s="50">
        <f t="shared" si="130"/>
        <v>54300</v>
      </c>
      <c r="Q130" s="51">
        <f t="shared" si="131"/>
        <v>0.45250000000000001</v>
      </c>
      <c r="R130" s="52">
        <v>200000</v>
      </c>
      <c r="S130" s="53">
        <v>18280</v>
      </c>
      <c r="T130" s="54">
        <f t="shared" si="132"/>
        <v>9.1399999999999995E-2</v>
      </c>
      <c r="U130" s="54" t="str">
        <f t="shared" si="133"/>
        <v>&lt;20%</v>
      </c>
      <c r="V130" s="53">
        <f t="shared" si="134"/>
        <v>19585.714285714286</v>
      </c>
      <c r="W130" s="54">
        <f t="shared" si="135"/>
        <v>9.7928571428571434E-2</v>
      </c>
    </row>
    <row r="131" spans="1:23" x14ac:dyDescent="0.3">
      <c r="A131" s="8" t="s">
        <v>469</v>
      </c>
      <c r="B131" s="5" t="s">
        <v>470</v>
      </c>
      <c r="C131" s="46" t="s">
        <v>1858</v>
      </c>
      <c r="D131" s="46" t="s">
        <v>1859</v>
      </c>
      <c r="E131" s="46" t="s">
        <v>473</v>
      </c>
      <c r="F131" s="46" t="s">
        <v>311</v>
      </c>
      <c r="G131" s="46" t="s">
        <v>1912</v>
      </c>
      <c r="H131" s="47"/>
      <c r="I131" s="47" t="s">
        <v>1872</v>
      </c>
      <c r="J131" s="48" t="s">
        <v>11</v>
      </c>
      <c r="K131" s="45" t="s">
        <v>11</v>
      </c>
      <c r="L131" s="49">
        <v>166347.72</v>
      </c>
      <c r="M131" s="50">
        <v>210110</v>
      </c>
      <c r="N131" s="51">
        <f t="shared" si="128"/>
        <v>1.2630771254333995</v>
      </c>
      <c r="O131" s="51" t="str">
        <f t="shared" si="129"/>
        <v>120% equal &amp; above</v>
      </c>
      <c r="P131" s="50">
        <f t="shared" si="130"/>
        <v>225117.85714285716</v>
      </c>
      <c r="Q131" s="51">
        <f t="shared" si="131"/>
        <v>1.3532969201072138</v>
      </c>
      <c r="R131" s="52">
        <v>152984.15</v>
      </c>
      <c r="S131" s="53">
        <v>114730</v>
      </c>
      <c r="T131" s="54">
        <f t="shared" si="132"/>
        <v>0.74994697163072122</v>
      </c>
      <c r="U131" s="54" t="str">
        <f t="shared" si="133"/>
        <v>&gt;=50%-&lt;80%</v>
      </c>
      <c r="V131" s="53">
        <f t="shared" si="134"/>
        <v>122925</v>
      </c>
      <c r="W131" s="54">
        <f t="shared" si="135"/>
        <v>0.80351461246148703</v>
      </c>
    </row>
    <row r="132" spans="1:23" x14ac:dyDescent="0.3">
      <c r="A132" s="8" t="s">
        <v>785</v>
      </c>
      <c r="B132" s="5" t="s">
        <v>786</v>
      </c>
      <c r="C132" s="46" t="s">
        <v>890</v>
      </c>
      <c r="D132" s="46" t="s">
        <v>891</v>
      </c>
      <c r="E132" s="46" t="s">
        <v>789</v>
      </c>
      <c r="F132" s="46" t="s">
        <v>311</v>
      </c>
      <c r="G132" s="46" t="s">
        <v>1948</v>
      </c>
      <c r="H132" s="47"/>
      <c r="I132" s="47" t="s">
        <v>13</v>
      </c>
      <c r="J132" s="48" t="s">
        <v>11</v>
      </c>
      <c r="K132" s="45" t="s">
        <v>11</v>
      </c>
      <c r="L132" s="49">
        <v>114474.6</v>
      </c>
      <c r="M132" s="50">
        <v>137475</v>
      </c>
      <c r="N132" s="51">
        <f t="shared" si="128"/>
        <v>1.2009214271113418</v>
      </c>
      <c r="O132" s="51" t="str">
        <f t="shared" si="129"/>
        <v>120% equal &amp; above</v>
      </c>
      <c r="P132" s="50">
        <f t="shared" si="130"/>
        <v>147294.64285714284</v>
      </c>
      <c r="Q132" s="51">
        <f t="shared" si="131"/>
        <v>1.2867015290478658</v>
      </c>
      <c r="R132" s="52">
        <v>202837.59999999998</v>
      </c>
      <c r="S132" s="53">
        <v>74515</v>
      </c>
      <c r="T132" s="54">
        <f t="shared" si="132"/>
        <v>0.36736285580188294</v>
      </c>
      <c r="U132" s="54" t="str">
        <f t="shared" si="133"/>
        <v>&gt;=20%-&lt;50%</v>
      </c>
      <c r="V132" s="53">
        <f t="shared" si="134"/>
        <v>79837.5</v>
      </c>
      <c r="W132" s="54">
        <f t="shared" si="135"/>
        <v>0.39360305978773169</v>
      </c>
    </row>
    <row r="133" spans="1:23" x14ac:dyDescent="0.3">
      <c r="A133" s="8" t="s">
        <v>585</v>
      </c>
      <c r="B133" s="5" t="s">
        <v>586</v>
      </c>
      <c r="C133" s="46" t="s">
        <v>1193</v>
      </c>
      <c r="D133" s="46" t="s">
        <v>1194</v>
      </c>
      <c r="E133" s="46" t="s">
        <v>589</v>
      </c>
      <c r="F133" s="46" t="s">
        <v>311</v>
      </c>
      <c r="G133" s="46" t="s">
        <v>1921</v>
      </c>
      <c r="H133" s="47"/>
      <c r="I133" s="47" t="s">
        <v>13</v>
      </c>
      <c r="J133" s="48" t="s">
        <v>11</v>
      </c>
      <c r="K133" s="45" t="s">
        <v>11</v>
      </c>
      <c r="L133" s="49">
        <v>145797.96000000002</v>
      </c>
      <c r="M133" s="50">
        <v>97160</v>
      </c>
      <c r="N133" s="51">
        <f t="shared" ref="N133:N136" si="136">IFERROR(M133/L133,2)</f>
        <v>0.6664016423823762</v>
      </c>
      <c r="O133" s="51" t="str">
        <f t="shared" ref="O133:O136" si="137">IF(N133&gt;=120%, "120% equal &amp; above", IF(N133&gt;=100%,"&gt;=100%- &lt;120%",IF(N133&gt;=80%,"&gt;=80%-&lt;100%",IF(N133&gt;=50%,"&gt;=50%-&lt;80%",IF(N133&gt;=20%,"&gt;=20%-&lt;50%","&lt;20%")))))</f>
        <v>&gt;=50%-&lt;80%</v>
      </c>
      <c r="P133" s="50">
        <f t="shared" ref="P133:P136" si="138">M133/$B$3*$B$2</f>
        <v>104100</v>
      </c>
      <c r="Q133" s="51">
        <f t="shared" ref="Q133:Q136" si="139">IFERROR(P133/L133,2)</f>
        <v>0.71400175969540303</v>
      </c>
      <c r="R133" s="52">
        <v>167512.79999999999</v>
      </c>
      <c r="S133" s="53">
        <v>63970</v>
      </c>
      <c r="T133" s="54">
        <f t="shared" ref="T133:T136" si="140">IFERROR(S133/R133,2)</f>
        <v>0.38188126519286886</v>
      </c>
      <c r="U133" s="54" t="str">
        <f t="shared" ref="U133:U136" si="141">IF(T133&gt;=120%, "120% equal &amp; above", IF(T133&gt;=100%,"&gt;=100%- &lt;120%",IF(T133&gt;=80%,"&gt;=80%-&lt;100%",IF(T133&gt;=50%,"&gt;=50%-&lt;80%",IF(T133&gt;=20%,"&gt;=20%-&lt;50%","&lt;20%")))))</f>
        <v>&gt;=20%-&lt;50%</v>
      </c>
      <c r="V133" s="53">
        <f t="shared" ref="V133:V136" si="142">S133/$B$3*$B$2</f>
        <v>68539.285714285725</v>
      </c>
      <c r="W133" s="54">
        <f t="shared" ref="W133:W136" si="143">IFERROR(V133/R133,2)</f>
        <v>0.40915849842093099</v>
      </c>
    </row>
    <row r="134" spans="1:23" x14ac:dyDescent="0.3">
      <c r="A134" s="8" t="s">
        <v>785</v>
      </c>
      <c r="B134" s="5" t="s">
        <v>786</v>
      </c>
      <c r="C134" s="46" t="s">
        <v>1743</v>
      </c>
      <c r="D134" s="46" t="s">
        <v>228</v>
      </c>
      <c r="E134" s="46" t="s">
        <v>789</v>
      </c>
      <c r="F134" s="46" t="s">
        <v>311</v>
      </c>
      <c r="G134" s="46" t="s">
        <v>1949</v>
      </c>
      <c r="H134" s="47"/>
      <c r="I134" s="47" t="s">
        <v>1872</v>
      </c>
      <c r="J134" s="48" t="s">
        <v>11</v>
      </c>
      <c r="K134" s="45" t="s">
        <v>11</v>
      </c>
      <c r="L134" s="49">
        <v>220000</v>
      </c>
      <c r="M134" s="50">
        <v>249095</v>
      </c>
      <c r="N134" s="51">
        <f t="shared" si="136"/>
        <v>1.13225</v>
      </c>
      <c r="O134" s="51" t="str">
        <f t="shared" si="137"/>
        <v>&gt;=100%- &lt;120%</v>
      </c>
      <c r="P134" s="50">
        <f t="shared" si="138"/>
        <v>266887.5</v>
      </c>
      <c r="Q134" s="51">
        <f t="shared" si="139"/>
        <v>1.213125</v>
      </c>
      <c r="R134" s="52">
        <v>90000</v>
      </c>
      <c r="S134" s="53">
        <v>86900</v>
      </c>
      <c r="T134" s="54">
        <f t="shared" si="140"/>
        <v>0.9655555555555555</v>
      </c>
      <c r="U134" s="54" t="str">
        <f t="shared" si="141"/>
        <v>&gt;=80%-&lt;100%</v>
      </c>
      <c r="V134" s="53">
        <f t="shared" si="142"/>
        <v>93107.142857142855</v>
      </c>
      <c r="W134" s="54">
        <f t="shared" si="143"/>
        <v>1.0345238095238094</v>
      </c>
    </row>
    <row r="135" spans="1:23" x14ac:dyDescent="0.3">
      <c r="A135" s="8" t="s">
        <v>571</v>
      </c>
      <c r="B135" s="5" t="s">
        <v>572</v>
      </c>
      <c r="C135" s="46" t="s">
        <v>1659</v>
      </c>
      <c r="D135" s="46" t="s">
        <v>1660</v>
      </c>
      <c r="E135" s="46" t="s">
        <v>574</v>
      </c>
      <c r="F135" s="46" t="s">
        <v>311</v>
      </c>
      <c r="G135" s="46" t="s">
        <v>1887</v>
      </c>
      <c r="H135" s="47"/>
      <c r="I135" s="47" t="s">
        <v>1872</v>
      </c>
      <c r="J135" s="48" t="s">
        <v>11</v>
      </c>
      <c r="K135" s="45" t="s">
        <v>11</v>
      </c>
      <c r="L135" s="49">
        <v>160000</v>
      </c>
      <c r="M135" s="50">
        <v>62755</v>
      </c>
      <c r="N135" s="51">
        <f t="shared" si="136"/>
        <v>0.39221875</v>
      </c>
      <c r="O135" s="51" t="str">
        <f t="shared" si="137"/>
        <v>&gt;=20%-&lt;50%</v>
      </c>
      <c r="P135" s="50">
        <f t="shared" si="138"/>
        <v>67237.5</v>
      </c>
      <c r="Q135" s="51">
        <f t="shared" si="139"/>
        <v>0.42023437499999999</v>
      </c>
      <c r="R135" s="52">
        <v>150000</v>
      </c>
      <c r="S135" s="53">
        <v>45010</v>
      </c>
      <c r="T135" s="54">
        <f t="shared" si="140"/>
        <v>0.30006666666666665</v>
      </c>
      <c r="U135" s="54" t="str">
        <f t="shared" si="141"/>
        <v>&gt;=20%-&lt;50%</v>
      </c>
      <c r="V135" s="53">
        <f t="shared" si="142"/>
        <v>48225</v>
      </c>
      <c r="W135" s="54">
        <f t="shared" si="143"/>
        <v>0.32150000000000001</v>
      </c>
    </row>
    <row r="136" spans="1:23" x14ac:dyDescent="0.3">
      <c r="A136" s="8" t="s">
        <v>770</v>
      </c>
      <c r="B136" s="5" t="s">
        <v>771</v>
      </c>
      <c r="C136" s="46" t="s">
        <v>1856</v>
      </c>
      <c r="D136" s="46" t="s">
        <v>1857</v>
      </c>
      <c r="E136" s="46" t="s">
        <v>574</v>
      </c>
      <c r="F136" s="46" t="s">
        <v>311</v>
      </c>
      <c r="G136" s="46" t="s">
        <v>1965</v>
      </c>
      <c r="H136" s="47"/>
      <c r="I136" s="47" t="s">
        <v>1872</v>
      </c>
      <c r="J136" s="48" t="s">
        <v>11</v>
      </c>
      <c r="K136" s="45" t="s">
        <v>11</v>
      </c>
      <c r="L136" s="49">
        <v>140000</v>
      </c>
      <c r="M136" s="50">
        <v>66530</v>
      </c>
      <c r="N136" s="51">
        <f t="shared" si="136"/>
        <v>0.4752142857142857</v>
      </c>
      <c r="O136" s="51" t="str">
        <f t="shared" si="137"/>
        <v>&gt;=20%-&lt;50%</v>
      </c>
      <c r="P136" s="50">
        <f t="shared" si="138"/>
        <v>71282.142857142855</v>
      </c>
      <c r="Q136" s="51">
        <f t="shared" si="139"/>
        <v>0.50915816326530616</v>
      </c>
      <c r="R136" s="52">
        <v>170000</v>
      </c>
      <c r="S136" s="53">
        <v>53695</v>
      </c>
      <c r="T136" s="54">
        <f t="shared" si="140"/>
        <v>0.31585294117647061</v>
      </c>
      <c r="U136" s="54" t="str">
        <f t="shared" si="141"/>
        <v>&gt;=20%-&lt;50%</v>
      </c>
      <c r="V136" s="53">
        <f t="shared" si="142"/>
        <v>57530.357142857138</v>
      </c>
      <c r="W136" s="54">
        <f t="shared" si="143"/>
        <v>0.33841386554621844</v>
      </c>
    </row>
    <row r="137" spans="1:23" x14ac:dyDescent="0.3">
      <c r="A137" s="8" t="s">
        <v>785</v>
      </c>
      <c r="B137" s="5" t="s">
        <v>786</v>
      </c>
      <c r="C137" s="46" t="s">
        <v>826</v>
      </c>
      <c r="D137" s="46" t="s">
        <v>32</v>
      </c>
      <c r="E137" s="46" t="s">
        <v>789</v>
      </c>
      <c r="F137" s="46" t="s">
        <v>311</v>
      </c>
      <c r="G137" s="46" t="s">
        <v>1949</v>
      </c>
      <c r="H137" s="47"/>
      <c r="I137" s="47" t="s">
        <v>13</v>
      </c>
      <c r="J137" s="48" t="s">
        <v>11</v>
      </c>
      <c r="K137" s="45" t="s">
        <v>11</v>
      </c>
      <c r="L137" s="49">
        <v>175408.86000000002</v>
      </c>
      <c r="M137" s="50">
        <v>86900</v>
      </c>
      <c r="N137" s="51">
        <f t="shared" ref="N137:N146" si="144">IFERROR(M137/L137,2)</f>
        <v>0.49541397167737133</v>
      </c>
      <c r="O137" s="51" t="str">
        <f t="shared" ref="O137:O146" si="145">IF(N137&gt;=120%, "120% equal &amp; above", IF(N137&gt;=100%,"&gt;=100%- &lt;120%",IF(N137&gt;=80%,"&gt;=80%-&lt;100%",IF(N137&gt;=50%,"&gt;=50%-&lt;80%",IF(N137&gt;=20%,"&gt;=20%-&lt;50%","&lt;20%")))))</f>
        <v>&gt;=20%-&lt;50%</v>
      </c>
      <c r="P137" s="50">
        <f t="shared" ref="P137:P146" si="146">M137/$B$3*$B$2</f>
        <v>93107.142857142855</v>
      </c>
      <c r="Q137" s="51">
        <f t="shared" ref="Q137:Q146" si="147">IFERROR(P137/L137,2)</f>
        <v>0.53080068394004065</v>
      </c>
      <c r="R137" s="52">
        <v>125000</v>
      </c>
      <c r="S137" s="53">
        <v>90080</v>
      </c>
      <c r="T137" s="54">
        <f t="shared" ref="T137:T146" si="148">IFERROR(S137/R137,2)</f>
        <v>0.72063999999999995</v>
      </c>
      <c r="U137" s="54" t="str">
        <f t="shared" ref="U137:U146" si="149">IF(T137&gt;=120%, "120% equal &amp; above", IF(T137&gt;=100%,"&gt;=100%- &lt;120%",IF(T137&gt;=80%,"&gt;=80%-&lt;100%",IF(T137&gt;=50%,"&gt;=50%-&lt;80%",IF(T137&gt;=20%,"&gt;=20%-&lt;50%","&lt;20%")))))</f>
        <v>&gt;=50%-&lt;80%</v>
      </c>
      <c r="V137" s="53">
        <f t="shared" ref="V137:V146" si="150">S137/$B$3*$B$2</f>
        <v>96514.285714285725</v>
      </c>
      <c r="W137" s="54">
        <f t="shared" ref="W137:W146" si="151">IFERROR(V137/R137,2)</f>
        <v>0.77211428571428575</v>
      </c>
    </row>
    <row r="138" spans="1:23" x14ac:dyDescent="0.3">
      <c r="A138" s="8" t="s">
        <v>770</v>
      </c>
      <c r="B138" s="5" t="s">
        <v>771</v>
      </c>
      <c r="C138" s="46" t="s">
        <v>1682</v>
      </c>
      <c r="D138" s="46" t="s">
        <v>188</v>
      </c>
      <c r="E138" s="46" t="s">
        <v>574</v>
      </c>
      <c r="F138" s="46" t="s">
        <v>311</v>
      </c>
      <c r="G138" s="46" t="s">
        <v>1960</v>
      </c>
      <c r="H138" s="47"/>
      <c r="I138" s="47" t="s">
        <v>13</v>
      </c>
      <c r="J138" s="48" t="s">
        <v>11</v>
      </c>
      <c r="K138" s="45" t="s">
        <v>11</v>
      </c>
      <c r="L138" s="49">
        <v>120000</v>
      </c>
      <c r="M138" s="50">
        <v>69605</v>
      </c>
      <c r="N138" s="51">
        <f t="shared" si="144"/>
        <v>0.58004166666666668</v>
      </c>
      <c r="O138" s="51" t="str">
        <f t="shared" si="145"/>
        <v>&gt;=50%-&lt;80%</v>
      </c>
      <c r="P138" s="50">
        <f t="shared" si="146"/>
        <v>74576.785714285725</v>
      </c>
      <c r="Q138" s="51">
        <f t="shared" si="147"/>
        <v>0.62147321428571434</v>
      </c>
      <c r="R138" s="52">
        <v>180000</v>
      </c>
      <c r="S138" s="53">
        <v>100275</v>
      </c>
      <c r="T138" s="54">
        <f t="shared" si="148"/>
        <v>0.55708333333333337</v>
      </c>
      <c r="U138" s="54" t="str">
        <f t="shared" si="149"/>
        <v>&gt;=50%-&lt;80%</v>
      </c>
      <c r="V138" s="53">
        <f t="shared" si="150"/>
        <v>107437.5</v>
      </c>
      <c r="W138" s="54">
        <f t="shared" si="151"/>
        <v>0.59687500000000004</v>
      </c>
    </row>
    <row r="139" spans="1:23" x14ac:dyDescent="0.3">
      <c r="A139" s="8" t="s">
        <v>324</v>
      </c>
      <c r="B139" s="5" t="s">
        <v>325</v>
      </c>
      <c r="C139" s="46" t="s">
        <v>872</v>
      </c>
      <c r="D139" s="46" t="s">
        <v>873</v>
      </c>
      <c r="E139" s="46" t="s">
        <v>310</v>
      </c>
      <c r="F139" s="46" t="s">
        <v>311</v>
      </c>
      <c r="G139" s="46" t="s">
        <v>1896</v>
      </c>
      <c r="H139" s="47"/>
      <c r="I139" s="47" t="s">
        <v>1872</v>
      </c>
      <c r="J139" s="48" t="s">
        <v>11</v>
      </c>
      <c r="K139" s="45" t="s">
        <v>11</v>
      </c>
      <c r="L139" s="49">
        <v>150000</v>
      </c>
      <c r="M139" s="50">
        <v>201510</v>
      </c>
      <c r="N139" s="51">
        <f t="shared" si="144"/>
        <v>1.3433999999999999</v>
      </c>
      <c r="O139" s="51" t="str">
        <f t="shared" si="145"/>
        <v>120% equal &amp; above</v>
      </c>
      <c r="P139" s="50">
        <f t="shared" si="146"/>
        <v>215903.57142857145</v>
      </c>
      <c r="Q139" s="51">
        <f t="shared" si="147"/>
        <v>1.439357142857143</v>
      </c>
      <c r="R139" s="52">
        <v>150000</v>
      </c>
      <c r="S139" s="53">
        <v>97980</v>
      </c>
      <c r="T139" s="54">
        <f t="shared" si="148"/>
        <v>0.6532</v>
      </c>
      <c r="U139" s="54" t="str">
        <f t="shared" si="149"/>
        <v>&gt;=50%-&lt;80%</v>
      </c>
      <c r="V139" s="53">
        <f t="shared" si="150"/>
        <v>104978.57142857142</v>
      </c>
      <c r="W139" s="54">
        <f t="shared" si="151"/>
        <v>0.69985714285714284</v>
      </c>
    </row>
    <row r="140" spans="1:23" x14ac:dyDescent="0.3">
      <c r="A140" s="8" t="s">
        <v>776</v>
      </c>
      <c r="B140" s="5" t="s">
        <v>777</v>
      </c>
      <c r="C140" s="46" t="s">
        <v>1674</v>
      </c>
      <c r="D140" s="46" t="s">
        <v>1675</v>
      </c>
      <c r="E140" s="46" t="s">
        <v>574</v>
      </c>
      <c r="F140" s="46" t="s">
        <v>311</v>
      </c>
      <c r="G140" s="46" t="s">
        <v>1942</v>
      </c>
      <c r="H140" s="47"/>
      <c r="I140" s="47" t="s">
        <v>1872</v>
      </c>
      <c r="J140" s="48" t="s">
        <v>11</v>
      </c>
      <c r="K140" s="45" t="s">
        <v>11</v>
      </c>
      <c r="L140" s="49">
        <v>130000</v>
      </c>
      <c r="M140" s="50">
        <v>73880</v>
      </c>
      <c r="N140" s="51">
        <f t="shared" si="144"/>
        <v>0.56830769230769229</v>
      </c>
      <c r="O140" s="51" t="str">
        <f t="shared" si="145"/>
        <v>&gt;=50%-&lt;80%</v>
      </c>
      <c r="P140" s="50">
        <f t="shared" si="146"/>
        <v>79157.142857142855</v>
      </c>
      <c r="Q140" s="51">
        <f t="shared" si="147"/>
        <v>0.60890109890109889</v>
      </c>
      <c r="R140" s="52">
        <v>170000</v>
      </c>
      <c r="S140" s="53">
        <v>115490</v>
      </c>
      <c r="T140" s="54">
        <f t="shared" si="148"/>
        <v>0.6793529411764706</v>
      </c>
      <c r="U140" s="54" t="str">
        <f t="shared" si="149"/>
        <v>&gt;=50%-&lt;80%</v>
      </c>
      <c r="V140" s="53">
        <f t="shared" si="150"/>
        <v>123739.28571428571</v>
      </c>
      <c r="W140" s="54">
        <f t="shared" si="151"/>
        <v>0.72787815126050415</v>
      </c>
    </row>
    <row r="141" spans="1:23" x14ac:dyDescent="0.3">
      <c r="A141" s="8" t="s">
        <v>776</v>
      </c>
      <c r="B141" s="5" t="s">
        <v>777</v>
      </c>
      <c r="C141" s="46" t="s">
        <v>1706</v>
      </c>
      <c r="D141" s="46" t="s">
        <v>1707</v>
      </c>
      <c r="E141" s="46" t="s">
        <v>574</v>
      </c>
      <c r="F141" s="46" t="s">
        <v>311</v>
      </c>
      <c r="G141" s="46" t="s">
        <v>1962</v>
      </c>
      <c r="H141" s="47"/>
      <c r="I141" s="47" t="s">
        <v>13</v>
      </c>
      <c r="J141" s="48" t="s">
        <v>11</v>
      </c>
      <c r="K141" s="45" t="s">
        <v>11</v>
      </c>
      <c r="L141" s="49">
        <v>120000</v>
      </c>
      <c r="M141" s="50">
        <v>83970</v>
      </c>
      <c r="N141" s="51">
        <f t="shared" si="144"/>
        <v>0.69974999999999998</v>
      </c>
      <c r="O141" s="51" t="str">
        <f t="shared" si="145"/>
        <v>&gt;=50%-&lt;80%</v>
      </c>
      <c r="P141" s="50">
        <f t="shared" si="146"/>
        <v>89967.857142857145</v>
      </c>
      <c r="Q141" s="51">
        <f t="shared" si="147"/>
        <v>0.74973214285714285</v>
      </c>
      <c r="R141" s="52">
        <v>180000</v>
      </c>
      <c r="S141" s="53">
        <v>124285</v>
      </c>
      <c r="T141" s="54">
        <f t="shared" si="148"/>
        <v>0.69047222222222226</v>
      </c>
      <c r="U141" s="54" t="str">
        <f t="shared" si="149"/>
        <v>&gt;=50%-&lt;80%</v>
      </c>
      <c r="V141" s="53">
        <f t="shared" si="150"/>
        <v>133162.5</v>
      </c>
      <c r="W141" s="54">
        <f t="shared" si="151"/>
        <v>0.73979166666666663</v>
      </c>
    </row>
    <row r="142" spans="1:23" x14ac:dyDescent="0.3">
      <c r="A142" s="8" t="s">
        <v>415</v>
      </c>
      <c r="B142" s="5" t="s">
        <v>416</v>
      </c>
      <c r="C142" s="46" t="s">
        <v>1744</v>
      </c>
      <c r="D142" s="46" t="s">
        <v>96</v>
      </c>
      <c r="E142" s="46" t="s">
        <v>310</v>
      </c>
      <c r="F142" s="46" t="s">
        <v>311</v>
      </c>
      <c r="G142" s="46" t="s">
        <v>1903</v>
      </c>
      <c r="H142" s="47"/>
      <c r="I142" s="47" t="s">
        <v>1872</v>
      </c>
      <c r="J142" s="48" t="s">
        <v>11</v>
      </c>
      <c r="K142" s="45" t="s">
        <v>11</v>
      </c>
      <c r="L142" s="49">
        <v>100000</v>
      </c>
      <c r="M142" s="50">
        <v>92810</v>
      </c>
      <c r="N142" s="51">
        <f t="shared" si="144"/>
        <v>0.92810000000000004</v>
      </c>
      <c r="O142" s="51" t="str">
        <f t="shared" si="145"/>
        <v>&gt;=80%-&lt;100%</v>
      </c>
      <c r="P142" s="50">
        <f t="shared" si="146"/>
        <v>99439.285714285725</v>
      </c>
      <c r="Q142" s="51">
        <f t="shared" si="147"/>
        <v>0.9943928571428573</v>
      </c>
      <c r="R142" s="52">
        <v>200000</v>
      </c>
      <c r="S142" s="53">
        <v>192050</v>
      </c>
      <c r="T142" s="54">
        <f t="shared" si="148"/>
        <v>0.96025000000000005</v>
      </c>
      <c r="U142" s="54" t="str">
        <f t="shared" si="149"/>
        <v>&gt;=80%-&lt;100%</v>
      </c>
      <c r="V142" s="53">
        <f t="shared" si="150"/>
        <v>205767.85714285716</v>
      </c>
      <c r="W142" s="54">
        <f t="shared" si="151"/>
        <v>1.0288392857142858</v>
      </c>
    </row>
    <row r="143" spans="1:23" x14ac:dyDescent="0.3">
      <c r="A143" s="8" t="s">
        <v>324</v>
      </c>
      <c r="B143" s="5" t="s">
        <v>325</v>
      </c>
      <c r="C143" s="46" t="s">
        <v>885</v>
      </c>
      <c r="D143" s="46" t="s">
        <v>193</v>
      </c>
      <c r="E143" s="46" t="s">
        <v>310</v>
      </c>
      <c r="F143" s="46" t="s">
        <v>311</v>
      </c>
      <c r="G143" s="46" t="s">
        <v>1898</v>
      </c>
      <c r="H143" s="47"/>
      <c r="I143" s="47" t="s">
        <v>1872</v>
      </c>
      <c r="J143" s="48" t="s">
        <v>11</v>
      </c>
      <c r="K143" s="45" t="s">
        <v>11</v>
      </c>
      <c r="L143" s="49">
        <v>100000</v>
      </c>
      <c r="M143" s="50">
        <v>75660</v>
      </c>
      <c r="N143" s="51">
        <f t="shared" si="144"/>
        <v>0.75660000000000005</v>
      </c>
      <c r="O143" s="51" t="str">
        <f t="shared" si="145"/>
        <v>&gt;=50%-&lt;80%</v>
      </c>
      <c r="P143" s="50">
        <f t="shared" si="146"/>
        <v>81064.285714285725</v>
      </c>
      <c r="Q143" s="51">
        <f t="shared" si="147"/>
        <v>0.81064285714285722</v>
      </c>
      <c r="R143" s="52">
        <v>200000</v>
      </c>
      <c r="S143" s="53">
        <v>160935</v>
      </c>
      <c r="T143" s="54">
        <f t="shared" si="148"/>
        <v>0.80467500000000003</v>
      </c>
      <c r="U143" s="54" t="str">
        <f t="shared" si="149"/>
        <v>&gt;=80%-&lt;100%</v>
      </c>
      <c r="V143" s="53">
        <f t="shared" si="150"/>
        <v>172430.35714285716</v>
      </c>
      <c r="W143" s="54">
        <f t="shared" si="151"/>
        <v>0.86215178571428575</v>
      </c>
    </row>
    <row r="144" spans="1:23" x14ac:dyDescent="0.3">
      <c r="A144" s="8" t="s">
        <v>469</v>
      </c>
      <c r="B144" s="5" t="s">
        <v>470</v>
      </c>
      <c r="C144" s="46" t="s">
        <v>1075</v>
      </c>
      <c r="D144" s="46" t="s">
        <v>1076</v>
      </c>
      <c r="E144" s="46" t="s">
        <v>473</v>
      </c>
      <c r="F144" s="46" t="s">
        <v>311</v>
      </c>
      <c r="G144" s="46" t="s">
        <v>1914</v>
      </c>
      <c r="H144" s="47"/>
      <c r="I144" s="47" t="s">
        <v>1872</v>
      </c>
      <c r="J144" s="48" t="s">
        <v>11</v>
      </c>
      <c r="K144" s="45" t="s">
        <v>11</v>
      </c>
      <c r="L144" s="49">
        <v>226770.72</v>
      </c>
      <c r="M144" s="50">
        <v>298040</v>
      </c>
      <c r="N144" s="51">
        <f t="shared" si="144"/>
        <v>1.31427902155975</v>
      </c>
      <c r="O144" s="51" t="str">
        <f t="shared" si="145"/>
        <v>120% equal &amp; above</v>
      </c>
      <c r="P144" s="50">
        <f t="shared" si="146"/>
        <v>319328.57142857142</v>
      </c>
      <c r="Q144" s="51">
        <f t="shared" si="147"/>
        <v>1.4081560945283034</v>
      </c>
      <c r="R144" s="52">
        <v>71299.199999999997</v>
      </c>
      <c r="S144" s="53">
        <v>6570</v>
      </c>
      <c r="T144" s="54">
        <f t="shared" si="148"/>
        <v>9.2146896458866298E-2</v>
      </c>
      <c r="U144" s="54" t="str">
        <f t="shared" si="149"/>
        <v>&lt;20%</v>
      </c>
      <c r="V144" s="53">
        <f t="shared" si="150"/>
        <v>7039.2857142857138</v>
      </c>
      <c r="W144" s="54">
        <f t="shared" si="151"/>
        <v>9.8728817634499602E-2</v>
      </c>
    </row>
    <row r="145" spans="1:23" x14ac:dyDescent="0.3">
      <c r="A145" s="8" t="s">
        <v>633</v>
      </c>
      <c r="B145" s="5" t="s">
        <v>128</v>
      </c>
      <c r="C145" s="46" t="s">
        <v>1108</v>
      </c>
      <c r="D145" s="46" t="s">
        <v>1109</v>
      </c>
      <c r="E145" s="46" t="s">
        <v>589</v>
      </c>
      <c r="F145" s="46" t="s">
        <v>311</v>
      </c>
      <c r="G145" s="46" t="s">
        <v>1923</v>
      </c>
      <c r="H145" s="47"/>
      <c r="I145" s="47" t="s">
        <v>13</v>
      </c>
      <c r="J145" s="48" t="s">
        <v>11</v>
      </c>
      <c r="K145" s="45" t="s">
        <v>11</v>
      </c>
      <c r="L145" s="49">
        <v>126362.24000000001</v>
      </c>
      <c r="M145" s="50">
        <v>44990</v>
      </c>
      <c r="N145" s="51">
        <f t="shared" si="144"/>
        <v>0.35603990559205029</v>
      </c>
      <c r="O145" s="51" t="str">
        <f t="shared" si="145"/>
        <v>&gt;=20%-&lt;50%</v>
      </c>
      <c r="P145" s="50">
        <f t="shared" si="146"/>
        <v>48203.571428571428</v>
      </c>
      <c r="Q145" s="51">
        <f t="shared" si="147"/>
        <v>0.38147132742005385</v>
      </c>
      <c r="R145" s="52">
        <v>171147.19999999998</v>
      </c>
      <c r="S145" s="53">
        <v>125310</v>
      </c>
      <c r="T145" s="54">
        <f t="shared" si="148"/>
        <v>0.73217674609926431</v>
      </c>
      <c r="U145" s="54" t="str">
        <f t="shared" si="149"/>
        <v>&gt;=50%-&lt;80%</v>
      </c>
      <c r="V145" s="53">
        <f t="shared" si="150"/>
        <v>134260.71428571429</v>
      </c>
      <c r="W145" s="54">
        <f t="shared" si="151"/>
        <v>0.78447508510635466</v>
      </c>
    </row>
    <row r="146" spans="1:23" x14ac:dyDescent="0.3">
      <c r="A146" s="8" t="s">
        <v>633</v>
      </c>
      <c r="B146" s="5" t="s">
        <v>128</v>
      </c>
      <c r="C146" s="46" t="s">
        <v>649</v>
      </c>
      <c r="D146" s="46" t="s">
        <v>650</v>
      </c>
      <c r="E146" s="46" t="s">
        <v>589</v>
      </c>
      <c r="F146" s="46" t="s">
        <v>311</v>
      </c>
      <c r="G146" s="46" t="s">
        <v>1923</v>
      </c>
      <c r="H146" s="47"/>
      <c r="I146" s="47" t="s">
        <v>1872</v>
      </c>
      <c r="J146" s="48" t="s">
        <v>11</v>
      </c>
      <c r="K146" s="45" t="s">
        <v>11</v>
      </c>
      <c r="L146" s="49">
        <v>139340.82</v>
      </c>
      <c r="M146" s="50">
        <v>86950</v>
      </c>
      <c r="N146" s="51">
        <f t="shared" si="144"/>
        <v>0.62400953288490768</v>
      </c>
      <c r="O146" s="51" t="str">
        <f t="shared" si="145"/>
        <v>&gt;=50%-&lt;80%</v>
      </c>
      <c r="P146" s="50">
        <f t="shared" si="146"/>
        <v>93160.714285714275</v>
      </c>
      <c r="Q146" s="51">
        <f t="shared" si="147"/>
        <v>0.66858164237668671</v>
      </c>
      <c r="R146" s="52">
        <v>152579.95000000001</v>
      </c>
      <c r="S146" s="53">
        <v>218685</v>
      </c>
      <c r="T146" s="54">
        <f t="shared" si="148"/>
        <v>1.4332486017985979</v>
      </c>
      <c r="U146" s="54" t="str">
        <f t="shared" si="149"/>
        <v>120% equal &amp; above</v>
      </c>
      <c r="V146" s="53">
        <f t="shared" si="150"/>
        <v>234305.35714285716</v>
      </c>
      <c r="W146" s="54">
        <f t="shared" si="151"/>
        <v>1.5356235019270694</v>
      </c>
    </row>
    <row r="147" spans="1:23" x14ac:dyDescent="0.3">
      <c r="A147" s="8" t="s">
        <v>785</v>
      </c>
      <c r="B147" s="5" t="s">
        <v>786</v>
      </c>
      <c r="C147" s="46" t="s">
        <v>1273</v>
      </c>
      <c r="D147" s="46" t="s">
        <v>1274</v>
      </c>
      <c r="E147" s="46" t="s">
        <v>789</v>
      </c>
      <c r="F147" s="46" t="s">
        <v>311</v>
      </c>
      <c r="G147" s="46" t="s">
        <v>1949</v>
      </c>
      <c r="H147" s="47"/>
      <c r="I147" s="47" t="s">
        <v>13</v>
      </c>
      <c r="J147" s="48" t="s">
        <v>11</v>
      </c>
      <c r="K147" s="45" t="s">
        <v>11</v>
      </c>
      <c r="L147" s="49">
        <v>164551.66666666666</v>
      </c>
      <c r="M147" s="50">
        <v>81725</v>
      </c>
      <c r="N147" s="51">
        <f t="shared" ref="N147:N155" si="152">IFERROR(M147/L147,2)</f>
        <v>0.49665252048495412</v>
      </c>
      <c r="O147" s="51" t="str">
        <f t="shared" ref="O147:O155" si="153">IF(N147&gt;=120%, "120% equal &amp; above", IF(N147&gt;=100%,"&gt;=100%- &lt;120%",IF(N147&gt;=80%,"&gt;=80%-&lt;100%",IF(N147&gt;=50%,"&gt;=50%-&lt;80%",IF(N147&gt;=20%,"&gt;=20%-&lt;50%","&lt;20%")))))</f>
        <v>&gt;=20%-&lt;50%</v>
      </c>
      <c r="P147" s="50">
        <f t="shared" ref="P147:P155" si="154">M147/$B$3*$B$2</f>
        <v>87562.5</v>
      </c>
      <c r="Q147" s="51">
        <f t="shared" ref="Q147:Q155" si="155">IFERROR(P147/L147,2)</f>
        <v>0.53212770051959368</v>
      </c>
      <c r="R147" s="52">
        <v>125000</v>
      </c>
      <c r="S147" s="53">
        <v>40015</v>
      </c>
      <c r="T147" s="54">
        <f t="shared" ref="T147:T155" si="156">IFERROR(S147/R147,2)</f>
        <v>0.32012000000000002</v>
      </c>
      <c r="U147" s="54" t="str">
        <f t="shared" ref="U147:U155" si="157">IF(T147&gt;=120%, "120% equal &amp; above", IF(T147&gt;=100%,"&gt;=100%- &lt;120%",IF(T147&gt;=80%,"&gt;=80%-&lt;100%",IF(T147&gt;=50%,"&gt;=50%-&lt;80%",IF(T147&gt;=20%,"&gt;=20%-&lt;50%","&lt;20%")))))</f>
        <v>&gt;=20%-&lt;50%</v>
      </c>
      <c r="V147" s="53">
        <f t="shared" ref="V147:V155" si="158">S147/$B$3*$B$2</f>
        <v>42873.21428571429</v>
      </c>
      <c r="W147" s="54">
        <f t="shared" ref="W147:W155" si="159">IFERROR(V147/R147,2)</f>
        <v>0.34298571428571434</v>
      </c>
    </row>
    <row r="148" spans="1:23" x14ac:dyDescent="0.3">
      <c r="A148" s="8" t="s">
        <v>785</v>
      </c>
      <c r="B148" s="5" t="s">
        <v>786</v>
      </c>
      <c r="C148" s="46" t="s">
        <v>814</v>
      </c>
      <c r="D148" s="46" t="s">
        <v>815</v>
      </c>
      <c r="E148" s="46" t="s">
        <v>789</v>
      </c>
      <c r="F148" s="46" t="s">
        <v>311</v>
      </c>
      <c r="G148" s="46" t="s">
        <v>1950</v>
      </c>
      <c r="H148" s="47"/>
      <c r="I148" s="47" t="s">
        <v>13</v>
      </c>
      <c r="J148" s="48" t="s">
        <v>11</v>
      </c>
      <c r="K148" s="45" t="s">
        <v>11</v>
      </c>
      <c r="L148" s="49">
        <v>80000</v>
      </c>
      <c r="M148" s="50">
        <v>101740</v>
      </c>
      <c r="N148" s="51">
        <f t="shared" si="152"/>
        <v>1.2717499999999999</v>
      </c>
      <c r="O148" s="51" t="str">
        <f t="shared" si="153"/>
        <v>120% equal &amp; above</v>
      </c>
      <c r="P148" s="50">
        <f t="shared" si="154"/>
        <v>109007.14285714286</v>
      </c>
      <c r="Q148" s="51">
        <f t="shared" si="155"/>
        <v>1.3625892857142856</v>
      </c>
      <c r="R148" s="52">
        <v>203986.66666666666</v>
      </c>
      <c r="S148" s="53">
        <v>170600</v>
      </c>
      <c r="T148" s="54">
        <f t="shared" si="156"/>
        <v>0.83632917184129685</v>
      </c>
      <c r="U148" s="54" t="str">
        <f t="shared" si="157"/>
        <v>&gt;=80%-&lt;100%</v>
      </c>
      <c r="V148" s="53">
        <f t="shared" si="158"/>
        <v>182785.71428571429</v>
      </c>
      <c r="W148" s="54">
        <f t="shared" si="159"/>
        <v>0.89606696982996092</v>
      </c>
    </row>
    <row r="149" spans="1:23" x14ac:dyDescent="0.3">
      <c r="A149" s="8" t="s">
        <v>785</v>
      </c>
      <c r="B149" s="5" t="s">
        <v>786</v>
      </c>
      <c r="C149" s="46" t="s">
        <v>1405</v>
      </c>
      <c r="D149" s="46" t="s">
        <v>1406</v>
      </c>
      <c r="E149" s="46" t="s">
        <v>789</v>
      </c>
      <c r="F149" s="46" t="s">
        <v>311</v>
      </c>
      <c r="G149" s="46" t="s">
        <v>1955</v>
      </c>
      <c r="H149" s="47"/>
      <c r="I149" s="47" t="s">
        <v>1872</v>
      </c>
      <c r="J149" s="48" t="s">
        <v>11</v>
      </c>
      <c r="K149" s="45" t="s">
        <v>11</v>
      </c>
      <c r="L149" s="49">
        <v>100000</v>
      </c>
      <c r="M149" s="50">
        <v>124175</v>
      </c>
      <c r="N149" s="51">
        <f t="shared" si="152"/>
        <v>1.2417499999999999</v>
      </c>
      <c r="O149" s="51" t="str">
        <f t="shared" si="153"/>
        <v>120% equal &amp; above</v>
      </c>
      <c r="P149" s="50">
        <f t="shared" si="154"/>
        <v>133044.64285714284</v>
      </c>
      <c r="Q149" s="51">
        <f t="shared" si="155"/>
        <v>1.3304464285714284</v>
      </c>
      <c r="R149" s="52">
        <v>180000</v>
      </c>
      <c r="S149" s="53">
        <v>164335</v>
      </c>
      <c r="T149" s="54">
        <f t="shared" si="156"/>
        <v>0.91297222222222219</v>
      </c>
      <c r="U149" s="54" t="str">
        <f t="shared" si="157"/>
        <v>&gt;=80%-&lt;100%</v>
      </c>
      <c r="V149" s="53">
        <f t="shared" si="158"/>
        <v>176073.21428571429</v>
      </c>
      <c r="W149" s="54">
        <f t="shared" si="159"/>
        <v>0.97818452380952381</v>
      </c>
    </row>
    <row r="150" spans="1:23" x14ac:dyDescent="0.3">
      <c r="A150" s="8" t="s">
        <v>571</v>
      </c>
      <c r="B150" s="5" t="s">
        <v>572</v>
      </c>
      <c r="C150" s="46" t="s">
        <v>1701</v>
      </c>
      <c r="D150" s="46" t="s">
        <v>1702</v>
      </c>
      <c r="E150" s="46" t="s">
        <v>574</v>
      </c>
      <c r="F150" s="46" t="s">
        <v>311</v>
      </c>
      <c r="G150" s="46" t="s">
        <v>1887</v>
      </c>
      <c r="H150" s="47"/>
      <c r="I150" s="47" t="s">
        <v>1872</v>
      </c>
      <c r="J150" s="48" t="s">
        <v>11</v>
      </c>
      <c r="K150" s="45" t="s">
        <v>11</v>
      </c>
      <c r="L150" s="49">
        <v>100000</v>
      </c>
      <c r="M150" s="50">
        <v>104640</v>
      </c>
      <c r="N150" s="51">
        <f t="shared" si="152"/>
        <v>1.0464</v>
      </c>
      <c r="O150" s="51" t="str">
        <f t="shared" si="153"/>
        <v>&gt;=100%- &lt;120%</v>
      </c>
      <c r="P150" s="50">
        <f t="shared" si="154"/>
        <v>112114.28571428572</v>
      </c>
      <c r="Q150" s="51">
        <f t="shared" si="155"/>
        <v>1.1211428571428572</v>
      </c>
      <c r="R150" s="52">
        <v>180000</v>
      </c>
      <c r="S150" s="53">
        <v>100840</v>
      </c>
      <c r="T150" s="54">
        <f t="shared" si="156"/>
        <v>0.56022222222222218</v>
      </c>
      <c r="U150" s="54" t="str">
        <f t="shared" si="157"/>
        <v>&gt;=50%-&lt;80%</v>
      </c>
      <c r="V150" s="53">
        <f t="shared" si="158"/>
        <v>108042.85714285714</v>
      </c>
      <c r="W150" s="54">
        <f t="shared" si="159"/>
        <v>0.60023809523809524</v>
      </c>
    </row>
    <row r="151" spans="1:23" x14ac:dyDescent="0.3">
      <c r="A151" s="8" t="s">
        <v>415</v>
      </c>
      <c r="B151" s="5" t="s">
        <v>416</v>
      </c>
      <c r="C151" s="46" t="s">
        <v>1807</v>
      </c>
      <c r="D151" s="46" t="s">
        <v>1808</v>
      </c>
      <c r="E151" s="46" t="s">
        <v>310</v>
      </c>
      <c r="F151" s="46" t="s">
        <v>311</v>
      </c>
      <c r="G151" s="46" t="s">
        <v>1907</v>
      </c>
      <c r="H151" s="47"/>
      <c r="I151" s="47" t="s">
        <v>1872</v>
      </c>
      <c r="J151" s="48" t="s">
        <v>11</v>
      </c>
      <c r="K151" s="45" t="s">
        <v>11</v>
      </c>
      <c r="L151" s="49">
        <v>100000</v>
      </c>
      <c r="M151" s="50">
        <v>50430</v>
      </c>
      <c r="N151" s="51">
        <f t="shared" si="152"/>
        <v>0.50429999999999997</v>
      </c>
      <c r="O151" s="51" t="str">
        <f t="shared" si="153"/>
        <v>&gt;=50%-&lt;80%</v>
      </c>
      <c r="P151" s="50">
        <f t="shared" si="154"/>
        <v>54032.142857142862</v>
      </c>
      <c r="Q151" s="51">
        <f t="shared" si="155"/>
        <v>0.54032142857142862</v>
      </c>
      <c r="R151" s="52">
        <v>180000</v>
      </c>
      <c r="S151" s="53">
        <v>108070</v>
      </c>
      <c r="T151" s="54">
        <f t="shared" si="156"/>
        <v>0.60038888888888886</v>
      </c>
      <c r="U151" s="54" t="str">
        <f t="shared" si="157"/>
        <v>&gt;=50%-&lt;80%</v>
      </c>
      <c r="V151" s="53">
        <f t="shared" si="158"/>
        <v>115789.28571428572</v>
      </c>
      <c r="W151" s="54">
        <f t="shared" si="159"/>
        <v>0.64327380952380964</v>
      </c>
    </row>
    <row r="152" spans="1:23" x14ac:dyDescent="0.3">
      <c r="A152" s="8" t="s">
        <v>776</v>
      </c>
      <c r="B152" s="5" t="s">
        <v>777</v>
      </c>
      <c r="C152" s="46" t="s">
        <v>1695</v>
      </c>
      <c r="D152" s="46" t="s">
        <v>2758</v>
      </c>
      <c r="E152" s="46" t="s">
        <v>574</v>
      </c>
      <c r="F152" s="46" t="s">
        <v>311</v>
      </c>
      <c r="G152" s="46" t="s">
        <v>1966</v>
      </c>
      <c r="H152" s="47"/>
      <c r="I152" s="47" t="s">
        <v>1872</v>
      </c>
      <c r="J152" s="48" t="s">
        <v>11</v>
      </c>
      <c r="K152" s="45" t="s">
        <v>11</v>
      </c>
      <c r="L152" s="49">
        <v>80000</v>
      </c>
      <c r="M152" s="50">
        <v>107950</v>
      </c>
      <c r="N152" s="51">
        <f t="shared" si="152"/>
        <v>1.349375</v>
      </c>
      <c r="O152" s="51" t="str">
        <f t="shared" si="153"/>
        <v>120% equal &amp; above</v>
      </c>
      <c r="P152" s="50">
        <f t="shared" si="154"/>
        <v>115660.71428571428</v>
      </c>
      <c r="Q152" s="51">
        <f t="shared" si="155"/>
        <v>1.4457589285714285</v>
      </c>
      <c r="R152" s="52">
        <v>200000</v>
      </c>
      <c r="S152" s="53">
        <v>156635</v>
      </c>
      <c r="T152" s="54">
        <f t="shared" si="156"/>
        <v>0.78317499999999995</v>
      </c>
      <c r="U152" s="54" t="str">
        <f t="shared" si="157"/>
        <v>&gt;=50%-&lt;80%</v>
      </c>
      <c r="V152" s="53">
        <f t="shared" si="158"/>
        <v>167823.21428571429</v>
      </c>
      <c r="W152" s="54">
        <f t="shared" si="159"/>
        <v>0.83911607142857148</v>
      </c>
    </row>
    <row r="153" spans="1:23" x14ac:dyDescent="0.3">
      <c r="A153" s="8" t="s">
        <v>776</v>
      </c>
      <c r="B153" s="5" t="s">
        <v>777</v>
      </c>
      <c r="C153" s="46" t="s">
        <v>1711</v>
      </c>
      <c r="D153" s="46" t="s">
        <v>1712</v>
      </c>
      <c r="E153" s="46" t="s">
        <v>574</v>
      </c>
      <c r="F153" s="46" t="s">
        <v>311</v>
      </c>
      <c r="G153" s="46" t="s">
        <v>1943</v>
      </c>
      <c r="H153" s="47"/>
      <c r="I153" s="47" t="s">
        <v>13</v>
      </c>
      <c r="J153" s="48" t="s">
        <v>11</v>
      </c>
      <c r="K153" s="45" t="s">
        <v>11</v>
      </c>
      <c r="L153" s="49">
        <v>80000</v>
      </c>
      <c r="M153" s="50">
        <v>42095</v>
      </c>
      <c r="N153" s="51">
        <f t="shared" si="152"/>
        <v>0.52618750000000003</v>
      </c>
      <c r="O153" s="51" t="str">
        <f t="shared" si="153"/>
        <v>&gt;=50%-&lt;80%</v>
      </c>
      <c r="P153" s="50">
        <f t="shared" si="154"/>
        <v>45101.78571428571</v>
      </c>
      <c r="Q153" s="51">
        <f t="shared" si="155"/>
        <v>0.56377232142857137</v>
      </c>
      <c r="R153" s="52">
        <v>200000</v>
      </c>
      <c r="S153" s="53">
        <v>149375</v>
      </c>
      <c r="T153" s="54">
        <f t="shared" si="156"/>
        <v>0.74687499999999996</v>
      </c>
      <c r="U153" s="54" t="str">
        <f t="shared" si="157"/>
        <v>&gt;=50%-&lt;80%</v>
      </c>
      <c r="V153" s="53">
        <f t="shared" si="158"/>
        <v>160044.64285714284</v>
      </c>
      <c r="W153" s="54">
        <f t="shared" si="159"/>
        <v>0.80022321428571419</v>
      </c>
    </row>
    <row r="154" spans="1:23" x14ac:dyDescent="0.3">
      <c r="A154" s="8" t="s">
        <v>770</v>
      </c>
      <c r="B154" s="5" t="s">
        <v>771</v>
      </c>
      <c r="C154" s="46" t="s">
        <v>1696</v>
      </c>
      <c r="D154" s="46" t="s">
        <v>1697</v>
      </c>
      <c r="E154" s="46" t="s">
        <v>574</v>
      </c>
      <c r="F154" s="46" t="s">
        <v>311</v>
      </c>
      <c r="G154" s="46" t="s">
        <v>1965</v>
      </c>
      <c r="H154" s="47"/>
      <c r="I154" s="47" t="s">
        <v>1872</v>
      </c>
      <c r="J154" s="48" t="s">
        <v>11</v>
      </c>
      <c r="K154" s="45" t="s">
        <v>11</v>
      </c>
      <c r="L154" s="49">
        <v>130000</v>
      </c>
      <c r="M154" s="50">
        <v>75750</v>
      </c>
      <c r="N154" s="51">
        <f t="shared" si="152"/>
        <v>0.58269230769230773</v>
      </c>
      <c r="O154" s="51" t="str">
        <f t="shared" si="153"/>
        <v>&gt;=50%-&lt;80%</v>
      </c>
      <c r="P154" s="50">
        <f t="shared" si="154"/>
        <v>81160.714285714275</v>
      </c>
      <c r="Q154" s="51">
        <f t="shared" si="155"/>
        <v>0.6243131868131867</v>
      </c>
      <c r="R154" s="52">
        <v>150000</v>
      </c>
      <c r="S154" s="53">
        <v>46940</v>
      </c>
      <c r="T154" s="54">
        <f t="shared" si="156"/>
        <v>0.31293333333333334</v>
      </c>
      <c r="U154" s="54" t="str">
        <f t="shared" si="157"/>
        <v>&gt;=20%-&lt;50%</v>
      </c>
      <c r="V154" s="53">
        <f t="shared" si="158"/>
        <v>50292.857142857138</v>
      </c>
      <c r="W154" s="54">
        <f t="shared" si="159"/>
        <v>0.33528571428571424</v>
      </c>
    </row>
    <row r="155" spans="1:23" x14ac:dyDescent="0.3">
      <c r="A155" s="8" t="s">
        <v>633</v>
      </c>
      <c r="B155" s="5" t="s">
        <v>128</v>
      </c>
      <c r="C155" s="46" t="s">
        <v>654</v>
      </c>
      <c r="D155" s="46" t="s">
        <v>655</v>
      </c>
      <c r="E155" s="46" t="s">
        <v>589</v>
      </c>
      <c r="F155" s="46" t="s">
        <v>311</v>
      </c>
      <c r="G155" s="46" t="s">
        <v>1924</v>
      </c>
      <c r="H155" s="47"/>
      <c r="I155" s="47" t="s">
        <v>13</v>
      </c>
      <c r="J155" s="48" t="s">
        <v>11</v>
      </c>
      <c r="K155" s="45" t="s">
        <v>11</v>
      </c>
      <c r="L155" s="49">
        <v>154369.38</v>
      </c>
      <c r="M155" s="50">
        <v>83760</v>
      </c>
      <c r="N155" s="51">
        <f t="shared" si="152"/>
        <v>0.54259465186684042</v>
      </c>
      <c r="O155" s="51" t="str">
        <f t="shared" si="153"/>
        <v>&gt;=50%-&lt;80%</v>
      </c>
      <c r="P155" s="50">
        <f t="shared" si="154"/>
        <v>89742.857142857145</v>
      </c>
      <c r="Q155" s="51">
        <f t="shared" si="155"/>
        <v>0.58135141271447188</v>
      </c>
      <c r="R155" s="52">
        <v>125000</v>
      </c>
      <c r="S155" s="53">
        <v>39420</v>
      </c>
      <c r="T155" s="54">
        <f t="shared" si="156"/>
        <v>0.31535999999999997</v>
      </c>
      <c r="U155" s="54" t="str">
        <f t="shared" si="157"/>
        <v>&gt;=20%-&lt;50%</v>
      </c>
      <c r="V155" s="53">
        <f t="shared" si="158"/>
        <v>42235.71428571429</v>
      </c>
      <c r="W155" s="54">
        <f t="shared" si="159"/>
        <v>0.33788571428571434</v>
      </c>
    </row>
    <row r="156" spans="1:23" x14ac:dyDescent="0.3">
      <c r="A156" s="8" t="s">
        <v>585</v>
      </c>
      <c r="B156" s="5" t="s">
        <v>586</v>
      </c>
      <c r="C156" s="46" t="s">
        <v>1547</v>
      </c>
      <c r="D156" s="46" t="s">
        <v>1548</v>
      </c>
      <c r="E156" s="46" t="s">
        <v>589</v>
      </c>
      <c r="F156" s="46" t="s">
        <v>311</v>
      </c>
      <c r="G156" s="46" t="s">
        <v>1918</v>
      </c>
      <c r="H156" s="47"/>
      <c r="I156" s="47" t="s">
        <v>13</v>
      </c>
      <c r="J156" s="48" t="s">
        <v>11</v>
      </c>
      <c r="K156" s="45" t="s">
        <v>11</v>
      </c>
      <c r="L156" s="49">
        <v>68978.25</v>
      </c>
      <c r="M156" s="50">
        <v>19070</v>
      </c>
      <c r="N156" s="51">
        <f t="shared" ref="N156:N165" si="160">IFERROR(M156/L156,2)</f>
        <v>0.27646395784178346</v>
      </c>
      <c r="O156" s="51" t="str">
        <f t="shared" ref="O156:O163" si="161">IF(N156&gt;=120%, "120% equal &amp; above", IF(N156&gt;=100%,"&gt;=100%- &lt;120%",IF(N156&gt;=80%,"&gt;=80%-&lt;100%",IF(N156&gt;=50%,"&gt;=50%-&lt;80%",IF(N156&gt;=20%,"&gt;=20%-&lt;50%","&lt;20%")))))</f>
        <v>&gt;=20%-&lt;50%</v>
      </c>
      <c r="P156" s="50">
        <f t="shared" ref="P156:P165" si="162">M156/$B$3*$B$2</f>
        <v>20432.142857142855</v>
      </c>
      <c r="Q156" s="51">
        <f t="shared" ref="Q156:Q163" si="163">IFERROR(P156/L156,2)</f>
        <v>0.29621138340191083</v>
      </c>
      <c r="R156" s="52">
        <v>207652</v>
      </c>
      <c r="S156" s="53">
        <v>39475</v>
      </c>
      <c r="T156" s="54">
        <f t="shared" ref="T156:T165" si="164">IFERROR(S156/R156,2)</f>
        <v>0.19010170862789666</v>
      </c>
      <c r="U156" s="54" t="str">
        <f t="shared" ref="U156:U165" si="165">IF(T156&gt;=120%, "120% equal &amp; above", IF(T156&gt;=100%,"&gt;=100%- &lt;120%",IF(T156&gt;=80%,"&gt;=80%-&lt;100%",IF(T156&gt;=50%,"&gt;=50%-&lt;80%",IF(T156&gt;=20%,"&gt;=20%-&lt;50%","&lt;20%")))))</f>
        <v>&lt;20%</v>
      </c>
      <c r="V156" s="53">
        <f t="shared" ref="V156:V165" si="166">S156/$B$3*$B$2</f>
        <v>42294.642857142862</v>
      </c>
      <c r="W156" s="54">
        <f t="shared" ref="W156:W165" si="167">IFERROR(V156/R156,2)</f>
        <v>0.20368040210131788</v>
      </c>
    </row>
    <row r="157" spans="1:23" x14ac:dyDescent="0.3">
      <c r="A157" s="8" t="s">
        <v>785</v>
      </c>
      <c r="B157" s="5" t="s">
        <v>786</v>
      </c>
      <c r="C157" s="46" t="s">
        <v>1307</v>
      </c>
      <c r="D157" s="46" t="s">
        <v>187</v>
      </c>
      <c r="E157" s="46" t="s">
        <v>789</v>
      </c>
      <c r="F157" s="46" t="s">
        <v>311</v>
      </c>
      <c r="G157" s="46" t="s">
        <v>1949</v>
      </c>
      <c r="H157" s="47"/>
      <c r="I157" s="47" t="s">
        <v>1872</v>
      </c>
      <c r="J157" s="48" t="s">
        <v>11</v>
      </c>
      <c r="K157" s="45" t="s">
        <v>11</v>
      </c>
      <c r="L157" s="49">
        <v>250000</v>
      </c>
      <c r="M157" s="50">
        <v>222250</v>
      </c>
      <c r="N157" s="51">
        <f t="shared" si="160"/>
        <v>0.88900000000000001</v>
      </c>
      <c r="O157" s="51" t="str">
        <f t="shared" si="161"/>
        <v>&gt;=80%-&lt;100%</v>
      </c>
      <c r="P157" s="50">
        <f t="shared" si="162"/>
        <v>238125</v>
      </c>
      <c r="Q157" s="51">
        <f t="shared" si="163"/>
        <v>0.95250000000000001</v>
      </c>
      <c r="R157" s="52">
        <v>26000</v>
      </c>
      <c r="S157" s="53">
        <v>46500</v>
      </c>
      <c r="T157" s="54">
        <f t="shared" si="164"/>
        <v>1.7884615384615385</v>
      </c>
      <c r="U157" s="54" t="str">
        <f t="shared" si="165"/>
        <v>120% equal &amp; above</v>
      </c>
      <c r="V157" s="53">
        <f t="shared" si="166"/>
        <v>49821.428571428572</v>
      </c>
      <c r="W157" s="54">
        <f t="shared" si="167"/>
        <v>1.9162087912087913</v>
      </c>
    </row>
    <row r="158" spans="1:23" x14ac:dyDescent="0.3">
      <c r="A158" s="8" t="s">
        <v>667</v>
      </c>
      <c r="B158" s="5" t="s">
        <v>668</v>
      </c>
      <c r="C158" s="46" t="s">
        <v>669</v>
      </c>
      <c r="D158" s="46" t="s">
        <v>216</v>
      </c>
      <c r="E158" s="46" t="s">
        <v>589</v>
      </c>
      <c r="F158" s="46" t="s">
        <v>311</v>
      </c>
      <c r="G158" s="46" t="s">
        <v>1886</v>
      </c>
      <c r="H158" s="47"/>
      <c r="I158" s="47" t="s">
        <v>13</v>
      </c>
      <c r="J158" s="48" t="s">
        <v>11</v>
      </c>
      <c r="K158" s="45" t="s">
        <v>11</v>
      </c>
      <c r="L158" s="49">
        <v>76832.55</v>
      </c>
      <c r="M158" s="50">
        <v>66440</v>
      </c>
      <c r="N158" s="51">
        <f t="shared" si="160"/>
        <v>0.86473766652284734</v>
      </c>
      <c r="O158" s="51" t="str">
        <f t="shared" si="161"/>
        <v>&gt;=80%-&lt;100%</v>
      </c>
      <c r="P158" s="50">
        <f t="shared" si="162"/>
        <v>71185.714285714275</v>
      </c>
      <c r="Q158" s="51">
        <f t="shared" si="163"/>
        <v>0.92650464270305066</v>
      </c>
      <c r="R158" s="52">
        <v>199021.19999999998</v>
      </c>
      <c r="S158" s="53">
        <v>129160</v>
      </c>
      <c r="T158" s="54">
        <f t="shared" si="164"/>
        <v>0.64897608897946557</v>
      </c>
      <c r="U158" s="54" t="str">
        <f t="shared" si="165"/>
        <v>&gt;=50%-&lt;80%</v>
      </c>
      <c r="V158" s="53">
        <f t="shared" si="166"/>
        <v>138385.71428571429</v>
      </c>
      <c r="W158" s="54">
        <f t="shared" si="167"/>
        <v>0.69533152390657027</v>
      </c>
    </row>
    <row r="159" spans="1:23" x14ac:dyDescent="0.3">
      <c r="A159" s="8" t="s">
        <v>785</v>
      </c>
      <c r="B159" s="5" t="s">
        <v>786</v>
      </c>
      <c r="C159" s="46" t="s">
        <v>850</v>
      </c>
      <c r="D159" s="46" t="s">
        <v>851</v>
      </c>
      <c r="E159" s="46" t="s">
        <v>789</v>
      </c>
      <c r="F159" s="46" t="s">
        <v>311</v>
      </c>
      <c r="G159" s="46" t="s">
        <v>1948</v>
      </c>
      <c r="H159" s="47"/>
      <c r="I159" s="47" t="s">
        <v>13</v>
      </c>
      <c r="J159" s="48" t="s">
        <v>11</v>
      </c>
      <c r="K159" s="45" t="s">
        <v>11</v>
      </c>
      <c r="L159" s="49">
        <v>150245.04</v>
      </c>
      <c r="M159" s="50">
        <v>59375</v>
      </c>
      <c r="N159" s="51">
        <f t="shared" si="160"/>
        <v>0.39518775461739036</v>
      </c>
      <c r="O159" s="51" t="str">
        <f t="shared" si="161"/>
        <v>&gt;=20%-&lt;50%</v>
      </c>
      <c r="P159" s="50">
        <f t="shared" si="162"/>
        <v>63616.071428571428</v>
      </c>
      <c r="Q159" s="51">
        <f t="shared" si="163"/>
        <v>0.42341545137577535</v>
      </c>
      <c r="R159" s="52">
        <v>125000</v>
      </c>
      <c r="S159" s="53">
        <v>0</v>
      </c>
      <c r="T159" s="54">
        <f t="shared" si="164"/>
        <v>0</v>
      </c>
      <c r="U159" s="54" t="str">
        <f t="shared" si="165"/>
        <v>&lt;20%</v>
      </c>
      <c r="V159" s="53">
        <f t="shared" si="166"/>
        <v>0</v>
      </c>
      <c r="W159" s="54">
        <f t="shared" si="167"/>
        <v>0</v>
      </c>
    </row>
    <row r="160" spans="1:23" x14ac:dyDescent="0.3">
      <c r="A160" s="8" t="s">
        <v>585</v>
      </c>
      <c r="B160" s="5" t="s">
        <v>586</v>
      </c>
      <c r="C160" s="46" t="s">
        <v>606</v>
      </c>
      <c r="D160" s="46" t="s">
        <v>607</v>
      </c>
      <c r="E160" s="46" t="s">
        <v>589</v>
      </c>
      <c r="F160" s="46" t="s">
        <v>311</v>
      </c>
      <c r="G160" s="46" t="s">
        <v>1921</v>
      </c>
      <c r="H160" s="47"/>
      <c r="I160" s="47" t="s">
        <v>13</v>
      </c>
      <c r="J160" s="48" t="s">
        <v>11</v>
      </c>
      <c r="K160" s="45" t="s">
        <v>11</v>
      </c>
      <c r="L160" s="49">
        <v>149610.07999999999</v>
      </c>
      <c r="M160" s="50">
        <v>185600</v>
      </c>
      <c r="N160" s="51">
        <f t="shared" si="160"/>
        <v>1.2405581228216709</v>
      </c>
      <c r="O160" s="51" t="str">
        <f t="shared" si="161"/>
        <v>120% equal &amp; above</v>
      </c>
      <c r="P160" s="50">
        <f t="shared" si="162"/>
        <v>198857.14285714284</v>
      </c>
      <c r="Q160" s="51">
        <f t="shared" si="163"/>
        <v>1.329169417308933</v>
      </c>
      <c r="R160" s="52">
        <v>125000</v>
      </c>
      <c r="S160" s="53">
        <v>122050</v>
      </c>
      <c r="T160" s="54">
        <f t="shared" si="164"/>
        <v>0.97640000000000005</v>
      </c>
      <c r="U160" s="54" t="str">
        <f t="shared" si="165"/>
        <v>&gt;=80%-&lt;100%</v>
      </c>
      <c r="V160" s="53">
        <f t="shared" si="166"/>
        <v>130767.85714285714</v>
      </c>
      <c r="W160" s="54">
        <f t="shared" si="167"/>
        <v>1.0461428571428573</v>
      </c>
    </row>
    <row r="161" spans="1:23" x14ac:dyDescent="0.3">
      <c r="A161" s="8" t="s">
        <v>585</v>
      </c>
      <c r="B161" s="5" t="s">
        <v>586</v>
      </c>
      <c r="C161" s="46" t="s">
        <v>614</v>
      </c>
      <c r="D161" s="46" t="s">
        <v>615</v>
      </c>
      <c r="E161" s="46" t="s">
        <v>589</v>
      </c>
      <c r="F161" s="46" t="s">
        <v>311</v>
      </c>
      <c r="G161" s="46" t="s">
        <v>1922</v>
      </c>
      <c r="H161" s="47"/>
      <c r="I161" s="47" t="s">
        <v>1872</v>
      </c>
      <c r="J161" s="48" t="s">
        <v>11</v>
      </c>
      <c r="K161" s="45" t="s">
        <v>11</v>
      </c>
      <c r="L161" s="49">
        <v>120262.2</v>
      </c>
      <c r="M161" s="50">
        <v>110380</v>
      </c>
      <c r="N161" s="51">
        <f t="shared" si="160"/>
        <v>0.91782787941680766</v>
      </c>
      <c r="O161" s="51" t="str">
        <f t="shared" si="161"/>
        <v>&gt;=80%-&lt;100%</v>
      </c>
      <c r="P161" s="50">
        <f t="shared" si="162"/>
        <v>118264.28571428572</v>
      </c>
      <c r="Q161" s="51">
        <f t="shared" si="163"/>
        <v>0.98338701366086545</v>
      </c>
      <c r="R161" s="52">
        <v>153956.4</v>
      </c>
      <c r="S161" s="53">
        <v>197120</v>
      </c>
      <c r="T161" s="54">
        <f t="shared" si="164"/>
        <v>1.2803624922380623</v>
      </c>
      <c r="U161" s="54" t="str">
        <f t="shared" si="165"/>
        <v>120% equal &amp; above</v>
      </c>
      <c r="V161" s="53">
        <f t="shared" si="166"/>
        <v>211200</v>
      </c>
      <c r="W161" s="54">
        <f t="shared" si="167"/>
        <v>1.3718169559693525</v>
      </c>
    </row>
    <row r="162" spans="1:23" x14ac:dyDescent="0.3">
      <c r="A162" s="8" t="s">
        <v>324</v>
      </c>
      <c r="B162" s="5" t="s">
        <v>325</v>
      </c>
      <c r="C162" s="46" t="s">
        <v>362</v>
      </c>
      <c r="D162" s="46" t="s">
        <v>159</v>
      </c>
      <c r="E162" s="46" t="s">
        <v>310</v>
      </c>
      <c r="F162" s="46" t="s">
        <v>311</v>
      </c>
      <c r="G162" s="46" t="s">
        <v>1893</v>
      </c>
      <c r="H162" s="47"/>
      <c r="I162" s="47" t="s">
        <v>1872</v>
      </c>
      <c r="J162" s="48" t="s">
        <v>11</v>
      </c>
      <c r="K162" s="45" t="s">
        <v>11</v>
      </c>
      <c r="L162" s="49">
        <v>71280</v>
      </c>
      <c r="M162" s="50">
        <v>69210</v>
      </c>
      <c r="N162" s="51">
        <f t="shared" si="160"/>
        <v>0.97095959595959591</v>
      </c>
      <c r="O162" s="51" t="str">
        <f t="shared" si="161"/>
        <v>&gt;=80%-&lt;100%</v>
      </c>
      <c r="P162" s="50">
        <f t="shared" si="162"/>
        <v>74153.57142857142</v>
      </c>
      <c r="Q162" s="51">
        <f t="shared" si="163"/>
        <v>1.0403138528138527</v>
      </c>
      <c r="R162" s="52">
        <v>200000</v>
      </c>
      <c r="S162" s="53">
        <v>60650</v>
      </c>
      <c r="T162" s="54">
        <f t="shared" si="164"/>
        <v>0.30325000000000002</v>
      </c>
      <c r="U162" s="54" t="str">
        <f t="shared" si="165"/>
        <v>&gt;=20%-&lt;50%</v>
      </c>
      <c r="V162" s="53">
        <f t="shared" si="166"/>
        <v>64982.142857142855</v>
      </c>
      <c r="W162" s="54">
        <f t="shared" si="167"/>
        <v>0.32491071428571427</v>
      </c>
    </row>
    <row r="163" spans="1:23" x14ac:dyDescent="0.3">
      <c r="A163" s="8" t="s">
        <v>770</v>
      </c>
      <c r="B163" s="5" t="s">
        <v>771</v>
      </c>
      <c r="C163" s="46" t="s">
        <v>1404</v>
      </c>
      <c r="D163" s="46" t="s">
        <v>262</v>
      </c>
      <c r="E163" s="46" t="s">
        <v>574</v>
      </c>
      <c r="F163" s="46" t="s">
        <v>311</v>
      </c>
      <c r="G163" s="46" t="s">
        <v>1965</v>
      </c>
      <c r="H163" s="47"/>
      <c r="I163" s="47" t="s">
        <v>1872</v>
      </c>
      <c r="J163" s="48" t="s">
        <v>11</v>
      </c>
      <c r="K163" s="45" t="s">
        <v>11</v>
      </c>
      <c r="L163" s="49">
        <v>150000</v>
      </c>
      <c r="M163" s="50">
        <v>167625</v>
      </c>
      <c r="N163" s="51">
        <f t="shared" si="160"/>
        <v>1.1174999999999999</v>
      </c>
      <c r="O163" s="51" t="str">
        <f t="shared" si="161"/>
        <v>&gt;=100%- &lt;120%</v>
      </c>
      <c r="P163" s="50">
        <f t="shared" si="162"/>
        <v>179598.21428571429</v>
      </c>
      <c r="Q163" s="51">
        <f t="shared" si="163"/>
        <v>1.1973214285714286</v>
      </c>
      <c r="R163" s="52">
        <v>120000</v>
      </c>
      <c r="S163" s="53">
        <v>121045</v>
      </c>
      <c r="T163" s="54">
        <f t="shared" si="164"/>
        <v>1.0087083333333333</v>
      </c>
      <c r="U163" s="54" t="str">
        <f t="shared" si="165"/>
        <v>&gt;=100%- &lt;120%</v>
      </c>
      <c r="V163" s="53">
        <f t="shared" si="166"/>
        <v>129691.07142857143</v>
      </c>
      <c r="W163" s="54">
        <f t="shared" si="167"/>
        <v>1.0807589285714285</v>
      </c>
    </row>
    <row r="164" spans="1:23" x14ac:dyDescent="0.3">
      <c r="A164" s="8" t="s">
        <v>374</v>
      </c>
      <c r="B164" s="5" t="s">
        <v>375</v>
      </c>
      <c r="C164" s="46" t="s">
        <v>1175</v>
      </c>
      <c r="D164" s="46" t="s">
        <v>1176</v>
      </c>
      <c r="E164" s="46" t="s">
        <v>311</v>
      </c>
      <c r="F164" s="46" t="s">
        <v>311</v>
      </c>
      <c r="G164" s="46" t="s">
        <v>1938</v>
      </c>
      <c r="H164" s="47"/>
      <c r="I164" s="47" t="s">
        <v>1872</v>
      </c>
      <c r="J164" s="48" t="s">
        <v>11</v>
      </c>
      <c r="K164" s="45" t="s">
        <v>11</v>
      </c>
      <c r="L164" s="49">
        <v>150000</v>
      </c>
      <c r="M164" s="50">
        <v>138065</v>
      </c>
      <c r="N164" s="51">
        <f t="shared" si="160"/>
        <v>0.92043333333333333</v>
      </c>
      <c r="O164" s="51"/>
      <c r="P164" s="50">
        <f t="shared" si="162"/>
        <v>147926.78571428571</v>
      </c>
      <c r="Q164" s="51"/>
      <c r="R164" s="52">
        <v>120000</v>
      </c>
      <c r="S164" s="53">
        <v>102260</v>
      </c>
      <c r="T164" s="54">
        <f t="shared" si="164"/>
        <v>0.85216666666666663</v>
      </c>
      <c r="U164" s="54" t="str">
        <f t="shared" si="165"/>
        <v>&gt;=80%-&lt;100%</v>
      </c>
      <c r="V164" s="53">
        <f t="shared" si="166"/>
        <v>109564.28571428572</v>
      </c>
      <c r="W164" s="54">
        <f t="shared" si="167"/>
        <v>0.91303571428571439</v>
      </c>
    </row>
    <row r="165" spans="1:23" x14ac:dyDescent="0.3">
      <c r="A165" s="8" t="s">
        <v>428</v>
      </c>
      <c r="B165" s="5" t="s">
        <v>429</v>
      </c>
      <c r="C165" s="46" t="s">
        <v>430</v>
      </c>
      <c r="D165" s="46" t="s">
        <v>431</v>
      </c>
      <c r="E165" s="46" t="s">
        <v>310</v>
      </c>
      <c r="F165" s="46" t="s">
        <v>311</v>
      </c>
      <c r="G165" s="46" t="s">
        <v>1904</v>
      </c>
      <c r="H165" s="47"/>
      <c r="I165" s="47" t="s">
        <v>13</v>
      </c>
      <c r="J165" s="48" t="s">
        <v>11</v>
      </c>
      <c r="K165" s="45" t="s">
        <v>11</v>
      </c>
      <c r="L165" s="49">
        <v>120000</v>
      </c>
      <c r="M165" s="50">
        <v>201670</v>
      </c>
      <c r="N165" s="51">
        <f t="shared" si="160"/>
        <v>1.6805833333333333</v>
      </c>
      <c r="O165" s="51"/>
      <c r="P165" s="50">
        <f t="shared" si="162"/>
        <v>216075</v>
      </c>
      <c r="Q165" s="51"/>
      <c r="R165" s="52">
        <v>150000</v>
      </c>
      <c r="S165" s="53">
        <v>158915</v>
      </c>
      <c r="T165" s="54">
        <f t="shared" si="164"/>
        <v>1.0594333333333332</v>
      </c>
      <c r="U165" s="54" t="str">
        <f t="shared" si="165"/>
        <v>&gt;=100%- &lt;120%</v>
      </c>
      <c r="V165" s="53">
        <f t="shared" si="166"/>
        <v>170266.07142857145</v>
      </c>
      <c r="W165" s="54">
        <f t="shared" si="167"/>
        <v>1.1351071428571431</v>
      </c>
    </row>
    <row r="166" spans="1:23" x14ac:dyDescent="0.3">
      <c r="A166" s="8" t="s">
        <v>571</v>
      </c>
      <c r="B166" s="5" t="s">
        <v>572</v>
      </c>
      <c r="C166" s="46" t="s">
        <v>1685</v>
      </c>
      <c r="D166" s="46" t="s">
        <v>1686</v>
      </c>
      <c r="E166" s="46" t="s">
        <v>574</v>
      </c>
      <c r="F166" s="46" t="s">
        <v>311</v>
      </c>
      <c r="G166" s="46" t="s">
        <v>1887</v>
      </c>
      <c r="H166" s="47"/>
      <c r="I166" s="47" t="s">
        <v>1872</v>
      </c>
      <c r="J166" s="48" t="s">
        <v>11</v>
      </c>
      <c r="K166" s="45" t="s">
        <v>11</v>
      </c>
      <c r="L166" s="49">
        <v>120000</v>
      </c>
      <c r="M166" s="50">
        <v>89115</v>
      </c>
      <c r="N166" s="51">
        <f t="shared" ref="N166:N177" si="168">IFERROR(M166/L166,2)</f>
        <v>0.74262499999999998</v>
      </c>
      <c r="O166" s="51" t="str">
        <f t="shared" ref="O166:O177" si="169">IF(N166&gt;=120%, "120% equal &amp; above", IF(N166&gt;=100%,"&gt;=100%- &lt;120%",IF(N166&gt;=80%,"&gt;=80%-&lt;100%",IF(N166&gt;=50%,"&gt;=50%-&lt;80%",IF(N166&gt;=20%,"&gt;=20%-&lt;50%","&lt;20%")))))</f>
        <v>&gt;=50%-&lt;80%</v>
      </c>
      <c r="P166" s="50">
        <f t="shared" ref="P166:P177" si="170">M166/$B$3*$B$2</f>
        <v>95480.357142857145</v>
      </c>
      <c r="Q166" s="51">
        <f t="shared" ref="Q166:Q177" si="171">IFERROR(P166/L166,2)</f>
        <v>0.79566964285714292</v>
      </c>
      <c r="R166" s="52">
        <v>150000</v>
      </c>
      <c r="S166" s="53">
        <v>22440</v>
      </c>
      <c r="T166" s="54">
        <f t="shared" ref="T166:T177" si="172">IFERROR(S166/R166,2)</f>
        <v>0.14960000000000001</v>
      </c>
      <c r="U166" s="54" t="str">
        <f t="shared" ref="U166:U177" si="173">IF(T166&gt;=120%, "120% equal &amp; above", IF(T166&gt;=100%,"&gt;=100%- &lt;120%",IF(T166&gt;=80%,"&gt;=80%-&lt;100%",IF(T166&gt;=50%,"&gt;=50%-&lt;80%",IF(T166&gt;=20%,"&gt;=20%-&lt;50%","&lt;20%")))))</f>
        <v>&lt;20%</v>
      </c>
      <c r="V166" s="53">
        <f t="shared" ref="V166:V177" si="174">S166/$B$3*$B$2</f>
        <v>24042.857142857145</v>
      </c>
      <c r="W166" s="54">
        <f t="shared" ref="W166:W177" si="175">IFERROR(V166/R166,2)</f>
        <v>0.16028571428571431</v>
      </c>
    </row>
    <row r="167" spans="1:23" x14ac:dyDescent="0.3">
      <c r="A167" s="8" t="s">
        <v>307</v>
      </c>
      <c r="B167" s="5" t="s">
        <v>308</v>
      </c>
      <c r="C167" s="46" t="s">
        <v>367</v>
      </c>
      <c r="D167" s="46" t="s">
        <v>368</v>
      </c>
      <c r="E167" s="46" t="s">
        <v>310</v>
      </c>
      <c r="F167" s="46" t="s">
        <v>311</v>
      </c>
      <c r="G167" s="46" t="s">
        <v>1895</v>
      </c>
      <c r="H167" s="47"/>
      <c r="I167" s="47" t="s">
        <v>1872</v>
      </c>
      <c r="J167" s="48" t="s">
        <v>11</v>
      </c>
      <c r="K167" s="45" t="s">
        <v>11</v>
      </c>
      <c r="L167" s="49">
        <v>120000</v>
      </c>
      <c r="M167" s="50">
        <v>142930</v>
      </c>
      <c r="N167" s="51">
        <f t="shared" si="168"/>
        <v>1.1910833333333333</v>
      </c>
      <c r="O167" s="51" t="str">
        <f t="shared" si="169"/>
        <v>&gt;=100%- &lt;120%</v>
      </c>
      <c r="P167" s="50">
        <f t="shared" si="170"/>
        <v>153139.28571428571</v>
      </c>
      <c r="Q167" s="51">
        <f t="shared" si="171"/>
        <v>1.2761607142857143</v>
      </c>
      <c r="R167" s="52">
        <v>150000</v>
      </c>
      <c r="S167" s="53">
        <v>87940</v>
      </c>
      <c r="T167" s="54">
        <f t="shared" si="172"/>
        <v>0.58626666666666671</v>
      </c>
      <c r="U167" s="54" t="str">
        <f t="shared" si="173"/>
        <v>&gt;=50%-&lt;80%</v>
      </c>
      <c r="V167" s="53">
        <f t="shared" si="174"/>
        <v>94221.42857142858</v>
      </c>
      <c r="W167" s="54">
        <f t="shared" si="175"/>
        <v>0.62814285714285722</v>
      </c>
    </row>
    <row r="168" spans="1:23" x14ac:dyDescent="0.3">
      <c r="A168" s="8" t="s">
        <v>836</v>
      </c>
      <c r="B168" s="5" t="s">
        <v>837</v>
      </c>
      <c r="C168" s="46" t="s">
        <v>1110</v>
      </c>
      <c r="D168" s="46" t="s">
        <v>1111</v>
      </c>
      <c r="E168" s="46" t="s">
        <v>789</v>
      </c>
      <c r="F168" s="46" t="s">
        <v>311</v>
      </c>
      <c r="G168" s="46" t="s">
        <v>1953</v>
      </c>
      <c r="H168" s="47"/>
      <c r="I168" s="47" t="s">
        <v>13</v>
      </c>
      <c r="J168" s="48" t="s">
        <v>11</v>
      </c>
      <c r="K168" s="45" t="s">
        <v>11</v>
      </c>
      <c r="L168" s="49">
        <v>65000</v>
      </c>
      <c r="M168" s="50">
        <v>48630</v>
      </c>
      <c r="N168" s="51">
        <f t="shared" si="168"/>
        <v>0.74815384615384617</v>
      </c>
      <c r="O168" s="51" t="str">
        <f t="shared" si="169"/>
        <v>&gt;=50%-&lt;80%</v>
      </c>
      <c r="P168" s="50">
        <f t="shared" si="170"/>
        <v>52103.571428571428</v>
      </c>
      <c r="Q168" s="51">
        <f t="shared" si="171"/>
        <v>0.80159340659340661</v>
      </c>
      <c r="R168" s="52">
        <v>204911</v>
      </c>
      <c r="S168" s="53">
        <v>85520</v>
      </c>
      <c r="T168" s="54">
        <f t="shared" si="172"/>
        <v>0.41735192351801514</v>
      </c>
      <c r="U168" s="54" t="str">
        <f t="shared" si="173"/>
        <v>&gt;=20%-&lt;50%</v>
      </c>
      <c r="V168" s="53">
        <f t="shared" si="174"/>
        <v>91628.57142857142</v>
      </c>
      <c r="W168" s="54">
        <f t="shared" si="175"/>
        <v>0.44716277519787334</v>
      </c>
    </row>
    <row r="169" spans="1:23" x14ac:dyDescent="0.3">
      <c r="A169" s="8" t="s">
        <v>633</v>
      </c>
      <c r="B169" s="5" t="s">
        <v>128</v>
      </c>
      <c r="C169" s="46" t="s">
        <v>1038</v>
      </c>
      <c r="D169" s="46" t="s">
        <v>1039</v>
      </c>
      <c r="E169" s="46" t="s">
        <v>589</v>
      </c>
      <c r="F169" s="46" t="s">
        <v>311</v>
      </c>
      <c r="G169" s="46" t="s">
        <v>1923</v>
      </c>
      <c r="H169" s="47"/>
      <c r="I169" s="47" t="s">
        <v>1872</v>
      </c>
      <c r="J169" s="48" t="s">
        <v>11</v>
      </c>
      <c r="K169" s="45" t="s">
        <v>11</v>
      </c>
      <c r="L169" s="49">
        <v>147017.92000000001</v>
      </c>
      <c r="M169" s="50">
        <v>176620</v>
      </c>
      <c r="N169" s="51">
        <f t="shared" si="168"/>
        <v>1.2013501483356586</v>
      </c>
      <c r="O169" s="51" t="str">
        <f t="shared" si="169"/>
        <v>120% equal &amp; above</v>
      </c>
      <c r="P169" s="50">
        <f t="shared" si="170"/>
        <v>189235.71428571429</v>
      </c>
      <c r="Q169" s="51">
        <f t="shared" si="171"/>
        <v>1.287160873216777</v>
      </c>
      <c r="R169" s="52">
        <v>121993.2</v>
      </c>
      <c r="S169" s="53">
        <v>81005</v>
      </c>
      <c r="T169" s="54">
        <f t="shared" si="172"/>
        <v>0.66401242036441377</v>
      </c>
      <c r="U169" s="54" t="str">
        <f t="shared" si="173"/>
        <v>&gt;=50%-&lt;80%</v>
      </c>
      <c r="V169" s="53">
        <f t="shared" si="174"/>
        <v>86791.07142857142</v>
      </c>
      <c r="W169" s="54">
        <f t="shared" si="175"/>
        <v>0.71144187896187183</v>
      </c>
    </row>
    <row r="170" spans="1:23" x14ac:dyDescent="0.3">
      <c r="A170" s="8" t="s">
        <v>633</v>
      </c>
      <c r="B170" s="5" t="s">
        <v>128</v>
      </c>
      <c r="C170" s="46" t="s">
        <v>1008</v>
      </c>
      <c r="D170" s="46" t="s">
        <v>1009</v>
      </c>
      <c r="E170" s="46" t="s">
        <v>589</v>
      </c>
      <c r="F170" s="46" t="s">
        <v>311</v>
      </c>
      <c r="G170" s="46" t="s">
        <v>1926</v>
      </c>
      <c r="H170" s="47"/>
      <c r="I170" s="47" t="s">
        <v>1872</v>
      </c>
      <c r="J170" s="48" t="s">
        <v>11</v>
      </c>
      <c r="K170" s="45" t="s">
        <v>11</v>
      </c>
      <c r="L170" s="49">
        <v>122692.72500000001</v>
      </c>
      <c r="M170" s="50">
        <v>100525</v>
      </c>
      <c r="N170" s="51">
        <f t="shared" si="168"/>
        <v>0.81932323208242375</v>
      </c>
      <c r="O170" s="51"/>
      <c r="P170" s="50">
        <f t="shared" si="170"/>
        <v>107705.35714285714</v>
      </c>
      <c r="Q170" s="51"/>
      <c r="R170" s="52">
        <v>144703.79999999999</v>
      </c>
      <c r="S170" s="53">
        <v>117790</v>
      </c>
      <c r="T170" s="54">
        <f t="shared" si="172"/>
        <v>0.81400764872795328</v>
      </c>
      <c r="U170" s="54" t="str">
        <f t="shared" si="173"/>
        <v>&gt;=80%-&lt;100%</v>
      </c>
      <c r="V170" s="53">
        <f t="shared" si="174"/>
        <v>126203.57142857143</v>
      </c>
      <c r="W170" s="54">
        <f t="shared" si="175"/>
        <v>0.8721510522085214</v>
      </c>
    </row>
    <row r="171" spans="1:23" x14ac:dyDescent="0.3">
      <c r="A171" s="8" t="s">
        <v>667</v>
      </c>
      <c r="B171" s="5" t="s">
        <v>668</v>
      </c>
      <c r="C171" s="46" t="s">
        <v>1301</v>
      </c>
      <c r="D171" s="46" t="s">
        <v>1302</v>
      </c>
      <c r="E171" s="46" t="s">
        <v>589</v>
      </c>
      <c r="F171" s="46" t="s">
        <v>311</v>
      </c>
      <c r="G171" s="46" t="s">
        <v>1927</v>
      </c>
      <c r="H171" s="47"/>
      <c r="I171" s="47" t="s">
        <v>1872</v>
      </c>
      <c r="J171" s="48" t="s">
        <v>11</v>
      </c>
      <c r="K171" s="45" t="s">
        <v>11</v>
      </c>
      <c r="L171" s="49">
        <v>112638.85</v>
      </c>
      <c r="M171" s="50">
        <v>140080</v>
      </c>
      <c r="N171" s="51">
        <f t="shared" si="168"/>
        <v>1.2436206513116921</v>
      </c>
      <c r="O171" s="51" t="str">
        <f t="shared" si="169"/>
        <v>120% equal &amp; above</v>
      </c>
      <c r="P171" s="50">
        <f t="shared" si="170"/>
        <v>150085.71428571429</v>
      </c>
      <c r="Q171" s="51">
        <f t="shared" si="171"/>
        <v>1.3324506978339559</v>
      </c>
      <c r="R171" s="52">
        <v>153117</v>
      </c>
      <c r="S171" s="53">
        <v>108305</v>
      </c>
      <c r="T171" s="54">
        <f t="shared" si="172"/>
        <v>0.70733491382406921</v>
      </c>
      <c r="U171" s="54" t="str">
        <f t="shared" si="173"/>
        <v>&gt;=50%-&lt;80%</v>
      </c>
      <c r="V171" s="53">
        <f t="shared" si="174"/>
        <v>116041.07142857142</v>
      </c>
      <c r="W171" s="54">
        <f t="shared" si="175"/>
        <v>0.75785883624007411</v>
      </c>
    </row>
    <row r="172" spans="1:23" x14ac:dyDescent="0.3">
      <c r="A172" s="8" t="s">
        <v>585</v>
      </c>
      <c r="B172" s="5" t="s">
        <v>586</v>
      </c>
      <c r="C172" s="46" t="s">
        <v>587</v>
      </c>
      <c r="D172" s="46" t="s">
        <v>588</v>
      </c>
      <c r="E172" s="46" t="s">
        <v>589</v>
      </c>
      <c r="F172" s="46" t="s">
        <v>311</v>
      </c>
      <c r="G172" s="46" t="s">
        <v>1918</v>
      </c>
      <c r="H172" s="47"/>
      <c r="I172" s="47" t="s">
        <v>13</v>
      </c>
      <c r="J172" s="48" t="s">
        <v>11</v>
      </c>
      <c r="K172" s="45" t="s">
        <v>11</v>
      </c>
      <c r="L172" s="49">
        <v>100810.57500000001</v>
      </c>
      <c r="M172" s="50">
        <v>46215</v>
      </c>
      <c r="N172" s="51">
        <f t="shared" si="168"/>
        <v>0.45843404821369182</v>
      </c>
      <c r="O172" s="51" t="str">
        <f t="shared" si="169"/>
        <v>&gt;=20%-&lt;50%</v>
      </c>
      <c r="P172" s="50">
        <f t="shared" si="170"/>
        <v>49516.071428571428</v>
      </c>
      <c r="Q172" s="51">
        <f t="shared" si="171"/>
        <v>0.49117933737181263</v>
      </c>
      <c r="R172" s="52">
        <v>164725.4</v>
      </c>
      <c r="S172" s="53">
        <v>98550</v>
      </c>
      <c r="T172" s="54">
        <f t="shared" si="172"/>
        <v>0.59826839090996287</v>
      </c>
      <c r="U172" s="54" t="str">
        <f t="shared" si="173"/>
        <v>&gt;=50%-&lt;80%</v>
      </c>
      <c r="V172" s="53">
        <f t="shared" si="174"/>
        <v>105589.28571428572</v>
      </c>
      <c r="W172" s="54">
        <f t="shared" si="175"/>
        <v>0.64100184740353172</v>
      </c>
    </row>
    <row r="173" spans="1:23" x14ac:dyDescent="0.3">
      <c r="A173" s="8" t="s">
        <v>324</v>
      </c>
      <c r="B173" s="5" t="s">
        <v>325</v>
      </c>
      <c r="C173" s="46" t="s">
        <v>1531</v>
      </c>
      <c r="D173" s="46" t="s">
        <v>1532</v>
      </c>
      <c r="E173" s="46" t="s">
        <v>310</v>
      </c>
      <c r="F173" s="46" t="s">
        <v>311</v>
      </c>
      <c r="G173" s="46" t="s">
        <v>1893</v>
      </c>
      <c r="H173" s="47"/>
      <c r="I173" s="47" t="s">
        <v>1872</v>
      </c>
      <c r="J173" s="48" t="s">
        <v>11</v>
      </c>
      <c r="K173" s="45" t="s">
        <v>11</v>
      </c>
      <c r="L173" s="49">
        <v>180000</v>
      </c>
      <c r="M173" s="50">
        <v>199620</v>
      </c>
      <c r="N173" s="51">
        <f t="shared" si="168"/>
        <v>1.109</v>
      </c>
      <c r="O173" s="51" t="str">
        <f t="shared" si="169"/>
        <v>&gt;=100%- &lt;120%</v>
      </c>
      <c r="P173" s="50">
        <f t="shared" si="170"/>
        <v>213878.57142857145</v>
      </c>
      <c r="Q173" s="51">
        <f t="shared" si="171"/>
        <v>1.1882142857142859</v>
      </c>
      <c r="R173" s="52">
        <v>85000</v>
      </c>
      <c r="S173" s="53">
        <v>60810</v>
      </c>
      <c r="T173" s="54">
        <f t="shared" si="172"/>
        <v>0.7154117647058823</v>
      </c>
      <c r="U173" s="54" t="str">
        <f t="shared" si="173"/>
        <v>&gt;=50%-&lt;80%</v>
      </c>
      <c r="V173" s="53">
        <f t="shared" si="174"/>
        <v>65153.571428571428</v>
      </c>
      <c r="W173" s="54">
        <f t="shared" si="175"/>
        <v>0.76651260504201679</v>
      </c>
    </row>
    <row r="174" spans="1:23" x14ac:dyDescent="0.3">
      <c r="A174" s="8" t="s">
        <v>785</v>
      </c>
      <c r="B174" s="5" t="s">
        <v>786</v>
      </c>
      <c r="C174" s="46" t="s">
        <v>802</v>
      </c>
      <c r="D174" s="46" t="s">
        <v>803</v>
      </c>
      <c r="E174" s="46" t="s">
        <v>789</v>
      </c>
      <c r="F174" s="46" t="s">
        <v>311</v>
      </c>
      <c r="G174" s="46" t="s">
        <v>1947</v>
      </c>
      <c r="H174" s="47"/>
      <c r="I174" s="47" t="s">
        <v>13</v>
      </c>
      <c r="J174" s="48" t="s">
        <v>11</v>
      </c>
      <c r="K174" s="45" t="s">
        <v>11</v>
      </c>
      <c r="L174" s="49">
        <v>100000</v>
      </c>
      <c r="M174" s="50">
        <v>16470</v>
      </c>
      <c r="N174" s="51">
        <f t="shared" si="168"/>
        <v>0.16470000000000001</v>
      </c>
      <c r="O174" s="51" t="str">
        <f t="shared" si="169"/>
        <v>&lt;20%</v>
      </c>
      <c r="P174" s="50">
        <f t="shared" si="170"/>
        <v>17646.428571428569</v>
      </c>
      <c r="Q174" s="51">
        <f t="shared" si="171"/>
        <v>0.17646428571428568</v>
      </c>
      <c r="R174" s="52">
        <v>163830</v>
      </c>
      <c r="S174" s="53">
        <v>142915</v>
      </c>
      <c r="T174" s="54">
        <f t="shared" si="172"/>
        <v>0.87233717878288475</v>
      </c>
      <c r="U174" s="54" t="str">
        <f t="shared" si="173"/>
        <v>&gt;=80%-&lt;100%</v>
      </c>
      <c r="V174" s="53">
        <f t="shared" si="174"/>
        <v>153123.21428571429</v>
      </c>
      <c r="W174" s="54">
        <f t="shared" si="175"/>
        <v>0.93464697726737644</v>
      </c>
    </row>
    <row r="175" spans="1:23" x14ac:dyDescent="0.3">
      <c r="A175" s="8" t="s">
        <v>785</v>
      </c>
      <c r="B175" s="5" t="s">
        <v>786</v>
      </c>
      <c r="C175" s="46" t="s">
        <v>844</v>
      </c>
      <c r="D175" s="46" t="s">
        <v>845</v>
      </c>
      <c r="E175" s="46" t="s">
        <v>789</v>
      </c>
      <c r="F175" s="46" t="s">
        <v>311</v>
      </c>
      <c r="G175" s="46" t="s">
        <v>1954</v>
      </c>
      <c r="H175" s="47"/>
      <c r="I175" s="47" t="s">
        <v>13</v>
      </c>
      <c r="J175" s="48" t="s">
        <v>11</v>
      </c>
      <c r="K175" s="45" t="s">
        <v>11</v>
      </c>
      <c r="L175" s="49">
        <v>138279.24000000002</v>
      </c>
      <c r="M175" s="50">
        <v>89970</v>
      </c>
      <c r="N175" s="51">
        <f t="shared" si="168"/>
        <v>0.65063996591245354</v>
      </c>
      <c r="O175" s="51" t="str">
        <f t="shared" si="169"/>
        <v>&gt;=50%-&lt;80%</v>
      </c>
      <c r="P175" s="50">
        <f t="shared" si="170"/>
        <v>96396.42857142858</v>
      </c>
      <c r="Q175" s="51">
        <f t="shared" si="171"/>
        <v>0.69711424919191456</v>
      </c>
      <c r="R175" s="52">
        <v>125000</v>
      </c>
      <c r="S175" s="53">
        <v>32490</v>
      </c>
      <c r="T175" s="54">
        <f t="shared" si="172"/>
        <v>0.25991999999999998</v>
      </c>
      <c r="U175" s="54" t="str">
        <f t="shared" si="173"/>
        <v>&gt;=20%-&lt;50%</v>
      </c>
      <c r="V175" s="53">
        <f t="shared" si="174"/>
        <v>34810.71428571429</v>
      </c>
      <c r="W175" s="54">
        <f t="shared" si="175"/>
        <v>0.27848571428571434</v>
      </c>
    </row>
    <row r="176" spans="1:23" x14ac:dyDescent="0.3">
      <c r="A176" s="8" t="s">
        <v>585</v>
      </c>
      <c r="B176" s="5" t="s">
        <v>586</v>
      </c>
      <c r="C176" s="46" t="s">
        <v>1054</v>
      </c>
      <c r="D176" s="46" t="s">
        <v>179</v>
      </c>
      <c r="E176" s="46" t="s">
        <v>589</v>
      </c>
      <c r="F176" s="46" t="s">
        <v>311</v>
      </c>
      <c r="G176" s="46" t="s">
        <v>1919</v>
      </c>
      <c r="H176" s="47"/>
      <c r="I176" s="47" t="s">
        <v>1872</v>
      </c>
      <c r="J176" s="48" t="s">
        <v>11</v>
      </c>
      <c r="K176" s="45" t="s">
        <v>11</v>
      </c>
      <c r="L176" s="49">
        <v>144164.04</v>
      </c>
      <c r="M176" s="50">
        <v>174775</v>
      </c>
      <c r="N176" s="51">
        <f t="shared" si="168"/>
        <v>1.2123342270374775</v>
      </c>
      <c r="O176" s="51" t="str">
        <f t="shared" si="169"/>
        <v>120% equal &amp; above</v>
      </c>
      <c r="P176" s="50">
        <f t="shared" si="170"/>
        <v>187258.92857142855</v>
      </c>
      <c r="Q176" s="51">
        <f t="shared" si="171"/>
        <v>1.2989295289687257</v>
      </c>
      <c r="R176" s="52">
        <v>117236.95</v>
      </c>
      <c r="S176" s="53">
        <v>130840</v>
      </c>
      <c r="T176" s="54">
        <f t="shared" si="172"/>
        <v>1.1160303982660758</v>
      </c>
      <c r="U176" s="54" t="str">
        <f t="shared" si="173"/>
        <v>&gt;=100%- &lt;120%</v>
      </c>
      <c r="V176" s="53">
        <f t="shared" si="174"/>
        <v>140185.71428571429</v>
      </c>
      <c r="W176" s="54">
        <f t="shared" si="175"/>
        <v>1.1957468552850812</v>
      </c>
    </row>
    <row r="177" spans="1:23" x14ac:dyDescent="0.3">
      <c r="A177" s="8" t="s">
        <v>374</v>
      </c>
      <c r="B177" s="5" t="s">
        <v>375</v>
      </c>
      <c r="C177" s="46" t="s">
        <v>2180</v>
      </c>
      <c r="D177" s="46" t="s">
        <v>2181</v>
      </c>
      <c r="E177" s="46" t="s">
        <v>311</v>
      </c>
      <c r="F177" s="46" t="s">
        <v>311</v>
      </c>
      <c r="G177" s="46" t="s">
        <v>1902</v>
      </c>
      <c r="H177" s="47"/>
      <c r="I177" s="47" t="s">
        <v>1872</v>
      </c>
      <c r="J177" s="48" t="s">
        <v>11</v>
      </c>
      <c r="K177" s="45" t="s">
        <v>11</v>
      </c>
      <c r="L177" s="49">
        <v>130000</v>
      </c>
      <c r="M177" s="50">
        <v>93700</v>
      </c>
      <c r="N177" s="51">
        <f t="shared" si="168"/>
        <v>0.72076923076923072</v>
      </c>
      <c r="O177" s="51" t="str">
        <f t="shared" si="169"/>
        <v>&gt;=50%-&lt;80%</v>
      </c>
      <c r="P177" s="50">
        <f t="shared" si="170"/>
        <v>100392.85714285714</v>
      </c>
      <c r="Q177" s="51">
        <f t="shared" si="171"/>
        <v>0.77225274725274728</v>
      </c>
      <c r="R177" s="52">
        <v>130000</v>
      </c>
      <c r="S177" s="53">
        <v>115100</v>
      </c>
      <c r="T177" s="54">
        <f t="shared" si="172"/>
        <v>0.88538461538461544</v>
      </c>
      <c r="U177" s="54" t="str">
        <f t="shared" si="173"/>
        <v>&gt;=80%-&lt;100%</v>
      </c>
      <c r="V177" s="53">
        <f t="shared" si="174"/>
        <v>123321.42857142857</v>
      </c>
      <c r="W177" s="54">
        <f t="shared" si="175"/>
        <v>0.94862637362637359</v>
      </c>
    </row>
    <row r="178" spans="1:23" x14ac:dyDescent="0.3">
      <c r="A178" s="8" t="s">
        <v>428</v>
      </c>
      <c r="B178" s="5" t="s">
        <v>429</v>
      </c>
      <c r="C178" s="46" t="s">
        <v>465</v>
      </c>
      <c r="D178" s="46" t="s">
        <v>14</v>
      </c>
      <c r="E178" s="46" t="s">
        <v>310</v>
      </c>
      <c r="F178" s="46" t="s">
        <v>311</v>
      </c>
      <c r="G178" s="46" t="s">
        <v>1909</v>
      </c>
      <c r="H178" s="47"/>
      <c r="I178" s="47" t="s">
        <v>1872</v>
      </c>
      <c r="J178" s="48" t="s">
        <v>11</v>
      </c>
      <c r="K178" s="45" t="s">
        <v>11</v>
      </c>
      <c r="L178" s="49">
        <v>130000</v>
      </c>
      <c r="M178" s="50">
        <v>71240</v>
      </c>
      <c r="N178" s="51">
        <f t="shared" ref="N178:N189" si="176">IFERROR(M178/L178,2)</f>
        <v>0.54800000000000004</v>
      </c>
      <c r="O178" s="51" t="str">
        <f t="shared" ref="O178:O189" si="177">IF(N178&gt;=120%, "120% equal &amp; above", IF(N178&gt;=100%,"&gt;=100%- &lt;120%",IF(N178&gt;=80%,"&gt;=80%-&lt;100%",IF(N178&gt;=50%,"&gt;=50%-&lt;80%",IF(N178&gt;=20%,"&gt;=20%-&lt;50%","&lt;20%")))))</f>
        <v>&gt;=50%-&lt;80%</v>
      </c>
      <c r="P178" s="50">
        <f t="shared" ref="P178:P189" si="178">M178/$B$3*$B$2</f>
        <v>76328.57142857142</v>
      </c>
      <c r="Q178" s="51">
        <f t="shared" ref="Q178:Q189" si="179">IFERROR(P178/L178,2)</f>
        <v>0.58714285714285708</v>
      </c>
      <c r="R178" s="52">
        <v>130000</v>
      </c>
      <c r="S178" s="53">
        <v>40075</v>
      </c>
      <c r="T178" s="54">
        <f t="shared" ref="T178:T189" si="180">IFERROR(S178/R178,2)</f>
        <v>0.3082692307692308</v>
      </c>
      <c r="U178" s="54" t="str">
        <f t="shared" ref="U178:U189" si="181">IF(T178&gt;=120%, "120% equal &amp; above", IF(T178&gt;=100%,"&gt;=100%- &lt;120%",IF(T178&gt;=80%,"&gt;=80%-&lt;100%",IF(T178&gt;=50%,"&gt;=50%-&lt;80%",IF(T178&gt;=20%,"&gt;=20%-&lt;50%","&lt;20%")))))</f>
        <v>&gt;=20%-&lt;50%</v>
      </c>
      <c r="V178" s="53">
        <f t="shared" ref="V178:V189" si="182">S178/$B$3*$B$2</f>
        <v>42937.5</v>
      </c>
      <c r="W178" s="54">
        <f t="shared" ref="W178:W189" si="183">IFERROR(V178/R178,2)</f>
        <v>0.33028846153846153</v>
      </c>
    </row>
    <row r="179" spans="1:23" x14ac:dyDescent="0.3">
      <c r="A179" s="8" t="s">
        <v>776</v>
      </c>
      <c r="B179" s="5" t="s">
        <v>777</v>
      </c>
      <c r="C179" s="46" t="s">
        <v>1850</v>
      </c>
      <c r="D179" s="46" t="s">
        <v>1851</v>
      </c>
      <c r="E179" s="46" t="s">
        <v>574</v>
      </c>
      <c r="F179" s="46" t="s">
        <v>311</v>
      </c>
      <c r="G179" s="46" t="s">
        <v>1961</v>
      </c>
      <c r="H179" s="47"/>
      <c r="I179" s="47" t="s">
        <v>13</v>
      </c>
      <c r="J179" s="48" t="s">
        <v>11</v>
      </c>
      <c r="K179" s="45" t="s">
        <v>11</v>
      </c>
      <c r="L179" s="49">
        <v>120000</v>
      </c>
      <c r="M179" s="50">
        <v>126990</v>
      </c>
      <c r="N179" s="51">
        <f t="shared" si="176"/>
        <v>1.0582499999999999</v>
      </c>
      <c r="O179" s="51" t="str">
        <f t="shared" si="177"/>
        <v>&gt;=100%- &lt;120%</v>
      </c>
      <c r="P179" s="50">
        <f t="shared" si="178"/>
        <v>136060.71428571429</v>
      </c>
      <c r="Q179" s="51">
        <f t="shared" si="179"/>
        <v>1.1338392857142858</v>
      </c>
      <c r="R179" s="52">
        <v>140000</v>
      </c>
      <c r="S179" s="53">
        <v>132800</v>
      </c>
      <c r="T179" s="54">
        <f t="shared" si="180"/>
        <v>0.94857142857142862</v>
      </c>
      <c r="U179" s="54" t="str">
        <f t="shared" si="181"/>
        <v>&gt;=80%-&lt;100%</v>
      </c>
      <c r="V179" s="53">
        <f t="shared" si="182"/>
        <v>142285.71428571429</v>
      </c>
      <c r="W179" s="54">
        <f t="shared" si="183"/>
        <v>1.0163265306122449</v>
      </c>
    </row>
    <row r="180" spans="1:23" x14ac:dyDescent="0.3">
      <c r="A180" s="8" t="s">
        <v>571</v>
      </c>
      <c r="B180" s="5" t="s">
        <v>572</v>
      </c>
      <c r="C180" s="46" t="s">
        <v>1636</v>
      </c>
      <c r="D180" s="46" t="s">
        <v>1637</v>
      </c>
      <c r="E180" s="46" t="s">
        <v>574</v>
      </c>
      <c r="F180" s="46" t="s">
        <v>311</v>
      </c>
      <c r="G180" s="46" t="s">
        <v>1887</v>
      </c>
      <c r="H180" s="47"/>
      <c r="I180" s="47" t="s">
        <v>1872</v>
      </c>
      <c r="J180" s="48" t="s">
        <v>11</v>
      </c>
      <c r="K180" s="45" t="s">
        <v>11</v>
      </c>
      <c r="L180" s="49">
        <v>100000</v>
      </c>
      <c r="M180" s="50">
        <v>66880</v>
      </c>
      <c r="N180" s="51">
        <f t="shared" si="176"/>
        <v>0.66879999999999995</v>
      </c>
      <c r="O180" s="51" t="str">
        <f t="shared" si="177"/>
        <v>&gt;=50%-&lt;80%</v>
      </c>
      <c r="P180" s="50">
        <f t="shared" si="178"/>
        <v>71657.142857142855</v>
      </c>
      <c r="Q180" s="51">
        <f t="shared" si="179"/>
        <v>0.71657142857142853</v>
      </c>
      <c r="R180" s="52">
        <v>160000</v>
      </c>
      <c r="S180" s="53">
        <v>59040</v>
      </c>
      <c r="T180" s="54">
        <f t="shared" si="180"/>
        <v>0.36899999999999999</v>
      </c>
      <c r="U180" s="54" t="str">
        <f t="shared" si="181"/>
        <v>&gt;=20%-&lt;50%</v>
      </c>
      <c r="V180" s="53">
        <f t="shared" si="182"/>
        <v>63257.142857142855</v>
      </c>
      <c r="W180" s="54">
        <f t="shared" si="183"/>
        <v>0.39535714285714285</v>
      </c>
    </row>
    <row r="181" spans="1:23" x14ac:dyDescent="0.3">
      <c r="A181" s="8" t="s">
        <v>776</v>
      </c>
      <c r="B181" s="5" t="s">
        <v>777</v>
      </c>
      <c r="C181" s="46" t="s">
        <v>1713</v>
      </c>
      <c r="D181" s="46" t="s">
        <v>28</v>
      </c>
      <c r="E181" s="46" t="s">
        <v>574</v>
      </c>
      <c r="F181" s="46" t="s">
        <v>311</v>
      </c>
      <c r="G181" s="46" t="s">
        <v>1966</v>
      </c>
      <c r="H181" s="47"/>
      <c r="I181" s="47" t="s">
        <v>13</v>
      </c>
      <c r="J181" s="48" t="s">
        <v>11</v>
      </c>
      <c r="K181" s="45" t="s">
        <v>11</v>
      </c>
      <c r="L181" s="49">
        <v>80000</v>
      </c>
      <c r="M181" s="50">
        <v>106385</v>
      </c>
      <c r="N181" s="51">
        <f t="shared" si="176"/>
        <v>1.3298125000000001</v>
      </c>
      <c r="O181" s="51" t="str">
        <f t="shared" si="177"/>
        <v>120% equal &amp; above</v>
      </c>
      <c r="P181" s="50">
        <f t="shared" si="178"/>
        <v>113983.92857142858</v>
      </c>
      <c r="Q181" s="51">
        <f t="shared" si="179"/>
        <v>1.4247991071428572</v>
      </c>
      <c r="R181" s="52">
        <v>180000</v>
      </c>
      <c r="S181" s="53">
        <v>139900</v>
      </c>
      <c r="T181" s="54">
        <f t="shared" si="180"/>
        <v>0.77722222222222226</v>
      </c>
      <c r="U181" s="54" t="str">
        <f t="shared" si="181"/>
        <v>&gt;=50%-&lt;80%</v>
      </c>
      <c r="V181" s="53">
        <f t="shared" si="182"/>
        <v>149892.85714285716</v>
      </c>
      <c r="W181" s="54">
        <f t="shared" si="183"/>
        <v>0.83273809523809528</v>
      </c>
    </row>
    <row r="182" spans="1:23" x14ac:dyDescent="0.3">
      <c r="A182" s="8" t="s">
        <v>776</v>
      </c>
      <c r="B182" s="5" t="s">
        <v>777</v>
      </c>
      <c r="C182" s="46" t="s">
        <v>1669</v>
      </c>
      <c r="D182" s="46" t="s">
        <v>96</v>
      </c>
      <c r="E182" s="46" t="s">
        <v>574</v>
      </c>
      <c r="F182" s="46" t="s">
        <v>311</v>
      </c>
      <c r="G182" s="46" t="s">
        <v>1962</v>
      </c>
      <c r="H182" s="47"/>
      <c r="I182" s="47" t="s">
        <v>1872</v>
      </c>
      <c r="J182" s="48" t="s">
        <v>11</v>
      </c>
      <c r="K182" s="45" t="s">
        <v>11</v>
      </c>
      <c r="L182" s="49">
        <v>80000</v>
      </c>
      <c r="M182" s="50">
        <v>60150</v>
      </c>
      <c r="N182" s="51">
        <f t="shared" si="176"/>
        <v>0.75187499999999996</v>
      </c>
      <c r="O182" s="51" t="str">
        <f t="shared" si="177"/>
        <v>&gt;=50%-&lt;80%</v>
      </c>
      <c r="P182" s="50">
        <f t="shared" si="178"/>
        <v>64446.428571428572</v>
      </c>
      <c r="Q182" s="51">
        <f t="shared" si="179"/>
        <v>0.80558035714285714</v>
      </c>
      <c r="R182" s="52">
        <v>180000</v>
      </c>
      <c r="S182" s="53">
        <v>69165</v>
      </c>
      <c r="T182" s="54">
        <f t="shared" si="180"/>
        <v>0.38424999999999998</v>
      </c>
      <c r="U182" s="54" t="str">
        <f t="shared" si="181"/>
        <v>&gt;=20%-&lt;50%</v>
      </c>
      <c r="V182" s="53">
        <f t="shared" si="182"/>
        <v>74105.357142857145</v>
      </c>
      <c r="W182" s="54">
        <f t="shared" si="183"/>
        <v>0.41169642857142857</v>
      </c>
    </row>
    <row r="183" spans="1:23" x14ac:dyDescent="0.3">
      <c r="A183" s="8" t="s">
        <v>469</v>
      </c>
      <c r="B183" s="5" t="s">
        <v>470</v>
      </c>
      <c r="C183" s="46" t="s">
        <v>477</v>
      </c>
      <c r="D183" s="46" t="s">
        <v>478</v>
      </c>
      <c r="E183" s="46" t="s">
        <v>473</v>
      </c>
      <c r="F183" s="46" t="s">
        <v>311</v>
      </c>
      <c r="G183" s="46" t="s">
        <v>1910</v>
      </c>
      <c r="H183" s="47"/>
      <c r="I183" s="47" t="s">
        <v>1872</v>
      </c>
      <c r="J183" s="48" t="s">
        <v>11</v>
      </c>
      <c r="K183" s="45" t="s">
        <v>11</v>
      </c>
      <c r="L183" s="49">
        <v>112064.85</v>
      </c>
      <c r="M183" s="50">
        <v>75605</v>
      </c>
      <c r="N183" s="51">
        <f t="shared" si="176"/>
        <v>0.67465400614019466</v>
      </c>
      <c r="O183" s="51" t="str">
        <f t="shared" si="177"/>
        <v>&gt;=50%-&lt;80%</v>
      </c>
      <c r="P183" s="50">
        <f t="shared" si="178"/>
        <v>81005.357142857145</v>
      </c>
      <c r="Q183" s="51">
        <f t="shared" si="179"/>
        <v>0.72284357800735144</v>
      </c>
      <c r="R183" s="52">
        <v>147677.29999999999</v>
      </c>
      <c r="S183" s="53">
        <v>176505</v>
      </c>
      <c r="T183" s="54">
        <f t="shared" si="180"/>
        <v>1.1952073880007288</v>
      </c>
      <c r="U183" s="54" t="str">
        <f t="shared" si="181"/>
        <v>&gt;=100%- &lt;120%</v>
      </c>
      <c r="V183" s="53">
        <f t="shared" si="182"/>
        <v>189112.5</v>
      </c>
      <c r="W183" s="54">
        <f t="shared" si="183"/>
        <v>1.280579344286495</v>
      </c>
    </row>
    <row r="184" spans="1:23" x14ac:dyDescent="0.3">
      <c r="A184" s="8" t="s">
        <v>571</v>
      </c>
      <c r="B184" s="5" t="s">
        <v>572</v>
      </c>
      <c r="C184" s="46" t="s">
        <v>1665</v>
      </c>
      <c r="D184" s="46" t="s">
        <v>1666</v>
      </c>
      <c r="E184" s="46" t="s">
        <v>574</v>
      </c>
      <c r="F184" s="46" t="s">
        <v>311</v>
      </c>
      <c r="G184" s="46" t="s">
        <v>1889</v>
      </c>
      <c r="H184" s="47"/>
      <c r="I184" s="47" t="s">
        <v>1872</v>
      </c>
      <c r="J184" s="48" t="s">
        <v>11</v>
      </c>
      <c r="K184" s="45" t="s">
        <v>11</v>
      </c>
      <c r="L184" s="49">
        <v>120000</v>
      </c>
      <c r="M184" s="50">
        <v>73630</v>
      </c>
      <c r="N184" s="51">
        <f t="shared" si="176"/>
        <v>0.61358333333333337</v>
      </c>
      <c r="O184" s="51" t="str">
        <f t="shared" si="177"/>
        <v>&gt;=50%-&lt;80%</v>
      </c>
      <c r="P184" s="50">
        <f t="shared" si="178"/>
        <v>78889.285714285725</v>
      </c>
      <c r="Q184" s="51">
        <f t="shared" si="179"/>
        <v>0.6574107142857144</v>
      </c>
      <c r="R184" s="52">
        <v>138140.79999999999</v>
      </c>
      <c r="S184" s="53">
        <v>44060</v>
      </c>
      <c r="T184" s="54">
        <f t="shared" si="180"/>
        <v>0.31894994092983392</v>
      </c>
      <c r="U184" s="54" t="str">
        <f t="shared" si="181"/>
        <v>&gt;=20%-&lt;50%</v>
      </c>
      <c r="V184" s="53">
        <f t="shared" si="182"/>
        <v>47207.142857142862</v>
      </c>
      <c r="W184" s="54">
        <f t="shared" si="183"/>
        <v>0.34173207956767926</v>
      </c>
    </row>
    <row r="185" spans="1:23" x14ac:dyDescent="0.3">
      <c r="A185" s="8" t="s">
        <v>307</v>
      </c>
      <c r="B185" s="5" t="s">
        <v>308</v>
      </c>
      <c r="C185" s="46" t="s">
        <v>331</v>
      </c>
      <c r="D185" s="46" t="s">
        <v>332</v>
      </c>
      <c r="E185" s="46" t="s">
        <v>310</v>
      </c>
      <c r="F185" s="46" t="s">
        <v>311</v>
      </c>
      <c r="G185" s="46" t="s">
        <v>1890</v>
      </c>
      <c r="H185" s="47"/>
      <c r="I185" s="47" t="s">
        <v>1872</v>
      </c>
      <c r="J185" s="48" t="s">
        <v>11</v>
      </c>
      <c r="K185" s="45" t="s">
        <v>11</v>
      </c>
      <c r="L185" s="49">
        <v>130000</v>
      </c>
      <c r="M185" s="50">
        <v>166130</v>
      </c>
      <c r="N185" s="51">
        <f t="shared" si="176"/>
        <v>1.2779230769230769</v>
      </c>
      <c r="O185" s="51" t="str">
        <f t="shared" si="177"/>
        <v>120% equal &amp; above</v>
      </c>
      <c r="P185" s="50">
        <f t="shared" si="178"/>
        <v>177996.42857142855</v>
      </c>
      <c r="Q185" s="51">
        <f t="shared" si="179"/>
        <v>1.3692032967032965</v>
      </c>
      <c r="R185" s="52">
        <v>125000</v>
      </c>
      <c r="S185" s="53">
        <v>94010</v>
      </c>
      <c r="T185" s="54">
        <f t="shared" si="180"/>
        <v>0.75207999999999997</v>
      </c>
      <c r="U185" s="54" t="str">
        <f t="shared" si="181"/>
        <v>&gt;=50%-&lt;80%</v>
      </c>
      <c r="V185" s="53">
        <f t="shared" si="182"/>
        <v>100725</v>
      </c>
      <c r="W185" s="54">
        <f t="shared" si="183"/>
        <v>0.80579999999999996</v>
      </c>
    </row>
    <row r="186" spans="1:23" x14ac:dyDescent="0.3">
      <c r="A186" s="8" t="s">
        <v>776</v>
      </c>
      <c r="B186" s="5" t="s">
        <v>777</v>
      </c>
      <c r="C186" s="46" t="s">
        <v>1689</v>
      </c>
      <c r="D186" s="46" t="s">
        <v>1690</v>
      </c>
      <c r="E186" s="46" t="s">
        <v>574</v>
      </c>
      <c r="F186" s="46" t="s">
        <v>311</v>
      </c>
      <c r="G186" s="46" t="s">
        <v>1966</v>
      </c>
      <c r="H186" s="47"/>
      <c r="I186" s="47" t="s">
        <v>1872</v>
      </c>
      <c r="J186" s="48" t="s">
        <v>11</v>
      </c>
      <c r="K186" s="45" t="s">
        <v>11</v>
      </c>
      <c r="L186" s="49">
        <v>80000</v>
      </c>
      <c r="M186" s="50">
        <v>73830</v>
      </c>
      <c r="N186" s="51">
        <f t="shared" si="176"/>
        <v>0.922875</v>
      </c>
      <c r="O186" s="51" t="str">
        <f t="shared" si="177"/>
        <v>&gt;=80%-&lt;100%</v>
      </c>
      <c r="P186" s="50">
        <f t="shared" si="178"/>
        <v>79103.57142857142</v>
      </c>
      <c r="Q186" s="51">
        <f t="shared" si="179"/>
        <v>0.9887946428571428</v>
      </c>
      <c r="R186" s="52">
        <v>175000</v>
      </c>
      <c r="S186" s="53">
        <v>212120</v>
      </c>
      <c r="T186" s="54">
        <f t="shared" si="180"/>
        <v>1.2121142857142857</v>
      </c>
      <c r="U186" s="54" t="str">
        <f t="shared" si="181"/>
        <v>120% equal &amp; above</v>
      </c>
      <c r="V186" s="53">
        <f t="shared" si="182"/>
        <v>227271.42857142855</v>
      </c>
      <c r="W186" s="54">
        <f t="shared" si="183"/>
        <v>1.2986938775510204</v>
      </c>
    </row>
    <row r="187" spans="1:23" x14ac:dyDescent="0.3">
      <c r="A187" s="8" t="s">
        <v>680</v>
      </c>
      <c r="B187" s="5" t="s">
        <v>681</v>
      </c>
      <c r="C187" s="46" t="s">
        <v>960</v>
      </c>
      <c r="D187" s="46" t="s">
        <v>961</v>
      </c>
      <c r="E187" s="46" t="s">
        <v>311</v>
      </c>
      <c r="F187" s="46" t="s">
        <v>311</v>
      </c>
      <c r="G187" s="46" t="s">
        <v>1935</v>
      </c>
      <c r="H187" s="47"/>
      <c r="I187" s="47" t="s">
        <v>1872</v>
      </c>
      <c r="J187" s="48" t="s">
        <v>11</v>
      </c>
      <c r="K187" s="45" t="s">
        <v>11</v>
      </c>
      <c r="L187" s="49">
        <v>70000</v>
      </c>
      <c r="M187" s="50">
        <v>50065</v>
      </c>
      <c r="N187" s="51">
        <f t="shared" si="176"/>
        <v>0.71521428571428569</v>
      </c>
      <c r="O187" s="51" t="str">
        <f t="shared" si="177"/>
        <v>&gt;=50%-&lt;80%</v>
      </c>
      <c r="P187" s="50">
        <f t="shared" si="178"/>
        <v>53641.071428571428</v>
      </c>
      <c r="Q187" s="51">
        <f t="shared" si="179"/>
        <v>0.76630102040816328</v>
      </c>
      <c r="R187" s="52">
        <v>183126.15000000002</v>
      </c>
      <c r="S187" s="53">
        <v>98630</v>
      </c>
      <c r="T187" s="54">
        <f t="shared" si="180"/>
        <v>0.53859047438063867</v>
      </c>
      <c r="U187" s="54" t="str">
        <f t="shared" si="181"/>
        <v>&gt;=50%-&lt;80%</v>
      </c>
      <c r="V187" s="53">
        <f t="shared" si="182"/>
        <v>105675</v>
      </c>
      <c r="W187" s="54">
        <f t="shared" si="183"/>
        <v>0.57706122255068426</v>
      </c>
    </row>
    <row r="188" spans="1:23" x14ac:dyDescent="0.3">
      <c r="A188" s="8" t="s">
        <v>785</v>
      </c>
      <c r="B188" s="5" t="s">
        <v>786</v>
      </c>
      <c r="C188" s="46" t="s">
        <v>1513</v>
      </c>
      <c r="D188" s="46" t="s">
        <v>1514</v>
      </c>
      <c r="E188" s="46" t="s">
        <v>789</v>
      </c>
      <c r="F188" s="46" t="s">
        <v>311</v>
      </c>
      <c r="G188" s="46" t="s">
        <v>1954</v>
      </c>
      <c r="H188" s="47"/>
      <c r="I188" s="47" t="s">
        <v>13</v>
      </c>
      <c r="J188" s="48" t="s">
        <v>11</v>
      </c>
      <c r="K188" s="45" t="s">
        <v>11</v>
      </c>
      <c r="L188" s="49">
        <v>125732.25000000001</v>
      </c>
      <c r="M188" s="50">
        <v>84185</v>
      </c>
      <c r="N188" s="51">
        <f t="shared" si="176"/>
        <v>0.66955773081289793</v>
      </c>
      <c r="O188" s="51" t="str">
        <f t="shared" si="177"/>
        <v>&gt;=50%-&lt;80%</v>
      </c>
      <c r="P188" s="50">
        <f t="shared" si="178"/>
        <v>90198.214285714275</v>
      </c>
      <c r="Q188" s="51">
        <f t="shared" si="179"/>
        <v>0.71738328301381915</v>
      </c>
      <c r="R188" s="52">
        <v>125000</v>
      </c>
      <c r="S188" s="53">
        <v>67150</v>
      </c>
      <c r="T188" s="54">
        <f t="shared" si="180"/>
        <v>0.53720000000000001</v>
      </c>
      <c r="U188" s="54" t="str">
        <f t="shared" si="181"/>
        <v>&gt;=50%-&lt;80%</v>
      </c>
      <c r="V188" s="53">
        <f t="shared" si="182"/>
        <v>71946.42857142858</v>
      </c>
      <c r="W188" s="54">
        <f t="shared" si="183"/>
        <v>0.57557142857142862</v>
      </c>
    </row>
    <row r="189" spans="1:23" x14ac:dyDescent="0.3">
      <c r="A189" s="8" t="s">
        <v>428</v>
      </c>
      <c r="B189" s="5" t="s">
        <v>429</v>
      </c>
      <c r="C189" s="46" t="s">
        <v>1137</v>
      </c>
      <c r="D189" s="46" t="s">
        <v>296</v>
      </c>
      <c r="E189" s="46" t="s">
        <v>310</v>
      </c>
      <c r="F189" s="46" t="s">
        <v>311</v>
      </c>
      <c r="G189" s="46" t="s">
        <v>1909</v>
      </c>
      <c r="H189" s="47"/>
      <c r="I189" s="47" t="s">
        <v>1872</v>
      </c>
      <c r="J189" s="48" t="s">
        <v>11</v>
      </c>
      <c r="K189" s="45" t="s">
        <v>11</v>
      </c>
      <c r="L189" s="49">
        <v>180000</v>
      </c>
      <c r="M189" s="50">
        <v>210590</v>
      </c>
      <c r="N189" s="51">
        <f t="shared" si="176"/>
        <v>1.1699444444444445</v>
      </c>
      <c r="O189" s="51" t="str">
        <f t="shared" si="177"/>
        <v>&gt;=100%- &lt;120%</v>
      </c>
      <c r="P189" s="50">
        <f t="shared" si="178"/>
        <v>225632.14285714284</v>
      </c>
      <c r="Q189" s="51">
        <f t="shared" si="179"/>
        <v>1.2535119047619048</v>
      </c>
      <c r="R189" s="52">
        <v>70000</v>
      </c>
      <c r="S189" s="53">
        <v>46475</v>
      </c>
      <c r="T189" s="54">
        <f t="shared" si="180"/>
        <v>0.66392857142857142</v>
      </c>
      <c r="U189" s="54" t="str">
        <f t="shared" si="181"/>
        <v>&gt;=50%-&lt;80%</v>
      </c>
      <c r="V189" s="53">
        <f t="shared" si="182"/>
        <v>49794.642857142862</v>
      </c>
      <c r="W189" s="54">
        <f t="shared" si="183"/>
        <v>0.71135204081632664</v>
      </c>
    </row>
    <row r="190" spans="1:23" x14ac:dyDescent="0.3">
      <c r="A190" s="8" t="s">
        <v>571</v>
      </c>
      <c r="B190" s="5" t="s">
        <v>572</v>
      </c>
      <c r="C190" s="46" t="s">
        <v>1640</v>
      </c>
      <c r="D190" s="46" t="s">
        <v>115</v>
      </c>
      <c r="E190" s="46" t="s">
        <v>574</v>
      </c>
      <c r="F190" s="46" t="s">
        <v>311</v>
      </c>
      <c r="G190" s="46" t="s">
        <v>1883</v>
      </c>
      <c r="H190" s="47"/>
      <c r="I190" s="47" t="s">
        <v>1872</v>
      </c>
      <c r="J190" s="48" t="s">
        <v>11</v>
      </c>
      <c r="K190" s="45" t="s">
        <v>11</v>
      </c>
      <c r="L190" s="49">
        <v>100000</v>
      </c>
      <c r="M190" s="50">
        <v>111285</v>
      </c>
      <c r="N190" s="51">
        <f t="shared" ref="N190:N204" si="184">IFERROR(M190/L190,2)</f>
        <v>1.1128499999999999</v>
      </c>
      <c r="O190" s="51" t="str">
        <f t="shared" ref="O190:O204" si="185">IF(N190&gt;=120%, "120% equal &amp; above", IF(N190&gt;=100%,"&gt;=100%- &lt;120%",IF(N190&gt;=80%,"&gt;=80%-&lt;100%",IF(N190&gt;=50%,"&gt;=50%-&lt;80%",IF(N190&gt;=20%,"&gt;=20%-&lt;50%","&lt;20%")))))</f>
        <v>&gt;=100%- &lt;120%</v>
      </c>
      <c r="P190" s="50">
        <f t="shared" ref="P190:P204" si="186">M190/$B$3*$B$2</f>
        <v>119233.92857142858</v>
      </c>
      <c r="Q190" s="51">
        <f t="shared" ref="Q190:Q204" si="187">IFERROR(P190/L190,2)</f>
        <v>1.1923392857142858</v>
      </c>
      <c r="R190" s="52">
        <v>150000</v>
      </c>
      <c r="S190" s="53">
        <v>88300</v>
      </c>
      <c r="T190" s="54">
        <f t="shared" ref="T190:T204" si="188">IFERROR(S190/R190,2)</f>
        <v>0.58866666666666667</v>
      </c>
      <c r="U190" s="54" t="str">
        <f t="shared" ref="U190:U204" si="189">IF(T190&gt;=120%, "120% equal &amp; above", IF(T190&gt;=100%,"&gt;=100%- &lt;120%",IF(T190&gt;=80%,"&gt;=80%-&lt;100%",IF(T190&gt;=50%,"&gt;=50%-&lt;80%",IF(T190&gt;=20%,"&gt;=20%-&lt;50%","&lt;20%")))))</f>
        <v>&gt;=50%-&lt;80%</v>
      </c>
      <c r="V190" s="53">
        <f t="shared" ref="V190:V204" si="190">S190/$B$3*$B$2</f>
        <v>94607.142857142855</v>
      </c>
      <c r="W190" s="54">
        <f t="shared" ref="W190:W204" si="191">IFERROR(V190/R190,2)</f>
        <v>0.63071428571428567</v>
      </c>
    </row>
    <row r="191" spans="1:23" x14ac:dyDescent="0.3">
      <c r="A191" s="8" t="s">
        <v>428</v>
      </c>
      <c r="B191" s="5" t="s">
        <v>429</v>
      </c>
      <c r="C191" s="46" t="s">
        <v>1226</v>
      </c>
      <c r="D191" s="46" t="s">
        <v>286</v>
      </c>
      <c r="E191" s="46" t="s">
        <v>310</v>
      </c>
      <c r="F191" s="46" t="s">
        <v>311</v>
      </c>
      <c r="G191" s="46" t="s">
        <v>1908</v>
      </c>
      <c r="H191" s="47"/>
      <c r="I191" s="47" t="s">
        <v>1872</v>
      </c>
      <c r="J191" s="48" t="s">
        <v>11</v>
      </c>
      <c r="K191" s="45" t="s">
        <v>11</v>
      </c>
      <c r="L191" s="49">
        <v>150000</v>
      </c>
      <c r="M191" s="50">
        <v>124380</v>
      </c>
      <c r="N191" s="51">
        <f t="shared" si="184"/>
        <v>0.82920000000000005</v>
      </c>
      <c r="O191" s="51" t="str">
        <f t="shared" si="185"/>
        <v>&gt;=80%-&lt;100%</v>
      </c>
      <c r="P191" s="50">
        <f t="shared" si="186"/>
        <v>133264.28571428571</v>
      </c>
      <c r="Q191" s="51">
        <f t="shared" si="187"/>
        <v>0.88842857142857135</v>
      </c>
      <c r="R191" s="52">
        <v>100000</v>
      </c>
      <c r="S191" s="53">
        <v>33050</v>
      </c>
      <c r="T191" s="54">
        <f t="shared" si="188"/>
        <v>0.33050000000000002</v>
      </c>
      <c r="U191" s="54" t="str">
        <f t="shared" si="189"/>
        <v>&gt;=20%-&lt;50%</v>
      </c>
      <c r="V191" s="53">
        <f t="shared" si="190"/>
        <v>35410.71428571429</v>
      </c>
      <c r="W191" s="54">
        <f t="shared" si="191"/>
        <v>0.3541071428571429</v>
      </c>
    </row>
    <row r="192" spans="1:23" x14ac:dyDescent="0.3">
      <c r="A192" s="8" t="s">
        <v>680</v>
      </c>
      <c r="B192" s="5" t="s">
        <v>681</v>
      </c>
      <c r="C192" s="46" t="s">
        <v>2188</v>
      </c>
      <c r="D192" s="46" t="s">
        <v>2189</v>
      </c>
      <c r="E192" s="46" t="s">
        <v>311</v>
      </c>
      <c r="F192" s="46" t="s">
        <v>311</v>
      </c>
      <c r="G192" s="46" t="s">
        <v>1933</v>
      </c>
      <c r="H192" s="47"/>
      <c r="I192" s="47" t="s">
        <v>1872</v>
      </c>
      <c r="J192" s="48" t="s">
        <v>11</v>
      </c>
      <c r="K192" s="45" t="s">
        <v>11</v>
      </c>
      <c r="L192" s="49">
        <v>100000</v>
      </c>
      <c r="M192" s="50">
        <v>85430</v>
      </c>
      <c r="N192" s="51">
        <f t="shared" si="184"/>
        <v>0.85429999999999995</v>
      </c>
      <c r="O192" s="51" t="str">
        <f t="shared" si="185"/>
        <v>&gt;=80%-&lt;100%</v>
      </c>
      <c r="P192" s="50">
        <f t="shared" si="186"/>
        <v>91532.142857142855</v>
      </c>
      <c r="Q192" s="51">
        <f t="shared" si="187"/>
        <v>0.91532142857142851</v>
      </c>
      <c r="R192" s="52">
        <v>150000</v>
      </c>
      <c r="S192" s="53">
        <v>70900</v>
      </c>
      <c r="T192" s="54">
        <f t="shared" si="188"/>
        <v>0.47266666666666668</v>
      </c>
      <c r="U192" s="54" t="str">
        <f t="shared" si="189"/>
        <v>&gt;=20%-&lt;50%</v>
      </c>
      <c r="V192" s="53">
        <f t="shared" si="190"/>
        <v>75964.285714285725</v>
      </c>
      <c r="W192" s="54">
        <f t="shared" si="191"/>
        <v>0.50642857142857145</v>
      </c>
    </row>
    <row r="193" spans="1:23" x14ac:dyDescent="0.3">
      <c r="A193" s="8" t="s">
        <v>307</v>
      </c>
      <c r="B193" s="5" t="s">
        <v>308</v>
      </c>
      <c r="C193" s="46" t="s">
        <v>1326</v>
      </c>
      <c r="D193" s="46" t="s">
        <v>1327</v>
      </c>
      <c r="E193" s="46" t="s">
        <v>310</v>
      </c>
      <c r="F193" s="46" t="s">
        <v>311</v>
      </c>
      <c r="G193" s="46" t="s">
        <v>1894</v>
      </c>
      <c r="H193" s="47"/>
      <c r="I193" s="47" t="s">
        <v>1872</v>
      </c>
      <c r="J193" s="48" t="s">
        <v>11</v>
      </c>
      <c r="K193" s="45" t="s">
        <v>11</v>
      </c>
      <c r="L193" s="49">
        <v>125000</v>
      </c>
      <c r="M193" s="50">
        <v>79810</v>
      </c>
      <c r="N193" s="51">
        <f t="shared" si="184"/>
        <v>0.63848000000000005</v>
      </c>
      <c r="O193" s="51" t="str">
        <f t="shared" si="185"/>
        <v>&gt;=50%-&lt;80%</v>
      </c>
      <c r="P193" s="50">
        <f t="shared" si="186"/>
        <v>85510.714285714275</v>
      </c>
      <c r="Q193" s="51">
        <f t="shared" si="187"/>
        <v>0.68408571428571419</v>
      </c>
      <c r="R193" s="52">
        <v>125000</v>
      </c>
      <c r="S193" s="53">
        <v>13140</v>
      </c>
      <c r="T193" s="54">
        <f t="shared" si="188"/>
        <v>0.10512000000000001</v>
      </c>
      <c r="U193" s="54" t="str">
        <f t="shared" si="189"/>
        <v>&lt;20%</v>
      </c>
      <c r="V193" s="53">
        <f t="shared" si="190"/>
        <v>14078.571428571428</v>
      </c>
      <c r="W193" s="54">
        <f t="shared" si="191"/>
        <v>0.11262857142857143</v>
      </c>
    </row>
    <row r="194" spans="1:23" x14ac:dyDescent="0.3">
      <c r="A194" s="8" t="s">
        <v>374</v>
      </c>
      <c r="B194" s="5" t="s">
        <v>375</v>
      </c>
      <c r="C194" s="46" t="s">
        <v>392</v>
      </c>
      <c r="D194" s="46" t="s">
        <v>184</v>
      </c>
      <c r="E194" s="46" t="s">
        <v>311</v>
      </c>
      <c r="F194" s="46" t="s">
        <v>311</v>
      </c>
      <c r="G194" s="46" t="s">
        <v>1901</v>
      </c>
      <c r="H194" s="47"/>
      <c r="I194" s="47" t="s">
        <v>1872</v>
      </c>
      <c r="J194" s="48" t="s">
        <v>11</v>
      </c>
      <c r="K194" s="45" t="s">
        <v>11</v>
      </c>
      <c r="L194" s="49">
        <v>100000</v>
      </c>
      <c r="M194" s="50">
        <v>72890</v>
      </c>
      <c r="N194" s="51">
        <f t="shared" si="184"/>
        <v>0.72889999999999999</v>
      </c>
      <c r="O194" s="51" t="str">
        <f t="shared" si="185"/>
        <v>&gt;=50%-&lt;80%</v>
      </c>
      <c r="P194" s="50">
        <f t="shared" si="186"/>
        <v>78096.42857142858</v>
      </c>
      <c r="Q194" s="51">
        <f t="shared" si="187"/>
        <v>0.78096428571428578</v>
      </c>
      <c r="R194" s="52">
        <v>150000</v>
      </c>
      <c r="S194" s="53">
        <v>92965</v>
      </c>
      <c r="T194" s="54">
        <f t="shared" si="188"/>
        <v>0.61976666666666669</v>
      </c>
      <c r="U194" s="54" t="str">
        <f t="shared" si="189"/>
        <v>&gt;=50%-&lt;80%</v>
      </c>
      <c r="V194" s="53">
        <f t="shared" si="190"/>
        <v>99605.357142857145</v>
      </c>
      <c r="W194" s="54">
        <f t="shared" si="191"/>
        <v>0.66403571428571428</v>
      </c>
    </row>
    <row r="195" spans="1:23" x14ac:dyDescent="0.3">
      <c r="A195" s="8" t="s">
        <v>680</v>
      </c>
      <c r="B195" s="5" t="s">
        <v>681</v>
      </c>
      <c r="C195" s="46" t="s">
        <v>689</v>
      </c>
      <c r="D195" s="46" t="s">
        <v>690</v>
      </c>
      <c r="E195" s="46" t="s">
        <v>311</v>
      </c>
      <c r="F195" s="46" t="s">
        <v>311</v>
      </c>
      <c r="G195" s="46" t="s">
        <v>1930</v>
      </c>
      <c r="H195" s="47"/>
      <c r="I195" s="47" t="s">
        <v>13</v>
      </c>
      <c r="J195" s="48" t="s">
        <v>11</v>
      </c>
      <c r="K195" s="45" t="s">
        <v>11</v>
      </c>
      <c r="L195" s="49">
        <v>100000</v>
      </c>
      <c r="M195" s="50">
        <v>108165</v>
      </c>
      <c r="N195" s="51">
        <f t="shared" si="184"/>
        <v>1.08165</v>
      </c>
      <c r="O195" s="51" t="str">
        <f t="shared" si="185"/>
        <v>&gt;=100%- &lt;120%</v>
      </c>
      <c r="P195" s="50">
        <f t="shared" si="186"/>
        <v>115891.07142857142</v>
      </c>
      <c r="Q195" s="51">
        <f t="shared" si="187"/>
        <v>1.1589107142857142</v>
      </c>
      <c r="R195" s="52">
        <v>150000</v>
      </c>
      <c r="S195" s="53">
        <v>187960</v>
      </c>
      <c r="T195" s="54">
        <f t="shared" si="188"/>
        <v>1.2530666666666668</v>
      </c>
      <c r="U195" s="54" t="str">
        <f t="shared" si="189"/>
        <v>120% equal &amp; above</v>
      </c>
      <c r="V195" s="53">
        <f t="shared" si="190"/>
        <v>201385.71428571429</v>
      </c>
      <c r="W195" s="54">
        <f t="shared" si="191"/>
        <v>1.3425714285714285</v>
      </c>
    </row>
    <row r="196" spans="1:23" x14ac:dyDescent="0.3">
      <c r="A196" s="8" t="s">
        <v>307</v>
      </c>
      <c r="B196" s="5" t="s">
        <v>308</v>
      </c>
      <c r="C196" s="46" t="s">
        <v>1477</v>
      </c>
      <c r="D196" s="46" t="s">
        <v>1478</v>
      </c>
      <c r="E196" s="46" t="s">
        <v>310</v>
      </c>
      <c r="F196" s="46" t="s">
        <v>311</v>
      </c>
      <c r="G196" s="46" t="s">
        <v>1895</v>
      </c>
      <c r="H196" s="47"/>
      <c r="I196" s="47" t="s">
        <v>1872</v>
      </c>
      <c r="J196" s="48" t="s">
        <v>11</v>
      </c>
      <c r="K196" s="45" t="s">
        <v>11</v>
      </c>
      <c r="L196" s="49">
        <v>100000</v>
      </c>
      <c r="M196" s="50">
        <v>125135</v>
      </c>
      <c r="N196" s="51">
        <f t="shared" si="184"/>
        <v>1.25135</v>
      </c>
      <c r="O196" s="51" t="str">
        <f t="shared" si="185"/>
        <v>120% equal &amp; above</v>
      </c>
      <c r="P196" s="50">
        <f t="shared" si="186"/>
        <v>134073.21428571429</v>
      </c>
      <c r="Q196" s="51">
        <f t="shared" si="187"/>
        <v>1.3407321428571428</v>
      </c>
      <c r="R196" s="52">
        <v>150000</v>
      </c>
      <c r="S196" s="53">
        <v>48920</v>
      </c>
      <c r="T196" s="54">
        <f t="shared" si="188"/>
        <v>0.32613333333333333</v>
      </c>
      <c r="U196" s="54" t="str">
        <f t="shared" si="189"/>
        <v>&gt;=20%-&lt;50%</v>
      </c>
      <c r="V196" s="53">
        <f t="shared" si="190"/>
        <v>52414.28571428571</v>
      </c>
      <c r="W196" s="54">
        <f t="shared" si="191"/>
        <v>0.34942857142857142</v>
      </c>
    </row>
    <row r="197" spans="1:23" x14ac:dyDescent="0.3">
      <c r="A197" s="8" t="s">
        <v>776</v>
      </c>
      <c r="B197" s="5" t="s">
        <v>777</v>
      </c>
      <c r="C197" s="46" t="s">
        <v>1708</v>
      </c>
      <c r="D197" s="46" t="s">
        <v>1709</v>
      </c>
      <c r="E197" s="46" t="s">
        <v>574</v>
      </c>
      <c r="F197" s="46" t="s">
        <v>311</v>
      </c>
      <c r="G197" s="46" t="s">
        <v>1944</v>
      </c>
      <c r="H197" s="47"/>
      <c r="I197" s="47" t="s">
        <v>1872</v>
      </c>
      <c r="J197" s="48" t="s">
        <v>11</v>
      </c>
      <c r="K197" s="45" t="s">
        <v>11</v>
      </c>
      <c r="L197" s="49">
        <v>100000</v>
      </c>
      <c r="M197" s="50">
        <v>38970</v>
      </c>
      <c r="N197" s="51">
        <f t="shared" si="184"/>
        <v>0.38969999999999999</v>
      </c>
      <c r="O197" s="51" t="str">
        <f t="shared" si="185"/>
        <v>&gt;=20%-&lt;50%</v>
      </c>
      <c r="P197" s="50">
        <f t="shared" si="186"/>
        <v>41753.571428571428</v>
      </c>
      <c r="Q197" s="51">
        <f t="shared" si="187"/>
        <v>0.41753571428571429</v>
      </c>
      <c r="R197" s="52">
        <v>150000</v>
      </c>
      <c r="S197" s="53">
        <v>53585</v>
      </c>
      <c r="T197" s="54">
        <f t="shared" si="188"/>
        <v>0.35723333333333335</v>
      </c>
      <c r="U197" s="54" t="str">
        <f t="shared" si="189"/>
        <v>&gt;=20%-&lt;50%</v>
      </c>
      <c r="V197" s="53">
        <f t="shared" si="190"/>
        <v>57412.5</v>
      </c>
      <c r="W197" s="54">
        <f t="shared" si="191"/>
        <v>0.38274999999999998</v>
      </c>
    </row>
    <row r="198" spans="1:23" x14ac:dyDescent="0.3">
      <c r="A198" s="8" t="s">
        <v>571</v>
      </c>
      <c r="B198" s="5" t="s">
        <v>572</v>
      </c>
      <c r="C198" s="46" t="s">
        <v>1581</v>
      </c>
      <c r="D198" s="46" t="s">
        <v>43</v>
      </c>
      <c r="E198" s="46" t="s">
        <v>574</v>
      </c>
      <c r="F198" s="46" t="s">
        <v>311</v>
      </c>
      <c r="G198" s="46" t="s">
        <v>1883</v>
      </c>
      <c r="H198" s="47"/>
      <c r="I198" s="47" t="s">
        <v>1872</v>
      </c>
      <c r="J198" s="48" t="s">
        <v>11</v>
      </c>
      <c r="K198" s="45" t="s">
        <v>11</v>
      </c>
      <c r="L198" s="49">
        <v>100000</v>
      </c>
      <c r="M198" s="50">
        <v>65680</v>
      </c>
      <c r="N198" s="51">
        <f t="shared" si="184"/>
        <v>0.65680000000000005</v>
      </c>
      <c r="O198" s="51" t="str">
        <f t="shared" si="185"/>
        <v>&gt;=50%-&lt;80%</v>
      </c>
      <c r="P198" s="50">
        <f t="shared" si="186"/>
        <v>70371.42857142858</v>
      </c>
      <c r="Q198" s="51">
        <f t="shared" si="187"/>
        <v>0.70371428571428585</v>
      </c>
      <c r="R198" s="52">
        <v>150000</v>
      </c>
      <c r="S198" s="53">
        <v>61550</v>
      </c>
      <c r="T198" s="54">
        <f t="shared" si="188"/>
        <v>0.41033333333333333</v>
      </c>
      <c r="U198" s="54" t="str">
        <f t="shared" si="189"/>
        <v>&gt;=20%-&lt;50%</v>
      </c>
      <c r="V198" s="53">
        <f t="shared" si="190"/>
        <v>65946.42857142858</v>
      </c>
      <c r="W198" s="54">
        <f t="shared" si="191"/>
        <v>0.43964285714285722</v>
      </c>
    </row>
    <row r="199" spans="1:23" x14ac:dyDescent="0.3">
      <c r="A199" s="8" t="s">
        <v>307</v>
      </c>
      <c r="B199" s="5" t="s">
        <v>308</v>
      </c>
      <c r="C199" s="46" t="s">
        <v>1459</v>
      </c>
      <c r="D199" s="46" t="s">
        <v>1460</v>
      </c>
      <c r="E199" s="46" t="s">
        <v>310</v>
      </c>
      <c r="F199" s="46" t="s">
        <v>311</v>
      </c>
      <c r="G199" s="46" t="s">
        <v>1894</v>
      </c>
      <c r="H199" s="47"/>
      <c r="I199" s="47" t="s">
        <v>1872</v>
      </c>
      <c r="J199" s="48" t="s">
        <v>11</v>
      </c>
      <c r="K199" s="45" t="s">
        <v>11</v>
      </c>
      <c r="L199" s="49">
        <v>180000</v>
      </c>
      <c r="M199" s="50">
        <v>269765</v>
      </c>
      <c r="N199" s="51">
        <f t="shared" si="184"/>
        <v>1.4986944444444446</v>
      </c>
      <c r="O199" s="51" t="str">
        <f t="shared" si="185"/>
        <v>120% equal &amp; above</v>
      </c>
      <c r="P199" s="50">
        <f t="shared" si="186"/>
        <v>289033.92857142858</v>
      </c>
      <c r="Q199" s="51">
        <f t="shared" si="187"/>
        <v>1.6057440476190477</v>
      </c>
      <c r="R199" s="52">
        <v>65000</v>
      </c>
      <c r="S199" s="53">
        <v>17340</v>
      </c>
      <c r="T199" s="54">
        <f t="shared" si="188"/>
        <v>0.26676923076923076</v>
      </c>
      <c r="U199" s="54" t="str">
        <f t="shared" si="189"/>
        <v>&gt;=20%-&lt;50%</v>
      </c>
      <c r="V199" s="53">
        <f t="shared" si="190"/>
        <v>18578.571428571431</v>
      </c>
      <c r="W199" s="54">
        <f t="shared" si="191"/>
        <v>0.28582417582417585</v>
      </c>
    </row>
    <row r="200" spans="1:23" x14ac:dyDescent="0.3">
      <c r="A200" s="8" t="s">
        <v>307</v>
      </c>
      <c r="B200" s="5" t="s">
        <v>308</v>
      </c>
      <c r="C200" s="46" t="s">
        <v>309</v>
      </c>
      <c r="D200" s="46" t="s">
        <v>75</v>
      </c>
      <c r="E200" s="46" t="s">
        <v>310</v>
      </c>
      <c r="F200" s="46" t="s">
        <v>311</v>
      </c>
      <c r="G200" s="46" t="s">
        <v>1890</v>
      </c>
      <c r="H200" s="47"/>
      <c r="I200" s="47" t="s">
        <v>13</v>
      </c>
      <c r="J200" s="48" t="s">
        <v>11</v>
      </c>
      <c r="K200" s="45" t="s">
        <v>11</v>
      </c>
      <c r="L200" s="49">
        <v>120000</v>
      </c>
      <c r="M200" s="50">
        <v>132880</v>
      </c>
      <c r="N200" s="51">
        <f t="shared" si="184"/>
        <v>1.1073333333333333</v>
      </c>
      <c r="O200" s="51" t="str">
        <f t="shared" si="185"/>
        <v>&gt;=100%- &lt;120%</v>
      </c>
      <c r="P200" s="50">
        <f t="shared" si="186"/>
        <v>142371.42857142855</v>
      </c>
      <c r="Q200" s="51">
        <f t="shared" si="187"/>
        <v>1.1864285714285712</v>
      </c>
      <c r="R200" s="52">
        <v>125000</v>
      </c>
      <c r="S200" s="53">
        <v>75550</v>
      </c>
      <c r="T200" s="54">
        <f t="shared" si="188"/>
        <v>0.60440000000000005</v>
      </c>
      <c r="U200" s="54" t="str">
        <f t="shared" si="189"/>
        <v>&gt;=50%-&lt;80%</v>
      </c>
      <c r="V200" s="53">
        <f t="shared" si="190"/>
        <v>80946.42857142858</v>
      </c>
      <c r="W200" s="54">
        <f t="shared" si="191"/>
        <v>0.64757142857142869</v>
      </c>
    </row>
    <row r="201" spans="1:23" x14ac:dyDescent="0.3">
      <c r="A201" s="8" t="s">
        <v>667</v>
      </c>
      <c r="B201" s="5" t="s">
        <v>668</v>
      </c>
      <c r="C201" s="46" t="s">
        <v>1232</v>
      </c>
      <c r="D201" s="46" t="s">
        <v>1233</v>
      </c>
      <c r="E201" s="46" t="s">
        <v>589</v>
      </c>
      <c r="F201" s="46" t="s">
        <v>311</v>
      </c>
      <c r="G201" s="46" t="s">
        <v>1928</v>
      </c>
      <c r="H201" s="47"/>
      <c r="I201" s="47" t="s">
        <v>1872</v>
      </c>
      <c r="J201" s="48" t="s">
        <v>11</v>
      </c>
      <c r="K201" s="45" t="s">
        <v>11</v>
      </c>
      <c r="L201" s="49">
        <v>107507.925</v>
      </c>
      <c r="M201" s="50">
        <v>139335</v>
      </c>
      <c r="N201" s="51">
        <f t="shared" si="184"/>
        <v>1.2960439893152063</v>
      </c>
      <c r="O201" s="51" t="str">
        <f t="shared" si="185"/>
        <v>120% equal &amp; above</v>
      </c>
      <c r="P201" s="50">
        <f t="shared" si="186"/>
        <v>149287.5</v>
      </c>
      <c r="Q201" s="51">
        <f t="shared" si="187"/>
        <v>1.388618559980578</v>
      </c>
      <c r="R201" s="52">
        <v>137149.6</v>
      </c>
      <c r="S201" s="53">
        <v>122260</v>
      </c>
      <c r="T201" s="54">
        <f t="shared" si="188"/>
        <v>0.89143533776256001</v>
      </c>
      <c r="U201" s="54" t="str">
        <f t="shared" si="189"/>
        <v>&gt;=80%-&lt;100%</v>
      </c>
      <c r="V201" s="53">
        <f t="shared" si="190"/>
        <v>130992.85714285714</v>
      </c>
      <c r="W201" s="54">
        <f t="shared" si="191"/>
        <v>0.95510929045988568</v>
      </c>
    </row>
    <row r="202" spans="1:23" x14ac:dyDescent="0.3">
      <c r="A202" s="8" t="s">
        <v>785</v>
      </c>
      <c r="B202" s="5" t="s">
        <v>786</v>
      </c>
      <c r="C202" s="46" t="s">
        <v>813</v>
      </c>
      <c r="D202" s="46" t="s">
        <v>16</v>
      </c>
      <c r="E202" s="46" t="s">
        <v>789</v>
      </c>
      <c r="F202" s="46" t="s">
        <v>311</v>
      </c>
      <c r="G202" s="46" t="s">
        <v>1950</v>
      </c>
      <c r="H202" s="47"/>
      <c r="I202" s="47" t="s">
        <v>1872</v>
      </c>
      <c r="J202" s="48" t="s">
        <v>11</v>
      </c>
      <c r="K202" s="45" t="s">
        <v>11</v>
      </c>
      <c r="L202" s="49">
        <v>59970</v>
      </c>
      <c r="M202" s="50">
        <v>76430</v>
      </c>
      <c r="N202" s="51">
        <f t="shared" si="184"/>
        <v>1.2744705686176421</v>
      </c>
      <c r="O202" s="51" t="str">
        <f t="shared" si="185"/>
        <v>120% equal &amp; above</v>
      </c>
      <c r="P202" s="50">
        <f t="shared" si="186"/>
        <v>81889.285714285725</v>
      </c>
      <c r="Q202" s="51">
        <f t="shared" si="187"/>
        <v>1.3655041806617596</v>
      </c>
      <c r="R202" s="52">
        <v>184626</v>
      </c>
      <c r="S202" s="53">
        <v>131190</v>
      </c>
      <c r="T202" s="54">
        <f t="shared" si="188"/>
        <v>0.71057164213057744</v>
      </c>
      <c r="U202" s="54" t="str">
        <f t="shared" si="189"/>
        <v>&gt;=50%-&lt;80%</v>
      </c>
      <c r="V202" s="53">
        <f t="shared" si="190"/>
        <v>140560.71428571429</v>
      </c>
      <c r="W202" s="54">
        <f t="shared" si="191"/>
        <v>0.76132675942561878</v>
      </c>
    </row>
    <row r="203" spans="1:23" x14ac:dyDescent="0.3">
      <c r="A203" s="8" t="s">
        <v>469</v>
      </c>
      <c r="B203" s="5" t="s">
        <v>470</v>
      </c>
      <c r="C203" s="46" t="s">
        <v>521</v>
      </c>
      <c r="D203" s="46" t="s">
        <v>522</v>
      </c>
      <c r="E203" s="46" t="s">
        <v>473</v>
      </c>
      <c r="F203" s="46" t="s">
        <v>311</v>
      </c>
      <c r="G203" s="46" t="s">
        <v>1912</v>
      </c>
      <c r="H203" s="47"/>
      <c r="I203" s="47" t="s">
        <v>1872</v>
      </c>
      <c r="J203" s="48" t="s">
        <v>11</v>
      </c>
      <c r="K203" s="45" t="s">
        <v>11</v>
      </c>
      <c r="L203" s="49">
        <v>103127.85</v>
      </c>
      <c r="M203" s="50">
        <v>97210</v>
      </c>
      <c r="N203" s="51">
        <f t="shared" si="184"/>
        <v>0.94261637375354956</v>
      </c>
      <c r="O203" s="51" t="str">
        <f t="shared" si="185"/>
        <v>&gt;=80%-&lt;100%</v>
      </c>
      <c r="P203" s="50">
        <f t="shared" si="186"/>
        <v>104153.57142857142</v>
      </c>
      <c r="Q203" s="51">
        <f t="shared" si="187"/>
        <v>1.0099461147359459</v>
      </c>
      <c r="R203" s="52">
        <v>138681.19999999998</v>
      </c>
      <c r="S203" s="53">
        <v>40770</v>
      </c>
      <c r="T203" s="54">
        <f t="shared" si="188"/>
        <v>0.29398361133304302</v>
      </c>
      <c r="U203" s="54" t="str">
        <f t="shared" si="189"/>
        <v>&gt;=20%-&lt;50%</v>
      </c>
      <c r="V203" s="53">
        <f t="shared" si="190"/>
        <v>43682.142857142862</v>
      </c>
      <c r="W203" s="54">
        <f t="shared" si="191"/>
        <v>0.31498244071397469</v>
      </c>
    </row>
    <row r="204" spans="1:23" x14ac:dyDescent="0.3">
      <c r="A204" s="8" t="s">
        <v>307</v>
      </c>
      <c r="B204" s="5" t="s">
        <v>308</v>
      </c>
      <c r="C204" s="46" t="s">
        <v>867</v>
      </c>
      <c r="D204" s="46" t="s">
        <v>868</v>
      </c>
      <c r="E204" s="46" t="s">
        <v>310</v>
      </c>
      <c r="F204" s="46" t="s">
        <v>311</v>
      </c>
      <c r="G204" s="46" t="s">
        <v>1892</v>
      </c>
      <c r="H204" s="47"/>
      <c r="I204" s="47" t="s">
        <v>13</v>
      </c>
      <c r="J204" s="48" t="s">
        <v>11</v>
      </c>
      <c r="K204" s="45" t="s">
        <v>11</v>
      </c>
      <c r="L204" s="49">
        <v>85000</v>
      </c>
      <c r="M204" s="50">
        <v>90935</v>
      </c>
      <c r="N204" s="51">
        <f t="shared" si="184"/>
        <v>1.0698235294117646</v>
      </c>
      <c r="O204" s="51" t="str">
        <f t="shared" si="185"/>
        <v>&gt;=100%- &lt;120%</v>
      </c>
      <c r="P204" s="50">
        <f t="shared" si="186"/>
        <v>97430.357142857145</v>
      </c>
      <c r="Q204" s="51">
        <f t="shared" si="187"/>
        <v>1.1462394957983193</v>
      </c>
      <c r="R204" s="52">
        <v>155683.33333333334</v>
      </c>
      <c r="S204" s="53">
        <v>14310</v>
      </c>
      <c r="T204" s="54">
        <f t="shared" si="188"/>
        <v>9.1917353602398028E-2</v>
      </c>
      <c r="U204" s="54" t="str">
        <f t="shared" si="189"/>
        <v>&lt;20%</v>
      </c>
      <c r="V204" s="53">
        <f t="shared" si="190"/>
        <v>15332.142857142857</v>
      </c>
      <c r="W204" s="54">
        <f t="shared" si="191"/>
        <v>9.8482878859712172E-2</v>
      </c>
    </row>
    <row r="205" spans="1:23" x14ac:dyDescent="0.3">
      <c r="A205" s="8" t="s">
        <v>307</v>
      </c>
      <c r="B205" s="5" t="s">
        <v>308</v>
      </c>
      <c r="C205" s="46" t="s">
        <v>877</v>
      </c>
      <c r="D205" s="46" t="s">
        <v>878</v>
      </c>
      <c r="E205" s="46" t="s">
        <v>310</v>
      </c>
      <c r="F205" s="46" t="s">
        <v>311</v>
      </c>
      <c r="G205" s="46" t="s">
        <v>1892</v>
      </c>
      <c r="H205" s="47"/>
      <c r="I205" s="47" t="s">
        <v>1872</v>
      </c>
      <c r="J205" s="48" t="s">
        <v>11</v>
      </c>
      <c r="K205" s="45" t="s">
        <v>11</v>
      </c>
      <c r="L205" s="49">
        <v>150000</v>
      </c>
      <c r="M205" s="50">
        <v>190505</v>
      </c>
      <c r="N205" s="51">
        <f t="shared" ref="N205:N218" si="192">IFERROR(M205/L205,2)</f>
        <v>1.2700333333333333</v>
      </c>
      <c r="O205" s="51" t="str">
        <f t="shared" ref="O205:O218" si="193">IF(N205&gt;=120%, "120% equal &amp; above", IF(N205&gt;=100%,"&gt;=100%- &lt;120%",IF(N205&gt;=80%,"&gt;=80%-&lt;100%",IF(N205&gt;=50%,"&gt;=50%-&lt;80%",IF(N205&gt;=20%,"&gt;=20%-&lt;50%","&lt;20%")))))</f>
        <v>120% equal &amp; above</v>
      </c>
      <c r="P205" s="50">
        <f t="shared" ref="P205:P218" si="194">M205/$B$3*$B$2</f>
        <v>204112.5</v>
      </c>
      <c r="Q205" s="51">
        <f t="shared" ref="Q205:Q218" si="195">IFERROR(P205/L205,2)</f>
        <v>1.3607499999999999</v>
      </c>
      <c r="R205" s="52">
        <v>90000</v>
      </c>
      <c r="S205" s="53">
        <v>41100</v>
      </c>
      <c r="T205" s="54">
        <f t="shared" ref="T205:T218" si="196">IFERROR(S205/R205,2)</f>
        <v>0.45666666666666667</v>
      </c>
      <c r="U205" s="54" t="str">
        <f t="shared" ref="U205:U218" si="197">IF(T205&gt;=120%, "120% equal &amp; above", IF(T205&gt;=100%,"&gt;=100%- &lt;120%",IF(T205&gt;=80%,"&gt;=80%-&lt;100%",IF(T205&gt;=50%,"&gt;=50%-&lt;80%",IF(T205&gt;=20%,"&gt;=20%-&lt;50%","&lt;20%")))))</f>
        <v>&gt;=20%-&lt;50%</v>
      </c>
      <c r="V205" s="53">
        <f t="shared" ref="V205:V218" si="198">S205/$B$3*$B$2</f>
        <v>44035.71428571429</v>
      </c>
      <c r="W205" s="54">
        <f t="shared" ref="W205:W218" si="199">IFERROR(V205/R205,2)</f>
        <v>0.48928571428571432</v>
      </c>
    </row>
    <row r="206" spans="1:23" x14ac:dyDescent="0.3">
      <c r="A206" s="8" t="s">
        <v>776</v>
      </c>
      <c r="B206" s="5" t="s">
        <v>777</v>
      </c>
      <c r="C206" s="46" t="s">
        <v>1670</v>
      </c>
      <c r="D206" s="46" t="s">
        <v>1671</v>
      </c>
      <c r="E206" s="46" t="s">
        <v>574</v>
      </c>
      <c r="F206" s="46" t="s">
        <v>311</v>
      </c>
      <c r="G206" s="46" t="s">
        <v>1942</v>
      </c>
      <c r="H206" s="47"/>
      <c r="I206" s="47" t="s">
        <v>1872</v>
      </c>
      <c r="J206" s="48" t="s">
        <v>11</v>
      </c>
      <c r="K206" s="45" t="s">
        <v>11</v>
      </c>
      <c r="L206" s="49">
        <v>140000</v>
      </c>
      <c r="M206" s="50">
        <v>106910</v>
      </c>
      <c r="N206" s="51">
        <f t="shared" si="192"/>
        <v>0.76364285714285718</v>
      </c>
      <c r="O206" s="51" t="str">
        <f t="shared" si="193"/>
        <v>&gt;=50%-&lt;80%</v>
      </c>
      <c r="P206" s="50">
        <f t="shared" si="194"/>
        <v>114546.42857142858</v>
      </c>
      <c r="Q206" s="51">
        <f t="shared" si="195"/>
        <v>0.81818877551020419</v>
      </c>
      <c r="R206" s="52">
        <v>100000</v>
      </c>
      <c r="S206" s="53">
        <v>60615</v>
      </c>
      <c r="T206" s="54">
        <f t="shared" si="196"/>
        <v>0.60614999999999997</v>
      </c>
      <c r="U206" s="54" t="str">
        <f t="shared" si="197"/>
        <v>&gt;=50%-&lt;80%</v>
      </c>
      <c r="V206" s="53">
        <f t="shared" si="198"/>
        <v>64944.642857142855</v>
      </c>
      <c r="W206" s="54">
        <f t="shared" si="199"/>
        <v>0.64944642857142854</v>
      </c>
    </row>
    <row r="207" spans="1:23" x14ac:dyDescent="0.3">
      <c r="A207" s="8" t="s">
        <v>415</v>
      </c>
      <c r="B207" s="5" t="s">
        <v>416</v>
      </c>
      <c r="C207" s="46" t="s">
        <v>2564</v>
      </c>
      <c r="D207" s="46" t="s">
        <v>2565</v>
      </c>
      <c r="E207" s="46" t="s">
        <v>310</v>
      </c>
      <c r="F207" s="46" t="s">
        <v>311</v>
      </c>
      <c r="G207" s="46" t="s">
        <v>1907</v>
      </c>
      <c r="H207" s="47"/>
      <c r="I207" s="47" t="s">
        <v>1872</v>
      </c>
      <c r="J207" s="48" t="s">
        <v>11</v>
      </c>
      <c r="K207" s="45" t="s">
        <v>11</v>
      </c>
      <c r="L207" s="49">
        <v>140000</v>
      </c>
      <c r="M207" s="50">
        <v>134515</v>
      </c>
      <c r="N207" s="51">
        <f t="shared" si="192"/>
        <v>0.9608214285714286</v>
      </c>
      <c r="O207" s="51" t="str">
        <f t="shared" si="193"/>
        <v>&gt;=80%-&lt;100%</v>
      </c>
      <c r="P207" s="50">
        <f t="shared" si="194"/>
        <v>144123.21428571429</v>
      </c>
      <c r="Q207" s="51">
        <f t="shared" si="195"/>
        <v>1.0294515306122449</v>
      </c>
      <c r="R207" s="52">
        <v>100000</v>
      </c>
      <c r="S207" s="53">
        <v>95600</v>
      </c>
      <c r="T207" s="54">
        <f t="shared" si="196"/>
        <v>0.95599999999999996</v>
      </c>
      <c r="U207" s="54" t="str">
        <f t="shared" si="197"/>
        <v>&gt;=80%-&lt;100%</v>
      </c>
      <c r="V207" s="53">
        <f t="shared" si="198"/>
        <v>102428.57142857142</v>
      </c>
      <c r="W207" s="54">
        <f t="shared" si="199"/>
        <v>1.0242857142857142</v>
      </c>
    </row>
    <row r="208" spans="1:23" x14ac:dyDescent="0.3">
      <c r="A208" s="8" t="s">
        <v>680</v>
      </c>
      <c r="B208" s="5" t="s">
        <v>681</v>
      </c>
      <c r="C208" s="46" t="s">
        <v>2361</v>
      </c>
      <c r="D208" s="46" t="s">
        <v>2362</v>
      </c>
      <c r="E208" s="46" t="s">
        <v>311</v>
      </c>
      <c r="F208" s="46" t="s">
        <v>311</v>
      </c>
      <c r="G208" s="46" t="s">
        <v>1929</v>
      </c>
      <c r="H208" s="47"/>
      <c r="I208" s="47" t="s">
        <v>1872</v>
      </c>
      <c r="J208" s="48" t="s">
        <v>11</v>
      </c>
      <c r="K208" s="45" t="s">
        <v>11</v>
      </c>
      <c r="L208" s="49">
        <v>100000</v>
      </c>
      <c r="M208" s="50">
        <v>80030</v>
      </c>
      <c r="N208" s="51">
        <f t="shared" si="192"/>
        <v>0.80030000000000001</v>
      </c>
      <c r="O208" s="51" t="str">
        <f t="shared" si="193"/>
        <v>&gt;=80%-&lt;100%</v>
      </c>
      <c r="P208" s="50">
        <f t="shared" si="194"/>
        <v>85746.42857142858</v>
      </c>
      <c r="Q208" s="51">
        <f t="shared" si="195"/>
        <v>0.85746428571428579</v>
      </c>
      <c r="R208" s="52">
        <v>140000</v>
      </c>
      <c r="S208" s="53">
        <v>168860</v>
      </c>
      <c r="T208" s="54">
        <f t="shared" si="196"/>
        <v>1.2061428571428572</v>
      </c>
      <c r="U208" s="54" t="str">
        <f t="shared" si="197"/>
        <v>120% equal &amp; above</v>
      </c>
      <c r="V208" s="53">
        <f t="shared" si="198"/>
        <v>180921.42857142855</v>
      </c>
      <c r="W208" s="54">
        <f t="shared" si="199"/>
        <v>1.2922959183673468</v>
      </c>
    </row>
    <row r="209" spans="1:23" x14ac:dyDescent="0.3">
      <c r="A209" s="8" t="s">
        <v>776</v>
      </c>
      <c r="B209" s="5" t="s">
        <v>777</v>
      </c>
      <c r="C209" s="46" t="s">
        <v>1693</v>
      </c>
      <c r="D209" s="46" t="s">
        <v>1694</v>
      </c>
      <c r="E209" s="46" t="s">
        <v>574</v>
      </c>
      <c r="F209" s="46" t="s">
        <v>311</v>
      </c>
      <c r="G209" s="46" t="s">
        <v>1961</v>
      </c>
      <c r="H209" s="47"/>
      <c r="I209" s="47" t="s">
        <v>1872</v>
      </c>
      <c r="J209" s="48" t="s">
        <v>11</v>
      </c>
      <c r="K209" s="45" t="s">
        <v>11</v>
      </c>
      <c r="L209" s="49">
        <v>60000</v>
      </c>
      <c r="M209" s="50">
        <v>40270</v>
      </c>
      <c r="N209" s="51">
        <f t="shared" si="192"/>
        <v>0.67116666666666669</v>
      </c>
      <c r="O209" s="51" t="str">
        <f t="shared" si="193"/>
        <v>&gt;=50%-&lt;80%</v>
      </c>
      <c r="P209" s="50">
        <f t="shared" si="194"/>
        <v>43146.428571428572</v>
      </c>
      <c r="Q209" s="51">
        <f t="shared" si="195"/>
        <v>0.71910714285714283</v>
      </c>
      <c r="R209" s="52">
        <v>180000</v>
      </c>
      <c r="S209" s="53">
        <v>94415</v>
      </c>
      <c r="T209" s="54">
        <f t="shared" si="196"/>
        <v>0.52452777777777781</v>
      </c>
      <c r="U209" s="54" t="str">
        <f t="shared" si="197"/>
        <v>&gt;=50%-&lt;80%</v>
      </c>
      <c r="V209" s="53">
        <f t="shared" si="198"/>
        <v>101158.92857142858</v>
      </c>
      <c r="W209" s="54">
        <f t="shared" si="199"/>
        <v>0.5619940476190477</v>
      </c>
    </row>
    <row r="210" spans="1:23" x14ac:dyDescent="0.3">
      <c r="A210" s="8" t="s">
        <v>469</v>
      </c>
      <c r="B210" s="5" t="s">
        <v>470</v>
      </c>
      <c r="C210" s="46" t="s">
        <v>507</v>
      </c>
      <c r="D210" s="46" t="s">
        <v>508</v>
      </c>
      <c r="E210" s="46" t="s">
        <v>473</v>
      </c>
      <c r="F210" s="46" t="s">
        <v>311</v>
      </c>
      <c r="G210" s="46" t="s">
        <v>1911</v>
      </c>
      <c r="H210" s="47"/>
      <c r="I210" s="47" t="s">
        <v>1872</v>
      </c>
      <c r="J210" s="48" t="s">
        <v>11</v>
      </c>
      <c r="K210" s="45" t="s">
        <v>11</v>
      </c>
      <c r="L210" s="49">
        <v>122576.62500000001</v>
      </c>
      <c r="M210" s="50">
        <v>125825</v>
      </c>
      <c r="N210" s="51">
        <f t="shared" si="192"/>
        <v>1.0265007704364513</v>
      </c>
      <c r="O210" s="51" t="str">
        <f t="shared" si="193"/>
        <v>&gt;=100%- &lt;120%</v>
      </c>
      <c r="P210" s="50">
        <f t="shared" si="194"/>
        <v>134812.5</v>
      </c>
      <c r="Q210" s="51">
        <f t="shared" si="195"/>
        <v>1.099822254039055</v>
      </c>
      <c r="R210" s="52">
        <v>116569.59999999999</v>
      </c>
      <c r="S210" s="53">
        <v>34405</v>
      </c>
      <c r="T210" s="54">
        <f t="shared" si="196"/>
        <v>0.29514556110684093</v>
      </c>
      <c r="U210" s="54" t="str">
        <f t="shared" si="197"/>
        <v>&gt;=20%-&lt;50%</v>
      </c>
      <c r="V210" s="53">
        <f t="shared" si="198"/>
        <v>36862.5</v>
      </c>
      <c r="W210" s="54">
        <f t="shared" si="199"/>
        <v>0.3162273869001867</v>
      </c>
    </row>
    <row r="211" spans="1:23" x14ac:dyDescent="0.3">
      <c r="A211" s="8" t="s">
        <v>428</v>
      </c>
      <c r="B211" s="5" t="s">
        <v>429</v>
      </c>
      <c r="C211" s="46" t="s">
        <v>1462</v>
      </c>
      <c r="D211" s="46" t="s">
        <v>1463</v>
      </c>
      <c r="E211" s="46" t="s">
        <v>310</v>
      </c>
      <c r="F211" s="46" t="s">
        <v>311</v>
      </c>
      <c r="G211" s="46" t="s">
        <v>1909</v>
      </c>
      <c r="H211" s="47"/>
      <c r="I211" s="47" t="s">
        <v>1872</v>
      </c>
      <c r="J211" s="48" t="s">
        <v>11</v>
      </c>
      <c r="K211" s="45" t="s">
        <v>11</v>
      </c>
      <c r="L211" s="49">
        <v>150000</v>
      </c>
      <c r="M211" s="50">
        <v>183340</v>
      </c>
      <c r="N211" s="51">
        <f t="shared" si="192"/>
        <v>1.2222666666666666</v>
      </c>
      <c r="O211" s="51" t="str">
        <f t="shared" si="193"/>
        <v>120% equal &amp; above</v>
      </c>
      <c r="P211" s="50">
        <f t="shared" si="194"/>
        <v>196435.71428571429</v>
      </c>
      <c r="Q211" s="51">
        <f t="shared" si="195"/>
        <v>1.3095714285714286</v>
      </c>
      <c r="R211" s="52">
        <v>85000</v>
      </c>
      <c r="S211" s="53">
        <v>33665</v>
      </c>
      <c r="T211" s="54">
        <f t="shared" si="196"/>
        <v>0.39605882352941174</v>
      </c>
      <c r="U211" s="54" t="str">
        <f t="shared" si="197"/>
        <v>&gt;=20%-&lt;50%</v>
      </c>
      <c r="V211" s="53">
        <f t="shared" si="198"/>
        <v>36069.642857142862</v>
      </c>
      <c r="W211" s="54">
        <f t="shared" si="199"/>
        <v>0.42434873949579838</v>
      </c>
    </row>
    <row r="212" spans="1:23" x14ac:dyDescent="0.3">
      <c r="A212" s="8" t="s">
        <v>324</v>
      </c>
      <c r="B212" s="5" t="s">
        <v>325</v>
      </c>
      <c r="C212" s="46" t="s">
        <v>1212</v>
      </c>
      <c r="D212" s="46" t="s">
        <v>1213</v>
      </c>
      <c r="E212" s="46" t="s">
        <v>310</v>
      </c>
      <c r="F212" s="46" t="s">
        <v>311</v>
      </c>
      <c r="G212" s="46" t="s">
        <v>1896</v>
      </c>
      <c r="H212" s="47"/>
      <c r="I212" s="47" t="s">
        <v>1872</v>
      </c>
      <c r="J212" s="48" t="s">
        <v>11</v>
      </c>
      <c r="K212" s="45" t="s">
        <v>11</v>
      </c>
      <c r="L212" s="49">
        <v>150000</v>
      </c>
      <c r="M212" s="50">
        <v>130475</v>
      </c>
      <c r="N212" s="51">
        <f t="shared" si="192"/>
        <v>0.86983333333333335</v>
      </c>
      <c r="O212" s="51" t="str">
        <f t="shared" si="193"/>
        <v>&gt;=80%-&lt;100%</v>
      </c>
      <c r="P212" s="50">
        <f t="shared" si="194"/>
        <v>139794.64285714284</v>
      </c>
      <c r="Q212" s="51">
        <f t="shared" si="195"/>
        <v>0.93196428571428558</v>
      </c>
      <c r="R212" s="52">
        <v>85000</v>
      </c>
      <c r="S212" s="53">
        <v>38815</v>
      </c>
      <c r="T212" s="54">
        <f t="shared" si="196"/>
        <v>0.45664705882352941</v>
      </c>
      <c r="U212" s="54" t="str">
        <f t="shared" si="197"/>
        <v>&gt;=20%-&lt;50%</v>
      </c>
      <c r="V212" s="53">
        <f t="shared" si="198"/>
        <v>41587.5</v>
      </c>
      <c r="W212" s="54">
        <f t="shared" si="199"/>
        <v>0.48926470588235293</v>
      </c>
    </row>
    <row r="213" spans="1:23" x14ac:dyDescent="0.3">
      <c r="A213" s="8" t="s">
        <v>428</v>
      </c>
      <c r="B213" s="5" t="s">
        <v>429</v>
      </c>
      <c r="C213" s="46" t="s">
        <v>998</v>
      </c>
      <c r="D213" s="46" t="s">
        <v>999</v>
      </c>
      <c r="E213" s="46" t="s">
        <v>310</v>
      </c>
      <c r="F213" s="46" t="s">
        <v>311</v>
      </c>
      <c r="G213" s="46" t="s">
        <v>1908</v>
      </c>
      <c r="H213" s="47"/>
      <c r="I213" s="47" t="s">
        <v>13</v>
      </c>
      <c r="J213" s="48" t="s">
        <v>11</v>
      </c>
      <c r="K213" s="45" t="s">
        <v>11</v>
      </c>
      <c r="L213" s="49">
        <v>110000</v>
      </c>
      <c r="M213" s="50">
        <v>74700</v>
      </c>
      <c r="N213" s="51">
        <f t="shared" si="192"/>
        <v>0.67909090909090908</v>
      </c>
      <c r="O213" s="51" t="str">
        <f t="shared" si="193"/>
        <v>&gt;=50%-&lt;80%</v>
      </c>
      <c r="P213" s="50">
        <f t="shared" si="194"/>
        <v>80035.714285714275</v>
      </c>
      <c r="Q213" s="51">
        <f t="shared" si="195"/>
        <v>0.72759740259740247</v>
      </c>
      <c r="R213" s="52">
        <v>125000</v>
      </c>
      <c r="S213" s="53">
        <v>118170</v>
      </c>
      <c r="T213" s="54">
        <f t="shared" si="196"/>
        <v>0.94535999999999998</v>
      </c>
      <c r="U213" s="54" t="str">
        <f t="shared" si="197"/>
        <v>&gt;=80%-&lt;100%</v>
      </c>
      <c r="V213" s="53">
        <f t="shared" si="198"/>
        <v>126610.71428571429</v>
      </c>
      <c r="W213" s="54">
        <f t="shared" si="199"/>
        <v>1.0128857142857144</v>
      </c>
    </row>
    <row r="214" spans="1:23" x14ac:dyDescent="0.3">
      <c r="A214" s="8" t="s">
        <v>324</v>
      </c>
      <c r="B214" s="5" t="s">
        <v>325</v>
      </c>
      <c r="C214" s="46" t="s">
        <v>1100</v>
      </c>
      <c r="D214" s="46" t="s">
        <v>1101</v>
      </c>
      <c r="E214" s="46" t="s">
        <v>310</v>
      </c>
      <c r="F214" s="46" t="s">
        <v>311</v>
      </c>
      <c r="G214" s="46" t="s">
        <v>1896</v>
      </c>
      <c r="H214" s="47"/>
      <c r="I214" s="47" t="s">
        <v>1872</v>
      </c>
      <c r="J214" s="48" t="s">
        <v>11</v>
      </c>
      <c r="K214" s="45" t="s">
        <v>11</v>
      </c>
      <c r="L214" s="49">
        <v>85000</v>
      </c>
      <c r="M214" s="50">
        <v>60330</v>
      </c>
      <c r="N214" s="51">
        <f t="shared" si="192"/>
        <v>0.70976470588235296</v>
      </c>
      <c r="O214" s="51" t="str">
        <f t="shared" si="193"/>
        <v>&gt;=50%-&lt;80%</v>
      </c>
      <c r="P214" s="50">
        <f t="shared" si="194"/>
        <v>64639.285714285717</v>
      </c>
      <c r="Q214" s="51">
        <f t="shared" si="195"/>
        <v>0.76046218487394956</v>
      </c>
      <c r="R214" s="52">
        <v>150000</v>
      </c>
      <c r="S214" s="53">
        <v>151245</v>
      </c>
      <c r="T214" s="54">
        <f t="shared" si="196"/>
        <v>1.0083</v>
      </c>
      <c r="U214" s="54" t="str">
        <f t="shared" si="197"/>
        <v>&gt;=100%- &lt;120%</v>
      </c>
      <c r="V214" s="53">
        <f t="shared" si="198"/>
        <v>162048.21428571429</v>
      </c>
      <c r="W214" s="54">
        <f t="shared" si="199"/>
        <v>1.0803214285714287</v>
      </c>
    </row>
    <row r="215" spans="1:23" x14ac:dyDescent="0.3">
      <c r="A215" s="8" t="s">
        <v>633</v>
      </c>
      <c r="B215" s="5" t="s">
        <v>128</v>
      </c>
      <c r="C215" s="46" t="s">
        <v>1007</v>
      </c>
      <c r="D215" s="46" t="s">
        <v>98</v>
      </c>
      <c r="E215" s="46" t="s">
        <v>589</v>
      </c>
      <c r="F215" s="46" t="s">
        <v>311</v>
      </c>
      <c r="G215" s="46" t="s">
        <v>1923</v>
      </c>
      <c r="H215" s="47"/>
      <c r="I215" s="47" t="s">
        <v>13</v>
      </c>
      <c r="J215" s="48" t="s">
        <v>11</v>
      </c>
      <c r="K215" s="45" t="s">
        <v>11</v>
      </c>
      <c r="L215" s="49">
        <v>108572.40000000001</v>
      </c>
      <c r="M215" s="50">
        <v>63680</v>
      </c>
      <c r="N215" s="51">
        <f t="shared" si="192"/>
        <v>0.58652106796939185</v>
      </c>
      <c r="O215" s="51" t="str">
        <f t="shared" si="193"/>
        <v>&gt;=50%-&lt;80%</v>
      </c>
      <c r="P215" s="50">
        <f t="shared" si="194"/>
        <v>68228.57142857142</v>
      </c>
      <c r="Q215" s="51">
        <f t="shared" si="195"/>
        <v>0.62841542996720545</v>
      </c>
      <c r="R215" s="52">
        <v>125000</v>
      </c>
      <c r="S215" s="53">
        <v>63970</v>
      </c>
      <c r="T215" s="54">
        <f t="shared" si="196"/>
        <v>0.51175999999999999</v>
      </c>
      <c r="U215" s="54" t="str">
        <f t="shared" si="197"/>
        <v>&gt;=50%-&lt;80%</v>
      </c>
      <c r="V215" s="53">
        <f t="shared" si="198"/>
        <v>68539.285714285725</v>
      </c>
      <c r="W215" s="54">
        <f t="shared" si="199"/>
        <v>0.54831428571428575</v>
      </c>
    </row>
    <row r="216" spans="1:23" x14ac:dyDescent="0.3">
      <c r="A216" s="8" t="s">
        <v>785</v>
      </c>
      <c r="B216" s="5" t="s">
        <v>786</v>
      </c>
      <c r="C216" s="46" t="s">
        <v>811</v>
      </c>
      <c r="D216" s="46" t="s">
        <v>812</v>
      </c>
      <c r="E216" s="46" t="s">
        <v>789</v>
      </c>
      <c r="F216" s="46" t="s">
        <v>311</v>
      </c>
      <c r="G216" s="46" t="s">
        <v>1950</v>
      </c>
      <c r="H216" s="47"/>
      <c r="I216" s="47" t="s">
        <v>13</v>
      </c>
      <c r="J216" s="48" t="s">
        <v>11</v>
      </c>
      <c r="K216" s="45" t="s">
        <v>11</v>
      </c>
      <c r="L216" s="49">
        <v>100000</v>
      </c>
      <c r="M216" s="50">
        <v>89940</v>
      </c>
      <c r="N216" s="51">
        <f t="shared" si="192"/>
        <v>0.89939999999999998</v>
      </c>
      <c r="O216" s="51" t="str">
        <f t="shared" si="193"/>
        <v>&gt;=80%-&lt;100%</v>
      </c>
      <c r="P216" s="50">
        <f t="shared" si="194"/>
        <v>96364.285714285725</v>
      </c>
      <c r="Q216" s="51">
        <f t="shared" si="195"/>
        <v>0.96364285714285725</v>
      </c>
      <c r="R216" s="52">
        <v>132603.33333333334</v>
      </c>
      <c r="S216" s="53">
        <v>111630</v>
      </c>
      <c r="T216" s="54">
        <f t="shared" si="196"/>
        <v>0.8418340413765365</v>
      </c>
      <c r="U216" s="54" t="str">
        <f t="shared" si="197"/>
        <v>&gt;=80%-&lt;100%</v>
      </c>
      <c r="V216" s="53">
        <f t="shared" si="198"/>
        <v>119603.57142857142</v>
      </c>
      <c r="W216" s="54">
        <f t="shared" si="199"/>
        <v>0.90196504433200331</v>
      </c>
    </row>
    <row r="217" spans="1:23" x14ac:dyDescent="0.3">
      <c r="A217" s="8" t="s">
        <v>836</v>
      </c>
      <c r="B217" s="5" t="s">
        <v>837</v>
      </c>
      <c r="C217" s="46" t="s">
        <v>2773</v>
      </c>
      <c r="D217" s="46" t="s">
        <v>124</v>
      </c>
      <c r="E217" s="46" t="s">
        <v>789</v>
      </c>
      <c r="F217" s="46" t="s">
        <v>311</v>
      </c>
      <c r="G217" s="46" t="s">
        <v>1957</v>
      </c>
      <c r="H217" s="47"/>
      <c r="I217" s="47" t="s">
        <v>1872</v>
      </c>
      <c r="J217" s="48" t="s">
        <v>11</v>
      </c>
      <c r="K217" s="45" t="s">
        <v>11</v>
      </c>
      <c r="L217" s="49">
        <v>82387.5</v>
      </c>
      <c r="M217" s="50">
        <v>149635</v>
      </c>
      <c r="N217" s="51">
        <f t="shared" si="192"/>
        <v>1.8162342588378091</v>
      </c>
      <c r="O217" s="51" t="str">
        <f t="shared" si="193"/>
        <v>120% equal &amp; above</v>
      </c>
      <c r="P217" s="50">
        <f t="shared" si="194"/>
        <v>160323.21428571429</v>
      </c>
      <c r="Q217" s="51">
        <f t="shared" si="195"/>
        <v>1.9459652773262242</v>
      </c>
      <c r="R217" s="52">
        <v>150000</v>
      </c>
      <c r="S217" s="53">
        <v>254290</v>
      </c>
      <c r="T217" s="54">
        <f t="shared" si="196"/>
        <v>1.6952666666666667</v>
      </c>
      <c r="U217" s="54" t="str">
        <f t="shared" si="197"/>
        <v>120% equal &amp; above</v>
      </c>
      <c r="V217" s="53">
        <f t="shared" si="198"/>
        <v>272453.57142857142</v>
      </c>
      <c r="W217" s="54">
        <f t="shared" si="199"/>
        <v>1.8163571428571428</v>
      </c>
    </row>
    <row r="218" spans="1:23" x14ac:dyDescent="0.3">
      <c r="A218" s="8" t="s">
        <v>785</v>
      </c>
      <c r="B218" s="5" t="s">
        <v>786</v>
      </c>
      <c r="C218" s="46" t="s">
        <v>910</v>
      </c>
      <c r="D218" s="46" t="s">
        <v>911</v>
      </c>
      <c r="E218" s="46" t="s">
        <v>789</v>
      </c>
      <c r="F218" s="46" t="s">
        <v>311</v>
      </c>
      <c r="G218" s="46" t="s">
        <v>1952</v>
      </c>
      <c r="H218" s="47"/>
      <c r="I218" s="47" t="s">
        <v>1872</v>
      </c>
      <c r="J218" s="48" t="s">
        <v>11</v>
      </c>
      <c r="K218" s="45"/>
      <c r="L218" s="49">
        <v>231520.74000000002</v>
      </c>
      <c r="M218" s="50">
        <v>258125</v>
      </c>
      <c r="N218" s="51">
        <f t="shared" si="192"/>
        <v>1.1149109146765857</v>
      </c>
      <c r="O218" s="51" t="str">
        <f t="shared" si="193"/>
        <v>&gt;=100%- &lt;120%</v>
      </c>
      <c r="P218" s="50">
        <f t="shared" si="194"/>
        <v>276562.5</v>
      </c>
      <c r="Q218" s="51">
        <f t="shared" si="195"/>
        <v>1.194547408582056</v>
      </c>
      <c r="R218" s="52"/>
      <c r="S218" s="53">
        <v>0</v>
      </c>
      <c r="T218" s="54">
        <f t="shared" si="196"/>
        <v>2</v>
      </c>
      <c r="U218" s="54" t="str">
        <f t="shared" si="197"/>
        <v>120% equal &amp; above</v>
      </c>
      <c r="V218" s="53">
        <f t="shared" si="198"/>
        <v>0</v>
      </c>
      <c r="W218" s="54">
        <f t="shared" si="199"/>
        <v>2</v>
      </c>
    </row>
    <row r="219" spans="1:23" x14ac:dyDescent="0.3">
      <c r="A219" s="8" t="s">
        <v>770</v>
      </c>
      <c r="B219" s="5" t="s">
        <v>771</v>
      </c>
      <c r="C219" s="46" t="s">
        <v>1600</v>
      </c>
      <c r="D219" s="46" t="s">
        <v>24</v>
      </c>
      <c r="E219" s="46" t="s">
        <v>574</v>
      </c>
      <c r="F219" s="46" t="s">
        <v>311</v>
      </c>
      <c r="G219" s="46" t="s">
        <v>1888</v>
      </c>
      <c r="H219" s="47"/>
      <c r="I219" s="47" t="s">
        <v>1872</v>
      </c>
      <c r="J219" s="48" t="s">
        <v>11</v>
      </c>
      <c r="K219" s="45" t="s">
        <v>11</v>
      </c>
      <c r="L219" s="49">
        <v>100000</v>
      </c>
      <c r="M219" s="50">
        <v>118450</v>
      </c>
      <c r="N219" s="51">
        <f t="shared" ref="N219:N227" si="200">IFERROR(M219/L219,2)</f>
        <v>1.1845000000000001</v>
      </c>
      <c r="O219" s="51" t="str">
        <f t="shared" ref="O219:O227" si="201">IF(N219&gt;=120%, "120% equal &amp; above", IF(N219&gt;=100%,"&gt;=100%- &lt;120%",IF(N219&gt;=80%,"&gt;=80%-&lt;100%",IF(N219&gt;=50%,"&gt;=50%-&lt;80%",IF(N219&gt;=20%,"&gt;=20%-&lt;50%","&lt;20%")))))</f>
        <v>&gt;=100%- &lt;120%</v>
      </c>
      <c r="P219" s="50">
        <f t="shared" ref="P219:P227" si="202">M219/$B$3*$B$2</f>
        <v>126910.71428571429</v>
      </c>
      <c r="Q219" s="51">
        <f t="shared" ref="Q219:Q227" si="203">IFERROR(P219/L219,2)</f>
        <v>1.269107142857143</v>
      </c>
      <c r="R219" s="52">
        <v>130024</v>
      </c>
      <c r="S219" s="53">
        <v>54320</v>
      </c>
      <c r="T219" s="54">
        <f t="shared" ref="T219:T227" si="204">IFERROR(S219/R219,2)</f>
        <v>0.4177690272565065</v>
      </c>
      <c r="U219" s="54" t="str">
        <f t="shared" ref="U219:U227" si="205">IF(T219&gt;=120%, "120% equal &amp; above", IF(T219&gt;=100%,"&gt;=100%- &lt;120%",IF(T219&gt;=80%,"&gt;=80%-&lt;100%",IF(T219&gt;=50%,"&gt;=50%-&lt;80%",IF(T219&gt;=20%,"&gt;=20%-&lt;50%","&lt;20%")))))</f>
        <v>&gt;=20%-&lt;50%</v>
      </c>
      <c r="V219" s="53">
        <f t="shared" ref="V219:V227" si="206">S219/$B$3*$B$2</f>
        <v>58200</v>
      </c>
      <c r="W219" s="54">
        <f t="shared" ref="W219:W227" si="207">IFERROR(V219/R219,2)</f>
        <v>0.4476096720605427</v>
      </c>
    </row>
    <row r="220" spans="1:23" x14ac:dyDescent="0.3">
      <c r="A220" s="8" t="s">
        <v>836</v>
      </c>
      <c r="B220" s="5" t="s">
        <v>837</v>
      </c>
      <c r="C220" s="46" t="s">
        <v>862</v>
      </c>
      <c r="D220" s="46" t="s">
        <v>276</v>
      </c>
      <c r="E220" s="46" t="s">
        <v>789</v>
      </c>
      <c r="F220" s="46" t="s">
        <v>311</v>
      </c>
      <c r="G220" s="46" t="s">
        <v>1957</v>
      </c>
      <c r="H220" s="47"/>
      <c r="I220" s="47" t="s">
        <v>1872</v>
      </c>
      <c r="J220" s="48" t="s">
        <v>11</v>
      </c>
      <c r="K220" s="45"/>
      <c r="L220" s="49">
        <v>230000</v>
      </c>
      <c r="M220" s="50">
        <v>291495</v>
      </c>
      <c r="N220" s="51">
        <f t="shared" si="200"/>
        <v>1.2673695652173913</v>
      </c>
      <c r="O220" s="51" t="str">
        <f t="shared" si="201"/>
        <v>120% equal &amp; above</v>
      </c>
      <c r="P220" s="50">
        <f t="shared" si="202"/>
        <v>312316.07142857142</v>
      </c>
      <c r="Q220" s="51">
        <f t="shared" si="203"/>
        <v>1.3578959627329192</v>
      </c>
      <c r="R220" s="52"/>
      <c r="S220" s="53">
        <v>0</v>
      </c>
      <c r="T220" s="54">
        <f t="shared" si="204"/>
        <v>2</v>
      </c>
      <c r="U220" s="54" t="str">
        <f t="shared" si="205"/>
        <v>120% equal &amp; above</v>
      </c>
      <c r="V220" s="53">
        <f t="shared" si="206"/>
        <v>0</v>
      </c>
      <c r="W220" s="54">
        <f t="shared" si="207"/>
        <v>2</v>
      </c>
    </row>
    <row r="221" spans="1:23" x14ac:dyDescent="0.3">
      <c r="A221" s="8" t="s">
        <v>770</v>
      </c>
      <c r="B221" s="5" t="s">
        <v>771</v>
      </c>
      <c r="C221" s="46" t="s">
        <v>1667</v>
      </c>
      <c r="D221" s="46" t="s">
        <v>1668</v>
      </c>
      <c r="E221" s="46" t="s">
        <v>574</v>
      </c>
      <c r="F221" s="46" t="s">
        <v>311</v>
      </c>
      <c r="G221" s="46" t="s">
        <v>1960</v>
      </c>
      <c r="H221" s="47"/>
      <c r="I221" s="47" t="s">
        <v>1872</v>
      </c>
      <c r="J221" s="48" t="s">
        <v>11</v>
      </c>
      <c r="K221" s="45" t="s">
        <v>11</v>
      </c>
      <c r="L221" s="49">
        <v>80000</v>
      </c>
      <c r="M221" s="50">
        <v>68900</v>
      </c>
      <c r="N221" s="51">
        <f t="shared" si="200"/>
        <v>0.86124999999999996</v>
      </c>
      <c r="O221" s="51" t="str">
        <f t="shared" si="201"/>
        <v>&gt;=80%-&lt;100%</v>
      </c>
      <c r="P221" s="50">
        <f t="shared" si="202"/>
        <v>73821.42857142858</v>
      </c>
      <c r="Q221" s="51">
        <f t="shared" si="203"/>
        <v>0.92276785714285725</v>
      </c>
      <c r="R221" s="52">
        <v>150000</v>
      </c>
      <c r="S221" s="53">
        <v>87525</v>
      </c>
      <c r="T221" s="54">
        <f t="shared" si="204"/>
        <v>0.58350000000000002</v>
      </c>
      <c r="U221" s="54" t="str">
        <f t="shared" si="205"/>
        <v>&gt;=50%-&lt;80%</v>
      </c>
      <c r="V221" s="53">
        <f t="shared" si="206"/>
        <v>93776.785714285725</v>
      </c>
      <c r="W221" s="54">
        <f t="shared" si="207"/>
        <v>0.62517857142857147</v>
      </c>
    </row>
    <row r="222" spans="1:23" x14ac:dyDescent="0.3">
      <c r="A222" s="8" t="s">
        <v>776</v>
      </c>
      <c r="B222" s="5" t="s">
        <v>777</v>
      </c>
      <c r="C222" s="46" t="s">
        <v>1661</v>
      </c>
      <c r="D222" s="46" t="s">
        <v>1662</v>
      </c>
      <c r="E222" s="46" t="s">
        <v>574</v>
      </c>
      <c r="F222" s="46" t="s">
        <v>311</v>
      </c>
      <c r="G222" s="46" t="s">
        <v>1945</v>
      </c>
      <c r="H222" s="47"/>
      <c r="I222" s="47" t="s">
        <v>1872</v>
      </c>
      <c r="J222" s="48" t="s">
        <v>11</v>
      </c>
      <c r="K222" s="45" t="s">
        <v>11</v>
      </c>
      <c r="L222" s="49">
        <v>70000</v>
      </c>
      <c r="M222" s="50">
        <v>71250</v>
      </c>
      <c r="N222" s="51">
        <f t="shared" si="200"/>
        <v>1.0178571428571428</v>
      </c>
      <c r="O222" s="51" t="str">
        <f t="shared" si="201"/>
        <v>&gt;=100%- &lt;120%</v>
      </c>
      <c r="P222" s="50">
        <f t="shared" si="202"/>
        <v>76339.285714285725</v>
      </c>
      <c r="Q222" s="51">
        <f t="shared" si="203"/>
        <v>1.090561224489796</v>
      </c>
      <c r="R222" s="52">
        <v>160000</v>
      </c>
      <c r="S222" s="53">
        <v>136810</v>
      </c>
      <c r="T222" s="54">
        <f t="shared" si="204"/>
        <v>0.85506249999999995</v>
      </c>
      <c r="U222" s="54" t="str">
        <f t="shared" si="205"/>
        <v>&gt;=80%-&lt;100%</v>
      </c>
      <c r="V222" s="53">
        <f t="shared" si="206"/>
        <v>146582.14285714284</v>
      </c>
      <c r="W222" s="54">
        <f t="shared" si="207"/>
        <v>0.91613839285714271</v>
      </c>
    </row>
    <row r="223" spans="1:23" x14ac:dyDescent="0.3">
      <c r="A223" s="8" t="s">
        <v>776</v>
      </c>
      <c r="B223" s="5" t="s">
        <v>777</v>
      </c>
      <c r="C223" s="46" t="s">
        <v>1723</v>
      </c>
      <c r="D223" s="46" t="s">
        <v>1724</v>
      </c>
      <c r="E223" s="46" t="s">
        <v>574</v>
      </c>
      <c r="F223" s="46" t="s">
        <v>311</v>
      </c>
      <c r="G223" s="46" t="s">
        <v>1945</v>
      </c>
      <c r="H223" s="47"/>
      <c r="I223" s="47" t="s">
        <v>13</v>
      </c>
      <c r="J223" s="48" t="s">
        <v>11</v>
      </c>
      <c r="K223" s="45" t="s">
        <v>11</v>
      </c>
      <c r="L223" s="49">
        <v>65000</v>
      </c>
      <c r="M223" s="50">
        <v>19670</v>
      </c>
      <c r="N223" s="51">
        <f t="shared" si="200"/>
        <v>0.30261538461538462</v>
      </c>
      <c r="O223" s="51" t="str">
        <f t="shared" si="201"/>
        <v>&gt;=20%-&lt;50%</v>
      </c>
      <c r="P223" s="50">
        <f t="shared" si="202"/>
        <v>21075</v>
      </c>
      <c r="Q223" s="51">
        <f t="shared" si="203"/>
        <v>0.32423076923076921</v>
      </c>
      <c r="R223" s="52">
        <v>165000</v>
      </c>
      <c r="S223" s="53">
        <v>113360</v>
      </c>
      <c r="T223" s="54">
        <f t="shared" si="204"/>
        <v>0.68703030303030299</v>
      </c>
      <c r="U223" s="54" t="str">
        <f t="shared" si="205"/>
        <v>&gt;=50%-&lt;80%</v>
      </c>
      <c r="V223" s="53">
        <f t="shared" si="206"/>
        <v>121457.14285714286</v>
      </c>
      <c r="W223" s="54">
        <f t="shared" si="207"/>
        <v>0.73610389610389604</v>
      </c>
    </row>
    <row r="224" spans="1:23" x14ac:dyDescent="0.3">
      <c r="A224" s="8" t="s">
        <v>585</v>
      </c>
      <c r="B224" s="5" t="s">
        <v>586</v>
      </c>
      <c r="C224" s="46" t="s">
        <v>1641</v>
      </c>
      <c r="D224" s="46" t="s">
        <v>1642</v>
      </c>
      <c r="E224" s="46" t="s">
        <v>589</v>
      </c>
      <c r="F224" s="46" t="s">
        <v>311</v>
      </c>
      <c r="G224" s="46" t="s">
        <v>1920</v>
      </c>
      <c r="H224" s="47"/>
      <c r="I224" s="47" t="s">
        <v>1872</v>
      </c>
      <c r="J224" s="48" t="s">
        <v>11</v>
      </c>
      <c r="K224" s="45" t="s">
        <v>11</v>
      </c>
      <c r="L224" s="49">
        <v>127149.75000000001</v>
      </c>
      <c r="M224" s="50">
        <v>93870</v>
      </c>
      <c r="N224" s="51">
        <f t="shared" si="200"/>
        <v>0.73826334695899909</v>
      </c>
      <c r="O224" s="51" t="str">
        <f t="shared" si="201"/>
        <v>&gt;=50%-&lt;80%</v>
      </c>
      <c r="P224" s="50">
        <f t="shared" si="202"/>
        <v>100575</v>
      </c>
      <c r="Q224" s="51">
        <f t="shared" si="203"/>
        <v>0.79099644317035611</v>
      </c>
      <c r="R224" s="52">
        <v>101581.2</v>
      </c>
      <c r="S224" s="53">
        <v>51360</v>
      </c>
      <c r="T224" s="54">
        <f t="shared" si="204"/>
        <v>0.50560536792241084</v>
      </c>
      <c r="U224" s="54" t="str">
        <f t="shared" si="205"/>
        <v>&gt;=50%-&lt;80%</v>
      </c>
      <c r="V224" s="53">
        <f t="shared" si="206"/>
        <v>55028.571428571428</v>
      </c>
      <c r="W224" s="54">
        <f t="shared" si="207"/>
        <v>0.54172003705972593</v>
      </c>
    </row>
    <row r="225" spans="1:23" x14ac:dyDescent="0.3">
      <c r="A225" s="8" t="s">
        <v>585</v>
      </c>
      <c r="B225" s="5" t="s">
        <v>586</v>
      </c>
      <c r="C225" s="46" t="s">
        <v>604</v>
      </c>
      <c r="D225" s="46" t="s">
        <v>605</v>
      </c>
      <c r="E225" s="46" t="s">
        <v>589</v>
      </c>
      <c r="F225" s="46" t="s">
        <v>311</v>
      </c>
      <c r="G225" s="46" t="s">
        <v>1921</v>
      </c>
      <c r="H225" s="47"/>
      <c r="I225" s="47" t="s">
        <v>1872</v>
      </c>
      <c r="J225" s="48" t="s">
        <v>11</v>
      </c>
      <c r="K225" s="45" t="s">
        <v>11</v>
      </c>
      <c r="L225" s="49">
        <v>121711.9</v>
      </c>
      <c r="M225" s="50">
        <v>100520</v>
      </c>
      <c r="N225" s="51">
        <f t="shared" si="200"/>
        <v>0.82588473271717888</v>
      </c>
      <c r="O225" s="51" t="str">
        <f t="shared" si="201"/>
        <v>&gt;=80%-&lt;100%</v>
      </c>
      <c r="P225" s="50">
        <f t="shared" si="202"/>
        <v>107700</v>
      </c>
      <c r="Q225" s="51">
        <f t="shared" si="203"/>
        <v>0.88487649933983448</v>
      </c>
      <c r="R225" s="52">
        <v>106527</v>
      </c>
      <c r="S225" s="53">
        <v>46915</v>
      </c>
      <c r="T225" s="54">
        <f t="shared" si="204"/>
        <v>0.44040478000882405</v>
      </c>
      <c r="U225" s="54" t="str">
        <f t="shared" si="205"/>
        <v>&gt;=20%-&lt;50%</v>
      </c>
      <c r="V225" s="53">
        <f t="shared" si="206"/>
        <v>50266.071428571428</v>
      </c>
      <c r="W225" s="54">
        <f t="shared" si="207"/>
        <v>0.47186226429516864</v>
      </c>
    </row>
    <row r="226" spans="1:23" x14ac:dyDescent="0.3">
      <c r="A226" s="8" t="s">
        <v>680</v>
      </c>
      <c r="B226" s="5" t="s">
        <v>681</v>
      </c>
      <c r="C226" s="46" t="s">
        <v>976</v>
      </c>
      <c r="D226" s="46" t="s">
        <v>220</v>
      </c>
      <c r="E226" s="46" t="s">
        <v>311</v>
      </c>
      <c r="F226" s="46" t="s">
        <v>311</v>
      </c>
      <c r="G226" s="46" t="s">
        <v>1933</v>
      </c>
      <c r="H226" s="47"/>
      <c r="I226" s="47" t="s">
        <v>13</v>
      </c>
      <c r="J226" s="48" t="s">
        <v>11</v>
      </c>
      <c r="K226" s="45" t="s">
        <v>11</v>
      </c>
      <c r="L226" s="49">
        <v>100000</v>
      </c>
      <c r="M226" s="50">
        <v>159535</v>
      </c>
      <c r="N226" s="51">
        <f t="shared" si="200"/>
        <v>1.59535</v>
      </c>
      <c r="O226" s="51" t="str">
        <f t="shared" si="201"/>
        <v>120% equal &amp; above</v>
      </c>
      <c r="P226" s="50">
        <f t="shared" si="202"/>
        <v>170930.35714285716</v>
      </c>
      <c r="Q226" s="51">
        <f t="shared" si="203"/>
        <v>1.7093035714285716</v>
      </c>
      <c r="R226" s="52">
        <v>125000</v>
      </c>
      <c r="S226" s="53">
        <v>149270</v>
      </c>
      <c r="T226" s="54">
        <f t="shared" si="204"/>
        <v>1.1941600000000001</v>
      </c>
      <c r="U226" s="54" t="str">
        <f t="shared" si="205"/>
        <v>&gt;=100%- &lt;120%</v>
      </c>
      <c r="V226" s="53">
        <f t="shared" si="206"/>
        <v>159932.14285714284</v>
      </c>
      <c r="W226" s="54">
        <f t="shared" si="207"/>
        <v>1.2794571428571426</v>
      </c>
    </row>
    <row r="227" spans="1:23" x14ac:dyDescent="0.3">
      <c r="A227" s="8" t="s">
        <v>785</v>
      </c>
      <c r="B227" s="5" t="s">
        <v>786</v>
      </c>
      <c r="C227" s="46" t="s">
        <v>804</v>
      </c>
      <c r="D227" s="46" t="s">
        <v>165</v>
      </c>
      <c r="E227" s="46" t="s">
        <v>789</v>
      </c>
      <c r="F227" s="46" t="s">
        <v>311</v>
      </c>
      <c r="G227" s="46" t="s">
        <v>1946</v>
      </c>
      <c r="H227" s="47"/>
      <c r="I227" s="47" t="s">
        <v>13</v>
      </c>
      <c r="J227" s="48" t="s">
        <v>11</v>
      </c>
      <c r="K227" s="45" t="s">
        <v>11</v>
      </c>
      <c r="L227" s="49">
        <v>100000</v>
      </c>
      <c r="M227" s="50">
        <v>103440</v>
      </c>
      <c r="N227" s="51">
        <f t="shared" si="200"/>
        <v>1.0344</v>
      </c>
      <c r="O227" s="51" t="str">
        <f t="shared" si="201"/>
        <v>&gt;=100%- &lt;120%</v>
      </c>
      <c r="P227" s="50">
        <f t="shared" si="202"/>
        <v>110828.57142857142</v>
      </c>
      <c r="Q227" s="51">
        <f t="shared" si="203"/>
        <v>1.1082857142857141</v>
      </c>
      <c r="R227" s="52">
        <v>125000</v>
      </c>
      <c r="S227" s="53">
        <v>33875</v>
      </c>
      <c r="T227" s="54">
        <f t="shared" si="204"/>
        <v>0.27100000000000002</v>
      </c>
      <c r="U227" s="54" t="str">
        <f t="shared" si="205"/>
        <v>&gt;=20%-&lt;50%</v>
      </c>
      <c r="V227" s="53">
        <f t="shared" si="206"/>
        <v>36294.642857142862</v>
      </c>
      <c r="W227" s="54">
        <f t="shared" si="207"/>
        <v>0.29035714285714292</v>
      </c>
    </row>
    <row r="228" spans="1:23" x14ac:dyDescent="0.3">
      <c r="A228" s="8" t="s">
        <v>324</v>
      </c>
      <c r="B228" s="5" t="s">
        <v>325</v>
      </c>
      <c r="C228" s="46" t="s">
        <v>363</v>
      </c>
      <c r="D228" s="46" t="s">
        <v>95</v>
      </c>
      <c r="E228" s="46" t="s">
        <v>310</v>
      </c>
      <c r="F228" s="46" t="s">
        <v>311</v>
      </c>
      <c r="G228" s="46" t="s">
        <v>1893</v>
      </c>
      <c r="H228" s="47"/>
      <c r="I228" s="47" t="s">
        <v>1872</v>
      </c>
      <c r="J228" s="48" t="s">
        <v>11</v>
      </c>
      <c r="K228" s="45" t="s">
        <v>11</v>
      </c>
      <c r="L228" s="49">
        <v>85000</v>
      </c>
      <c r="M228" s="50">
        <v>92865</v>
      </c>
      <c r="N228" s="51">
        <f t="shared" ref="N228:N241" si="208">IFERROR(M228/L228,2)</f>
        <v>1.092529411764706</v>
      </c>
      <c r="O228" s="51" t="str">
        <f t="shared" ref="O228:O241" si="209">IF(N228&gt;=120%, "120% equal &amp; above", IF(N228&gt;=100%,"&gt;=100%- &lt;120%",IF(N228&gt;=80%,"&gt;=80%-&lt;100%",IF(N228&gt;=50%,"&gt;=50%-&lt;80%",IF(N228&gt;=20%,"&gt;=20%-&lt;50%","&lt;20%")))))</f>
        <v>&gt;=100%- &lt;120%</v>
      </c>
      <c r="P228" s="50">
        <f t="shared" ref="P228:P241" si="210">M228/$B$3*$B$2</f>
        <v>99498.214285714275</v>
      </c>
      <c r="Q228" s="51">
        <f t="shared" ref="Q228:Q241" si="211">IFERROR(P228/L228,2)</f>
        <v>1.1705672268907561</v>
      </c>
      <c r="R228" s="52">
        <v>139167.45000000001</v>
      </c>
      <c r="S228" s="53">
        <v>31230</v>
      </c>
      <c r="T228" s="54">
        <f t="shared" ref="T228:T241" si="212">IFERROR(S228/R228,2)</f>
        <v>0.22440592250558589</v>
      </c>
      <c r="U228" s="54" t="str">
        <f t="shared" ref="U228:U241" si="213">IF(T228&gt;=120%, "120% equal &amp; above", IF(T228&gt;=100%,"&gt;=100%- &lt;120%",IF(T228&gt;=80%,"&gt;=80%-&lt;100%",IF(T228&gt;=50%,"&gt;=50%-&lt;80%",IF(T228&gt;=20%,"&gt;=20%-&lt;50%","&lt;20%")))))</f>
        <v>&gt;=20%-&lt;50%</v>
      </c>
      <c r="V228" s="53">
        <f t="shared" ref="V228:V241" si="214">S228/$B$3*$B$2</f>
        <v>33460.71428571429</v>
      </c>
      <c r="W228" s="54">
        <f t="shared" ref="W228:W241" si="215">IFERROR(V228/R228,2)</f>
        <v>0.24043491697027061</v>
      </c>
    </row>
    <row r="229" spans="1:23" x14ac:dyDescent="0.3">
      <c r="A229" s="8" t="s">
        <v>701</v>
      </c>
      <c r="B229" s="5" t="s">
        <v>300</v>
      </c>
      <c r="C229" s="46" t="s">
        <v>755</v>
      </c>
      <c r="D229" s="46" t="s">
        <v>756</v>
      </c>
      <c r="E229" s="46" t="s">
        <v>473</v>
      </c>
      <c r="F229" s="46" t="s">
        <v>311</v>
      </c>
      <c r="G229" s="46" t="s">
        <v>1939</v>
      </c>
      <c r="H229" s="47"/>
      <c r="I229" s="47" t="s">
        <v>1872</v>
      </c>
      <c r="J229" s="48" t="s">
        <v>11</v>
      </c>
      <c r="K229" s="45"/>
      <c r="L229" s="49">
        <v>222451.02000000002</v>
      </c>
      <c r="M229" s="50">
        <v>86590</v>
      </c>
      <c r="N229" s="51">
        <f t="shared" si="208"/>
        <v>0.38925422773966151</v>
      </c>
      <c r="O229" s="51" t="str">
        <f t="shared" si="209"/>
        <v>&gt;=20%-&lt;50%</v>
      </c>
      <c r="P229" s="50">
        <f t="shared" si="210"/>
        <v>92775</v>
      </c>
      <c r="Q229" s="51">
        <f t="shared" si="211"/>
        <v>0.41705810114963732</v>
      </c>
      <c r="R229" s="52"/>
      <c r="S229" s="53">
        <v>25030</v>
      </c>
      <c r="T229" s="54">
        <f t="shared" si="212"/>
        <v>2</v>
      </c>
      <c r="U229" s="54" t="str">
        <f t="shared" si="213"/>
        <v>120% equal &amp; above</v>
      </c>
      <c r="V229" s="53">
        <f t="shared" si="214"/>
        <v>26817.857142857145</v>
      </c>
      <c r="W229" s="54">
        <f t="shared" si="215"/>
        <v>2</v>
      </c>
    </row>
    <row r="230" spans="1:23" x14ac:dyDescent="0.3">
      <c r="A230" s="8" t="s">
        <v>776</v>
      </c>
      <c r="B230" s="5" t="s">
        <v>777</v>
      </c>
      <c r="C230" s="46" t="s">
        <v>1619</v>
      </c>
      <c r="D230" s="46" t="s">
        <v>258</v>
      </c>
      <c r="E230" s="46" t="s">
        <v>574</v>
      </c>
      <c r="F230" s="46" t="s">
        <v>311</v>
      </c>
      <c r="G230" s="46" t="s">
        <v>1942</v>
      </c>
      <c r="H230" s="47"/>
      <c r="I230" s="47" t="s">
        <v>1872</v>
      </c>
      <c r="J230" s="48" t="s">
        <v>11</v>
      </c>
      <c r="K230" s="45" t="s">
        <v>11</v>
      </c>
      <c r="L230" s="49">
        <v>120000</v>
      </c>
      <c r="M230" s="50">
        <v>92040</v>
      </c>
      <c r="N230" s="51">
        <f t="shared" si="208"/>
        <v>0.76700000000000002</v>
      </c>
      <c r="O230" s="51" t="str">
        <f t="shared" si="209"/>
        <v>&gt;=50%-&lt;80%</v>
      </c>
      <c r="P230" s="50">
        <f t="shared" si="210"/>
        <v>98614.285714285725</v>
      </c>
      <c r="Q230" s="51">
        <f t="shared" si="211"/>
        <v>0.82178571428571434</v>
      </c>
      <c r="R230" s="52">
        <v>100000</v>
      </c>
      <c r="S230" s="53">
        <v>33390</v>
      </c>
      <c r="T230" s="54">
        <f t="shared" si="212"/>
        <v>0.33389999999999997</v>
      </c>
      <c r="U230" s="54" t="str">
        <f t="shared" si="213"/>
        <v>&gt;=20%-&lt;50%</v>
      </c>
      <c r="V230" s="53">
        <f t="shared" si="214"/>
        <v>35775</v>
      </c>
      <c r="W230" s="54">
        <f t="shared" si="215"/>
        <v>0.35775000000000001</v>
      </c>
    </row>
    <row r="231" spans="1:23" x14ac:dyDescent="0.3">
      <c r="A231" s="8" t="s">
        <v>785</v>
      </c>
      <c r="B231" s="5" t="s">
        <v>786</v>
      </c>
      <c r="C231" s="46" t="s">
        <v>1093</v>
      </c>
      <c r="D231" s="46" t="s">
        <v>1094</v>
      </c>
      <c r="E231" s="46" t="s">
        <v>789</v>
      </c>
      <c r="F231" s="46" t="s">
        <v>311</v>
      </c>
      <c r="G231" s="46" t="s">
        <v>1950</v>
      </c>
      <c r="H231" s="47"/>
      <c r="I231" s="47" t="s">
        <v>1872</v>
      </c>
      <c r="J231" s="48" t="s">
        <v>11</v>
      </c>
      <c r="K231" s="45" t="s">
        <v>11</v>
      </c>
      <c r="L231" s="49">
        <v>120000</v>
      </c>
      <c r="M231" s="50">
        <v>150645</v>
      </c>
      <c r="N231" s="51">
        <f t="shared" si="208"/>
        <v>1.2553749999999999</v>
      </c>
      <c r="O231" s="51" t="str">
        <f t="shared" si="209"/>
        <v>120% equal &amp; above</v>
      </c>
      <c r="P231" s="50">
        <f t="shared" si="210"/>
        <v>161405.35714285716</v>
      </c>
      <c r="Q231" s="51">
        <f t="shared" si="211"/>
        <v>1.345044642857143</v>
      </c>
      <c r="R231" s="52">
        <v>100000</v>
      </c>
      <c r="S231" s="53">
        <v>49120</v>
      </c>
      <c r="T231" s="54">
        <f t="shared" si="212"/>
        <v>0.49120000000000003</v>
      </c>
      <c r="U231" s="54" t="str">
        <f t="shared" si="213"/>
        <v>&gt;=20%-&lt;50%</v>
      </c>
      <c r="V231" s="53">
        <f t="shared" si="214"/>
        <v>52628.571428571428</v>
      </c>
      <c r="W231" s="54">
        <f t="shared" si="215"/>
        <v>0.52628571428571425</v>
      </c>
    </row>
    <row r="232" spans="1:23" x14ac:dyDescent="0.3">
      <c r="A232" s="8" t="s">
        <v>785</v>
      </c>
      <c r="B232" s="5" t="s">
        <v>786</v>
      </c>
      <c r="C232" s="46" t="s">
        <v>1815</v>
      </c>
      <c r="D232" s="46" t="s">
        <v>1816</v>
      </c>
      <c r="E232" s="46" t="s">
        <v>789</v>
      </c>
      <c r="F232" s="46" t="s">
        <v>311</v>
      </c>
      <c r="G232" s="46" t="s">
        <v>1951</v>
      </c>
      <c r="H232" s="47"/>
      <c r="I232" s="47" t="s">
        <v>1872</v>
      </c>
      <c r="J232" s="48" t="s">
        <v>11</v>
      </c>
      <c r="K232" s="45" t="s">
        <v>11</v>
      </c>
      <c r="L232" s="49">
        <v>100000</v>
      </c>
      <c r="M232" s="50">
        <v>103740</v>
      </c>
      <c r="N232" s="51">
        <f t="shared" si="208"/>
        <v>1.0374000000000001</v>
      </c>
      <c r="O232" s="51" t="str">
        <f t="shared" si="209"/>
        <v>&gt;=100%- &lt;120%</v>
      </c>
      <c r="P232" s="50">
        <f t="shared" si="210"/>
        <v>111150</v>
      </c>
      <c r="Q232" s="51">
        <f t="shared" si="211"/>
        <v>1.1114999999999999</v>
      </c>
      <c r="R232" s="52">
        <v>120000</v>
      </c>
      <c r="S232" s="53">
        <v>58520</v>
      </c>
      <c r="T232" s="54">
        <f t="shared" si="212"/>
        <v>0.48766666666666669</v>
      </c>
      <c r="U232" s="54" t="str">
        <f t="shared" si="213"/>
        <v>&gt;=20%-&lt;50%</v>
      </c>
      <c r="V232" s="53">
        <f t="shared" si="214"/>
        <v>62700</v>
      </c>
      <c r="W232" s="54">
        <f t="shared" si="215"/>
        <v>0.52249999999999996</v>
      </c>
    </row>
    <row r="233" spans="1:23" x14ac:dyDescent="0.3">
      <c r="A233" s="8" t="s">
        <v>428</v>
      </c>
      <c r="B233" s="5" t="s">
        <v>429</v>
      </c>
      <c r="C233" s="46" t="s">
        <v>1160</v>
      </c>
      <c r="D233" s="46" t="s">
        <v>64</v>
      </c>
      <c r="E233" s="46" t="s">
        <v>310</v>
      </c>
      <c r="F233" s="46" t="s">
        <v>311</v>
      </c>
      <c r="G233" s="46" t="s">
        <v>1908</v>
      </c>
      <c r="H233" s="47"/>
      <c r="I233" s="47" t="s">
        <v>1872</v>
      </c>
      <c r="J233" s="48" t="s">
        <v>11</v>
      </c>
      <c r="K233" s="45" t="s">
        <v>11</v>
      </c>
      <c r="L233" s="49">
        <v>120000</v>
      </c>
      <c r="M233" s="50">
        <v>116815</v>
      </c>
      <c r="N233" s="51">
        <f t="shared" si="208"/>
        <v>0.97345833333333331</v>
      </c>
      <c r="O233" s="51" t="str">
        <f t="shared" si="209"/>
        <v>&gt;=80%-&lt;100%</v>
      </c>
      <c r="P233" s="50">
        <f t="shared" si="210"/>
        <v>125158.92857142857</v>
      </c>
      <c r="Q233" s="51">
        <f t="shared" si="211"/>
        <v>1.0429910714285713</v>
      </c>
      <c r="R233" s="52">
        <v>100000</v>
      </c>
      <c r="S233" s="53">
        <v>18920</v>
      </c>
      <c r="T233" s="54">
        <f t="shared" si="212"/>
        <v>0.18920000000000001</v>
      </c>
      <c r="U233" s="54" t="str">
        <f t="shared" si="213"/>
        <v>&lt;20%</v>
      </c>
      <c r="V233" s="53">
        <f t="shared" si="214"/>
        <v>20271.428571428569</v>
      </c>
      <c r="W233" s="54">
        <f t="shared" si="215"/>
        <v>0.20271428571428568</v>
      </c>
    </row>
    <row r="234" spans="1:23" x14ac:dyDescent="0.3">
      <c r="A234" s="8" t="s">
        <v>428</v>
      </c>
      <c r="B234" s="5" t="s">
        <v>429</v>
      </c>
      <c r="C234" s="46" t="s">
        <v>461</v>
      </c>
      <c r="D234" s="46" t="s">
        <v>101</v>
      </c>
      <c r="E234" s="46" t="s">
        <v>310</v>
      </c>
      <c r="F234" s="46" t="s">
        <v>311</v>
      </c>
      <c r="G234" s="46" t="s">
        <v>1909</v>
      </c>
      <c r="H234" s="47"/>
      <c r="I234" s="47" t="s">
        <v>1872</v>
      </c>
      <c r="J234" s="48" t="s">
        <v>11</v>
      </c>
      <c r="K234" s="45" t="s">
        <v>11</v>
      </c>
      <c r="L234" s="49">
        <v>120000</v>
      </c>
      <c r="M234" s="50">
        <v>101440</v>
      </c>
      <c r="N234" s="51">
        <f t="shared" si="208"/>
        <v>0.84533333333333338</v>
      </c>
      <c r="O234" s="51" t="str">
        <f t="shared" si="209"/>
        <v>&gt;=80%-&lt;100%</v>
      </c>
      <c r="P234" s="50">
        <f t="shared" si="210"/>
        <v>108685.71428571428</v>
      </c>
      <c r="Q234" s="51">
        <f t="shared" si="211"/>
        <v>0.90571428571428558</v>
      </c>
      <c r="R234" s="52">
        <v>100000</v>
      </c>
      <c r="S234" s="53">
        <v>66105</v>
      </c>
      <c r="T234" s="54">
        <f t="shared" si="212"/>
        <v>0.66105000000000003</v>
      </c>
      <c r="U234" s="54" t="str">
        <f t="shared" si="213"/>
        <v>&gt;=50%-&lt;80%</v>
      </c>
      <c r="V234" s="53">
        <f t="shared" si="214"/>
        <v>70826.785714285725</v>
      </c>
      <c r="W234" s="54">
        <f t="shared" si="215"/>
        <v>0.70826785714285723</v>
      </c>
    </row>
    <row r="235" spans="1:23" x14ac:dyDescent="0.3">
      <c r="A235" s="8" t="s">
        <v>776</v>
      </c>
      <c r="B235" s="5" t="s">
        <v>777</v>
      </c>
      <c r="C235" s="46" t="s">
        <v>1652</v>
      </c>
      <c r="D235" s="46" t="s">
        <v>1653</v>
      </c>
      <c r="E235" s="46" t="s">
        <v>574</v>
      </c>
      <c r="F235" s="46" t="s">
        <v>311</v>
      </c>
      <c r="G235" s="46" t="s">
        <v>1966</v>
      </c>
      <c r="H235" s="47"/>
      <c r="I235" s="47" t="s">
        <v>1872</v>
      </c>
      <c r="J235" s="48" t="s">
        <v>11</v>
      </c>
      <c r="K235" s="45" t="s">
        <v>11</v>
      </c>
      <c r="L235" s="49">
        <v>100000</v>
      </c>
      <c r="M235" s="50">
        <v>115185</v>
      </c>
      <c r="N235" s="51">
        <f t="shared" si="208"/>
        <v>1.15185</v>
      </c>
      <c r="O235" s="51" t="str">
        <f t="shared" si="209"/>
        <v>&gt;=100%- &lt;120%</v>
      </c>
      <c r="P235" s="50">
        <f t="shared" si="210"/>
        <v>123412.5</v>
      </c>
      <c r="Q235" s="51">
        <f t="shared" si="211"/>
        <v>1.2341249999999999</v>
      </c>
      <c r="R235" s="52">
        <v>120000</v>
      </c>
      <c r="S235" s="53">
        <v>44585</v>
      </c>
      <c r="T235" s="54">
        <f t="shared" si="212"/>
        <v>0.37154166666666666</v>
      </c>
      <c r="U235" s="54" t="str">
        <f t="shared" si="213"/>
        <v>&gt;=20%-&lt;50%</v>
      </c>
      <c r="V235" s="53">
        <f t="shared" si="214"/>
        <v>47769.642857142862</v>
      </c>
      <c r="W235" s="54">
        <f t="shared" si="215"/>
        <v>0.39808035714285717</v>
      </c>
    </row>
    <row r="236" spans="1:23" x14ac:dyDescent="0.3">
      <c r="A236" s="8" t="s">
        <v>374</v>
      </c>
      <c r="B236" s="5" t="s">
        <v>375</v>
      </c>
      <c r="C236" s="46" t="s">
        <v>2096</v>
      </c>
      <c r="D236" s="46" t="s">
        <v>233</v>
      </c>
      <c r="E236" s="46" t="s">
        <v>311</v>
      </c>
      <c r="F236" s="46" t="s">
        <v>311</v>
      </c>
      <c r="G236" s="46" t="s">
        <v>1936</v>
      </c>
      <c r="H236" s="47"/>
      <c r="I236" s="47" t="s">
        <v>1872</v>
      </c>
      <c r="J236" s="48" t="s">
        <v>11</v>
      </c>
      <c r="K236" s="45" t="s">
        <v>11</v>
      </c>
      <c r="L236" s="49">
        <v>70000</v>
      </c>
      <c r="M236" s="50">
        <v>64690</v>
      </c>
      <c r="N236" s="51">
        <f t="shared" si="208"/>
        <v>0.92414285714285715</v>
      </c>
      <c r="O236" s="51" t="str">
        <f t="shared" si="209"/>
        <v>&gt;=80%-&lt;100%</v>
      </c>
      <c r="P236" s="50">
        <f t="shared" si="210"/>
        <v>69310.714285714275</v>
      </c>
      <c r="Q236" s="51">
        <f t="shared" si="211"/>
        <v>0.99015306122448965</v>
      </c>
      <c r="R236" s="52">
        <v>150000</v>
      </c>
      <c r="S236" s="53">
        <v>49130</v>
      </c>
      <c r="T236" s="54">
        <f t="shared" si="212"/>
        <v>0.32753333333333334</v>
      </c>
      <c r="U236" s="54" t="str">
        <f t="shared" si="213"/>
        <v>&gt;=20%-&lt;50%</v>
      </c>
      <c r="V236" s="53">
        <f t="shared" si="214"/>
        <v>52639.28571428571</v>
      </c>
      <c r="W236" s="54">
        <f t="shared" si="215"/>
        <v>0.35092857142857142</v>
      </c>
    </row>
    <row r="237" spans="1:23" x14ac:dyDescent="0.3">
      <c r="A237" s="8" t="s">
        <v>785</v>
      </c>
      <c r="B237" s="5" t="s">
        <v>786</v>
      </c>
      <c r="C237" s="46" t="s">
        <v>1442</v>
      </c>
      <c r="D237" s="46" t="s">
        <v>12</v>
      </c>
      <c r="E237" s="46" t="s">
        <v>789</v>
      </c>
      <c r="F237" s="46" t="s">
        <v>311</v>
      </c>
      <c r="G237" s="46" t="s">
        <v>1946</v>
      </c>
      <c r="H237" s="47"/>
      <c r="I237" s="47" t="s">
        <v>13</v>
      </c>
      <c r="J237" s="48" t="s">
        <v>11</v>
      </c>
      <c r="K237" s="45" t="s">
        <v>11</v>
      </c>
      <c r="L237" s="49">
        <v>70000</v>
      </c>
      <c r="M237" s="50">
        <v>55135</v>
      </c>
      <c r="N237" s="51">
        <f t="shared" si="208"/>
        <v>0.78764285714285709</v>
      </c>
      <c r="O237" s="51" t="str">
        <f t="shared" si="209"/>
        <v>&gt;=50%-&lt;80%</v>
      </c>
      <c r="P237" s="50">
        <f t="shared" si="210"/>
        <v>59073.21428571429</v>
      </c>
      <c r="Q237" s="51">
        <f t="shared" si="211"/>
        <v>0.84390306122448988</v>
      </c>
      <c r="R237" s="52">
        <v>150000</v>
      </c>
      <c r="S237" s="53">
        <v>87800</v>
      </c>
      <c r="T237" s="54">
        <f t="shared" si="212"/>
        <v>0.58533333333333337</v>
      </c>
      <c r="U237" s="54" t="str">
        <f t="shared" si="213"/>
        <v>&gt;=50%-&lt;80%</v>
      </c>
      <c r="V237" s="53">
        <f t="shared" si="214"/>
        <v>94071.42857142858</v>
      </c>
      <c r="W237" s="54">
        <f t="shared" si="215"/>
        <v>0.62714285714285722</v>
      </c>
    </row>
    <row r="238" spans="1:23" x14ac:dyDescent="0.3">
      <c r="A238" s="8" t="s">
        <v>374</v>
      </c>
      <c r="B238" s="5" t="s">
        <v>375</v>
      </c>
      <c r="C238" s="46" t="s">
        <v>400</v>
      </c>
      <c r="D238" s="46" t="s">
        <v>401</v>
      </c>
      <c r="E238" s="46" t="s">
        <v>311</v>
      </c>
      <c r="F238" s="46" t="s">
        <v>311</v>
      </c>
      <c r="G238" s="46" t="s">
        <v>1900</v>
      </c>
      <c r="H238" s="47"/>
      <c r="I238" s="47" t="s">
        <v>1872</v>
      </c>
      <c r="J238" s="48" t="s">
        <v>11</v>
      </c>
      <c r="K238" s="45" t="s">
        <v>11</v>
      </c>
      <c r="L238" s="49">
        <v>80000</v>
      </c>
      <c r="M238" s="50">
        <v>93045</v>
      </c>
      <c r="N238" s="51">
        <f t="shared" si="208"/>
        <v>1.1630625000000001</v>
      </c>
      <c r="O238" s="51" t="str">
        <f t="shared" si="209"/>
        <v>&gt;=100%- &lt;120%</v>
      </c>
      <c r="P238" s="50">
        <f t="shared" si="210"/>
        <v>99691.07142857142</v>
      </c>
      <c r="Q238" s="51">
        <f t="shared" si="211"/>
        <v>1.2461383928571428</v>
      </c>
      <c r="R238" s="52">
        <v>140000</v>
      </c>
      <c r="S238" s="53">
        <v>107810</v>
      </c>
      <c r="T238" s="54">
        <f t="shared" si="212"/>
        <v>0.77007142857142852</v>
      </c>
      <c r="U238" s="54" t="str">
        <f t="shared" si="213"/>
        <v>&gt;=50%-&lt;80%</v>
      </c>
      <c r="V238" s="53">
        <f t="shared" si="214"/>
        <v>115510.71428571428</v>
      </c>
      <c r="W238" s="54">
        <f t="shared" si="215"/>
        <v>0.82507653061224484</v>
      </c>
    </row>
    <row r="239" spans="1:23" x14ac:dyDescent="0.3">
      <c r="A239" s="8" t="s">
        <v>680</v>
      </c>
      <c r="B239" s="5" t="s">
        <v>681</v>
      </c>
      <c r="C239" s="46" t="s">
        <v>969</v>
      </c>
      <c r="D239" s="46" t="s">
        <v>170</v>
      </c>
      <c r="E239" s="46" t="s">
        <v>311</v>
      </c>
      <c r="F239" s="46" t="s">
        <v>311</v>
      </c>
      <c r="G239" s="46" t="s">
        <v>1933</v>
      </c>
      <c r="H239" s="47"/>
      <c r="I239" s="47" t="s">
        <v>1872</v>
      </c>
      <c r="J239" s="48" t="s">
        <v>11</v>
      </c>
      <c r="K239" s="45" t="s">
        <v>11</v>
      </c>
      <c r="L239" s="49">
        <v>100000</v>
      </c>
      <c r="M239" s="50">
        <v>58125</v>
      </c>
      <c r="N239" s="51">
        <f t="shared" si="208"/>
        <v>0.58125000000000004</v>
      </c>
      <c r="O239" s="51" t="str">
        <f t="shared" si="209"/>
        <v>&gt;=50%-&lt;80%</v>
      </c>
      <c r="P239" s="50">
        <f t="shared" si="210"/>
        <v>62276.785714285717</v>
      </c>
      <c r="Q239" s="51">
        <f t="shared" si="211"/>
        <v>0.62276785714285721</v>
      </c>
      <c r="R239" s="52">
        <v>120000</v>
      </c>
      <c r="S239" s="53">
        <v>71760</v>
      </c>
      <c r="T239" s="54">
        <f t="shared" si="212"/>
        <v>0.59799999999999998</v>
      </c>
      <c r="U239" s="54" t="str">
        <f t="shared" si="213"/>
        <v>&gt;=50%-&lt;80%</v>
      </c>
      <c r="V239" s="53">
        <f t="shared" si="214"/>
        <v>76885.714285714275</v>
      </c>
      <c r="W239" s="54">
        <f t="shared" si="215"/>
        <v>0.64071428571428568</v>
      </c>
    </row>
    <row r="240" spans="1:23" x14ac:dyDescent="0.3">
      <c r="A240" s="8" t="s">
        <v>770</v>
      </c>
      <c r="B240" s="5" t="s">
        <v>771</v>
      </c>
      <c r="C240" s="46" t="s">
        <v>1676</v>
      </c>
      <c r="D240" s="46" t="s">
        <v>1677</v>
      </c>
      <c r="E240" s="46" t="s">
        <v>574</v>
      </c>
      <c r="F240" s="46" t="s">
        <v>311</v>
      </c>
      <c r="G240" s="46" t="s">
        <v>1964</v>
      </c>
      <c r="H240" s="47"/>
      <c r="I240" s="47" t="s">
        <v>13</v>
      </c>
      <c r="J240" s="48" t="s">
        <v>11</v>
      </c>
      <c r="K240" s="45" t="s">
        <v>11</v>
      </c>
      <c r="L240" s="49">
        <v>70000</v>
      </c>
      <c r="M240" s="50">
        <v>26970</v>
      </c>
      <c r="N240" s="51">
        <f t="shared" si="208"/>
        <v>0.38528571428571429</v>
      </c>
      <c r="O240" s="51" t="str">
        <f t="shared" si="209"/>
        <v>&gt;=20%-&lt;50%</v>
      </c>
      <c r="P240" s="50">
        <f t="shared" si="210"/>
        <v>28896.428571428569</v>
      </c>
      <c r="Q240" s="51">
        <f t="shared" si="211"/>
        <v>0.41280612244897957</v>
      </c>
      <c r="R240" s="52">
        <v>150000</v>
      </c>
      <c r="S240" s="53">
        <v>64300</v>
      </c>
      <c r="T240" s="54">
        <f t="shared" si="212"/>
        <v>0.42866666666666664</v>
      </c>
      <c r="U240" s="54" t="str">
        <f t="shared" si="213"/>
        <v>&gt;=20%-&lt;50%</v>
      </c>
      <c r="V240" s="53">
        <f t="shared" si="214"/>
        <v>68892.857142857145</v>
      </c>
      <c r="W240" s="54">
        <f t="shared" si="215"/>
        <v>0.4592857142857143</v>
      </c>
    </row>
    <row r="241" spans="1:23" x14ac:dyDescent="0.3">
      <c r="A241" s="8" t="s">
        <v>776</v>
      </c>
      <c r="B241" s="5" t="s">
        <v>777</v>
      </c>
      <c r="C241" s="46" t="s">
        <v>1705</v>
      </c>
      <c r="D241" s="46" t="s">
        <v>1410</v>
      </c>
      <c r="E241" s="46" t="s">
        <v>574</v>
      </c>
      <c r="F241" s="46" t="s">
        <v>311</v>
      </c>
      <c r="G241" s="46" t="s">
        <v>1966</v>
      </c>
      <c r="H241" s="47"/>
      <c r="I241" s="47" t="s">
        <v>13</v>
      </c>
      <c r="J241" s="48" t="s">
        <v>11</v>
      </c>
      <c r="K241" s="45" t="s">
        <v>11</v>
      </c>
      <c r="L241" s="49">
        <v>80000</v>
      </c>
      <c r="M241" s="50">
        <v>77140</v>
      </c>
      <c r="N241" s="51">
        <f t="shared" si="208"/>
        <v>0.96425000000000005</v>
      </c>
      <c r="O241" s="51" t="str">
        <f t="shared" si="209"/>
        <v>&gt;=80%-&lt;100%</v>
      </c>
      <c r="P241" s="50">
        <f t="shared" si="210"/>
        <v>82650</v>
      </c>
      <c r="Q241" s="51">
        <f t="shared" si="211"/>
        <v>1.0331250000000001</v>
      </c>
      <c r="R241" s="52">
        <v>140000</v>
      </c>
      <c r="S241" s="53">
        <v>103160</v>
      </c>
      <c r="T241" s="54">
        <f t="shared" si="212"/>
        <v>0.73685714285714288</v>
      </c>
      <c r="U241" s="54" t="str">
        <f t="shared" si="213"/>
        <v>&gt;=50%-&lt;80%</v>
      </c>
      <c r="V241" s="53">
        <f t="shared" si="214"/>
        <v>110528.57142857142</v>
      </c>
      <c r="W241" s="54">
        <f t="shared" si="215"/>
        <v>0.78948979591836732</v>
      </c>
    </row>
    <row r="242" spans="1:23" x14ac:dyDescent="0.3">
      <c r="A242" s="8" t="s">
        <v>428</v>
      </c>
      <c r="B242" s="5" t="s">
        <v>429</v>
      </c>
      <c r="C242" s="46" t="s">
        <v>455</v>
      </c>
      <c r="D242" s="46" t="s">
        <v>456</v>
      </c>
      <c r="E242" s="46" t="s">
        <v>310</v>
      </c>
      <c r="F242" s="46" t="s">
        <v>311</v>
      </c>
      <c r="G242" s="46" t="s">
        <v>1908</v>
      </c>
      <c r="H242" s="47"/>
      <c r="I242" s="47" t="s">
        <v>1872</v>
      </c>
      <c r="J242" s="48" t="s">
        <v>11</v>
      </c>
      <c r="K242" s="45" t="s">
        <v>11</v>
      </c>
      <c r="L242" s="49">
        <v>110000</v>
      </c>
      <c r="M242" s="50">
        <v>37650</v>
      </c>
      <c r="N242" s="51">
        <f t="shared" ref="N242:N250" si="216">IFERROR(M242/L242,2)</f>
        <v>0.34227272727272728</v>
      </c>
      <c r="O242" s="51" t="str">
        <f t="shared" ref="O242:O250" si="217">IF(N242&gt;=120%, "120% equal &amp; above", IF(N242&gt;=100%,"&gt;=100%- &lt;120%",IF(N242&gt;=80%,"&gt;=80%-&lt;100%",IF(N242&gt;=50%,"&gt;=50%-&lt;80%",IF(N242&gt;=20%,"&gt;=20%-&lt;50%","&lt;20%")))))</f>
        <v>&gt;=20%-&lt;50%</v>
      </c>
      <c r="P242" s="50">
        <f t="shared" ref="P242:P250" si="218">M242/$B$3*$B$2</f>
        <v>40339.28571428571</v>
      </c>
      <c r="Q242" s="51">
        <f t="shared" ref="Q242:Q250" si="219">IFERROR(P242/L242,2)</f>
        <v>0.36672077922077917</v>
      </c>
      <c r="R242" s="52">
        <v>107647.4</v>
      </c>
      <c r="S242" s="53">
        <v>3340</v>
      </c>
      <c r="T242" s="54">
        <f t="shared" ref="T242:T250" si="220">IFERROR(S242/R242,2)</f>
        <v>3.1027224066721541E-2</v>
      </c>
      <c r="U242" s="54" t="str">
        <f t="shared" ref="U242:U250" si="221">IF(T242&gt;=120%, "120% equal &amp; above", IF(T242&gt;=100%,"&gt;=100%- &lt;120%",IF(T242&gt;=80%,"&gt;=80%-&lt;100%",IF(T242&gt;=50%,"&gt;=50%-&lt;80%",IF(T242&gt;=20%,"&gt;=20%-&lt;50%","&lt;20%")))))</f>
        <v>&lt;20%</v>
      </c>
      <c r="V242" s="53">
        <f t="shared" ref="V242:V250" si="222">S242/$B$3*$B$2</f>
        <v>3578.5714285714289</v>
      </c>
      <c r="W242" s="54">
        <f t="shared" ref="W242:W250" si="223">IFERROR(V242/R242,2)</f>
        <v>3.3243454357201649E-2</v>
      </c>
    </row>
    <row r="243" spans="1:23" x14ac:dyDescent="0.3">
      <c r="A243" s="8" t="s">
        <v>585</v>
      </c>
      <c r="B243" s="5" t="s">
        <v>586</v>
      </c>
      <c r="C243" s="46" t="s">
        <v>598</v>
      </c>
      <c r="D243" s="46" t="s">
        <v>599</v>
      </c>
      <c r="E243" s="46" t="s">
        <v>589</v>
      </c>
      <c r="F243" s="46" t="s">
        <v>311</v>
      </c>
      <c r="G243" s="46" t="s">
        <v>1920</v>
      </c>
      <c r="H243" s="47"/>
      <c r="I243" s="47" t="s">
        <v>1872</v>
      </c>
      <c r="J243" s="48" t="s">
        <v>11</v>
      </c>
      <c r="K243" s="45" t="s">
        <v>11</v>
      </c>
      <c r="L243" s="49">
        <v>95306.625</v>
      </c>
      <c r="M243" s="50">
        <v>44300</v>
      </c>
      <c r="N243" s="51">
        <f t="shared" si="216"/>
        <v>0.46481553617075411</v>
      </c>
      <c r="O243" s="51" t="str">
        <f t="shared" si="217"/>
        <v>&gt;=20%-&lt;50%</v>
      </c>
      <c r="P243" s="50">
        <f t="shared" si="218"/>
        <v>47464.28571428571</v>
      </c>
      <c r="Q243" s="51">
        <f t="shared" si="219"/>
        <v>0.49801664589723654</v>
      </c>
      <c r="R243" s="52">
        <v>120954.4</v>
      </c>
      <c r="S243" s="53">
        <v>44230</v>
      </c>
      <c r="T243" s="54">
        <f t="shared" si="220"/>
        <v>0.36567499818113275</v>
      </c>
      <c r="U243" s="54" t="str">
        <f t="shared" si="221"/>
        <v>&gt;=20%-&lt;50%</v>
      </c>
      <c r="V243" s="53">
        <f t="shared" si="222"/>
        <v>47389.28571428571</v>
      </c>
      <c r="W243" s="54">
        <f t="shared" si="223"/>
        <v>0.39179464090835647</v>
      </c>
    </row>
    <row r="244" spans="1:23" x14ac:dyDescent="0.3">
      <c r="A244" s="8" t="s">
        <v>633</v>
      </c>
      <c r="B244" s="5" t="s">
        <v>128</v>
      </c>
      <c r="C244" s="46" t="s">
        <v>653</v>
      </c>
      <c r="D244" s="46" t="s">
        <v>295</v>
      </c>
      <c r="E244" s="46" t="s">
        <v>589</v>
      </c>
      <c r="F244" s="46" t="s">
        <v>311</v>
      </c>
      <c r="G244" s="46" t="s">
        <v>1924</v>
      </c>
      <c r="H244" s="47"/>
      <c r="I244" s="47" t="s">
        <v>1872</v>
      </c>
      <c r="J244" s="48" t="s">
        <v>11</v>
      </c>
      <c r="K244" s="45" t="s">
        <v>11</v>
      </c>
      <c r="L244" s="49">
        <v>85928.425000000003</v>
      </c>
      <c r="M244" s="50">
        <v>84690</v>
      </c>
      <c r="N244" s="51">
        <f t="shared" si="216"/>
        <v>0.98558771442627979</v>
      </c>
      <c r="O244" s="51" t="str">
        <f t="shared" si="217"/>
        <v>&gt;=80%-&lt;100%</v>
      </c>
      <c r="P244" s="50">
        <f t="shared" si="218"/>
        <v>90739.285714285725</v>
      </c>
      <c r="Q244" s="51">
        <f t="shared" si="219"/>
        <v>1.0559868368852998</v>
      </c>
      <c r="R244" s="52">
        <v>129469.2</v>
      </c>
      <c r="S244" s="53">
        <v>27000</v>
      </c>
      <c r="T244" s="54">
        <f t="shared" si="220"/>
        <v>0.2085438081026221</v>
      </c>
      <c r="U244" s="54" t="str">
        <f t="shared" si="221"/>
        <v>&gt;=20%-&lt;50%</v>
      </c>
      <c r="V244" s="53">
        <f t="shared" si="222"/>
        <v>28928.571428571431</v>
      </c>
      <c r="W244" s="54">
        <f t="shared" si="223"/>
        <v>0.22343979439566655</v>
      </c>
    </row>
    <row r="245" spans="1:23" x14ac:dyDescent="0.3">
      <c r="A245" s="8" t="s">
        <v>571</v>
      </c>
      <c r="B245" s="5" t="s">
        <v>572</v>
      </c>
      <c r="C245" s="46" t="s">
        <v>1592</v>
      </c>
      <c r="D245" s="46" t="s">
        <v>1593</v>
      </c>
      <c r="E245" s="46" t="s">
        <v>574</v>
      </c>
      <c r="F245" s="46" t="s">
        <v>311</v>
      </c>
      <c r="G245" s="46" t="s">
        <v>1917</v>
      </c>
      <c r="H245" s="47"/>
      <c r="I245" s="47" t="s">
        <v>1872</v>
      </c>
      <c r="J245" s="48" t="s">
        <v>11</v>
      </c>
      <c r="K245" s="45" t="s">
        <v>11</v>
      </c>
      <c r="L245" s="49">
        <v>150000</v>
      </c>
      <c r="M245" s="50">
        <v>134810</v>
      </c>
      <c r="N245" s="51">
        <f t="shared" si="216"/>
        <v>0.89873333333333338</v>
      </c>
      <c r="O245" s="51" t="str">
        <f t="shared" si="217"/>
        <v>&gt;=80%-&lt;100%</v>
      </c>
      <c r="P245" s="50">
        <f t="shared" si="218"/>
        <v>144439.28571428571</v>
      </c>
      <c r="Q245" s="51">
        <f t="shared" si="219"/>
        <v>0.96292857142857136</v>
      </c>
      <c r="R245" s="52">
        <v>65000</v>
      </c>
      <c r="S245" s="53">
        <v>0</v>
      </c>
      <c r="T245" s="54">
        <f t="shared" si="220"/>
        <v>0</v>
      </c>
      <c r="U245" s="54" t="str">
        <f t="shared" si="221"/>
        <v>&lt;20%</v>
      </c>
      <c r="V245" s="53">
        <f t="shared" si="222"/>
        <v>0</v>
      </c>
      <c r="W245" s="54">
        <f t="shared" si="223"/>
        <v>0</v>
      </c>
    </row>
    <row r="246" spans="1:23" x14ac:dyDescent="0.3">
      <c r="A246" s="8" t="s">
        <v>415</v>
      </c>
      <c r="B246" s="5" t="s">
        <v>416</v>
      </c>
      <c r="C246" s="46" t="s">
        <v>1455</v>
      </c>
      <c r="D246" s="46" t="s">
        <v>1456</v>
      </c>
      <c r="E246" s="46" t="s">
        <v>310</v>
      </c>
      <c r="F246" s="46" t="s">
        <v>311</v>
      </c>
      <c r="G246" s="46" t="s">
        <v>1906</v>
      </c>
      <c r="H246" s="47"/>
      <c r="I246" s="47" t="s">
        <v>1872</v>
      </c>
      <c r="J246" s="48" t="s">
        <v>11</v>
      </c>
      <c r="K246" s="45" t="s">
        <v>11</v>
      </c>
      <c r="L246" s="49">
        <v>130000</v>
      </c>
      <c r="M246" s="50">
        <v>52880</v>
      </c>
      <c r="N246" s="51">
        <f t="shared" si="216"/>
        <v>0.40676923076923077</v>
      </c>
      <c r="O246" s="51" t="str">
        <f t="shared" si="217"/>
        <v>&gt;=20%-&lt;50%</v>
      </c>
      <c r="P246" s="50">
        <f t="shared" si="218"/>
        <v>56657.142857142862</v>
      </c>
      <c r="Q246" s="51">
        <f t="shared" si="219"/>
        <v>0.43582417582417587</v>
      </c>
      <c r="R246" s="52">
        <v>85000</v>
      </c>
      <c r="S246" s="53">
        <v>6570</v>
      </c>
      <c r="T246" s="54">
        <f t="shared" si="220"/>
        <v>7.7294117647058819E-2</v>
      </c>
      <c r="U246" s="54" t="str">
        <f t="shared" si="221"/>
        <v>&lt;20%</v>
      </c>
      <c r="V246" s="53">
        <f t="shared" si="222"/>
        <v>7039.2857142857138</v>
      </c>
      <c r="W246" s="54">
        <f t="shared" si="223"/>
        <v>8.2815126050420157E-2</v>
      </c>
    </row>
    <row r="247" spans="1:23" x14ac:dyDescent="0.3">
      <c r="A247" s="8" t="s">
        <v>776</v>
      </c>
      <c r="B247" s="5" t="s">
        <v>777</v>
      </c>
      <c r="C247" s="46" t="s">
        <v>2245</v>
      </c>
      <c r="D247" s="46" t="s">
        <v>2246</v>
      </c>
      <c r="E247" s="46" t="s">
        <v>574</v>
      </c>
      <c r="F247" s="46" t="s">
        <v>311</v>
      </c>
      <c r="G247" s="46" t="s">
        <v>1943</v>
      </c>
      <c r="H247" s="47"/>
      <c r="I247" s="47" t="s">
        <v>1872</v>
      </c>
      <c r="J247" s="48" t="s">
        <v>11</v>
      </c>
      <c r="K247" s="45" t="s">
        <v>11</v>
      </c>
      <c r="L247" s="49">
        <v>65000</v>
      </c>
      <c r="M247" s="50">
        <v>40810</v>
      </c>
      <c r="N247" s="51">
        <f t="shared" si="216"/>
        <v>0.62784615384615383</v>
      </c>
      <c r="O247" s="51" t="str">
        <f t="shared" si="217"/>
        <v>&gt;=50%-&lt;80%</v>
      </c>
      <c r="P247" s="50">
        <f t="shared" si="218"/>
        <v>43725</v>
      </c>
      <c r="Q247" s="51">
        <f t="shared" si="219"/>
        <v>0.6726923076923077</v>
      </c>
      <c r="R247" s="52">
        <v>150000</v>
      </c>
      <c r="S247" s="53">
        <v>88210</v>
      </c>
      <c r="T247" s="54">
        <f t="shared" si="220"/>
        <v>0.58806666666666663</v>
      </c>
      <c r="U247" s="54" t="str">
        <f t="shared" si="221"/>
        <v>&gt;=50%-&lt;80%</v>
      </c>
      <c r="V247" s="53">
        <f t="shared" si="222"/>
        <v>94510.714285714275</v>
      </c>
      <c r="W247" s="54">
        <f t="shared" si="223"/>
        <v>0.6300714285714285</v>
      </c>
    </row>
    <row r="248" spans="1:23" x14ac:dyDescent="0.3">
      <c r="A248" s="8" t="s">
        <v>469</v>
      </c>
      <c r="B248" s="5" t="s">
        <v>470</v>
      </c>
      <c r="C248" s="46" t="s">
        <v>479</v>
      </c>
      <c r="D248" s="46" t="s">
        <v>480</v>
      </c>
      <c r="E248" s="46" t="s">
        <v>473</v>
      </c>
      <c r="F248" s="46" t="s">
        <v>311</v>
      </c>
      <c r="G248" s="46" t="s">
        <v>1910</v>
      </c>
      <c r="H248" s="47"/>
      <c r="I248" s="47" t="s">
        <v>1872</v>
      </c>
      <c r="J248" s="48" t="s">
        <v>11</v>
      </c>
      <c r="K248" s="45" t="s">
        <v>11</v>
      </c>
      <c r="L248" s="49">
        <v>92010.6</v>
      </c>
      <c r="M248" s="50">
        <v>124555</v>
      </c>
      <c r="N248" s="51">
        <f t="shared" si="216"/>
        <v>1.3537027255555338</v>
      </c>
      <c r="O248" s="51" t="str">
        <f t="shared" si="217"/>
        <v>120% equal &amp; above</v>
      </c>
      <c r="P248" s="50">
        <f t="shared" si="218"/>
        <v>133451.78571428571</v>
      </c>
      <c r="Q248" s="51">
        <f t="shared" si="219"/>
        <v>1.4503957773809291</v>
      </c>
      <c r="R248" s="52">
        <v>121676.79999999999</v>
      </c>
      <c r="S248" s="53">
        <v>80135</v>
      </c>
      <c r="T248" s="54">
        <f t="shared" si="220"/>
        <v>0.65858898327372195</v>
      </c>
      <c r="U248" s="54" t="str">
        <f t="shared" si="221"/>
        <v>&gt;=50%-&lt;80%</v>
      </c>
      <c r="V248" s="53">
        <f t="shared" si="222"/>
        <v>85858.92857142858</v>
      </c>
      <c r="W248" s="54">
        <f t="shared" si="223"/>
        <v>0.70563105350755928</v>
      </c>
    </row>
    <row r="249" spans="1:23" x14ac:dyDescent="0.3">
      <c r="A249" s="8" t="s">
        <v>785</v>
      </c>
      <c r="B249" s="5" t="s">
        <v>786</v>
      </c>
      <c r="C249" s="46" t="s">
        <v>2722</v>
      </c>
      <c r="D249" s="46" t="s">
        <v>179</v>
      </c>
      <c r="E249" s="46" t="s">
        <v>789</v>
      </c>
      <c r="F249" s="46" t="s">
        <v>311</v>
      </c>
      <c r="G249" s="46" t="s">
        <v>1952</v>
      </c>
      <c r="H249" s="47"/>
      <c r="I249" s="47" t="s">
        <v>1872</v>
      </c>
      <c r="J249" s="48" t="s">
        <v>11</v>
      </c>
      <c r="K249" s="45"/>
      <c r="L249" s="49">
        <v>212778.72</v>
      </c>
      <c r="M249" s="50">
        <v>175230</v>
      </c>
      <c r="N249" s="51">
        <f t="shared" si="216"/>
        <v>0.82353160128042879</v>
      </c>
      <c r="O249" s="51" t="str">
        <f t="shared" si="217"/>
        <v>&gt;=80%-&lt;100%</v>
      </c>
      <c r="P249" s="50">
        <f t="shared" si="218"/>
        <v>187746.42857142855</v>
      </c>
      <c r="Q249" s="51">
        <f t="shared" si="219"/>
        <v>0.88235528708617361</v>
      </c>
      <c r="R249" s="52"/>
      <c r="S249" s="53">
        <v>12410</v>
      </c>
      <c r="T249" s="54">
        <f t="shared" si="220"/>
        <v>2</v>
      </c>
      <c r="U249" s="54" t="str">
        <f t="shared" si="221"/>
        <v>120% equal &amp; above</v>
      </c>
      <c r="V249" s="53">
        <f t="shared" si="222"/>
        <v>13296.428571428572</v>
      </c>
      <c r="W249" s="54">
        <f t="shared" si="223"/>
        <v>2</v>
      </c>
    </row>
    <row r="250" spans="1:23" x14ac:dyDescent="0.3">
      <c r="A250" s="55" t="s">
        <v>324</v>
      </c>
      <c r="B250" s="56" t="s">
        <v>325</v>
      </c>
      <c r="C250" s="46" t="s">
        <v>879</v>
      </c>
      <c r="D250" s="46" t="s">
        <v>162</v>
      </c>
      <c r="E250" s="46" t="s">
        <v>310</v>
      </c>
      <c r="F250" s="46" t="s">
        <v>311</v>
      </c>
      <c r="G250" s="46" t="s">
        <v>1897</v>
      </c>
      <c r="H250" s="47"/>
      <c r="I250" s="47" t="s">
        <v>1872</v>
      </c>
      <c r="J250" s="48" t="s">
        <v>11</v>
      </c>
      <c r="K250" s="45" t="s">
        <v>11</v>
      </c>
      <c r="L250" s="49">
        <v>127051.66666666667</v>
      </c>
      <c r="M250" s="50">
        <v>142150</v>
      </c>
      <c r="N250" s="51">
        <f t="shared" si="216"/>
        <v>1.1188361690126063</v>
      </c>
      <c r="O250" s="51" t="str">
        <f t="shared" si="217"/>
        <v>&gt;=100%- &lt;120%</v>
      </c>
      <c r="P250" s="50">
        <f t="shared" si="218"/>
        <v>152303.57142857145</v>
      </c>
      <c r="Q250" s="51">
        <f t="shared" si="219"/>
        <v>1.1987530382277927</v>
      </c>
      <c r="R250" s="52">
        <v>85000</v>
      </c>
      <c r="S250" s="53">
        <v>74645</v>
      </c>
      <c r="T250" s="54">
        <f t="shared" si="220"/>
        <v>0.87817647058823534</v>
      </c>
      <c r="U250" s="54" t="str">
        <f t="shared" si="221"/>
        <v>&gt;=80%-&lt;100%</v>
      </c>
      <c r="V250" s="53">
        <f t="shared" si="222"/>
        <v>79976.785714285725</v>
      </c>
      <c r="W250" s="54">
        <f t="shared" si="223"/>
        <v>0.94090336134453789</v>
      </c>
    </row>
    <row r="251" spans="1:23" x14ac:dyDescent="0.3">
      <c r="A251" s="8" t="s">
        <v>324</v>
      </c>
      <c r="B251" s="5" t="s">
        <v>325</v>
      </c>
      <c r="C251" s="46" t="s">
        <v>341</v>
      </c>
      <c r="D251" s="46" t="s">
        <v>342</v>
      </c>
      <c r="E251" s="46" t="s">
        <v>310</v>
      </c>
      <c r="F251" s="46" t="s">
        <v>311</v>
      </c>
      <c r="G251" s="46" t="s">
        <v>1897</v>
      </c>
      <c r="H251" s="47"/>
      <c r="I251" s="47" t="s">
        <v>1872</v>
      </c>
      <c r="J251" s="48" t="s">
        <v>11</v>
      </c>
      <c r="K251" s="45" t="s">
        <v>11</v>
      </c>
      <c r="L251" s="49">
        <v>85000</v>
      </c>
      <c r="M251" s="50">
        <v>128720</v>
      </c>
      <c r="N251" s="51">
        <f t="shared" ref="N251:N263" si="224">IFERROR(M251/L251,2)</f>
        <v>1.5143529411764707</v>
      </c>
      <c r="O251" s="51" t="str">
        <f t="shared" ref="O251:O263" si="225">IF(N251&gt;=120%, "120% equal &amp; above", IF(N251&gt;=100%,"&gt;=100%- &lt;120%",IF(N251&gt;=80%,"&gt;=80%-&lt;100%",IF(N251&gt;=50%,"&gt;=50%-&lt;80%",IF(N251&gt;=20%,"&gt;=20%-&lt;50%","&lt;20%")))))</f>
        <v>120% equal &amp; above</v>
      </c>
      <c r="P251" s="50">
        <f t="shared" ref="P251:P263" si="226">M251/$B$3*$B$2</f>
        <v>137914.28571428571</v>
      </c>
      <c r="Q251" s="51">
        <f t="shared" ref="Q251:Q263" si="227">IFERROR(P251/L251,2)</f>
        <v>1.6225210084033612</v>
      </c>
      <c r="R251" s="52">
        <v>125000</v>
      </c>
      <c r="S251" s="53">
        <v>46475</v>
      </c>
      <c r="T251" s="54">
        <f t="shared" ref="T251:T263" si="228">IFERROR(S251/R251,2)</f>
        <v>0.37180000000000002</v>
      </c>
      <c r="U251" s="54" t="str">
        <f t="shared" ref="U251:U263" si="229">IF(T251&gt;=120%, "120% equal &amp; above", IF(T251&gt;=100%,"&gt;=100%- &lt;120%",IF(T251&gt;=80%,"&gt;=80%-&lt;100%",IF(T251&gt;=50%,"&gt;=50%-&lt;80%",IF(T251&gt;=20%,"&gt;=20%-&lt;50%","&lt;20%")))))</f>
        <v>&gt;=20%-&lt;50%</v>
      </c>
      <c r="V251" s="53">
        <f t="shared" ref="V251:V263" si="230">S251/$B$3*$B$2</f>
        <v>49794.642857142862</v>
      </c>
      <c r="W251" s="54">
        <f t="shared" ref="W251:W263" si="231">IFERROR(V251/R251,2)</f>
        <v>0.39835714285714291</v>
      </c>
    </row>
    <row r="252" spans="1:23" x14ac:dyDescent="0.3">
      <c r="A252" s="8" t="s">
        <v>374</v>
      </c>
      <c r="B252" s="5" t="s">
        <v>375</v>
      </c>
      <c r="C252" s="46" t="s">
        <v>391</v>
      </c>
      <c r="D252" s="46" t="s">
        <v>290</v>
      </c>
      <c r="E252" s="46" t="s">
        <v>311</v>
      </c>
      <c r="F252" s="46" t="s">
        <v>311</v>
      </c>
      <c r="G252" s="46" t="s">
        <v>1902</v>
      </c>
      <c r="H252" s="47"/>
      <c r="I252" s="47" t="s">
        <v>1872</v>
      </c>
      <c r="J252" s="48" t="s">
        <v>11</v>
      </c>
      <c r="K252" s="45" t="s">
        <v>11</v>
      </c>
      <c r="L252" s="49">
        <v>60000</v>
      </c>
      <c r="M252" s="50">
        <v>79520</v>
      </c>
      <c r="N252" s="51">
        <f t="shared" si="224"/>
        <v>1.3253333333333333</v>
      </c>
      <c r="O252" s="51" t="str">
        <f t="shared" si="225"/>
        <v>120% equal &amp; above</v>
      </c>
      <c r="P252" s="50">
        <f t="shared" si="226"/>
        <v>85200</v>
      </c>
      <c r="Q252" s="51">
        <f t="shared" si="227"/>
        <v>1.42</v>
      </c>
      <c r="R252" s="52">
        <v>150000</v>
      </c>
      <c r="S252" s="53">
        <v>112055</v>
      </c>
      <c r="T252" s="54">
        <f t="shared" si="228"/>
        <v>0.74703333333333333</v>
      </c>
      <c r="U252" s="54" t="str">
        <f t="shared" si="229"/>
        <v>&gt;=50%-&lt;80%</v>
      </c>
      <c r="V252" s="53">
        <f t="shared" si="230"/>
        <v>120058.92857142858</v>
      </c>
      <c r="W252" s="54">
        <f t="shared" si="231"/>
        <v>0.80039285714285724</v>
      </c>
    </row>
    <row r="253" spans="1:23" x14ac:dyDescent="0.3">
      <c r="A253" s="8" t="s">
        <v>633</v>
      </c>
      <c r="B253" s="5" t="s">
        <v>128</v>
      </c>
      <c r="C253" s="46" t="s">
        <v>1443</v>
      </c>
      <c r="D253" s="46" t="s">
        <v>273</v>
      </c>
      <c r="E253" s="46" t="s">
        <v>589</v>
      </c>
      <c r="F253" s="46" t="s">
        <v>311</v>
      </c>
      <c r="G253" s="46" t="s">
        <v>1924</v>
      </c>
      <c r="H253" s="47"/>
      <c r="I253" s="47" t="s">
        <v>1872</v>
      </c>
      <c r="J253" s="48" t="s">
        <v>11</v>
      </c>
      <c r="K253" s="45" t="s">
        <v>11</v>
      </c>
      <c r="L253" s="49">
        <v>87999.075000000012</v>
      </c>
      <c r="M253" s="50">
        <v>55150</v>
      </c>
      <c r="N253" s="51">
        <f t="shared" si="224"/>
        <v>0.62671113304315973</v>
      </c>
      <c r="O253" s="51" t="str">
        <f t="shared" si="225"/>
        <v>&gt;=50%-&lt;80%</v>
      </c>
      <c r="P253" s="50">
        <f t="shared" si="226"/>
        <v>59089.28571428571</v>
      </c>
      <c r="Q253" s="51">
        <f t="shared" si="227"/>
        <v>0.67147621397481394</v>
      </c>
      <c r="R253" s="52">
        <v>120633.79999999999</v>
      </c>
      <c r="S253" s="53">
        <v>66060</v>
      </c>
      <c r="T253" s="54">
        <f t="shared" si="228"/>
        <v>0.54760771856643831</v>
      </c>
      <c r="U253" s="54" t="str">
        <f t="shared" si="229"/>
        <v>&gt;=50%-&lt;80%</v>
      </c>
      <c r="V253" s="53">
        <f t="shared" si="230"/>
        <v>70778.57142857142</v>
      </c>
      <c r="W253" s="54">
        <f t="shared" si="231"/>
        <v>0.58672255560689812</v>
      </c>
    </row>
    <row r="254" spans="1:23" x14ac:dyDescent="0.3">
      <c r="A254" s="8" t="s">
        <v>785</v>
      </c>
      <c r="B254" s="5" t="s">
        <v>786</v>
      </c>
      <c r="C254" s="46" t="s">
        <v>1268</v>
      </c>
      <c r="D254" s="46" t="s">
        <v>242</v>
      </c>
      <c r="E254" s="46" t="s">
        <v>789</v>
      </c>
      <c r="F254" s="46" t="s">
        <v>311</v>
      </c>
      <c r="G254" s="46" t="s">
        <v>1963</v>
      </c>
      <c r="H254" s="47"/>
      <c r="I254" s="47" t="s">
        <v>1872</v>
      </c>
      <c r="J254" s="48" t="s">
        <v>11</v>
      </c>
      <c r="K254" s="45" t="s">
        <v>11</v>
      </c>
      <c r="L254" s="49">
        <v>138345.9</v>
      </c>
      <c r="M254" s="50">
        <v>58105</v>
      </c>
      <c r="N254" s="51">
        <f t="shared" si="224"/>
        <v>0.41999799054399156</v>
      </c>
      <c r="O254" s="51" t="str">
        <f t="shared" si="225"/>
        <v>&gt;=20%-&lt;50%</v>
      </c>
      <c r="P254" s="50">
        <f t="shared" si="226"/>
        <v>62255.357142857145</v>
      </c>
      <c r="Q254" s="51">
        <f t="shared" si="227"/>
        <v>0.44999784701141954</v>
      </c>
      <c r="R254" s="52">
        <v>70000</v>
      </c>
      <c r="S254" s="53">
        <v>22265</v>
      </c>
      <c r="T254" s="54">
        <f t="shared" si="228"/>
        <v>0.31807142857142856</v>
      </c>
      <c r="U254" s="54" t="str">
        <f t="shared" si="229"/>
        <v>&gt;=20%-&lt;50%</v>
      </c>
      <c r="V254" s="53">
        <f t="shared" si="230"/>
        <v>23855.357142857145</v>
      </c>
      <c r="W254" s="54">
        <f t="shared" si="231"/>
        <v>0.34079081632653063</v>
      </c>
    </row>
    <row r="255" spans="1:23" x14ac:dyDescent="0.3">
      <c r="A255" s="8" t="s">
        <v>585</v>
      </c>
      <c r="B255" s="5" t="s">
        <v>586</v>
      </c>
      <c r="C255" s="46" t="s">
        <v>616</v>
      </c>
      <c r="D255" s="46" t="s">
        <v>617</v>
      </c>
      <c r="E255" s="46" t="s">
        <v>589</v>
      </c>
      <c r="F255" s="46" t="s">
        <v>311</v>
      </c>
      <c r="G255" s="46" t="s">
        <v>1922</v>
      </c>
      <c r="H255" s="47"/>
      <c r="I255" s="47" t="s">
        <v>1872</v>
      </c>
      <c r="J255" s="48" t="s">
        <v>11</v>
      </c>
      <c r="K255" s="45" t="s">
        <v>11</v>
      </c>
      <c r="L255" s="49">
        <v>153231.56</v>
      </c>
      <c r="M255" s="50">
        <v>116070</v>
      </c>
      <c r="N255" s="51">
        <f t="shared" si="224"/>
        <v>0.75748103067018313</v>
      </c>
      <c r="O255" s="51" t="str">
        <f t="shared" si="225"/>
        <v>&gt;=50%-&lt;80%</v>
      </c>
      <c r="P255" s="50">
        <f t="shared" si="226"/>
        <v>124360.71428571429</v>
      </c>
      <c r="Q255" s="51">
        <f t="shared" si="227"/>
        <v>0.81158681857519621</v>
      </c>
      <c r="R255" s="52">
        <v>54376.06</v>
      </c>
      <c r="S255" s="53">
        <v>48100</v>
      </c>
      <c r="T255" s="54">
        <f t="shared" si="228"/>
        <v>0.8845804569143112</v>
      </c>
      <c r="U255" s="54" t="str">
        <f t="shared" si="229"/>
        <v>&gt;=80%-&lt;100%</v>
      </c>
      <c r="V255" s="53">
        <f t="shared" si="230"/>
        <v>51535.71428571429</v>
      </c>
      <c r="W255" s="54">
        <f t="shared" si="231"/>
        <v>0.94776477526533354</v>
      </c>
    </row>
    <row r="256" spans="1:23" x14ac:dyDescent="0.3">
      <c r="A256" s="8" t="s">
        <v>571</v>
      </c>
      <c r="B256" s="5" t="s">
        <v>572</v>
      </c>
      <c r="C256" s="46" t="s">
        <v>1614</v>
      </c>
      <c r="D256" s="46" t="s">
        <v>187</v>
      </c>
      <c r="E256" s="46" t="s">
        <v>574</v>
      </c>
      <c r="F256" s="46" t="s">
        <v>311</v>
      </c>
      <c r="G256" s="46" t="s">
        <v>1889</v>
      </c>
      <c r="H256" s="47"/>
      <c r="I256" s="47" t="s">
        <v>1872</v>
      </c>
      <c r="J256" s="48" t="s">
        <v>11</v>
      </c>
      <c r="K256" s="45" t="s">
        <v>11</v>
      </c>
      <c r="L256" s="49">
        <v>130000</v>
      </c>
      <c r="M256" s="50">
        <v>105140</v>
      </c>
      <c r="N256" s="51">
        <f t="shared" si="224"/>
        <v>0.8087692307692308</v>
      </c>
      <c r="O256" s="51" t="str">
        <f t="shared" si="225"/>
        <v>&gt;=80%-&lt;100%</v>
      </c>
      <c r="P256" s="50">
        <f t="shared" si="226"/>
        <v>112650</v>
      </c>
      <c r="Q256" s="51">
        <f t="shared" si="227"/>
        <v>0.86653846153846159</v>
      </c>
      <c r="R256" s="52">
        <v>77337.399999999994</v>
      </c>
      <c r="S256" s="53">
        <v>52840</v>
      </c>
      <c r="T256" s="54">
        <f t="shared" si="228"/>
        <v>0.68323993307248498</v>
      </c>
      <c r="U256" s="54" t="str">
        <f t="shared" si="229"/>
        <v>&gt;=50%-&lt;80%</v>
      </c>
      <c r="V256" s="53">
        <f t="shared" si="230"/>
        <v>56614.28571428571</v>
      </c>
      <c r="W256" s="54">
        <f t="shared" si="231"/>
        <v>0.73204278543480539</v>
      </c>
    </row>
    <row r="257" spans="1:23" x14ac:dyDescent="0.3">
      <c r="A257" s="8" t="s">
        <v>469</v>
      </c>
      <c r="B257" s="5" t="s">
        <v>470</v>
      </c>
      <c r="C257" s="46" t="s">
        <v>1244</v>
      </c>
      <c r="D257" s="46" t="s">
        <v>280</v>
      </c>
      <c r="E257" s="46" t="s">
        <v>473</v>
      </c>
      <c r="F257" s="46" t="s">
        <v>311</v>
      </c>
      <c r="G257" s="46" t="s">
        <v>1911</v>
      </c>
      <c r="H257" s="47"/>
      <c r="I257" s="47" t="s">
        <v>1872</v>
      </c>
      <c r="J257" s="48" t="s">
        <v>11</v>
      </c>
      <c r="K257" s="45" t="s">
        <v>11</v>
      </c>
      <c r="L257" s="49">
        <v>119055.15000000001</v>
      </c>
      <c r="M257" s="50">
        <v>138490</v>
      </c>
      <c r="N257" s="51">
        <f t="shared" si="224"/>
        <v>1.1632424132849355</v>
      </c>
      <c r="O257" s="51" t="str">
        <f t="shared" si="225"/>
        <v>&gt;=100%- &lt;120%</v>
      </c>
      <c r="P257" s="50">
        <f t="shared" si="226"/>
        <v>148382.14285714284</v>
      </c>
      <c r="Q257" s="51">
        <f t="shared" si="227"/>
        <v>1.2463311570910023</v>
      </c>
      <c r="R257" s="52">
        <v>86749.599999999991</v>
      </c>
      <c r="S257" s="53">
        <v>51260</v>
      </c>
      <c r="T257" s="54">
        <f t="shared" si="228"/>
        <v>0.59089609635087659</v>
      </c>
      <c r="U257" s="54" t="str">
        <f t="shared" si="229"/>
        <v>&gt;=50%-&lt;80%</v>
      </c>
      <c r="V257" s="53">
        <f t="shared" si="230"/>
        <v>54921.428571428572</v>
      </c>
      <c r="W257" s="54">
        <f t="shared" si="231"/>
        <v>0.63310296037593927</v>
      </c>
    </row>
    <row r="258" spans="1:23" x14ac:dyDescent="0.3">
      <c r="A258" s="8" t="s">
        <v>667</v>
      </c>
      <c r="B258" s="5" t="s">
        <v>668</v>
      </c>
      <c r="C258" s="46" t="s">
        <v>2078</v>
      </c>
      <c r="D258" s="46" t="s">
        <v>2079</v>
      </c>
      <c r="E258" s="46" t="s">
        <v>589</v>
      </c>
      <c r="F258" s="46" t="s">
        <v>311</v>
      </c>
      <c r="G258" s="46" t="s">
        <v>1927</v>
      </c>
      <c r="H258" s="47"/>
      <c r="I258" s="47" t="s">
        <v>1872</v>
      </c>
      <c r="J258" s="48" t="s">
        <v>11</v>
      </c>
      <c r="K258" s="45" t="s">
        <v>11</v>
      </c>
      <c r="L258" s="49">
        <v>130782.6</v>
      </c>
      <c r="M258" s="50">
        <v>131080</v>
      </c>
      <c r="N258" s="51">
        <f t="shared" si="224"/>
        <v>1.0022740028107715</v>
      </c>
      <c r="O258" s="51" t="str">
        <f t="shared" si="225"/>
        <v>&gt;=100%- &lt;120%</v>
      </c>
      <c r="P258" s="50">
        <f t="shared" si="226"/>
        <v>140442.85714285716</v>
      </c>
      <c r="Q258" s="51">
        <f t="shared" si="227"/>
        <v>1.0738650030115409</v>
      </c>
      <c r="R258" s="52">
        <v>74960.2</v>
      </c>
      <c r="S258" s="53">
        <v>34400</v>
      </c>
      <c r="T258" s="54">
        <f t="shared" si="228"/>
        <v>0.45891019501015207</v>
      </c>
      <c r="U258" s="54" t="str">
        <f t="shared" si="229"/>
        <v>&gt;=20%-&lt;50%</v>
      </c>
      <c r="V258" s="53">
        <f t="shared" si="230"/>
        <v>36857.142857142862</v>
      </c>
      <c r="W258" s="54">
        <f t="shared" si="231"/>
        <v>0.4916894946537344</v>
      </c>
    </row>
    <row r="259" spans="1:23" x14ac:dyDescent="0.3">
      <c r="A259" s="8" t="s">
        <v>585</v>
      </c>
      <c r="B259" s="5" t="s">
        <v>586</v>
      </c>
      <c r="C259" s="46" t="s">
        <v>610</v>
      </c>
      <c r="D259" s="46" t="s">
        <v>611</v>
      </c>
      <c r="E259" s="46" t="s">
        <v>589</v>
      </c>
      <c r="F259" s="46" t="s">
        <v>311</v>
      </c>
      <c r="G259" s="46" t="s">
        <v>1922</v>
      </c>
      <c r="H259" s="47"/>
      <c r="I259" s="47" t="s">
        <v>1872</v>
      </c>
      <c r="J259" s="48" t="s">
        <v>11</v>
      </c>
      <c r="K259" s="45" t="s">
        <v>11</v>
      </c>
      <c r="L259" s="49">
        <v>63518.175000000003</v>
      </c>
      <c r="M259" s="50">
        <v>67125</v>
      </c>
      <c r="N259" s="51">
        <f t="shared" si="224"/>
        <v>1.0567841409171468</v>
      </c>
      <c r="O259" s="51" t="str">
        <f t="shared" si="225"/>
        <v>&gt;=100%- &lt;120%</v>
      </c>
      <c r="P259" s="50">
        <f t="shared" si="226"/>
        <v>71919.642857142855</v>
      </c>
      <c r="Q259" s="51">
        <f t="shared" si="227"/>
        <v>1.1322687224112289</v>
      </c>
      <c r="R259" s="52">
        <v>142102.35</v>
      </c>
      <c r="S259" s="53">
        <v>118365</v>
      </c>
      <c r="T259" s="54">
        <f t="shared" si="228"/>
        <v>0.83295596448616083</v>
      </c>
      <c r="U259" s="54" t="str">
        <f t="shared" si="229"/>
        <v>&gt;=80%-&lt;100%</v>
      </c>
      <c r="V259" s="53">
        <f t="shared" si="230"/>
        <v>126819.64285714286</v>
      </c>
      <c r="W259" s="54">
        <f t="shared" si="231"/>
        <v>0.89245281909231511</v>
      </c>
    </row>
    <row r="260" spans="1:23" x14ac:dyDescent="0.3">
      <c r="A260" s="8" t="s">
        <v>415</v>
      </c>
      <c r="B260" s="5" t="s">
        <v>416</v>
      </c>
      <c r="C260" s="46" t="s">
        <v>944</v>
      </c>
      <c r="D260" s="46" t="s">
        <v>945</v>
      </c>
      <c r="E260" s="46" t="s">
        <v>310</v>
      </c>
      <c r="F260" s="46" t="s">
        <v>311</v>
      </c>
      <c r="G260" s="46" t="s">
        <v>1907</v>
      </c>
      <c r="H260" s="47"/>
      <c r="I260" s="47" t="s">
        <v>1872</v>
      </c>
      <c r="J260" s="48" t="s">
        <v>11</v>
      </c>
      <c r="K260" s="45" t="s">
        <v>11</v>
      </c>
      <c r="L260" s="49">
        <v>120000</v>
      </c>
      <c r="M260" s="50">
        <v>104175</v>
      </c>
      <c r="N260" s="51">
        <f t="shared" si="224"/>
        <v>0.86812500000000004</v>
      </c>
      <c r="O260" s="51" t="str">
        <f t="shared" si="225"/>
        <v>&gt;=80%-&lt;100%</v>
      </c>
      <c r="P260" s="50">
        <f t="shared" si="226"/>
        <v>111616.07142857142</v>
      </c>
      <c r="Q260" s="51">
        <f t="shared" si="227"/>
        <v>0.93013392857142851</v>
      </c>
      <c r="R260" s="52">
        <v>85000</v>
      </c>
      <c r="S260" s="53">
        <v>104020</v>
      </c>
      <c r="T260" s="54">
        <f t="shared" si="228"/>
        <v>1.2237647058823529</v>
      </c>
      <c r="U260" s="54" t="str">
        <f t="shared" si="229"/>
        <v>120% equal &amp; above</v>
      </c>
      <c r="V260" s="53">
        <f t="shared" si="230"/>
        <v>111450</v>
      </c>
      <c r="W260" s="54">
        <f t="shared" si="231"/>
        <v>1.3111764705882354</v>
      </c>
    </row>
    <row r="261" spans="1:23" x14ac:dyDescent="0.3">
      <c r="A261" s="8" t="s">
        <v>770</v>
      </c>
      <c r="B261" s="5" t="s">
        <v>771</v>
      </c>
      <c r="C261" s="46" t="s">
        <v>1683</v>
      </c>
      <c r="D261" s="46" t="s">
        <v>1684</v>
      </c>
      <c r="E261" s="46" t="s">
        <v>574</v>
      </c>
      <c r="F261" s="46" t="s">
        <v>311</v>
      </c>
      <c r="G261" s="46" t="s">
        <v>1960</v>
      </c>
      <c r="H261" s="47"/>
      <c r="I261" s="47" t="s">
        <v>13</v>
      </c>
      <c r="J261" s="48" t="s">
        <v>11</v>
      </c>
      <c r="K261" s="45" t="s">
        <v>11</v>
      </c>
      <c r="L261" s="49">
        <v>80000</v>
      </c>
      <c r="M261" s="50">
        <v>67550</v>
      </c>
      <c r="N261" s="51">
        <f t="shared" si="224"/>
        <v>0.84437499999999999</v>
      </c>
      <c r="O261" s="51" t="str">
        <f t="shared" si="225"/>
        <v>&gt;=80%-&lt;100%</v>
      </c>
      <c r="P261" s="50">
        <f t="shared" si="226"/>
        <v>72375</v>
      </c>
      <c r="Q261" s="51">
        <f t="shared" si="227"/>
        <v>0.90468749999999998</v>
      </c>
      <c r="R261" s="52">
        <v>125000</v>
      </c>
      <c r="S261" s="53">
        <v>102045</v>
      </c>
      <c r="T261" s="54">
        <f t="shared" si="228"/>
        <v>0.81635999999999997</v>
      </c>
      <c r="U261" s="54" t="str">
        <f t="shared" si="229"/>
        <v>&gt;=80%-&lt;100%</v>
      </c>
      <c r="V261" s="53">
        <f t="shared" si="230"/>
        <v>109333.92857142858</v>
      </c>
      <c r="W261" s="54">
        <f t="shared" si="231"/>
        <v>0.87467142857142866</v>
      </c>
    </row>
    <row r="262" spans="1:23" x14ac:dyDescent="0.3">
      <c r="A262" s="8" t="s">
        <v>680</v>
      </c>
      <c r="B262" s="5" t="s">
        <v>681</v>
      </c>
      <c r="C262" s="46" t="s">
        <v>682</v>
      </c>
      <c r="D262" s="46" t="s">
        <v>287</v>
      </c>
      <c r="E262" s="46" t="s">
        <v>311</v>
      </c>
      <c r="F262" s="46" t="s">
        <v>311</v>
      </c>
      <c r="G262" s="46" t="s">
        <v>1929</v>
      </c>
      <c r="H262" s="47"/>
      <c r="I262" s="47" t="s">
        <v>13</v>
      </c>
      <c r="J262" s="48" t="s">
        <v>11</v>
      </c>
      <c r="K262" s="45" t="s">
        <v>11</v>
      </c>
      <c r="L262" s="49">
        <v>80000</v>
      </c>
      <c r="M262" s="50">
        <v>15400</v>
      </c>
      <c r="N262" s="51">
        <f t="shared" si="224"/>
        <v>0.1925</v>
      </c>
      <c r="O262" s="51" t="str">
        <f t="shared" si="225"/>
        <v>&lt;20%</v>
      </c>
      <c r="P262" s="50">
        <f t="shared" si="226"/>
        <v>16500</v>
      </c>
      <c r="Q262" s="51">
        <f t="shared" si="227"/>
        <v>0.20624999999999999</v>
      </c>
      <c r="R262" s="52">
        <v>125000</v>
      </c>
      <c r="S262" s="53">
        <v>7500</v>
      </c>
      <c r="T262" s="54">
        <f t="shared" si="228"/>
        <v>0.06</v>
      </c>
      <c r="U262" s="54" t="str">
        <f t="shared" si="229"/>
        <v>&lt;20%</v>
      </c>
      <c r="V262" s="53">
        <f t="shared" si="230"/>
        <v>8035.7142857142853</v>
      </c>
      <c r="W262" s="54">
        <f t="shared" si="231"/>
        <v>6.4285714285714279E-2</v>
      </c>
    </row>
    <row r="263" spans="1:23" x14ac:dyDescent="0.3">
      <c r="A263" s="8" t="s">
        <v>785</v>
      </c>
      <c r="B263" s="5" t="s">
        <v>786</v>
      </c>
      <c r="C263" s="46" t="s">
        <v>1061</v>
      </c>
      <c r="D263" s="46" t="s">
        <v>170</v>
      </c>
      <c r="E263" s="46" t="s">
        <v>789</v>
      </c>
      <c r="F263" s="46" t="s">
        <v>311</v>
      </c>
      <c r="G263" s="46" t="s">
        <v>1951</v>
      </c>
      <c r="H263" s="47"/>
      <c r="I263" s="47" t="s">
        <v>13</v>
      </c>
      <c r="J263" s="48" t="s">
        <v>11</v>
      </c>
      <c r="K263" s="45" t="s">
        <v>11</v>
      </c>
      <c r="L263" s="49">
        <v>80000</v>
      </c>
      <c r="M263" s="50">
        <v>27840</v>
      </c>
      <c r="N263" s="51">
        <f t="shared" si="224"/>
        <v>0.34799999999999998</v>
      </c>
      <c r="O263" s="51" t="str">
        <f t="shared" si="225"/>
        <v>&gt;=20%-&lt;50%</v>
      </c>
      <c r="P263" s="50">
        <f t="shared" si="226"/>
        <v>29828.571428571431</v>
      </c>
      <c r="Q263" s="51">
        <f t="shared" si="227"/>
        <v>0.37285714285714289</v>
      </c>
      <c r="R263" s="52">
        <v>125000</v>
      </c>
      <c r="S263" s="53">
        <v>12425</v>
      </c>
      <c r="T263" s="54">
        <f t="shared" si="228"/>
        <v>9.9400000000000002E-2</v>
      </c>
      <c r="U263" s="54" t="str">
        <f t="shared" si="229"/>
        <v>&lt;20%</v>
      </c>
      <c r="V263" s="53">
        <f t="shared" si="230"/>
        <v>13312.5</v>
      </c>
      <c r="W263" s="54">
        <f t="shared" si="231"/>
        <v>0.1065</v>
      </c>
    </row>
    <row r="264" spans="1:23" x14ac:dyDescent="0.3">
      <c r="A264" s="8" t="s">
        <v>415</v>
      </c>
      <c r="B264" s="5" t="s">
        <v>416</v>
      </c>
      <c r="C264" s="46" t="s">
        <v>1219</v>
      </c>
      <c r="D264" s="46" t="s">
        <v>1220</v>
      </c>
      <c r="E264" s="46" t="s">
        <v>310</v>
      </c>
      <c r="F264" s="46" t="s">
        <v>311</v>
      </c>
      <c r="G264" s="46" t="s">
        <v>1907</v>
      </c>
      <c r="H264" s="47"/>
      <c r="I264" s="47" t="s">
        <v>1872</v>
      </c>
      <c r="J264" s="48" t="s">
        <v>11</v>
      </c>
      <c r="K264" s="45" t="s">
        <v>11</v>
      </c>
      <c r="L264" s="49">
        <v>100000</v>
      </c>
      <c r="M264" s="50">
        <v>72800</v>
      </c>
      <c r="N264" s="51">
        <f t="shared" ref="N264:N277" si="232">IFERROR(M264/L264,2)</f>
        <v>0.72799999999999998</v>
      </c>
      <c r="O264" s="51" t="str">
        <f t="shared" ref="O264:O277" si="233">IF(N264&gt;=120%, "120% equal &amp; above", IF(N264&gt;=100%,"&gt;=100%- &lt;120%",IF(N264&gt;=80%,"&gt;=80%-&lt;100%",IF(N264&gt;=50%,"&gt;=50%-&lt;80%",IF(N264&gt;=20%,"&gt;=20%-&lt;50%","&lt;20%")))))</f>
        <v>&gt;=50%-&lt;80%</v>
      </c>
      <c r="P264" s="50">
        <f t="shared" ref="P264:P277" si="234">M264/$B$3*$B$2</f>
        <v>78000</v>
      </c>
      <c r="Q264" s="51">
        <f t="shared" ref="Q264:Q277" si="235">IFERROR(P264/L264,2)</f>
        <v>0.78</v>
      </c>
      <c r="R264" s="52">
        <v>102124.4</v>
      </c>
      <c r="S264" s="53">
        <v>6570</v>
      </c>
      <c r="T264" s="54">
        <f t="shared" ref="T264:T277" si="236">IFERROR(S264/R264,2)</f>
        <v>6.4333303304597148E-2</v>
      </c>
      <c r="U264" s="54" t="str">
        <f t="shared" ref="U264:U277" si="237">IF(T264&gt;=120%, "120% equal &amp; above", IF(T264&gt;=100%,"&gt;=100%- &lt;120%",IF(T264&gt;=80%,"&gt;=80%-&lt;100%",IF(T264&gt;=50%,"&gt;=50%-&lt;80%",IF(T264&gt;=20%,"&gt;=20%-&lt;50%","&lt;20%")))))</f>
        <v>&lt;20%</v>
      </c>
      <c r="V264" s="53">
        <f t="shared" ref="V264:V277" si="238">S264/$B$3*$B$2</f>
        <v>7039.2857142857138</v>
      </c>
      <c r="W264" s="54">
        <f t="shared" ref="W264:W277" si="239">IFERROR(V264/R264,2)</f>
        <v>6.8928539254925508E-2</v>
      </c>
    </row>
    <row r="265" spans="1:23" x14ac:dyDescent="0.3">
      <c r="A265" s="8" t="s">
        <v>585</v>
      </c>
      <c r="B265" s="5" t="s">
        <v>586</v>
      </c>
      <c r="C265" s="46" t="s">
        <v>618</v>
      </c>
      <c r="D265" s="46" t="s">
        <v>619</v>
      </c>
      <c r="E265" s="46" t="s">
        <v>589</v>
      </c>
      <c r="F265" s="46" t="s">
        <v>311</v>
      </c>
      <c r="G265" s="46" t="s">
        <v>1922</v>
      </c>
      <c r="H265" s="47"/>
      <c r="I265" s="47" t="s">
        <v>1872</v>
      </c>
      <c r="J265" s="48" t="s">
        <v>11</v>
      </c>
      <c r="K265" s="45" t="s">
        <v>11</v>
      </c>
      <c r="L265" s="49">
        <v>72678.600000000006</v>
      </c>
      <c r="M265" s="50">
        <v>60700</v>
      </c>
      <c r="N265" s="51">
        <f t="shared" si="232"/>
        <v>0.8351839468564336</v>
      </c>
      <c r="O265" s="51" t="str">
        <f t="shared" si="233"/>
        <v>&gt;=80%-&lt;100%</v>
      </c>
      <c r="P265" s="50">
        <f t="shared" si="234"/>
        <v>65035.714285714283</v>
      </c>
      <c r="Q265" s="51">
        <f t="shared" si="235"/>
        <v>0.89483994306046455</v>
      </c>
      <c r="R265" s="52">
        <v>127493.79999999999</v>
      </c>
      <c r="S265" s="53">
        <v>41150</v>
      </c>
      <c r="T265" s="54">
        <f t="shared" si="236"/>
        <v>0.3227607930738593</v>
      </c>
      <c r="U265" s="54" t="str">
        <f t="shared" si="237"/>
        <v>&gt;=20%-&lt;50%</v>
      </c>
      <c r="V265" s="53">
        <f t="shared" si="238"/>
        <v>44089.28571428571</v>
      </c>
      <c r="W265" s="54">
        <f t="shared" si="239"/>
        <v>0.34581513543627779</v>
      </c>
    </row>
    <row r="266" spans="1:23" x14ac:dyDescent="0.3">
      <c r="A266" s="8" t="s">
        <v>836</v>
      </c>
      <c r="B266" s="5" t="s">
        <v>837</v>
      </c>
      <c r="C266" s="46" t="s">
        <v>1407</v>
      </c>
      <c r="D266" s="46" t="s">
        <v>1408</v>
      </c>
      <c r="E266" s="46" t="s">
        <v>789</v>
      </c>
      <c r="F266" s="46" t="s">
        <v>311</v>
      </c>
      <c r="G266" s="46" t="s">
        <v>1957</v>
      </c>
      <c r="H266" s="47"/>
      <c r="I266" s="47" t="s">
        <v>1872</v>
      </c>
      <c r="J266" s="48" t="s">
        <v>11</v>
      </c>
      <c r="K266" s="45"/>
      <c r="L266" s="49">
        <v>200000</v>
      </c>
      <c r="M266" s="50">
        <v>141455</v>
      </c>
      <c r="N266" s="51">
        <f t="shared" si="232"/>
        <v>0.70727499999999999</v>
      </c>
      <c r="O266" s="51" t="str">
        <f t="shared" si="233"/>
        <v>&gt;=50%-&lt;80%</v>
      </c>
      <c r="P266" s="50">
        <f t="shared" si="234"/>
        <v>151558.92857142855</v>
      </c>
      <c r="Q266" s="51">
        <f t="shared" si="235"/>
        <v>0.75779464285714271</v>
      </c>
      <c r="R266" s="52"/>
      <c r="S266" s="53">
        <v>5940</v>
      </c>
      <c r="T266" s="54">
        <f t="shared" si="236"/>
        <v>2</v>
      </c>
      <c r="U266" s="54" t="str">
        <f t="shared" si="237"/>
        <v>120% equal &amp; above</v>
      </c>
      <c r="V266" s="53">
        <f t="shared" si="238"/>
        <v>6364.2857142857138</v>
      </c>
      <c r="W266" s="54">
        <f t="shared" si="239"/>
        <v>2</v>
      </c>
    </row>
    <row r="267" spans="1:23" x14ac:dyDescent="0.3">
      <c r="A267" s="8" t="s">
        <v>374</v>
      </c>
      <c r="B267" s="5" t="s">
        <v>375</v>
      </c>
      <c r="C267" s="46" t="s">
        <v>728</v>
      </c>
      <c r="D267" s="46" t="s">
        <v>729</v>
      </c>
      <c r="E267" s="46" t="s">
        <v>311</v>
      </c>
      <c r="F267" s="46" t="s">
        <v>311</v>
      </c>
      <c r="G267" s="46" t="s">
        <v>1938</v>
      </c>
      <c r="H267" s="47"/>
      <c r="I267" s="47" t="s">
        <v>1872</v>
      </c>
      <c r="J267" s="48" t="s">
        <v>11</v>
      </c>
      <c r="K267" s="45" t="s">
        <v>11</v>
      </c>
      <c r="L267" s="49">
        <v>150000</v>
      </c>
      <c r="M267" s="50">
        <v>94280</v>
      </c>
      <c r="N267" s="51">
        <f t="shared" si="232"/>
        <v>0.62853333333333339</v>
      </c>
      <c r="O267" s="51" t="str">
        <f t="shared" si="233"/>
        <v>&gt;=50%-&lt;80%</v>
      </c>
      <c r="P267" s="50">
        <f t="shared" si="234"/>
        <v>101014.28571428572</v>
      </c>
      <c r="Q267" s="51">
        <f t="shared" si="235"/>
        <v>0.67342857142857149</v>
      </c>
      <c r="R267" s="52">
        <v>50000</v>
      </c>
      <c r="S267" s="53">
        <v>23790</v>
      </c>
      <c r="T267" s="54">
        <f t="shared" si="236"/>
        <v>0.4758</v>
      </c>
      <c r="U267" s="54" t="str">
        <f t="shared" si="237"/>
        <v>&gt;=20%-&lt;50%</v>
      </c>
      <c r="V267" s="53">
        <f t="shared" si="238"/>
        <v>25489.285714285714</v>
      </c>
      <c r="W267" s="54">
        <f t="shared" si="239"/>
        <v>0.50978571428571429</v>
      </c>
    </row>
    <row r="268" spans="1:23" x14ac:dyDescent="0.3">
      <c r="A268" s="8" t="s">
        <v>685</v>
      </c>
      <c r="B268" s="5" t="s">
        <v>686</v>
      </c>
      <c r="C268" s="46" t="s">
        <v>1277</v>
      </c>
      <c r="D268" s="46" t="s">
        <v>1278</v>
      </c>
      <c r="E268" s="46" t="s">
        <v>311</v>
      </c>
      <c r="F268" s="46" t="s">
        <v>311</v>
      </c>
      <c r="G268" s="46" t="s">
        <v>1884</v>
      </c>
      <c r="H268" s="47"/>
      <c r="I268" s="47" t="s">
        <v>1872</v>
      </c>
      <c r="J268" s="48" t="s">
        <v>11</v>
      </c>
      <c r="K268" s="45" t="s">
        <v>11</v>
      </c>
      <c r="L268" s="49">
        <v>120000</v>
      </c>
      <c r="M268" s="50">
        <v>164340</v>
      </c>
      <c r="N268" s="51">
        <f t="shared" si="232"/>
        <v>1.3694999999999999</v>
      </c>
      <c r="O268" s="51" t="str">
        <f t="shared" si="233"/>
        <v>120% equal &amp; above</v>
      </c>
      <c r="P268" s="50">
        <f t="shared" si="234"/>
        <v>176078.57142857145</v>
      </c>
      <c r="Q268" s="51">
        <f t="shared" si="235"/>
        <v>1.4673214285714287</v>
      </c>
      <c r="R268" s="52">
        <v>80000</v>
      </c>
      <c r="S268" s="53">
        <v>62615</v>
      </c>
      <c r="T268" s="54">
        <f t="shared" si="236"/>
        <v>0.78268749999999998</v>
      </c>
      <c r="U268" s="54" t="str">
        <f t="shared" si="237"/>
        <v>&gt;=50%-&lt;80%</v>
      </c>
      <c r="V268" s="53">
        <f t="shared" si="238"/>
        <v>67087.5</v>
      </c>
      <c r="W268" s="54">
        <f t="shared" si="239"/>
        <v>0.83859375000000003</v>
      </c>
    </row>
    <row r="269" spans="1:23" x14ac:dyDescent="0.3">
      <c r="A269" s="8" t="s">
        <v>324</v>
      </c>
      <c r="B269" s="5" t="s">
        <v>325</v>
      </c>
      <c r="C269" s="46" t="s">
        <v>343</v>
      </c>
      <c r="D269" s="46" t="s">
        <v>344</v>
      </c>
      <c r="E269" s="46" t="s">
        <v>310</v>
      </c>
      <c r="F269" s="46" t="s">
        <v>311</v>
      </c>
      <c r="G269" s="46" t="s">
        <v>1897</v>
      </c>
      <c r="H269" s="47"/>
      <c r="I269" s="47" t="s">
        <v>1872</v>
      </c>
      <c r="J269" s="48" t="s">
        <v>11</v>
      </c>
      <c r="K269" s="45" t="s">
        <v>11</v>
      </c>
      <c r="L269" s="49">
        <v>100000</v>
      </c>
      <c r="M269" s="50">
        <v>113000</v>
      </c>
      <c r="N269" s="51">
        <f t="shared" si="232"/>
        <v>1.1299999999999999</v>
      </c>
      <c r="O269" s="51"/>
      <c r="P269" s="50">
        <f t="shared" si="234"/>
        <v>121071.42857142858</v>
      </c>
      <c r="Q269" s="51"/>
      <c r="R269" s="52">
        <v>100000</v>
      </c>
      <c r="S269" s="53">
        <v>58345</v>
      </c>
      <c r="T269" s="54">
        <f t="shared" si="236"/>
        <v>0.58345000000000002</v>
      </c>
      <c r="U269" s="54" t="str">
        <f t="shared" si="237"/>
        <v>&gt;=50%-&lt;80%</v>
      </c>
      <c r="V269" s="53">
        <f t="shared" si="238"/>
        <v>62512.5</v>
      </c>
      <c r="W269" s="54">
        <f t="shared" si="239"/>
        <v>0.62512500000000004</v>
      </c>
    </row>
    <row r="270" spans="1:23" x14ac:dyDescent="0.3">
      <c r="A270" s="8" t="s">
        <v>571</v>
      </c>
      <c r="B270" s="5" t="s">
        <v>572</v>
      </c>
      <c r="C270" s="46" t="s">
        <v>1615</v>
      </c>
      <c r="D270" s="46" t="s">
        <v>1616</v>
      </c>
      <c r="E270" s="46" t="s">
        <v>574</v>
      </c>
      <c r="F270" s="46" t="s">
        <v>311</v>
      </c>
      <c r="G270" s="46" t="s">
        <v>1889</v>
      </c>
      <c r="H270" s="47"/>
      <c r="I270" s="47" t="s">
        <v>1872</v>
      </c>
      <c r="J270" s="48" t="s">
        <v>11</v>
      </c>
      <c r="K270" s="45" t="s">
        <v>11</v>
      </c>
      <c r="L270" s="49">
        <v>100000</v>
      </c>
      <c r="M270" s="50">
        <v>71100</v>
      </c>
      <c r="N270" s="51">
        <f t="shared" si="232"/>
        <v>0.71099999999999997</v>
      </c>
      <c r="O270" s="51" t="str">
        <f t="shared" si="233"/>
        <v>&gt;=50%-&lt;80%</v>
      </c>
      <c r="P270" s="50">
        <f t="shared" si="234"/>
        <v>76178.57142857142</v>
      </c>
      <c r="Q270" s="51">
        <f t="shared" si="235"/>
        <v>0.76178571428571418</v>
      </c>
      <c r="R270" s="52">
        <v>100000</v>
      </c>
      <c r="S270" s="53">
        <v>40335</v>
      </c>
      <c r="T270" s="54">
        <f t="shared" si="236"/>
        <v>0.40334999999999999</v>
      </c>
      <c r="U270" s="54" t="str">
        <f t="shared" si="237"/>
        <v>&gt;=20%-&lt;50%</v>
      </c>
      <c r="V270" s="53">
        <f t="shared" si="238"/>
        <v>43216.071428571428</v>
      </c>
      <c r="W270" s="54">
        <f t="shared" si="239"/>
        <v>0.43216071428571429</v>
      </c>
    </row>
    <row r="271" spans="1:23" x14ac:dyDescent="0.3">
      <c r="A271" s="8" t="s">
        <v>324</v>
      </c>
      <c r="B271" s="5" t="s">
        <v>325</v>
      </c>
      <c r="C271" s="46" t="s">
        <v>1329</v>
      </c>
      <c r="D271" s="46" t="s">
        <v>275</v>
      </c>
      <c r="E271" s="46" t="s">
        <v>310</v>
      </c>
      <c r="F271" s="46" t="s">
        <v>311</v>
      </c>
      <c r="G271" s="46" t="s">
        <v>1896</v>
      </c>
      <c r="H271" s="47"/>
      <c r="I271" s="47" t="s">
        <v>1872</v>
      </c>
      <c r="J271" s="48" t="s">
        <v>11</v>
      </c>
      <c r="K271" s="45" t="s">
        <v>11</v>
      </c>
      <c r="L271" s="49">
        <v>100000</v>
      </c>
      <c r="M271" s="50">
        <v>147635</v>
      </c>
      <c r="N271" s="51">
        <f t="shared" si="232"/>
        <v>1.4763500000000001</v>
      </c>
      <c r="O271" s="51" t="str">
        <f t="shared" si="233"/>
        <v>120% equal &amp; above</v>
      </c>
      <c r="P271" s="50">
        <f t="shared" si="234"/>
        <v>158180.35714285716</v>
      </c>
      <c r="Q271" s="51">
        <f t="shared" si="235"/>
        <v>1.5818035714285716</v>
      </c>
      <c r="R271" s="52">
        <v>100000</v>
      </c>
      <c r="S271" s="53">
        <v>9300</v>
      </c>
      <c r="T271" s="54">
        <f t="shared" si="236"/>
        <v>9.2999999999999999E-2</v>
      </c>
      <c r="U271" s="54" t="str">
        <f t="shared" si="237"/>
        <v>&lt;20%</v>
      </c>
      <c r="V271" s="53">
        <f t="shared" si="238"/>
        <v>9964.2857142857156</v>
      </c>
      <c r="W271" s="54">
        <f t="shared" si="239"/>
        <v>9.9642857142857158E-2</v>
      </c>
    </row>
    <row r="272" spans="1:23" x14ac:dyDescent="0.3">
      <c r="A272" s="8" t="s">
        <v>776</v>
      </c>
      <c r="B272" s="5" t="s">
        <v>777</v>
      </c>
      <c r="C272" s="46" t="s">
        <v>1698</v>
      </c>
      <c r="D272" s="46" t="s">
        <v>1699</v>
      </c>
      <c r="E272" s="46" t="s">
        <v>574</v>
      </c>
      <c r="F272" s="46" t="s">
        <v>311</v>
      </c>
      <c r="G272" s="46" t="s">
        <v>1961</v>
      </c>
      <c r="H272" s="47"/>
      <c r="I272" s="47" t="s">
        <v>1872</v>
      </c>
      <c r="J272" s="48" t="s">
        <v>11</v>
      </c>
      <c r="K272" s="45" t="s">
        <v>11</v>
      </c>
      <c r="L272" s="49">
        <v>100000</v>
      </c>
      <c r="M272" s="50">
        <v>81850</v>
      </c>
      <c r="N272" s="51">
        <f t="shared" si="232"/>
        <v>0.81850000000000001</v>
      </c>
      <c r="O272" s="51" t="str">
        <f t="shared" si="233"/>
        <v>&gt;=80%-&lt;100%</v>
      </c>
      <c r="P272" s="50">
        <f t="shared" si="234"/>
        <v>87696.42857142858</v>
      </c>
      <c r="Q272" s="51">
        <f t="shared" si="235"/>
        <v>0.87696428571428575</v>
      </c>
      <c r="R272" s="52">
        <v>100000</v>
      </c>
      <c r="S272" s="53">
        <v>62580</v>
      </c>
      <c r="T272" s="54">
        <f t="shared" si="236"/>
        <v>0.62580000000000002</v>
      </c>
      <c r="U272" s="54" t="str">
        <f t="shared" si="237"/>
        <v>&gt;=50%-&lt;80%</v>
      </c>
      <c r="V272" s="53">
        <f t="shared" si="238"/>
        <v>67050</v>
      </c>
      <c r="W272" s="54">
        <f t="shared" si="239"/>
        <v>0.67049999999999998</v>
      </c>
    </row>
    <row r="273" spans="1:23" x14ac:dyDescent="0.3">
      <c r="A273" s="8" t="s">
        <v>776</v>
      </c>
      <c r="B273" s="5" t="s">
        <v>777</v>
      </c>
      <c r="C273" s="46" t="s">
        <v>1681</v>
      </c>
      <c r="D273" s="46" t="s">
        <v>205</v>
      </c>
      <c r="E273" s="46" t="s">
        <v>574</v>
      </c>
      <c r="F273" s="46" t="s">
        <v>311</v>
      </c>
      <c r="G273" s="46" t="s">
        <v>1944</v>
      </c>
      <c r="H273" s="47"/>
      <c r="I273" s="47" t="s">
        <v>1872</v>
      </c>
      <c r="J273" s="48" t="s">
        <v>11</v>
      </c>
      <c r="K273" s="45" t="s">
        <v>11</v>
      </c>
      <c r="L273" s="49">
        <v>80000</v>
      </c>
      <c r="M273" s="50">
        <v>65580</v>
      </c>
      <c r="N273" s="51">
        <f t="shared" si="232"/>
        <v>0.81974999999999998</v>
      </c>
      <c r="O273" s="51" t="str">
        <f t="shared" si="233"/>
        <v>&gt;=80%-&lt;100%</v>
      </c>
      <c r="P273" s="50">
        <f t="shared" si="234"/>
        <v>70264.285714285725</v>
      </c>
      <c r="Q273" s="51">
        <f t="shared" si="235"/>
        <v>0.87830357142857152</v>
      </c>
      <c r="R273" s="52">
        <v>120000</v>
      </c>
      <c r="S273" s="53">
        <v>92950</v>
      </c>
      <c r="T273" s="54">
        <f t="shared" si="236"/>
        <v>0.77458333333333329</v>
      </c>
      <c r="U273" s="54" t="str">
        <f t="shared" si="237"/>
        <v>&gt;=50%-&lt;80%</v>
      </c>
      <c r="V273" s="53">
        <f t="shared" si="238"/>
        <v>99589.285714285725</v>
      </c>
      <c r="W273" s="54">
        <f t="shared" si="239"/>
        <v>0.82991071428571439</v>
      </c>
    </row>
    <row r="274" spans="1:23" x14ac:dyDescent="0.3">
      <c r="A274" s="8" t="s">
        <v>374</v>
      </c>
      <c r="B274" s="5" t="s">
        <v>375</v>
      </c>
      <c r="C274" s="46" t="s">
        <v>1434</v>
      </c>
      <c r="D274" s="46" t="s">
        <v>2143</v>
      </c>
      <c r="E274" s="46" t="s">
        <v>311</v>
      </c>
      <c r="F274" s="46" t="s">
        <v>311</v>
      </c>
      <c r="G274" s="46" t="s">
        <v>1937</v>
      </c>
      <c r="H274" s="47"/>
      <c r="I274" s="47" t="s">
        <v>1872</v>
      </c>
      <c r="J274" s="48" t="s">
        <v>11</v>
      </c>
      <c r="K274" s="45" t="s">
        <v>11</v>
      </c>
      <c r="L274" s="49">
        <v>80000</v>
      </c>
      <c r="M274" s="50">
        <v>63785</v>
      </c>
      <c r="N274" s="51">
        <f t="shared" si="232"/>
        <v>0.79731249999999998</v>
      </c>
      <c r="O274" s="51" t="str">
        <f t="shared" si="233"/>
        <v>&gt;=50%-&lt;80%</v>
      </c>
      <c r="P274" s="50">
        <f t="shared" si="234"/>
        <v>68341.07142857142</v>
      </c>
      <c r="Q274" s="51">
        <f t="shared" si="235"/>
        <v>0.8542633928571427</v>
      </c>
      <c r="R274" s="52">
        <v>120000</v>
      </c>
      <c r="S274" s="53">
        <v>40035</v>
      </c>
      <c r="T274" s="54">
        <f t="shared" si="236"/>
        <v>0.333625</v>
      </c>
      <c r="U274" s="54" t="str">
        <f t="shared" si="237"/>
        <v>&gt;=20%-&lt;50%</v>
      </c>
      <c r="V274" s="53">
        <f t="shared" si="238"/>
        <v>42894.642857142862</v>
      </c>
      <c r="W274" s="54">
        <f t="shared" si="239"/>
        <v>0.3574553571428572</v>
      </c>
    </row>
    <row r="275" spans="1:23" x14ac:dyDescent="0.3">
      <c r="A275" s="8" t="s">
        <v>415</v>
      </c>
      <c r="B275" s="5" t="s">
        <v>416</v>
      </c>
      <c r="C275" s="46" t="s">
        <v>419</v>
      </c>
      <c r="D275" s="46" t="s">
        <v>420</v>
      </c>
      <c r="E275" s="46" t="s">
        <v>310</v>
      </c>
      <c r="F275" s="46" t="s">
        <v>311</v>
      </c>
      <c r="G275" s="46" t="s">
        <v>1903</v>
      </c>
      <c r="H275" s="47"/>
      <c r="I275" s="47" t="s">
        <v>1872</v>
      </c>
      <c r="J275" s="48" t="s">
        <v>11</v>
      </c>
      <c r="K275" s="45" t="s">
        <v>11</v>
      </c>
      <c r="L275" s="49">
        <v>100000</v>
      </c>
      <c r="M275" s="50">
        <v>39590</v>
      </c>
      <c r="N275" s="51">
        <f t="shared" si="232"/>
        <v>0.39589999999999997</v>
      </c>
      <c r="O275" s="51" t="str">
        <f t="shared" si="233"/>
        <v>&gt;=20%-&lt;50%</v>
      </c>
      <c r="P275" s="50">
        <f t="shared" si="234"/>
        <v>42417.857142857138</v>
      </c>
      <c r="Q275" s="51">
        <f t="shared" si="235"/>
        <v>0.42417857142857135</v>
      </c>
      <c r="R275" s="52">
        <v>100000</v>
      </c>
      <c r="S275" s="53">
        <v>24360</v>
      </c>
      <c r="T275" s="54">
        <f t="shared" si="236"/>
        <v>0.24360000000000001</v>
      </c>
      <c r="U275" s="54" t="str">
        <f t="shared" si="237"/>
        <v>&gt;=20%-&lt;50%</v>
      </c>
      <c r="V275" s="53">
        <f t="shared" si="238"/>
        <v>26100</v>
      </c>
      <c r="W275" s="54">
        <f t="shared" si="239"/>
        <v>0.26100000000000001</v>
      </c>
    </row>
    <row r="276" spans="1:23" x14ac:dyDescent="0.3">
      <c r="A276" s="8" t="s">
        <v>571</v>
      </c>
      <c r="B276" s="5" t="s">
        <v>572</v>
      </c>
      <c r="C276" s="46" t="s">
        <v>1634</v>
      </c>
      <c r="D276" s="46" t="s">
        <v>964</v>
      </c>
      <c r="E276" s="46" t="s">
        <v>574</v>
      </c>
      <c r="F276" s="46" t="s">
        <v>311</v>
      </c>
      <c r="G276" s="46" t="s">
        <v>1887</v>
      </c>
      <c r="H276" s="47"/>
      <c r="I276" s="47" t="s">
        <v>1872</v>
      </c>
      <c r="J276" s="48" t="s">
        <v>11</v>
      </c>
      <c r="K276" s="45" t="s">
        <v>11</v>
      </c>
      <c r="L276" s="49">
        <v>80000</v>
      </c>
      <c r="M276" s="50">
        <v>87995</v>
      </c>
      <c r="N276" s="51">
        <f t="shared" si="232"/>
        <v>1.0999375</v>
      </c>
      <c r="O276" s="51" t="str">
        <f t="shared" si="233"/>
        <v>&gt;=100%- &lt;120%</v>
      </c>
      <c r="P276" s="50">
        <f t="shared" si="234"/>
        <v>94280.357142857145</v>
      </c>
      <c r="Q276" s="51">
        <f t="shared" si="235"/>
        <v>1.1785044642857143</v>
      </c>
      <c r="R276" s="52">
        <v>120000</v>
      </c>
      <c r="S276" s="53">
        <v>69960</v>
      </c>
      <c r="T276" s="54">
        <f t="shared" si="236"/>
        <v>0.58299999999999996</v>
      </c>
      <c r="U276" s="54" t="str">
        <f t="shared" si="237"/>
        <v>&gt;=50%-&lt;80%</v>
      </c>
      <c r="V276" s="53">
        <f t="shared" si="238"/>
        <v>74957.142857142855</v>
      </c>
      <c r="W276" s="54">
        <f t="shared" si="239"/>
        <v>0.62464285714285717</v>
      </c>
    </row>
    <row r="277" spans="1:23" x14ac:dyDescent="0.3">
      <c r="A277" s="8" t="s">
        <v>776</v>
      </c>
      <c r="B277" s="5" t="s">
        <v>777</v>
      </c>
      <c r="C277" s="46" t="s">
        <v>1647</v>
      </c>
      <c r="D277" s="46" t="s">
        <v>200</v>
      </c>
      <c r="E277" s="46" t="s">
        <v>574</v>
      </c>
      <c r="F277" s="46" t="s">
        <v>311</v>
      </c>
      <c r="G277" s="46" t="s">
        <v>1966</v>
      </c>
      <c r="H277" s="47"/>
      <c r="I277" s="47" t="s">
        <v>1872</v>
      </c>
      <c r="J277" s="48" t="s">
        <v>11</v>
      </c>
      <c r="K277" s="45" t="s">
        <v>11</v>
      </c>
      <c r="L277" s="49">
        <v>80000</v>
      </c>
      <c r="M277" s="50">
        <v>85315</v>
      </c>
      <c r="N277" s="51">
        <f t="shared" si="232"/>
        <v>1.0664374999999999</v>
      </c>
      <c r="O277" s="51" t="str">
        <f t="shared" si="233"/>
        <v>&gt;=100%- &lt;120%</v>
      </c>
      <c r="P277" s="50">
        <f t="shared" si="234"/>
        <v>91408.92857142858</v>
      </c>
      <c r="Q277" s="51">
        <f t="shared" si="235"/>
        <v>1.1426116071428571</v>
      </c>
      <c r="R277" s="52">
        <v>120000</v>
      </c>
      <c r="S277" s="53">
        <v>122445</v>
      </c>
      <c r="T277" s="54">
        <f t="shared" si="236"/>
        <v>1.020375</v>
      </c>
      <c r="U277" s="54" t="str">
        <f t="shared" si="237"/>
        <v>&gt;=100%- &lt;120%</v>
      </c>
      <c r="V277" s="53">
        <f t="shared" si="238"/>
        <v>131191.07142857145</v>
      </c>
      <c r="W277" s="54">
        <f t="shared" si="239"/>
        <v>1.0932589285714287</v>
      </c>
    </row>
    <row r="278" spans="1:23" x14ac:dyDescent="0.3">
      <c r="A278" s="8" t="s">
        <v>415</v>
      </c>
      <c r="B278" s="5" t="s">
        <v>416</v>
      </c>
      <c r="C278" s="46" t="s">
        <v>2452</v>
      </c>
      <c r="D278" s="46" t="s">
        <v>2453</v>
      </c>
      <c r="E278" s="46" t="s">
        <v>310</v>
      </c>
      <c r="F278" s="46" t="s">
        <v>311</v>
      </c>
      <c r="G278" s="46" t="s">
        <v>1903</v>
      </c>
      <c r="H278" s="47"/>
      <c r="I278" s="47" t="s">
        <v>1872</v>
      </c>
      <c r="J278" s="48" t="s">
        <v>11</v>
      </c>
      <c r="K278" s="45" t="s">
        <v>11</v>
      </c>
      <c r="L278" s="49">
        <v>50000</v>
      </c>
      <c r="M278" s="50">
        <v>54840</v>
      </c>
      <c r="N278" s="51">
        <f t="shared" ref="N278:N285" si="240">IFERROR(M278/L278,2)</f>
        <v>1.0968</v>
      </c>
      <c r="O278" s="51" t="str">
        <f t="shared" ref="O278:O285" si="241">IF(N278&gt;=120%, "120% equal &amp; above", IF(N278&gt;=100%,"&gt;=100%- &lt;120%",IF(N278&gt;=80%,"&gt;=80%-&lt;100%",IF(N278&gt;=50%,"&gt;=50%-&lt;80%",IF(N278&gt;=20%,"&gt;=20%-&lt;50%","&lt;20%")))))</f>
        <v>&gt;=100%- &lt;120%</v>
      </c>
      <c r="P278" s="50">
        <f t="shared" ref="P278:P285" si="242">M278/$B$3*$B$2</f>
        <v>58757.142857142862</v>
      </c>
      <c r="Q278" s="51">
        <f t="shared" ref="Q278:Q285" si="243">IFERROR(P278/L278,2)</f>
        <v>1.1751428571428573</v>
      </c>
      <c r="R278" s="52">
        <v>150000</v>
      </c>
      <c r="S278" s="53">
        <v>165905</v>
      </c>
      <c r="T278" s="54">
        <f t="shared" ref="T278:T285" si="244">IFERROR(S278/R278,2)</f>
        <v>1.1060333333333334</v>
      </c>
      <c r="U278" s="54" t="str">
        <f t="shared" ref="U278:U285" si="245">IF(T278&gt;=120%, "120% equal &amp; above", IF(T278&gt;=100%,"&gt;=100%- &lt;120%",IF(T278&gt;=80%,"&gt;=80%-&lt;100%",IF(T278&gt;=50%,"&gt;=50%-&lt;80%",IF(T278&gt;=20%,"&gt;=20%-&lt;50%","&lt;20%")))))</f>
        <v>&gt;=100%- &lt;120%</v>
      </c>
      <c r="V278" s="53">
        <f t="shared" ref="V278:V285" si="246">S278/$B$3*$B$2</f>
        <v>177755.35714285716</v>
      </c>
      <c r="W278" s="54">
        <f t="shared" ref="W278:W285" si="247">IFERROR(V278/R278,2)</f>
        <v>1.1850357142857144</v>
      </c>
    </row>
    <row r="279" spans="1:23" x14ac:dyDescent="0.3">
      <c r="A279" s="8" t="s">
        <v>680</v>
      </c>
      <c r="B279" s="5" t="s">
        <v>681</v>
      </c>
      <c r="C279" s="46" t="s">
        <v>1515</v>
      </c>
      <c r="D279" s="46" t="s">
        <v>1516</v>
      </c>
      <c r="E279" s="46" t="s">
        <v>311</v>
      </c>
      <c r="F279" s="46" t="s">
        <v>311</v>
      </c>
      <c r="G279" s="46" t="s">
        <v>1929</v>
      </c>
      <c r="H279" s="47"/>
      <c r="I279" s="47" t="s">
        <v>1872</v>
      </c>
      <c r="J279" s="48" t="s">
        <v>11</v>
      </c>
      <c r="K279" s="45" t="s">
        <v>11</v>
      </c>
      <c r="L279" s="49">
        <v>30000</v>
      </c>
      <c r="M279" s="50">
        <v>38450</v>
      </c>
      <c r="N279" s="51">
        <f t="shared" si="240"/>
        <v>1.2816666666666667</v>
      </c>
      <c r="O279" s="51" t="str">
        <f t="shared" si="241"/>
        <v>120% equal &amp; above</v>
      </c>
      <c r="P279" s="50">
        <f t="shared" si="242"/>
        <v>41196.428571428572</v>
      </c>
      <c r="Q279" s="51">
        <f t="shared" si="243"/>
        <v>1.3732142857142857</v>
      </c>
      <c r="R279" s="52">
        <v>168434.1</v>
      </c>
      <c r="S279" s="53">
        <v>56510</v>
      </c>
      <c r="T279" s="54">
        <f t="shared" si="244"/>
        <v>0.33550213406905133</v>
      </c>
      <c r="U279" s="54" t="str">
        <f t="shared" si="245"/>
        <v>&gt;=20%-&lt;50%</v>
      </c>
      <c r="V279" s="53">
        <f t="shared" si="246"/>
        <v>60546.428571428572</v>
      </c>
      <c r="W279" s="54">
        <f t="shared" si="247"/>
        <v>0.3594665722168407</v>
      </c>
    </row>
    <row r="280" spans="1:23" x14ac:dyDescent="0.3">
      <c r="A280" s="8" t="s">
        <v>469</v>
      </c>
      <c r="B280" s="5" t="s">
        <v>470</v>
      </c>
      <c r="C280" s="46" t="s">
        <v>536</v>
      </c>
      <c r="D280" s="46" t="s">
        <v>105</v>
      </c>
      <c r="E280" s="46" t="s">
        <v>473</v>
      </c>
      <c r="F280" s="46" t="s">
        <v>311</v>
      </c>
      <c r="G280" s="46" t="s">
        <v>1915</v>
      </c>
      <c r="H280" s="47"/>
      <c r="I280" s="47" t="s">
        <v>1872</v>
      </c>
      <c r="J280" s="48" t="s">
        <v>11</v>
      </c>
      <c r="K280" s="45" t="s">
        <v>11</v>
      </c>
      <c r="L280" s="49">
        <v>96370.425000000003</v>
      </c>
      <c r="M280" s="50">
        <v>104485</v>
      </c>
      <c r="N280" s="51">
        <f t="shared" si="240"/>
        <v>1.084201921907058</v>
      </c>
      <c r="O280" s="51" t="str">
        <f t="shared" si="241"/>
        <v>&gt;=100%- &lt;120%</v>
      </c>
      <c r="P280" s="50">
        <f t="shared" si="242"/>
        <v>111948.21428571428</v>
      </c>
      <c r="Q280" s="51">
        <f t="shared" si="243"/>
        <v>1.1616449163289906</v>
      </c>
      <c r="R280" s="52">
        <v>100788.79999999999</v>
      </c>
      <c r="S280" s="53">
        <v>45505</v>
      </c>
      <c r="T280" s="54">
        <f t="shared" si="244"/>
        <v>0.45148865746987765</v>
      </c>
      <c r="U280" s="54" t="str">
        <f t="shared" si="245"/>
        <v>&gt;=20%-&lt;50%</v>
      </c>
      <c r="V280" s="53">
        <f t="shared" si="246"/>
        <v>48755.357142857138</v>
      </c>
      <c r="W280" s="54">
        <f t="shared" si="247"/>
        <v>0.48373784728915459</v>
      </c>
    </row>
    <row r="281" spans="1:23" x14ac:dyDescent="0.3">
      <c r="A281" s="8" t="s">
        <v>469</v>
      </c>
      <c r="B281" s="5" t="s">
        <v>470</v>
      </c>
      <c r="C281" s="46" t="s">
        <v>497</v>
      </c>
      <c r="D281" s="46" t="s">
        <v>498</v>
      </c>
      <c r="E281" s="46" t="s">
        <v>473</v>
      </c>
      <c r="F281" s="46" t="s">
        <v>311</v>
      </c>
      <c r="G281" s="46" t="s">
        <v>1911</v>
      </c>
      <c r="H281" s="47"/>
      <c r="I281" s="47" t="s">
        <v>1872</v>
      </c>
      <c r="J281" s="48" t="s">
        <v>11</v>
      </c>
      <c r="K281" s="45" t="s">
        <v>11</v>
      </c>
      <c r="L281" s="49">
        <v>78526.8</v>
      </c>
      <c r="M281" s="50">
        <v>62860</v>
      </c>
      <c r="N281" s="51">
        <f t="shared" si="240"/>
        <v>0.80049104254853121</v>
      </c>
      <c r="O281" s="51" t="str">
        <f t="shared" si="241"/>
        <v>&gt;=80%-&lt;100%</v>
      </c>
      <c r="P281" s="50">
        <f t="shared" si="242"/>
        <v>67350</v>
      </c>
      <c r="Q281" s="51">
        <f t="shared" si="243"/>
        <v>0.85766897415914056</v>
      </c>
      <c r="R281" s="52">
        <v>118496.2</v>
      </c>
      <c r="S281" s="53">
        <v>6570</v>
      </c>
      <c r="T281" s="54">
        <f t="shared" si="244"/>
        <v>5.5444815951903946E-2</v>
      </c>
      <c r="U281" s="54" t="str">
        <f t="shared" si="245"/>
        <v>&lt;20%</v>
      </c>
      <c r="V281" s="53">
        <f t="shared" si="246"/>
        <v>7039.2857142857138</v>
      </c>
      <c r="W281" s="54">
        <f t="shared" si="247"/>
        <v>5.9405159948468504E-2</v>
      </c>
    </row>
    <row r="282" spans="1:23" x14ac:dyDescent="0.3">
      <c r="A282" s="8" t="s">
        <v>633</v>
      </c>
      <c r="B282" s="5" t="s">
        <v>128</v>
      </c>
      <c r="C282" s="46" t="s">
        <v>638</v>
      </c>
      <c r="D282" s="46" t="s">
        <v>639</v>
      </c>
      <c r="E282" s="46" t="s">
        <v>589</v>
      </c>
      <c r="F282" s="46" t="s">
        <v>311</v>
      </c>
      <c r="G282" s="46" t="s">
        <v>1923</v>
      </c>
      <c r="H282" s="47"/>
      <c r="I282" s="47" t="s">
        <v>1872</v>
      </c>
      <c r="J282" s="48" t="s">
        <v>11</v>
      </c>
      <c r="K282" s="45" t="s">
        <v>11</v>
      </c>
      <c r="L282" s="49">
        <v>98347.5</v>
      </c>
      <c r="M282" s="50">
        <v>74880</v>
      </c>
      <c r="N282" s="51">
        <f t="shared" si="240"/>
        <v>0.76138183482040722</v>
      </c>
      <c r="O282" s="51" t="str">
        <f t="shared" si="241"/>
        <v>&gt;=50%-&lt;80%</v>
      </c>
      <c r="P282" s="50">
        <f t="shared" si="242"/>
        <v>80228.57142857142</v>
      </c>
      <c r="Q282" s="51">
        <f t="shared" si="243"/>
        <v>0.81576625159329341</v>
      </c>
      <c r="R282" s="52">
        <v>98312.2</v>
      </c>
      <c r="S282" s="53">
        <v>55040</v>
      </c>
      <c r="T282" s="54">
        <f t="shared" si="244"/>
        <v>0.55984913367822098</v>
      </c>
      <c r="U282" s="54" t="str">
        <f t="shared" si="245"/>
        <v>&gt;=50%-&lt;80%</v>
      </c>
      <c r="V282" s="53">
        <f t="shared" si="246"/>
        <v>58971.428571428572</v>
      </c>
      <c r="W282" s="54">
        <f t="shared" si="247"/>
        <v>0.59983835751237968</v>
      </c>
    </row>
    <row r="283" spans="1:23" x14ac:dyDescent="0.3">
      <c r="A283" s="8" t="s">
        <v>633</v>
      </c>
      <c r="B283" s="5" t="s">
        <v>128</v>
      </c>
      <c r="C283" s="46" t="s">
        <v>1040</v>
      </c>
      <c r="D283" s="46" t="s">
        <v>1041</v>
      </c>
      <c r="E283" s="46" t="s">
        <v>589</v>
      </c>
      <c r="F283" s="46" t="s">
        <v>311</v>
      </c>
      <c r="G283" s="46" t="s">
        <v>1925</v>
      </c>
      <c r="H283" s="47"/>
      <c r="I283" s="47" t="s">
        <v>1872</v>
      </c>
      <c r="J283" s="48" t="s">
        <v>11</v>
      </c>
      <c r="K283" s="45" t="s">
        <v>11</v>
      </c>
      <c r="L283" s="49">
        <v>134471.04000000001</v>
      </c>
      <c r="M283" s="50">
        <v>120640</v>
      </c>
      <c r="N283" s="51">
        <f t="shared" si="240"/>
        <v>0.89714484248801818</v>
      </c>
      <c r="O283" s="51" t="str">
        <f t="shared" si="241"/>
        <v>&gt;=80%-&lt;100%</v>
      </c>
      <c r="P283" s="50">
        <f t="shared" si="242"/>
        <v>129257.14285714286</v>
      </c>
      <c r="Q283" s="51">
        <f t="shared" si="243"/>
        <v>0.96122661695144807</v>
      </c>
      <c r="R283" s="52">
        <v>61787.039999999994</v>
      </c>
      <c r="S283" s="53">
        <v>40000</v>
      </c>
      <c r="T283" s="54">
        <f t="shared" si="244"/>
        <v>0.64738495321996337</v>
      </c>
      <c r="U283" s="54" t="str">
        <f t="shared" si="245"/>
        <v>&gt;=50%-&lt;80%</v>
      </c>
      <c r="V283" s="53">
        <f t="shared" si="246"/>
        <v>42857.142857142862</v>
      </c>
      <c r="W283" s="54">
        <f t="shared" si="247"/>
        <v>0.69362673559281796</v>
      </c>
    </row>
    <row r="284" spans="1:23" x14ac:dyDescent="0.3">
      <c r="A284" s="8" t="s">
        <v>776</v>
      </c>
      <c r="B284" s="5" t="s">
        <v>777</v>
      </c>
      <c r="C284" s="46" t="s">
        <v>1631</v>
      </c>
      <c r="D284" s="46" t="s">
        <v>241</v>
      </c>
      <c r="E284" s="46" t="s">
        <v>574</v>
      </c>
      <c r="F284" s="46" t="s">
        <v>311</v>
      </c>
      <c r="G284" s="46" t="s">
        <v>1942</v>
      </c>
      <c r="H284" s="47"/>
      <c r="I284" s="47" t="s">
        <v>1872</v>
      </c>
      <c r="J284" s="48" t="s">
        <v>11</v>
      </c>
      <c r="K284" s="45" t="s">
        <v>11</v>
      </c>
      <c r="L284" s="49">
        <v>120000</v>
      </c>
      <c r="M284" s="50">
        <v>98830</v>
      </c>
      <c r="N284" s="51">
        <f t="shared" si="240"/>
        <v>0.82358333333333333</v>
      </c>
      <c r="O284" s="51" t="str">
        <f t="shared" si="241"/>
        <v>&gt;=80%-&lt;100%</v>
      </c>
      <c r="P284" s="50">
        <f t="shared" si="242"/>
        <v>105889.28571428572</v>
      </c>
      <c r="Q284" s="51">
        <f t="shared" si="243"/>
        <v>0.88241071428571438</v>
      </c>
      <c r="R284" s="52">
        <v>75000</v>
      </c>
      <c r="S284" s="53">
        <v>0</v>
      </c>
      <c r="T284" s="54">
        <f t="shared" si="244"/>
        <v>0</v>
      </c>
      <c r="U284" s="54" t="str">
        <f t="shared" si="245"/>
        <v>&lt;20%</v>
      </c>
      <c r="V284" s="53">
        <f t="shared" si="246"/>
        <v>0</v>
      </c>
      <c r="W284" s="54">
        <f t="shared" si="247"/>
        <v>0</v>
      </c>
    </row>
    <row r="285" spans="1:23" x14ac:dyDescent="0.3">
      <c r="A285" s="8" t="s">
        <v>785</v>
      </c>
      <c r="B285" s="5" t="s">
        <v>786</v>
      </c>
      <c r="C285" s="46" t="s">
        <v>809</v>
      </c>
      <c r="D285" s="46" t="s">
        <v>810</v>
      </c>
      <c r="E285" s="46" t="s">
        <v>789</v>
      </c>
      <c r="F285" s="46" t="s">
        <v>311</v>
      </c>
      <c r="G285" s="46" t="s">
        <v>1948</v>
      </c>
      <c r="H285" s="47"/>
      <c r="I285" s="47" t="s">
        <v>13</v>
      </c>
      <c r="J285" s="48" t="s">
        <v>11</v>
      </c>
      <c r="K285" s="45" t="s">
        <v>11</v>
      </c>
      <c r="L285" s="49">
        <v>70000</v>
      </c>
      <c r="M285" s="50">
        <v>24345</v>
      </c>
      <c r="N285" s="51">
        <f t="shared" si="240"/>
        <v>0.34778571428571431</v>
      </c>
      <c r="O285" s="51" t="str">
        <f t="shared" si="241"/>
        <v>&gt;=20%-&lt;50%</v>
      </c>
      <c r="P285" s="50">
        <f t="shared" si="242"/>
        <v>26083.928571428569</v>
      </c>
      <c r="Q285" s="51">
        <f t="shared" si="243"/>
        <v>0.37262755102040812</v>
      </c>
      <c r="R285" s="52">
        <v>125000</v>
      </c>
      <c r="S285" s="53">
        <v>58870</v>
      </c>
      <c r="T285" s="54">
        <f t="shared" si="244"/>
        <v>0.47095999999999999</v>
      </c>
      <c r="U285" s="54" t="str">
        <f t="shared" si="245"/>
        <v>&gt;=20%-&lt;50%</v>
      </c>
      <c r="V285" s="53">
        <f t="shared" si="246"/>
        <v>63075</v>
      </c>
      <c r="W285" s="54">
        <f t="shared" si="247"/>
        <v>0.50460000000000005</v>
      </c>
    </row>
    <row r="286" spans="1:23" x14ac:dyDescent="0.3">
      <c r="A286" s="8" t="s">
        <v>785</v>
      </c>
      <c r="B286" s="5" t="s">
        <v>786</v>
      </c>
      <c r="C286" s="46" t="s">
        <v>842</v>
      </c>
      <c r="D286" s="46" t="s">
        <v>843</v>
      </c>
      <c r="E286" s="46" t="s">
        <v>789</v>
      </c>
      <c r="F286" s="46" t="s">
        <v>311</v>
      </c>
      <c r="G286" s="46" t="s">
        <v>1954</v>
      </c>
      <c r="H286" s="47"/>
      <c r="I286" s="47" t="s">
        <v>1872</v>
      </c>
      <c r="J286" s="48" t="s">
        <v>11</v>
      </c>
      <c r="K286" s="45" t="s">
        <v>11</v>
      </c>
      <c r="L286" s="49">
        <v>112226.85</v>
      </c>
      <c r="M286" s="50">
        <v>93375</v>
      </c>
      <c r="N286" s="51">
        <f t="shared" ref="N286:N288" si="248">IFERROR(M286/L286,2)</f>
        <v>0.83202014491184595</v>
      </c>
      <c r="O286" s="51" t="str">
        <f t="shared" ref="O286:O288" si="249">IF(N286&gt;=120%, "120% equal &amp; above", IF(N286&gt;=100%,"&gt;=100%- &lt;120%",IF(N286&gt;=80%,"&gt;=80%-&lt;100%",IF(N286&gt;=50%,"&gt;=50%-&lt;80%",IF(N286&gt;=20%,"&gt;=20%-&lt;50%","&lt;20%")))))</f>
        <v>&gt;=80%-&lt;100%</v>
      </c>
      <c r="P286" s="50">
        <f t="shared" ref="P286:P288" si="250">M286/$B$3*$B$2</f>
        <v>100044.64285714286</v>
      </c>
      <c r="Q286" s="51">
        <f t="shared" ref="Q286:Q288" si="251">IFERROR(P286/L286,2)</f>
        <v>0.891450155262692</v>
      </c>
      <c r="R286" s="52">
        <v>80763.199999999997</v>
      </c>
      <c r="S286" s="53">
        <v>14995</v>
      </c>
      <c r="T286" s="54">
        <f t="shared" ref="T286:T288" si="252">IFERROR(S286/R286,2)</f>
        <v>0.18566624403193535</v>
      </c>
      <c r="U286" s="54" t="str">
        <f t="shared" ref="U286:U288" si="253">IF(T286&gt;=120%, "120% equal &amp; above", IF(T286&gt;=100%,"&gt;=100%- &lt;120%",IF(T286&gt;=80%,"&gt;=80%-&lt;100%",IF(T286&gt;=50%,"&gt;=50%-&lt;80%",IF(T286&gt;=20%,"&gt;=20%-&lt;50%","&lt;20%")))))</f>
        <v>&lt;20%</v>
      </c>
      <c r="V286" s="53">
        <f t="shared" ref="V286:V288" si="254">S286/$B$3*$B$2</f>
        <v>16066.071428571429</v>
      </c>
      <c r="W286" s="54">
        <f t="shared" ref="W286:W288" si="255">IFERROR(V286/R286,2)</f>
        <v>0.19892811860564502</v>
      </c>
    </row>
    <row r="287" spans="1:23" x14ac:dyDescent="0.3">
      <c r="A287" s="8" t="s">
        <v>585</v>
      </c>
      <c r="B287" s="5" t="s">
        <v>586</v>
      </c>
      <c r="C287" s="46" t="s">
        <v>1198</v>
      </c>
      <c r="D287" s="46" t="s">
        <v>1199</v>
      </c>
      <c r="E287" s="46" t="s">
        <v>589</v>
      </c>
      <c r="F287" s="46" t="s">
        <v>311</v>
      </c>
      <c r="G287" s="46" t="s">
        <v>1920</v>
      </c>
      <c r="H287" s="47"/>
      <c r="I287" s="47" t="s">
        <v>1872</v>
      </c>
      <c r="J287" s="48" t="s">
        <v>11</v>
      </c>
      <c r="K287" s="45" t="s">
        <v>11</v>
      </c>
      <c r="L287" s="49">
        <v>62561.700000000004</v>
      </c>
      <c r="M287" s="50">
        <v>19210</v>
      </c>
      <c r="N287" s="51">
        <f t="shared" si="248"/>
        <v>0.30705687345452565</v>
      </c>
      <c r="O287" s="51" t="str">
        <f t="shared" si="249"/>
        <v>&gt;=20%-&lt;50%</v>
      </c>
      <c r="P287" s="50">
        <f t="shared" si="250"/>
        <v>20582.142857142855</v>
      </c>
      <c r="Q287" s="51">
        <f t="shared" si="251"/>
        <v>0.32898950727270604</v>
      </c>
      <c r="R287" s="52">
        <v>128525.65</v>
      </c>
      <c r="S287" s="53">
        <v>40900</v>
      </c>
      <c r="T287" s="54">
        <f t="shared" si="252"/>
        <v>0.31822441668258439</v>
      </c>
      <c r="U287" s="54" t="str">
        <f t="shared" si="253"/>
        <v>&gt;=20%-&lt;50%</v>
      </c>
      <c r="V287" s="53">
        <f t="shared" si="254"/>
        <v>43821.428571428572</v>
      </c>
      <c r="W287" s="54">
        <f t="shared" si="255"/>
        <v>0.34095473215991184</v>
      </c>
    </row>
    <row r="288" spans="1:23" x14ac:dyDescent="0.3">
      <c r="A288" s="8" t="s">
        <v>633</v>
      </c>
      <c r="B288" s="5" t="s">
        <v>128</v>
      </c>
      <c r="C288" s="46" t="s">
        <v>1106</v>
      </c>
      <c r="D288" s="46" t="s">
        <v>164</v>
      </c>
      <c r="E288" s="46" t="s">
        <v>589</v>
      </c>
      <c r="F288" s="46" t="s">
        <v>311</v>
      </c>
      <c r="G288" s="46" t="s">
        <v>1924</v>
      </c>
      <c r="H288" s="47"/>
      <c r="I288" s="47" t="s">
        <v>1872</v>
      </c>
      <c r="J288" s="48" t="s">
        <v>11</v>
      </c>
      <c r="K288" s="45" t="s">
        <v>11</v>
      </c>
      <c r="L288" s="49">
        <v>87021.675000000003</v>
      </c>
      <c r="M288" s="50">
        <v>107540</v>
      </c>
      <c r="N288" s="51">
        <f t="shared" si="248"/>
        <v>1.2357840733357521</v>
      </c>
      <c r="O288" s="51" t="str">
        <f t="shared" si="249"/>
        <v>120% equal &amp; above</v>
      </c>
      <c r="P288" s="50">
        <f t="shared" si="250"/>
        <v>115221.42857142858</v>
      </c>
      <c r="Q288" s="51">
        <f t="shared" si="251"/>
        <v>1.324054364288306</v>
      </c>
      <c r="R288" s="52">
        <v>103215</v>
      </c>
      <c r="S288" s="53">
        <v>45100</v>
      </c>
      <c r="T288" s="54">
        <f t="shared" si="252"/>
        <v>0.43695199341181029</v>
      </c>
      <c r="U288" s="54" t="str">
        <f t="shared" si="253"/>
        <v>&gt;=20%-&lt;50%</v>
      </c>
      <c r="V288" s="53">
        <f t="shared" si="254"/>
        <v>48321.428571428572</v>
      </c>
      <c r="W288" s="54">
        <f t="shared" si="255"/>
        <v>0.46816285008408248</v>
      </c>
    </row>
    <row r="289" spans="1:23" x14ac:dyDescent="0.3">
      <c r="A289" s="8" t="s">
        <v>785</v>
      </c>
      <c r="B289" s="5" t="s">
        <v>786</v>
      </c>
      <c r="C289" s="46" t="s">
        <v>791</v>
      </c>
      <c r="D289" s="46" t="s">
        <v>792</v>
      </c>
      <c r="E289" s="46" t="s">
        <v>789</v>
      </c>
      <c r="F289" s="46" t="s">
        <v>311</v>
      </c>
      <c r="G289" s="46" t="s">
        <v>1947</v>
      </c>
      <c r="H289" s="47"/>
      <c r="I289" s="47" t="s">
        <v>13</v>
      </c>
      <c r="J289" s="48" t="s">
        <v>11</v>
      </c>
      <c r="K289" s="45" t="s">
        <v>11</v>
      </c>
      <c r="L289" s="49">
        <v>65000</v>
      </c>
      <c r="M289" s="50">
        <v>17990</v>
      </c>
      <c r="N289" s="51">
        <f t="shared" ref="N289:N292" si="256">IFERROR(M289/L289,2)</f>
        <v>0.27676923076923077</v>
      </c>
      <c r="O289" s="51" t="str">
        <f t="shared" ref="O289:O292" si="257">IF(N289&gt;=120%, "120% equal &amp; above", IF(N289&gt;=100%,"&gt;=100%- &lt;120%",IF(N289&gt;=80%,"&gt;=80%-&lt;100%",IF(N289&gt;=50%,"&gt;=50%-&lt;80%",IF(N289&gt;=20%,"&gt;=20%-&lt;50%","&lt;20%")))))</f>
        <v>&gt;=20%-&lt;50%</v>
      </c>
      <c r="P289" s="50">
        <f t="shared" ref="P289:P292" si="258">M289/$B$3*$B$2</f>
        <v>19275</v>
      </c>
      <c r="Q289" s="51">
        <f t="shared" ref="Q289:Q292" si="259">IFERROR(P289/L289,2)</f>
        <v>0.29653846153846153</v>
      </c>
      <c r="R289" s="52">
        <v>125000</v>
      </c>
      <c r="S289" s="53">
        <v>34475</v>
      </c>
      <c r="T289" s="54">
        <f t="shared" ref="T289:T292" si="260">IFERROR(S289/R289,2)</f>
        <v>0.27579999999999999</v>
      </c>
      <c r="U289" s="54" t="str">
        <f t="shared" ref="U289:U292" si="261">IF(T289&gt;=120%, "120% equal &amp; above", IF(T289&gt;=100%,"&gt;=100%- &lt;120%",IF(T289&gt;=80%,"&gt;=80%-&lt;100%",IF(T289&gt;=50%,"&gt;=50%-&lt;80%",IF(T289&gt;=20%,"&gt;=20%-&lt;50%","&lt;20%")))))</f>
        <v>&gt;=20%-&lt;50%</v>
      </c>
      <c r="V289" s="53">
        <f t="shared" ref="V289:V292" si="262">S289/$B$3*$B$2</f>
        <v>36937.5</v>
      </c>
      <c r="W289" s="54">
        <f t="shared" ref="W289:W292" si="263">IFERROR(V289/R289,2)</f>
        <v>0.29549999999999998</v>
      </c>
    </row>
    <row r="290" spans="1:23" x14ac:dyDescent="0.3">
      <c r="A290" s="8" t="s">
        <v>785</v>
      </c>
      <c r="B290" s="5" t="s">
        <v>786</v>
      </c>
      <c r="C290" s="46" t="s">
        <v>896</v>
      </c>
      <c r="D290" s="46" t="s">
        <v>115</v>
      </c>
      <c r="E290" s="46" t="s">
        <v>789</v>
      </c>
      <c r="F290" s="46" t="s">
        <v>311</v>
      </c>
      <c r="G290" s="46" t="s">
        <v>1947</v>
      </c>
      <c r="H290" s="47"/>
      <c r="I290" s="47" t="s">
        <v>13</v>
      </c>
      <c r="J290" s="48" t="s">
        <v>11</v>
      </c>
      <c r="K290" s="45" t="s">
        <v>11</v>
      </c>
      <c r="L290" s="49">
        <v>65000</v>
      </c>
      <c r="M290" s="50">
        <v>43160</v>
      </c>
      <c r="N290" s="51">
        <f t="shared" si="256"/>
        <v>0.66400000000000003</v>
      </c>
      <c r="O290" s="51" t="str">
        <f t="shared" si="257"/>
        <v>&gt;=50%-&lt;80%</v>
      </c>
      <c r="P290" s="50">
        <f t="shared" si="258"/>
        <v>46242.857142857138</v>
      </c>
      <c r="Q290" s="51">
        <f t="shared" si="259"/>
        <v>0.7114285714285713</v>
      </c>
      <c r="R290" s="52">
        <v>125000</v>
      </c>
      <c r="S290" s="53">
        <v>43175</v>
      </c>
      <c r="T290" s="54">
        <f t="shared" si="260"/>
        <v>0.34539999999999998</v>
      </c>
      <c r="U290" s="54" t="str">
        <f t="shared" si="261"/>
        <v>&gt;=20%-&lt;50%</v>
      </c>
      <c r="V290" s="53">
        <f t="shared" si="262"/>
        <v>46258.928571428572</v>
      </c>
      <c r="W290" s="54">
        <f t="shared" si="263"/>
        <v>0.37007142857142861</v>
      </c>
    </row>
    <row r="291" spans="1:23" x14ac:dyDescent="0.3">
      <c r="A291" s="8" t="s">
        <v>785</v>
      </c>
      <c r="B291" s="5" t="s">
        <v>786</v>
      </c>
      <c r="C291" s="46" t="s">
        <v>1163</v>
      </c>
      <c r="D291" s="46" t="s">
        <v>1164</v>
      </c>
      <c r="E291" s="46" t="s">
        <v>789</v>
      </c>
      <c r="F291" s="46" t="s">
        <v>311</v>
      </c>
      <c r="G291" s="46" t="s">
        <v>1950</v>
      </c>
      <c r="H291" s="47"/>
      <c r="I291" s="47" t="s">
        <v>13</v>
      </c>
      <c r="J291" s="48" t="s">
        <v>11</v>
      </c>
      <c r="K291" s="45" t="s">
        <v>11</v>
      </c>
      <c r="L291" s="49">
        <v>65000</v>
      </c>
      <c r="M291" s="50">
        <v>26755</v>
      </c>
      <c r="N291" s="51">
        <f t="shared" si="256"/>
        <v>0.41161538461538461</v>
      </c>
      <c r="O291" s="51" t="str">
        <f t="shared" si="257"/>
        <v>&gt;=20%-&lt;50%</v>
      </c>
      <c r="P291" s="50">
        <f t="shared" si="258"/>
        <v>28666.071428571431</v>
      </c>
      <c r="Q291" s="51">
        <f t="shared" si="259"/>
        <v>0.44101648351648354</v>
      </c>
      <c r="R291" s="52">
        <v>125000</v>
      </c>
      <c r="S291" s="53">
        <v>141620</v>
      </c>
      <c r="T291" s="54">
        <f t="shared" si="260"/>
        <v>1.13296</v>
      </c>
      <c r="U291" s="54" t="str">
        <f t="shared" si="261"/>
        <v>&gt;=100%- &lt;120%</v>
      </c>
      <c r="V291" s="53">
        <f t="shared" si="262"/>
        <v>151735.71428571429</v>
      </c>
      <c r="W291" s="54">
        <f t="shared" si="263"/>
        <v>1.2138857142857142</v>
      </c>
    </row>
    <row r="292" spans="1:23" x14ac:dyDescent="0.3">
      <c r="A292" s="8" t="s">
        <v>469</v>
      </c>
      <c r="B292" s="5" t="s">
        <v>470</v>
      </c>
      <c r="C292" s="46" t="s">
        <v>549</v>
      </c>
      <c r="D292" s="46" t="s">
        <v>550</v>
      </c>
      <c r="E292" s="46" t="s">
        <v>473</v>
      </c>
      <c r="F292" s="46" t="s">
        <v>311</v>
      </c>
      <c r="G292" s="46" t="s">
        <v>1916</v>
      </c>
      <c r="H292" s="47"/>
      <c r="I292" s="47" t="s">
        <v>1872</v>
      </c>
      <c r="J292" s="48" t="s">
        <v>11</v>
      </c>
      <c r="K292" s="45" t="s">
        <v>11</v>
      </c>
      <c r="L292" s="49">
        <v>72330.3</v>
      </c>
      <c r="M292" s="50">
        <v>67010</v>
      </c>
      <c r="N292" s="51">
        <f t="shared" si="256"/>
        <v>0.9264443808473074</v>
      </c>
      <c r="O292" s="51" t="str">
        <f t="shared" si="257"/>
        <v>&gt;=80%-&lt;100%</v>
      </c>
      <c r="P292" s="50">
        <f t="shared" si="258"/>
        <v>71796.42857142858</v>
      </c>
      <c r="Q292" s="51">
        <f t="shared" si="259"/>
        <v>0.99261897947925803</v>
      </c>
      <c r="R292" s="52">
        <v>114305.79999999999</v>
      </c>
      <c r="S292" s="53">
        <v>50930</v>
      </c>
      <c r="T292" s="54">
        <f t="shared" si="260"/>
        <v>0.44555919297183527</v>
      </c>
      <c r="U292" s="54" t="str">
        <f t="shared" si="261"/>
        <v>&gt;=20%-&lt;50%</v>
      </c>
      <c r="V292" s="53">
        <f t="shared" si="262"/>
        <v>54567.857142857138</v>
      </c>
      <c r="W292" s="54">
        <f t="shared" si="263"/>
        <v>0.47738484961268057</v>
      </c>
    </row>
    <row r="293" spans="1:23" x14ac:dyDescent="0.3">
      <c r="A293" s="8" t="s">
        <v>428</v>
      </c>
      <c r="B293" s="5" t="s">
        <v>429</v>
      </c>
      <c r="C293" s="46" t="s">
        <v>2175</v>
      </c>
      <c r="D293" s="46" t="s">
        <v>1532</v>
      </c>
      <c r="E293" s="46" t="s">
        <v>310</v>
      </c>
      <c r="F293" s="46" t="s">
        <v>311</v>
      </c>
      <c r="G293" s="46" t="s">
        <v>1904</v>
      </c>
      <c r="H293" s="47"/>
      <c r="I293" s="47" t="s">
        <v>1872</v>
      </c>
      <c r="J293" s="48" t="s">
        <v>11</v>
      </c>
      <c r="K293" s="45" t="s">
        <v>11</v>
      </c>
      <c r="L293" s="49">
        <v>100000</v>
      </c>
      <c r="M293" s="50">
        <v>120750</v>
      </c>
      <c r="N293" s="51">
        <f t="shared" ref="N293:N310" si="264">IFERROR(M293/L293,2)</f>
        <v>1.2075</v>
      </c>
      <c r="O293" s="51" t="str">
        <f t="shared" ref="O293:O306" si="265">IF(N293&gt;=120%, "120% equal &amp; above", IF(N293&gt;=100%,"&gt;=100%- &lt;120%",IF(N293&gt;=80%,"&gt;=80%-&lt;100%",IF(N293&gt;=50%,"&gt;=50%-&lt;80%",IF(N293&gt;=20%,"&gt;=20%-&lt;50%","&lt;20%")))))</f>
        <v>120% equal &amp; above</v>
      </c>
      <c r="P293" s="50">
        <f t="shared" ref="P293:P310" si="266">M293/$B$3*$B$2</f>
        <v>129375</v>
      </c>
      <c r="Q293" s="51">
        <f t="shared" ref="Q293:Q306" si="267">IFERROR(P293/L293,2)</f>
        <v>1.29375</v>
      </c>
      <c r="R293" s="52">
        <v>85000</v>
      </c>
      <c r="S293" s="53">
        <v>63290</v>
      </c>
      <c r="T293" s="54">
        <f t="shared" ref="T293:T310" si="268">IFERROR(S293/R293,2)</f>
        <v>0.74458823529411766</v>
      </c>
      <c r="U293" s="54" t="str">
        <f t="shared" ref="U293:U310" si="269">IF(T293&gt;=120%, "120% equal &amp; above", IF(T293&gt;=100%,"&gt;=100%- &lt;120%",IF(T293&gt;=80%,"&gt;=80%-&lt;100%",IF(T293&gt;=50%,"&gt;=50%-&lt;80%",IF(T293&gt;=20%,"&gt;=20%-&lt;50%","&lt;20%")))))</f>
        <v>&gt;=50%-&lt;80%</v>
      </c>
      <c r="V293" s="53">
        <f t="shared" ref="V293:V310" si="270">S293/$B$3*$B$2</f>
        <v>67810.714285714275</v>
      </c>
      <c r="W293" s="54">
        <f t="shared" ref="W293:W310" si="271">IFERROR(V293/R293,2)</f>
        <v>0.79777310924369738</v>
      </c>
    </row>
    <row r="294" spans="1:23" x14ac:dyDescent="0.3">
      <c r="A294" s="8" t="s">
        <v>324</v>
      </c>
      <c r="B294" s="5" t="s">
        <v>325</v>
      </c>
      <c r="C294" s="46" t="s">
        <v>348</v>
      </c>
      <c r="D294" s="46" t="s">
        <v>349</v>
      </c>
      <c r="E294" s="46" t="s">
        <v>310</v>
      </c>
      <c r="F294" s="46" t="s">
        <v>311</v>
      </c>
      <c r="G294" s="46" t="s">
        <v>1898</v>
      </c>
      <c r="H294" s="47"/>
      <c r="I294" s="47" t="s">
        <v>1872</v>
      </c>
      <c r="J294" s="48" t="s">
        <v>11</v>
      </c>
      <c r="K294" s="45" t="s">
        <v>11</v>
      </c>
      <c r="L294" s="49">
        <v>85000</v>
      </c>
      <c r="M294" s="50">
        <v>112560</v>
      </c>
      <c r="N294" s="51">
        <f t="shared" si="264"/>
        <v>1.324235294117647</v>
      </c>
      <c r="O294" s="51" t="str">
        <f t="shared" si="265"/>
        <v>120% equal &amp; above</v>
      </c>
      <c r="P294" s="50">
        <f t="shared" si="266"/>
        <v>120600</v>
      </c>
      <c r="Q294" s="51">
        <f t="shared" si="267"/>
        <v>1.4188235294117648</v>
      </c>
      <c r="R294" s="52">
        <v>100000</v>
      </c>
      <c r="S294" s="53">
        <v>43780</v>
      </c>
      <c r="T294" s="54">
        <f t="shared" si="268"/>
        <v>0.43780000000000002</v>
      </c>
      <c r="U294" s="54" t="str">
        <f t="shared" si="269"/>
        <v>&gt;=20%-&lt;50%</v>
      </c>
      <c r="V294" s="53">
        <f t="shared" si="270"/>
        <v>46907.142857142862</v>
      </c>
      <c r="W294" s="54">
        <f t="shared" si="271"/>
        <v>0.46907142857142864</v>
      </c>
    </row>
    <row r="295" spans="1:23" x14ac:dyDescent="0.3">
      <c r="A295" s="8" t="s">
        <v>415</v>
      </c>
      <c r="B295" s="5" t="s">
        <v>416</v>
      </c>
      <c r="C295" s="46" t="s">
        <v>1182</v>
      </c>
      <c r="D295" s="46" t="s">
        <v>1183</v>
      </c>
      <c r="E295" s="46" t="s">
        <v>310</v>
      </c>
      <c r="F295" s="46" t="s">
        <v>311</v>
      </c>
      <c r="G295" s="46" t="s">
        <v>1905</v>
      </c>
      <c r="H295" s="47"/>
      <c r="I295" s="47" t="s">
        <v>1872</v>
      </c>
      <c r="J295" s="48" t="s">
        <v>11</v>
      </c>
      <c r="K295" s="45" t="s">
        <v>11</v>
      </c>
      <c r="L295" s="49">
        <v>85000</v>
      </c>
      <c r="M295" s="50">
        <v>47795</v>
      </c>
      <c r="N295" s="51">
        <f t="shared" si="264"/>
        <v>0.56229411764705883</v>
      </c>
      <c r="O295" s="51" t="str">
        <f t="shared" si="265"/>
        <v>&gt;=50%-&lt;80%</v>
      </c>
      <c r="P295" s="50">
        <f t="shared" si="266"/>
        <v>51208.928571428572</v>
      </c>
      <c r="Q295" s="51">
        <f t="shared" si="267"/>
        <v>0.60245798319327737</v>
      </c>
      <c r="R295" s="52">
        <v>100000</v>
      </c>
      <c r="S295" s="53">
        <v>115835</v>
      </c>
      <c r="T295" s="54">
        <f t="shared" si="268"/>
        <v>1.15835</v>
      </c>
      <c r="U295" s="54" t="str">
        <f t="shared" si="269"/>
        <v>&gt;=100%- &lt;120%</v>
      </c>
      <c r="V295" s="53">
        <f t="shared" si="270"/>
        <v>124108.92857142857</v>
      </c>
      <c r="W295" s="54">
        <f t="shared" si="271"/>
        <v>1.2410892857142857</v>
      </c>
    </row>
    <row r="296" spans="1:23" x14ac:dyDescent="0.3">
      <c r="A296" s="8" t="s">
        <v>428</v>
      </c>
      <c r="B296" s="5" t="s">
        <v>429</v>
      </c>
      <c r="C296" s="46" t="s">
        <v>457</v>
      </c>
      <c r="D296" s="46" t="s">
        <v>259</v>
      </c>
      <c r="E296" s="46" t="s">
        <v>310</v>
      </c>
      <c r="F296" s="46" t="s">
        <v>311</v>
      </c>
      <c r="G296" s="46" t="s">
        <v>1908</v>
      </c>
      <c r="H296" s="47"/>
      <c r="I296" s="47" t="s">
        <v>1872</v>
      </c>
      <c r="J296" s="48" t="s">
        <v>11</v>
      </c>
      <c r="K296" s="45" t="s">
        <v>11</v>
      </c>
      <c r="L296" s="49">
        <v>85000</v>
      </c>
      <c r="M296" s="50">
        <v>86970</v>
      </c>
      <c r="N296" s="51">
        <f t="shared" si="264"/>
        <v>1.0231764705882354</v>
      </c>
      <c r="O296" s="51" t="str">
        <f t="shared" si="265"/>
        <v>&gt;=100%- &lt;120%</v>
      </c>
      <c r="P296" s="50">
        <f t="shared" si="266"/>
        <v>93182.142857142855</v>
      </c>
      <c r="Q296" s="51">
        <f t="shared" si="267"/>
        <v>1.0962605042016806</v>
      </c>
      <c r="R296" s="52">
        <v>100000</v>
      </c>
      <c r="S296" s="53">
        <v>60080</v>
      </c>
      <c r="T296" s="54">
        <f t="shared" si="268"/>
        <v>0.6008</v>
      </c>
      <c r="U296" s="54" t="str">
        <f t="shared" si="269"/>
        <v>&gt;=50%-&lt;80%</v>
      </c>
      <c r="V296" s="53">
        <f t="shared" si="270"/>
        <v>64371.428571428572</v>
      </c>
      <c r="W296" s="54">
        <f t="shared" si="271"/>
        <v>0.64371428571428568</v>
      </c>
    </row>
    <row r="297" spans="1:23" x14ac:dyDescent="0.3">
      <c r="A297" s="8" t="s">
        <v>428</v>
      </c>
      <c r="B297" s="5" t="s">
        <v>429</v>
      </c>
      <c r="C297" s="46" t="s">
        <v>956</v>
      </c>
      <c r="D297" s="46" t="s">
        <v>957</v>
      </c>
      <c r="E297" s="46" t="s">
        <v>310</v>
      </c>
      <c r="F297" s="46" t="s">
        <v>311</v>
      </c>
      <c r="G297" s="46" t="s">
        <v>1959</v>
      </c>
      <c r="H297" s="47"/>
      <c r="I297" s="47" t="s">
        <v>1872</v>
      </c>
      <c r="J297" s="48" t="s">
        <v>11</v>
      </c>
      <c r="K297" s="45" t="s">
        <v>11</v>
      </c>
      <c r="L297" s="49">
        <v>85000</v>
      </c>
      <c r="M297" s="50">
        <v>98380</v>
      </c>
      <c r="N297" s="51">
        <f t="shared" si="264"/>
        <v>1.1574117647058824</v>
      </c>
      <c r="O297" s="51" t="str">
        <f t="shared" si="265"/>
        <v>&gt;=100%- &lt;120%</v>
      </c>
      <c r="P297" s="50">
        <f t="shared" si="266"/>
        <v>105407.14285714286</v>
      </c>
      <c r="Q297" s="51">
        <f t="shared" si="267"/>
        <v>1.2400840336134453</v>
      </c>
      <c r="R297" s="52">
        <v>100000</v>
      </c>
      <c r="S297" s="53">
        <v>41970</v>
      </c>
      <c r="T297" s="54">
        <f t="shared" si="268"/>
        <v>0.41970000000000002</v>
      </c>
      <c r="U297" s="54" t="str">
        <f t="shared" si="269"/>
        <v>&gt;=20%-&lt;50%</v>
      </c>
      <c r="V297" s="53">
        <f t="shared" si="270"/>
        <v>44967.857142857138</v>
      </c>
      <c r="W297" s="54">
        <f t="shared" si="271"/>
        <v>0.44967857142857137</v>
      </c>
    </row>
    <row r="298" spans="1:23" x14ac:dyDescent="0.3">
      <c r="A298" s="8" t="s">
        <v>776</v>
      </c>
      <c r="B298" s="5" t="s">
        <v>777</v>
      </c>
      <c r="C298" s="46" t="s">
        <v>2207</v>
      </c>
      <c r="D298" s="46" t="s">
        <v>24</v>
      </c>
      <c r="E298" s="46" t="s">
        <v>574</v>
      </c>
      <c r="F298" s="46" t="s">
        <v>311</v>
      </c>
      <c r="G298" s="46" t="s">
        <v>1944</v>
      </c>
      <c r="H298" s="47"/>
      <c r="I298" s="47" t="s">
        <v>1872</v>
      </c>
      <c r="J298" s="48" t="s">
        <v>11</v>
      </c>
      <c r="K298" s="45" t="s">
        <v>11</v>
      </c>
      <c r="L298" s="49">
        <v>65000</v>
      </c>
      <c r="M298" s="50">
        <v>71005</v>
      </c>
      <c r="N298" s="51">
        <f t="shared" si="264"/>
        <v>1.0923846153846153</v>
      </c>
      <c r="O298" s="51" t="str">
        <f t="shared" si="265"/>
        <v>&gt;=100%- &lt;120%</v>
      </c>
      <c r="P298" s="50">
        <f t="shared" si="266"/>
        <v>76076.785714285725</v>
      </c>
      <c r="Q298" s="51">
        <f t="shared" si="267"/>
        <v>1.1704120879120881</v>
      </c>
      <c r="R298" s="52">
        <v>120000</v>
      </c>
      <c r="S298" s="53">
        <v>127355</v>
      </c>
      <c r="T298" s="54">
        <f t="shared" si="268"/>
        <v>1.0612916666666667</v>
      </c>
      <c r="U298" s="54" t="str">
        <f t="shared" si="269"/>
        <v>&gt;=100%- &lt;120%</v>
      </c>
      <c r="V298" s="53">
        <f t="shared" si="270"/>
        <v>136451.78571428571</v>
      </c>
      <c r="W298" s="54">
        <f t="shared" si="271"/>
        <v>1.1370982142857142</v>
      </c>
    </row>
    <row r="299" spans="1:23" x14ac:dyDescent="0.3">
      <c r="A299" s="8" t="s">
        <v>469</v>
      </c>
      <c r="B299" s="5" t="s">
        <v>470</v>
      </c>
      <c r="C299" s="46" t="s">
        <v>1519</v>
      </c>
      <c r="D299" s="46" t="s">
        <v>1520</v>
      </c>
      <c r="E299" s="46" t="s">
        <v>473</v>
      </c>
      <c r="F299" s="46" t="s">
        <v>311</v>
      </c>
      <c r="G299" s="46" t="s">
        <v>1910</v>
      </c>
      <c r="H299" s="47"/>
      <c r="I299" s="47" t="s">
        <v>1872</v>
      </c>
      <c r="J299" s="48" t="s">
        <v>11</v>
      </c>
      <c r="K299" s="45"/>
      <c r="L299" s="49">
        <v>184779.54</v>
      </c>
      <c r="M299" s="50">
        <v>75180</v>
      </c>
      <c r="N299" s="51">
        <f t="shared" si="264"/>
        <v>0.40686322738978564</v>
      </c>
      <c r="O299" s="51" t="str">
        <f t="shared" si="265"/>
        <v>&gt;=20%-&lt;50%</v>
      </c>
      <c r="P299" s="50">
        <f t="shared" si="266"/>
        <v>80550</v>
      </c>
      <c r="Q299" s="51">
        <f t="shared" si="267"/>
        <v>0.43592488648905608</v>
      </c>
      <c r="R299" s="52"/>
      <c r="S299" s="53">
        <v>9300</v>
      </c>
      <c r="T299" s="54">
        <f t="shared" si="268"/>
        <v>2</v>
      </c>
      <c r="U299" s="54" t="str">
        <f t="shared" si="269"/>
        <v>120% equal &amp; above</v>
      </c>
      <c r="V299" s="53">
        <f t="shared" si="270"/>
        <v>9964.2857142857156</v>
      </c>
      <c r="W299" s="54">
        <f t="shared" si="271"/>
        <v>2</v>
      </c>
    </row>
    <row r="300" spans="1:23" x14ac:dyDescent="0.3">
      <c r="A300" s="8" t="s">
        <v>307</v>
      </c>
      <c r="B300" s="5" t="s">
        <v>308</v>
      </c>
      <c r="C300" s="46" t="s">
        <v>899</v>
      </c>
      <c r="D300" s="46" t="s">
        <v>900</v>
      </c>
      <c r="E300" s="46" t="s">
        <v>310</v>
      </c>
      <c r="F300" s="46" t="s">
        <v>311</v>
      </c>
      <c r="G300" s="46" t="s">
        <v>1892</v>
      </c>
      <c r="H300" s="47"/>
      <c r="I300" s="47" t="s">
        <v>1872</v>
      </c>
      <c r="J300" s="48" t="s">
        <v>11</v>
      </c>
      <c r="K300" s="45" t="s">
        <v>11</v>
      </c>
      <c r="L300" s="49">
        <v>133980</v>
      </c>
      <c r="M300" s="50">
        <v>151720</v>
      </c>
      <c r="N300" s="51">
        <f t="shared" si="264"/>
        <v>1.1324078220629945</v>
      </c>
      <c r="O300" s="51" t="str">
        <f t="shared" si="265"/>
        <v>&gt;=100%- &lt;120%</v>
      </c>
      <c r="P300" s="50">
        <f t="shared" si="266"/>
        <v>162557.14285714284</v>
      </c>
      <c r="Q300" s="51">
        <f t="shared" si="267"/>
        <v>1.213294095067494</v>
      </c>
      <c r="R300" s="52">
        <v>50000</v>
      </c>
      <c r="S300" s="53">
        <v>63350</v>
      </c>
      <c r="T300" s="54">
        <f t="shared" si="268"/>
        <v>1.2669999999999999</v>
      </c>
      <c r="U300" s="54" t="str">
        <f t="shared" si="269"/>
        <v>120% equal &amp; above</v>
      </c>
      <c r="V300" s="53">
        <f t="shared" si="270"/>
        <v>67875</v>
      </c>
      <c r="W300" s="54">
        <f t="shared" si="271"/>
        <v>1.3574999999999999</v>
      </c>
    </row>
    <row r="301" spans="1:23" x14ac:dyDescent="0.3">
      <c r="A301" s="8" t="s">
        <v>585</v>
      </c>
      <c r="B301" s="5" t="s">
        <v>586</v>
      </c>
      <c r="C301" s="46" t="s">
        <v>1055</v>
      </c>
      <c r="D301" s="46" t="s">
        <v>107</v>
      </c>
      <c r="E301" s="46" t="s">
        <v>589</v>
      </c>
      <c r="F301" s="46" t="s">
        <v>311</v>
      </c>
      <c r="G301" s="46" t="s">
        <v>1919</v>
      </c>
      <c r="H301" s="47"/>
      <c r="I301" s="47" t="s">
        <v>1872</v>
      </c>
      <c r="J301" s="48" t="s">
        <v>11</v>
      </c>
      <c r="K301" s="45" t="s">
        <v>11</v>
      </c>
      <c r="L301" s="49">
        <v>74804.850000000006</v>
      </c>
      <c r="M301" s="50">
        <v>80425</v>
      </c>
      <c r="N301" s="51">
        <f t="shared" si="264"/>
        <v>1.0751308237366961</v>
      </c>
      <c r="O301" s="51" t="str">
        <f t="shared" si="265"/>
        <v>&gt;=100%- &lt;120%</v>
      </c>
      <c r="P301" s="50">
        <f t="shared" si="266"/>
        <v>86169.642857142855</v>
      </c>
      <c r="Q301" s="51">
        <f t="shared" si="267"/>
        <v>1.1519258825750316</v>
      </c>
      <c r="R301" s="52">
        <v>108336.2</v>
      </c>
      <c r="S301" s="53">
        <v>23400</v>
      </c>
      <c r="T301" s="54">
        <f t="shared" si="268"/>
        <v>0.21599428445893432</v>
      </c>
      <c r="U301" s="54" t="str">
        <f t="shared" si="269"/>
        <v>&gt;=20%-&lt;50%</v>
      </c>
      <c r="V301" s="53">
        <f t="shared" si="270"/>
        <v>25071.428571428569</v>
      </c>
      <c r="W301" s="54">
        <f t="shared" si="271"/>
        <v>0.23142244763457245</v>
      </c>
    </row>
    <row r="302" spans="1:23" x14ac:dyDescent="0.3">
      <c r="A302" s="8" t="s">
        <v>701</v>
      </c>
      <c r="B302" s="5" t="s">
        <v>300</v>
      </c>
      <c r="C302" s="46" t="s">
        <v>763</v>
      </c>
      <c r="D302" s="46" t="s">
        <v>26</v>
      </c>
      <c r="E302" s="46" t="s">
        <v>473</v>
      </c>
      <c r="F302" s="46" t="s">
        <v>311</v>
      </c>
      <c r="G302" s="46" t="s">
        <v>1941</v>
      </c>
      <c r="H302" s="47"/>
      <c r="I302" s="47" t="s">
        <v>1872</v>
      </c>
      <c r="J302" s="48" t="s">
        <v>11</v>
      </c>
      <c r="K302" s="45"/>
      <c r="L302" s="49">
        <v>182800.2</v>
      </c>
      <c r="M302" s="50">
        <v>127870</v>
      </c>
      <c r="N302" s="51">
        <f t="shared" si="264"/>
        <v>0.69950689331849747</v>
      </c>
      <c r="O302" s="51" t="str">
        <f t="shared" si="265"/>
        <v>&gt;=50%-&lt;80%</v>
      </c>
      <c r="P302" s="50">
        <f t="shared" si="266"/>
        <v>137003.57142857145</v>
      </c>
      <c r="Q302" s="51">
        <f t="shared" si="267"/>
        <v>0.7494716714126759</v>
      </c>
      <c r="R302" s="52"/>
      <c r="S302" s="53">
        <v>12680</v>
      </c>
      <c r="T302" s="54">
        <f t="shared" si="268"/>
        <v>2</v>
      </c>
      <c r="U302" s="54" t="str">
        <f t="shared" si="269"/>
        <v>120% equal &amp; above</v>
      </c>
      <c r="V302" s="53">
        <f t="shared" si="270"/>
        <v>13585.714285714284</v>
      </c>
      <c r="W302" s="54">
        <f t="shared" si="271"/>
        <v>2</v>
      </c>
    </row>
    <row r="303" spans="1:23" x14ac:dyDescent="0.3">
      <c r="A303" s="8" t="s">
        <v>776</v>
      </c>
      <c r="B303" s="5" t="s">
        <v>777</v>
      </c>
      <c r="C303" s="46" t="s">
        <v>2115</v>
      </c>
      <c r="D303" s="46" t="s">
        <v>2116</v>
      </c>
      <c r="E303" s="46" t="s">
        <v>574</v>
      </c>
      <c r="F303" s="46" t="s">
        <v>311</v>
      </c>
      <c r="G303" s="46" t="s">
        <v>1962</v>
      </c>
      <c r="H303" s="47"/>
      <c r="I303" s="47" t="s">
        <v>1872</v>
      </c>
      <c r="J303" s="48" t="s">
        <v>11</v>
      </c>
      <c r="K303" s="45" t="s">
        <v>11</v>
      </c>
      <c r="L303" s="49">
        <v>120000</v>
      </c>
      <c r="M303" s="50">
        <v>86910</v>
      </c>
      <c r="N303" s="51">
        <f t="shared" si="264"/>
        <v>0.72424999999999995</v>
      </c>
      <c r="O303" s="51" t="str">
        <f t="shared" si="265"/>
        <v>&gt;=50%-&lt;80%</v>
      </c>
      <c r="P303" s="50">
        <f t="shared" si="266"/>
        <v>93117.857142857145</v>
      </c>
      <c r="Q303" s="51">
        <f t="shared" si="267"/>
        <v>0.77598214285714284</v>
      </c>
      <c r="R303" s="52">
        <v>60000</v>
      </c>
      <c r="S303" s="53">
        <v>45900</v>
      </c>
      <c r="T303" s="54">
        <f t="shared" si="268"/>
        <v>0.76500000000000001</v>
      </c>
      <c r="U303" s="54" t="str">
        <f t="shared" si="269"/>
        <v>&gt;=50%-&lt;80%</v>
      </c>
      <c r="V303" s="53">
        <f t="shared" si="270"/>
        <v>49178.571428571428</v>
      </c>
      <c r="W303" s="54">
        <f t="shared" si="271"/>
        <v>0.81964285714285712</v>
      </c>
    </row>
    <row r="304" spans="1:23" x14ac:dyDescent="0.3">
      <c r="A304" s="8" t="s">
        <v>776</v>
      </c>
      <c r="B304" s="5" t="s">
        <v>777</v>
      </c>
      <c r="C304" s="46" t="s">
        <v>1663</v>
      </c>
      <c r="D304" s="46" t="s">
        <v>1664</v>
      </c>
      <c r="E304" s="46" t="s">
        <v>574</v>
      </c>
      <c r="F304" s="46" t="s">
        <v>311</v>
      </c>
      <c r="G304" s="46" t="s">
        <v>1942</v>
      </c>
      <c r="H304" s="47"/>
      <c r="I304" s="47" t="s">
        <v>1872</v>
      </c>
      <c r="J304" s="48" t="s">
        <v>11</v>
      </c>
      <c r="K304" s="45" t="s">
        <v>11</v>
      </c>
      <c r="L304" s="49">
        <v>100000</v>
      </c>
      <c r="M304" s="50">
        <v>69190</v>
      </c>
      <c r="N304" s="51">
        <f t="shared" si="264"/>
        <v>0.69189999999999996</v>
      </c>
      <c r="O304" s="51" t="str">
        <f t="shared" si="265"/>
        <v>&gt;=50%-&lt;80%</v>
      </c>
      <c r="P304" s="50">
        <f t="shared" si="266"/>
        <v>74132.142857142855</v>
      </c>
      <c r="Q304" s="51">
        <f t="shared" si="267"/>
        <v>0.74132142857142858</v>
      </c>
      <c r="R304" s="52">
        <v>80000</v>
      </c>
      <c r="S304" s="53">
        <v>84390</v>
      </c>
      <c r="T304" s="54">
        <f t="shared" si="268"/>
        <v>1.054875</v>
      </c>
      <c r="U304" s="54" t="str">
        <f t="shared" si="269"/>
        <v>&gt;=100%- &lt;120%</v>
      </c>
      <c r="V304" s="53">
        <f t="shared" si="270"/>
        <v>90417.857142857145</v>
      </c>
      <c r="W304" s="54">
        <f t="shared" si="271"/>
        <v>1.1302232142857143</v>
      </c>
    </row>
    <row r="305" spans="1:23" x14ac:dyDescent="0.3">
      <c r="A305" s="8" t="s">
        <v>374</v>
      </c>
      <c r="B305" s="5" t="s">
        <v>375</v>
      </c>
      <c r="C305" s="46" t="s">
        <v>406</v>
      </c>
      <c r="D305" s="46" t="s">
        <v>132</v>
      </c>
      <c r="E305" s="46" t="s">
        <v>311</v>
      </c>
      <c r="F305" s="46" t="s">
        <v>311</v>
      </c>
      <c r="G305" s="46" t="s">
        <v>1901</v>
      </c>
      <c r="H305" s="47"/>
      <c r="I305" s="47" t="s">
        <v>1872</v>
      </c>
      <c r="J305" s="48" t="s">
        <v>11</v>
      </c>
      <c r="K305" s="45" t="s">
        <v>11</v>
      </c>
      <c r="L305" s="49">
        <v>100000</v>
      </c>
      <c r="M305" s="50">
        <v>83600</v>
      </c>
      <c r="N305" s="51">
        <f t="shared" si="264"/>
        <v>0.83599999999999997</v>
      </c>
      <c r="O305" s="51" t="str">
        <f t="shared" si="265"/>
        <v>&gt;=80%-&lt;100%</v>
      </c>
      <c r="P305" s="50">
        <f t="shared" si="266"/>
        <v>89571.42857142858</v>
      </c>
      <c r="Q305" s="51">
        <f t="shared" si="267"/>
        <v>0.8957142857142858</v>
      </c>
      <c r="R305" s="52">
        <v>80000</v>
      </c>
      <c r="S305" s="53">
        <v>90495</v>
      </c>
      <c r="T305" s="54">
        <f t="shared" si="268"/>
        <v>1.1311875</v>
      </c>
      <c r="U305" s="54" t="str">
        <f t="shared" si="269"/>
        <v>&gt;=100%- &lt;120%</v>
      </c>
      <c r="V305" s="53">
        <f t="shared" si="270"/>
        <v>96958.92857142858</v>
      </c>
      <c r="W305" s="54">
        <f t="shared" si="271"/>
        <v>1.2119866071428573</v>
      </c>
    </row>
    <row r="306" spans="1:23" x14ac:dyDescent="0.3">
      <c r="A306" s="8" t="s">
        <v>374</v>
      </c>
      <c r="B306" s="5" t="s">
        <v>375</v>
      </c>
      <c r="C306" s="46" t="s">
        <v>973</v>
      </c>
      <c r="D306" s="46" t="s">
        <v>69</v>
      </c>
      <c r="E306" s="46" t="s">
        <v>311</v>
      </c>
      <c r="F306" s="46" t="s">
        <v>311</v>
      </c>
      <c r="G306" s="46" t="s">
        <v>1938</v>
      </c>
      <c r="H306" s="47"/>
      <c r="I306" s="47" t="s">
        <v>1872</v>
      </c>
      <c r="J306" s="48" t="s">
        <v>11</v>
      </c>
      <c r="K306" s="45" t="s">
        <v>11</v>
      </c>
      <c r="L306" s="49">
        <v>80000</v>
      </c>
      <c r="M306" s="50">
        <v>90650</v>
      </c>
      <c r="N306" s="51">
        <f t="shared" si="264"/>
        <v>1.1331249999999999</v>
      </c>
      <c r="O306" s="51" t="str">
        <f t="shared" si="265"/>
        <v>&gt;=100%- &lt;120%</v>
      </c>
      <c r="P306" s="50">
        <f t="shared" si="266"/>
        <v>97125</v>
      </c>
      <c r="Q306" s="51">
        <f t="shared" si="267"/>
        <v>1.2140625</v>
      </c>
      <c r="R306" s="52">
        <v>100000</v>
      </c>
      <c r="S306" s="53">
        <v>90925</v>
      </c>
      <c r="T306" s="54">
        <f t="shared" si="268"/>
        <v>0.90925</v>
      </c>
      <c r="U306" s="54" t="str">
        <f t="shared" si="269"/>
        <v>&gt;=80%-&lt;100%</v>
      </c>
      <c r="V306" s="53">
        <f t="shared" si="270"/>
        <v>97419.642857142855</v>
      </c>
      <c r="W306" s="54">
        <f t="shared" si="271"/>
        <v>0.97419642857142852</v>
      </c>
    </row>
    <row r="307" spans="1:23" x14ac:dyDescent="0.3">
      <c r="A307" s="8" t="s">
        <v>415</v>
      </c>
      <c r="B307" s="5" t="s">
        <v>416</v>
      </c>
      <c r="C307" s="46" t="s">
        <v>1454</v>
      </c>
      <c r="D307" s="46" t="s">
        <v>31</v>
      </c>
      <c r="E307" s="46" t="s">
        <v>310</v>
      </c>
      <c r="F307" s="46" t="s">
        <v>311</v>
      </c>
      <c r="G307" s="46" t="s">
        <v>1903</v>
      </c>
      <c r="H307" s="47"/>
      <c r="I307" s="47" t="s">
        <v>1872</v>
      </c>
      <c r="J307" s="48" t="s">
        <v>11</v>
      </c>
      <c r="K307" s="45" t="s">
        <v>11</v>
      </c>
      <c r="L307" s="49">
        <v>95000</v>
      </c>
      <c r="M307" s="50">
        <v>51575</v>
      </c>
      <c r="N307" s="51">
        <f t="shared" si="264"/>
        <v>0.54289473684210521</v>
      </c>
      <c r="O307" s="51"/>
      <c r="P307" s="50">
        <f t="shared" si="266"/>
        <v>55258.928571428572</v>
      </c>
      <c r="Q307" s="51"/>
      <c r="R307" s="52">
        <v>85000</v>
      </c>
      <c r="S307" s="53">
        <v>41145</v>
      </c>
      <c r="T307" s="54">
        <f t="shared" si="268"/>
        <v>0.48405882352941176</v>
      </c>
      <c r="U307" s="54" t="str">
        <f t="shared" si="269"/>
        <v>&gt;=20%-&lt;50%</v>
      </c>
      <c r="V307" s="53">
        <f t="shared" si="270"/>
        <v>44083.928571428572</v>
      </c>
      <c r="W307" s="54">
        <f t="shared" si="271"/>
        <v>0.51863445378151263</v>
      </c>
    </row>
    <row r="308" spans="1:23" x14ac:dyDescent="0.3">
      <c r="A308" s="8" t="s">
        <v>776</v>
      </c>
      <c r="B308" s="5" t="s">
        <v>777</v>
      </c>
      <c r="C308" s="46" t="s">
        <v>2122</v>
      </c>
      <c r="D308" s="46" t="s">
        <v>89</v>
      </c>
      <c r="E308" s="46" t="s">
        <v>574</v>
      </c>
      <c r="F308" s="46" t="s">
        <v>311</v>
      </c>
      <c r="G308" s="46" t="s">
        <v>1942</v>
      </c>
      <c r="H308" s="47"/>
      <c r="I308" s="47" t="s">
        <v>1872</v>
      </c>
      <c r="J308" s="48" t="s">
        <v>11</v>
      </c>
      <c r="K308" s="45" t="s">
        <v>11</v>
      </c>
      <c r="L308" s="49">
        <v>60000</v>
      </c>
      <c r="M308" s="50">
        <v>22030</v>
      </c>
      <c r="N308" s="51">
        <f t="shared" si="264"/>
        <v>0.36716666666666664</v>
      </c>
      <c r="O308" s="51"/>
      <c r="P308" s="50">
        <f t="shared" si="266"/>
        <v>23603.571428571431</v>
      </c>
      <c r="Q308" s="51"/>
      <c r="R308" s="52">
        <v>120000</v>
      </c>
      <c r="S308" s="53">
        <v>23140</v>
      </c>
      <c r="T308" s="54">
        <f t="shared" si="268"/>
        <v>0.19283333333333333</v>
      </c>
      <c r="U308" s="54" t="str">
        <f t="shared" si="269"/>
        <v>&lt;20%</v>
      </c>
      <c r="V308" s="53">
        <f t="shared" si="270"/>
        <v>24792.857142857145</v>
      </c>
      <c r="W308" s="54">
        <f t="shared" si="271"/>
        <v>0.20660714285714288</v>
      </c>
    </row>
    <row r="309" spans="1:23" x14ac:dyDescent="0.3">
      <c r="A309" s="8" t="s">
        <v>680</v>
      </c>
      <c r="B309" s="5" t="s">
        <v>681</v>
      </c>
      <c r="C309" s="46" t="s">
        <v>705</v>
      </c>
      <c r="D309" s="46" t="s">
        <v>706</v>
      </c>
      <c r="E309" s="46" t="s">
        <v>311</v>
      </c>
      <c r="F309" s="46" t="s">
        <v>311</v>
      </c>
      <c r="G309" s="46" t="s">
        <v>1933</v>
      </c>
      <c r="H309" s="47"/>
      <c r="I309" s="47" t="s">
        <v>1872</v>
      </c>
      <c r="J309" s="48" t="s">
        <v>11</v>
      </c>
      <c r="K309" s="45" t="s">
        <v>11</v>
      </c>
      <c r="L309" s="49">
        <v>100000</v>
      </c>
      <c r="M309" s="50">
        <v>85775</v>
      </c>
      <c r="N309" s="51">
        <f t="shared" si="264"/>
        <v>0.85775000000000001</v>
      </c>
      <c r="O309" s="51"/>
      <c r="P309" s="50">
        <f t="shared" si="266"/>
        <v>91901.785714285725</v>
      </c>
      <c r="Q309" s="51"/>
      <c r="R309" s="52">
        <v>80000</v>
      </c>
      <c r="S309" s="53">
        <v>26320</v>
      </c>
      <c r="T309" s="54">
        <f t="shared" si="268"/>
        <v>0.32900000000000001</v>
      </c>
      <c r="U309" s="54" t="str">
        <f t="shared" si="269"/>
        <v>&gt;=20%-&lt;50%</v>
      </c>
      <c r="V309" s="53">
        <f t="shared" si="270"/>
        <v>28200</v>
      </c>
      <c r="W309" s="54">
        <f t="shared" si="271"/>
        <v>0.35249999999999998</v>
      </c>
    </row>
    <row r="310" spans="1:23" x14ac:dyDescent="0.3">
      <c r="A310" s="8" t="s">
        <v>571</v>
      </c>
      <c r="B310" s="5" t="s">
        <v>572</v>
      </c>
      <c r="C310" s="46" t="s">
        <v>1635</v>
      </c>
      <c r="D310" s="46" t="s">
        <v>68</v>
      </c>
      <c r="E310" s="46" t="s">
        <v>574</v>
      </c>
      <c r="F310" s="46" t="s">
        <v>311</v>
      </c>
      <c r="G310" s="46" t="s">
        <v>1887</v>
      </c>
      <c r="H310" s="47"/>
      <c r="I310" s="47" t="s">
        <v>1872</v>
      </c>
      <c r="J310" s="48" t="s">
        <v>11</v>
      </c>
      <c r="K310" s="45" t="s">
        <v>11</v>
      </c>
      <c r="L310" s="49">
        <v>60000</v>
      </c>
      <c r="M310" s="50">
        <v>71880</v>
      </c>
      <c r="N310" s="51">
        <f t="shared" si="264"/>
        <v>1.198</v>
      </c>
      <c r="O310" s="51"/>
      <c r="P310" s="50">
        <f t="shared" si="266"/>
        <v>77014.285714285725</v>
      </c>
      <c r="Q310" s="51"/>
      <c r="R310" s="52">
        <v>120000</v>
      </c>
      <c r="S310" s="53">
        <v>28460</v>
      </c>
      <c r="T310" s="54">
        <f t="shared" si="268"/>
        <v>0.23716666666666666</v>
      </c>
      <c r="U310" s="54" t="str">
        <f t="shared" si="269"/>
        <v>&gt;=20%-&lt;50%</v>
      </c>
      <c r="V310" s="53">
        <f t="shared" si="270"/>
        <v>30492.857142857145</v>
      </c>
      <c r="W310" s="54">
        <f t="shared" si="271"/>
        <v>0.25410714285714286</v>
      </c>
    </row>
    <row r="311" spans="1:23" x14ac:dyDescent="0.3">
      <c r="A311" s="8" t="s">
        <v>785</v>
      </c>
      <c r="B311" s="5" t="s">
        <v>786</v>
      </c>
      <c r="C311" s="46" t="s">
        <v>1820</v>
      </c>
      <c r="D311" s="46" t="s">
        <v>163</v>
      </c>
      <c r="E311" s="46" t="s">
        <v>789</v>
      </c>
      <c r="F311" s="46" t="s">
        <v>311</v>
      </c>
      <c r="G311" s="46" t="s">
        <v>1949</v>
      </c>
      <c r="H311" s="47"/>
      <c r="I311" s="47" t="s">
        <v>1872</v>
      </c>
      <c r="J311" s="48" t="s">
        <v>11</v>
      </c>
      <c r="K311" s="45" t="s">
        <v>11</v>
      </c>
      <c r="L311" s="49">
        <v>31592.5</v>
      </c>
      <c r="M311" s="50">
        <v>30260</v>
      </c>
      <c r="N311" s="51">
        <f t="shared" ref="N311:N317" si="272">IFERROR(M311/L311,2)</f>
        <v>0.95782226794334102</v>
      </c>
      <c r="O311" s="51" t="str">
        <f t="shared" ref="O311:O317" si="273">IF(N311&gt;=120%, "120% equal &amp; above", IF(N311&gt;=100%,"&gt;=100%- &lt;120%",IF(N311&gt;=80%,"&gt;=80%-&lt;100%",IF(N311&gt;=50%,"&gt;=50%-&lt;80%",IF(N311&gt;=20%,"&gt;=20%-&lt;50%","&lt;20%")))))</f>
        <v>&gt;=80%-&lt;100%</v>
      </c>
      <c r="P311" s="50">
        <f t="shared" ref="P311:P317" si="274">M311/$B$3*$B$2</f>
        <v>32421.428571428572</v>
      </c>
      <c r="Q311" s="51">
        <f t="shared" ref="Q311:Q317" si="275">IFERROR(P311/L311,2)</f>
        <v>1.0262381442250081</v>
      </c>
      <c r="R311" s="52">
        <v>147606.30000000002</v>
      </c>
      <c r="S311" s="53">
        <v>31580</v>
      </c>
      <c r="T311" s="54">
        <f t="shared" ref="T311:T317" si="276">IFERROR(S311/R311,2)</f>
        <v>0.21394750766058085</v>
      </c>
      <c r="U311" s="54" t="str">
        <f t="shared" ref="U311:U317" si="277">IF(T311&gt;=120%, "120% equal &amp; above", IF(T311&gt;=100%,"&gt;=100%- &lt;120%",IF(T311&gt;=80%,"&gt;=80%-&lt;100%",IF(T311&gt;=50%,"&gt;=50%-&lt;80%",IF(T311&gt;=20%,"&gt;=20%-&lt;50%","&lt;20%")))))</f>
        <v>&gt;=20%-&lt;50%</v>
      </c>
      <c r="V311" s="53">
        <f t="shared" ref="V311:V317" si="278">S311/$B$3*$B$2</f>
        <v>33835.71428571429</v>
      </c>
      <c r="W311" s="54">
        <f t="shared" ref="W311:W317" si="279">IFERROR(V311/R311,2)</f>
        <v>0.22922947249347952</v>
      </c>
    </row>
    <row r="312" spans="1:23" x14ac:dyDescent="0.3">
      <c r="A312" s="8" t="s">
        <v>785</v>
      </c>
      <c r="B312" s="5" t="s">
        <v>786</v>
      </c>
      <c r="C312" s="46" t="s">
        <v>1380</v>
      </c>
      <c r="D312" s="46" t="s">
        <v>265</v>
      </c>
      <c r="E312" s="46" t="s">
        <v>789</v>
      </c>
      <c r="F312" s="46" t="s">
        <v>311</v>
      </c>
      <c r="G312" s="46" t="s">
        <v>1950</v>
      </c>
      <c r="H312" s="47"/>
      <c r="I312" s="47" t="s">
        <v>1872</v>
      </c>
      <c r="J312" s="48" t="s">
        <v>11</v>
      </c>
      <c r="K312" s="45" t="s">
        <v>11</v>
      </c>
      <c r="L312" s="49">
        <v>108135</v>
      </c>
      <c r="M312" s="50">
        <v>87550</v>
      </c>
      <c r="N312" s="51">
        <f t="shared" si="272"/>
        <v>0.80963610301937394</v>
      </c>
      <c r="O312" s="51" t="str">
        <f t="shared" si="273"/>
        <v>&gt;=80%-&lt;100%</v>
      </c>
      <c r="P312" s="50">
        <f t="shared" si="274"/>
        <v>93803.57142857142</v>
      </c>
      <c r="Q312" s="51">
        <f t="shared" si="275"/>
        <v>0.86746725323504337</v>
      </c>
      <c r="R312" s="52">
        <v>70000</v>
      </c>
      <c r="S312" s="53">
        <v>40190</v>
      </c>
      <c r="T312" s="54">
        <f t="shared" si="276"/>
        <v>0.57414285714285718</v>
      </c>
      <c r="U312" s="54" t="str">
        <f t="shared" si="277"/>
        <v>&gt;=50%-&lt;80%</v>
      </c>
      <c r="V312" s="53">
        <f t="shared" si="278"/>
        <v>43060.71428571429</v>
      </c>
      <c r="W312" s="54">
        <f t="shared" si="279"/>
        <v>0.61515306122448987</v>
      </c>
    </row>
    <row r="313" spans="1:23" x14ac:dyDescent="0.3">
      <c r="A313" s="8" t="s">
        <v>469</v>
      </c>
      <c r="B313" s="5" t="s">
        <v>470</v>
      </c>
      <c r="C313" s="46" t="s">
        <v>1372</v>
      </c>
      <c r="D313" s="46" t="s">
        <v>1373</v>
      </c>
      <c r="E313" s="46" t="s">
        <v>473</v>
      </c>
      <c r="F313" s="46" t="s">
        <v>311</v>
      </c>
      <c r="G313" s="46" t="s">
        <v>1912</v>
      </c>
      <c r="H313" s="47"/>
      <c r="I313" s="47" t="s">
        <v>1872</v>
      </c>
      <c r="J313" s="48" t="s">
        <v>11</v>
      </c>
      <c r="K313" s="45" t="s">
        <v>11</v>
      </c>
      <c r="L313" s="49">
        <v>85619.025000000009</v>
      </c>
      <c r="M313" s="50">
        <v>41715</v>
      </c>
      <c r="N313" s="51">
        <f t="shared" si="272"/>
        <v>0.48721648021569969</v>
      </c>
      <c r="O313" s="51" t="str">
        <f t="shared" si="273"/>
        <v>&gt;=20%-&lt;50%</v>
      </c>
      <c r="P313" s="50">
        <f t="shared" si="274"/>
        <v>44694.642857142862</v>
      </c>
      <c r="Q313" s="51">
        <f t="shared" si="275"/>
        <v>0.52201765737396399</v>
      </c>
      <c r="R313" s="52">
        <v>90035.4</v>
      </c>
      <c r="S313" s="53">
        <v>18840</v>
      </c>
      <c r="T313" s="54">
        <f t="shared" si="276"/>
        <v>0.20925102792901459</v>
      </c>
      <c r="U313" s="54" t="str">
        <f t="shared" si="277"/>
        <v>&gt;=20%-&lt;50%</v>
      </c>
      <c r="V313" s="53">
        <f t="shared" si="278"/>
        <v>20185.714285714286</v>
      </c>
      <c r="W313" s="54">
        <f t="shared" si="279"/>
        <v>0.22419752992394423</v>
      </c>
    </row>
    <row r="314" spans="1:23" x14ac:dyDescent="0.3">
      <c r="A314" s="8" t="s">
        <v>324</v>
      </c>
      <c r="B314" s="5" t="s">
        <v>325</v>
      </c>
      <c r="C314" s="46" t="s">
        <v>2647</v>
      </c>
      <c r="D314" s="46" t="s">
        <v>2648</v>
      </c>
      <c r="E314" s="46" t="s">
        <v>310</v>
      </c>
      <c r="F314" s="46" t="s">
        <v>311</v>
      </c>
      <c r="G314" s="46" t="s">
        <v>1898</v>
      </c>
      <c r="H314" s="47"/>
      <c r="I314" s="47" t="s">
        <v>1872</v>
      </c>
      <c r="J314" s="48" t="s">
        <v>11</v>
      </c>
      <c r="K314" s="45" t="s">
        <v>11</v>
      </c>
      <c r="L314" s="49">
        <v>100000</v>
      </c>
      <c r="M314" s="50">
        <v>139340</v>
      </c>
      <c r="N314" s="51">
        <f t="shared" si="272"/>
        <v>1.3934</v>
      </c>
      <c r="O314" s="51" t="str">
        <f t="shared" si="273"/>
        <v>120% equal &amp; above</v>
      </c>
      <c r="P314" s="50">
        <f t="shared" si="274"/>
        <v>149292.85714285716</v>
      </c>
      <c r="Q314" s="51">
        <f t="shared" si="275"/>
        <v>1.4929285714285716</v>
      </c>
      <c r="R314" s="52">
        <v>75000</v>
      </c>
      <c r="S314" s="53">
        <v>108690</v>
      </c>
      <c r="T314" s="54">
        <f t="shared" si="276"/>
        <v>1.4492</v>
      </c>
      <c r="U314" s="54" t="str">
        <f t="shared" si="277"/>
        <v>120% equal &amp; above</v>
      </c>
      <c r="V314" s="53">
        <f t="shared" si="278"/>
        <v>116453.57142857142</v>
      </c>
      <c r="W314" s="54">
        <f t="shared" si="279"/>
        <v>1.5527142857142857</v>
      </c>
    </row>
    <row r="315" spans="1:23" x14ac:dyDescent="0.3">
      <c r="A315" s="8" t="s">
        <v>415</v>
      </c>
      <c r="B315" s="5" t="s">
        <v>416</v>
      </c>
      <c r="C315" s="46" t="s">
        <v>1165</v>
      </c>
      <c r="D315" s="46" t="s">
        <v>81</v>
      </c>
      <c r="E315" s="46" t="s">
        <v>310</v>
      </c>
      <c r="F315" s="46" t="s">
        <v>311</v>
      </c>
      <c r="G315" s="46" t="s">
        <v>1905</v>
      </c>
      <c r="H315" s="47"/>
      <c r="I315" s="47" t="s">
        <v>1872</v>
      </c>
      <c r="J315" s="48" t="s">
        <v>11</v>
      </c>
      <c r="K315" s="45" t="s">
        <v>11</v>
      </c>
      <c r="L315" s="49">
        <v>100000</v>
      </c>
      <c r="M315" s="50">
        <v>68770</v>
      </c>
      <c r="N315" s="51">
        <f t="shared" si="272"/>
        <v>0.68769999999999998</v>
      </c>
      <c r="O315" s="51" t="str">
        <f t="shared" si="273"/>
        <v>&gt;=50%-&lt;80%</v>
      </c>
      <c r="P315" s="50">
        <f t="shared" si="274"/>
        <v>73682.142857142855</v>
      </c>
      <c r="Q315" s="51">
        <f t="shared" si="275"/>
        <v>0.73682142857142852</v>
      </c>
      <c r="R315" s="52">
        <v>75000</v>
      </c>
      <c r="S315" s="53">
        <v>61600</v>
      </c>
      <c r="T315" s="54">
        <f t="shared" si="276"/>
        <v>0.82133333333333336</v>
      </c>
      <c r="U315" s="54" t="str">
        <f t="shared" si="277"/>
        <v>&gt;=80%-&lt;100%</v>
      </c>
      <c r="V315" s="53">
        <f t="shared" si="278"/>
        <v>66000</v>
      </c>
      <c r="W315" s="54">
        <f t="shared" si="279"/>
        <v>0.88</v>
      </c>
    </row>
    <row r="316" spans="1:23" x14ac:dyDescent="0.3">
      <c r="A316" s="8" t="s">
        <v>307</v>
      </c>
      <c r="B316" s="5" t="s">
        <v>308</v>
      </c>
      <c r="C316" s="46" t="s">
        <v>333</v>
      </c>
      <c r="D316" s="46" t="s">
        <v>334</v>
      </c>
      <c r="E316" s="46" t="s">
        <v>310</v>
      </c>
      <c r="F316" s="46" t="s">
        <v>311</v>
      </c>
      <c r="G316" s="46" t="s">
        <v>1895</v>
      </c>
      <c r="H316" s="47"/>
      <c r="I316" s="47" t="s">
        <v>1872</v>
      </c>
      <c r="J316" s="48" t="s">
        <v>11</v>
      </c>
      <c r="K316" s="45" t="s">
        <v>11</v>
      </c>
      <c r="L316" s="49">
        <v>100000</v>
      </c>
      <c r="M316" s="50">
        <v>83010</v>
      </c>
      <c r="N316" s="51">
        <f t="shared" si="272"/>
        <v>0.83009999999999995</v>
      </c>
      <c r="O316" s="51" t="str">
        <f t="shared" si="273"/>
        <v>&gt;=80%-&lt;100%</v>
      </c>
      <c r="P316" s="50">
        <f t="shared" si="274"/>
        <v>88939.285714285725</v>
      </c>
      <c r="Q316" s="51">
        <f t="shared" si="275"/>
        <v>0.88939285714285721</v>
      </c>
      <c r="R316" s="52">
        <v>75000</v>
      </c>
      <c r="S316" s="53">
        <v>20240</v>
      </c>
      <c r="T316" s="54">
        <f t="shared" si="276"/>
        <v>0.26986666666666664</v>
      </c>
      <c r="U316" s="54" t="str">
        <f t="shared" si="277"/>
        <v>&gt;=20%-&lt;50%</v>
      </c>
      <c r="V316" s="53">
        <f t="shared" si="278"/>
        <v>21685.714285714286</v>
      </c>
      <c r="W316" s="54">
        <f t="shared" si="279"/>
        <v>0.28914285714285715</v>
      </c>
    </row>
    <row r="317" spans="1:23" x14ac:dyDescent="0.3">
      <c r="A317" s="8" t="s">
        <v>585</v>
      </c>
      <c r="B317" s="5" t="s">
        <v>586</v>
      </c>
      <c r="C317" s="46" t="s">
        <v>1285</v>
      </c>
      <c r="D317" s="46" t="s">
        <v>1286</v>
      </c>
      <c r="E317" s="46" t="s">
        <v>589</v>
      </c>
      <c r="F317" s="46" t="s">
        <v>311</v>
      </c>
      <c r="G317" s="46" t="s">
        <v>1922</v>
      </c>
      <c r="H317" s="47"/>
      <c r="I317" s="47" t="s">
        <v>1872</v>
      </c>
      <c r="J317" s="48" t="s">
        <v>11</v>
      </c>
      <c r="K317" s="45" t="s">
        <v>11</v>
      </c>
      <c r="L317" s="49">
        <v>60690</v>
      </c>
      <c r="M317" s="50">
        <v>61730</v>
      </c>
      <c r="N317" s="51">
        <f t="shared" si="272"/>
        <v>1.0171362662712145</v>
      </c>
      <c r="O317" s="51" t="str">
        <f t="shared" si="273"/>
        <v>&gt;=100%- &lt;120%</v>
      </c>
      <c r="P317" s="50">
        <f t="shared" si="274"/>
        <v>66139.285714285725</v>
      </c>
      <c r="Q317" s="51">
        <f t="shared" si="275"/>
        <v>1.0897888567191585</v>
      </c>
      <c r="R317" s="52">
        <v>112610.4</v>
      </c>
      <c r="S317" s="53">
        <v>116760</v>
      </c>
      <c r="T317" s="54">
        <f t="shared" si="276"/>
        <v>1.0368491720125317</v>
      </c>
      <c r="U317" s="54" t="str">
        <f t="shared" si="277"/>
        <v>&gt;=100%- &lt;120%</v>
      </c>
      <c r="V317" s="53">
        <f t="shared" si="278"/>
        <v>125100</v>
      </c>
      <c r="W317" s="54">
        <f t="shared" si="279"/>
        <v>1.1109098271562841</v>
      </c>
    </row>
    <row r="318" spans="1:23" x14ac:dyDescent="0.3">
      <c r="A318" s="8" t="s">
        <v>685</v>
      </c>
      <c r="B318" s="5" t="s">
        <v>686</v>
      </c>
      <c r="C318" s="46" t="s">
        <v>916</v>
      </c>
      <c r="D318" s="46" t="s">
        <v>917</v>
      </c>
      <c r="E318" s="46" t="s">
        <v>311</v>
      </c>
      <c r="F318" s="46" t="s">
        <v>311</v>
      </c>
      <c r="G318" s="46" t="s">
        <v>1958</v>
      </c>
      <c r="H318" s="47"/>
      <c r="I318" s="47" t="s">
        <v>1872</v>
      </c>
      <c r="J318" s="48" t="s">
        <v>11</v>
      </c>
      <c r="K318" s="45" t="s">
        <v>11</v>
      </c>
      <c r="L318" s="49">
        <v>105793.33333333333</v>
      </c>
      <c r="M318" s="50">
        <v>94670</v>
      </c>
      <c r="N318" s="51">
        <f t="shared" ref="N318:N338" si="280">IFERROR(M318/L318,2)</f>
        <v>0.89485789904845925</v>
      </c>
      <c r="O318" s="51" t="str">
        <f t="shared" ref="O318:O338" si="281">IF(N318&gt;=120%, "120% equal &amp; above", IF(N318&gt;=100%,"&gt;=100%- &lt;120%",IF(N318&gt;=80%,"&gt;=80%-&lt;100%",IF(N318&gt;=50%,"&gt;=50%-&lt;80%",IF(N318&gt;=20%,"&gt;=20%-&lt;50%","&lt;20%")))))</f>
        <v>&gt;=80%-&lt;100%</v>
      </c>
      <c r="P318" s="50">
        <f t="shared" ref="P318:P338" si="282">M318/$B$3*$B$2</f>
        <v>101432.14285714286</v>
      </c>
      <c r="Q318" s="51">
        <f t="shared" ref="Q318:Q338" si="283">IFERROR(P318/L318,2)</f>
        <v>0.95877632040906347</v>
      </c>
      <c r="R318" s="52">
        <v>65000</v>
      </c>
      <c r="S318" s="53">
        <v>53330</v>
      </c>
      <c r="T318" s="54">
        <f t="shared" ref="T318:T338" si="284">IFERROR(S318/R318,2)</f>
        <v>0.82046153846153846</v>
      </c>
      <c r="U318" s="54" t="str">
        <f t="shared" ref="U318:U338" si="285">IF(T318&gt;=120%, "120% equal &amp; above", IF(T318&gt;=100%,"&gt;=100%- &lt;120%",IF(T318&gt;=80%,"&gt;=80%-&lt;100%",IF(T318&gt;=50%,"&gt;=50%-&lt;80%",IF(T318&gt;=20%,"&gt;=20%-&lt;50%","&lt;20%")))))</f>
        <v>&gt;=80%-&lt;100%</v>
      </c>
      <c r="V318" s="53">
        <f t="shared" ref="V318:V338" si="286">S318/$B$3*$B$2</f>
        <v>57139.28571428571</v>
      </c>
      <c r="W318" s="54">
        <f t="shared" ref="W318:W338" si="287">IFERROR(V318/R318,2)</f>
        <v>0.87906593406593403</v>
      </c>
    </row>
    <row r="319" spans="1:23" x14ac:dyDescent="0.3">
      <c r="A319" s="8" t="s">
        <v>307</v>
      </c>
      <c r="B319" s="5" t="s">
        <v>308</v>
      </c>
      <c r="C319" s="46" t="s">
        <v>335</v>
      </c>
      <c r="D319" s="46" t="s">
        <v>336</v>
      </c>
      <c r="E319" s="46" t="s">
        <v>310</v>
      </c>
      <c r="F319" s="46" t="s">
        <v>311</v>
      </c>
      <c r="G319" s="46" t="s">
        <v>1890</v>
      </c>
      <c r="H319" s="47"/>
      <c r="I319" s="47" t="s">
        <v>1872</v>
      </c>
      <c r="J319" s="48" t="s">
        <v>11</v>
      </c>
      <c r="K319" s="45" t="s">
        <v>11</v>
      </c>
      <c r="L319" s="49">
        <v>120124.35</v>
      </c>
      <c r="M319" s="50">
        <v>148775</v>
      </c>
      <c r="N319" s="51">
        <f t="shared" si="280"/>
        <v>1.2385082624796719</v>
      </c>
      <c r="O319" s="51" t="str">
        <f t="shared" si="281"/>
        <v>120% equal &amp; above</v>
      </c>
      <c r="P319" s="50">
        <f t="shared" si="282"/>
        <v>159401.78571428571</v>
      </c>
      <c r="Q319" s="51">
        <f t="shared" si="283"/>
        <v>1.3269731383710772</v>
      </c>
      <c r="R319" s="52">
        <v>50000</v>
      </c>
      <c r="S319" s="53">
        <v>44400</v>
      </c>
      <c r="T319" s="54">
        <f t="shared" si="284"/>
        <v>0.88800000000000001</v>
      </c>
      <c r="U319" s="54" t="str">
        <f t="shared" si="285"/>
        <v>&gt;=80%-&lt;100%</v>
      </c>
      <c r="V319" s="53">
        <f t="shared" si="286"/>
        <v>47571.428571428572</v>
      </c>
      <c r="W319" s="54">
        <f t="shared" si="287"/>
        <v>0.9514285714285714</v>
      </c>
    </row>
    <row r="320" spans="1:23" x14ac:dyDescent="0.3">
      <c r="A320" s="8" t="s">
        <v>680</v>
      </c>
      <c r="B320" s="5" t="s">
        <v>681</v>
      </c>
      <c r="C320" s="46" t="s">
        <v>697</v>
      </c>
      <c r="D320" s="46" t="s">
        <v>698</v>
      </c>
      <c r="E320" s="46" t="s">
        <v>311</v>
      </c>
      <c r="F320" s="46" t="s">
        <v>311</v>
      </c>
      <c r="G320" s="46" t="s">
        <v>1931</v>
      </c>
      <c r="H320" s="47"/>
      <c r="I320" s="47" t="s">
        <v>1872</v>
      </c>
      <c r="J320" s="48" t="s">
        <v>11</v>
      </c>
      <c r="K320" s="45" t="s">
        <v>11</v>
      </c>
      <c r="L320" s="49">
        <v>100000</v>
      </c>
      <c r="M320" s="50">
        <v>84015</v>
      </c>
      <c r="N320" s="51">
        <f t="shared" si="280"/>
        <v>0.84014999999999995</v>
      </c>
      <c r="O320" s="51" t="str">
        <f t="shared" si="281"/>
        <v>&gt;=80%-&lt;100%</v>
      </c>
      <c r="P320" s="50">
        <f t="shared" si="282"/>
        <v>90016.07142857142</v>
      </c>
      <c r="Q320" s="51">
        <f t="shared" si="283"/>
        <v>0.9001607142857142</v>
      </c>
      <c r="R320" s="52">
        <v>70000</v>
      </c>
      <c r="S320" s="53">
        <v>91710</v>
      </c>
      <c r="T320" s="54">
        <f t="shared" si="284"/>
        <v>1.3101428571428571</v>
      </c>
      <c r="U320" s="54" t="str">
        <f t="shared" si="285"/>
        <v>120% equal &amp; above</v>
      </c>
      <c r="V320" s="53">
        <f t="shared" si="286"/>
        <v>98260.714285714275</v>
      </c>
      <c r="W320" s="54">
        <f t="shared" si="287"/>
        <v>1.4037244897959182</v>
      </c>
    </row>
    <row r="321" spans="1:23" x14ac:dyDescent="0.3">
      <c r="A321" s="8" t="s">
        <v>571</v>
      </c>
      <c r="B321" s="5" t="s">
        <v>572</v>
      </c>
      <c r="C321" s="46" t="s">
        <v>1638</v>
      </c>
      <c r="D321" s="46" t="s">
        <v>1639</v>
      </c>
      <c r="E321" s="46" t="s">
        <v>574</v>
      </c>
      <c r="F321" s="46" t="s">
        <v>311</v>
      </c>
      <c r="G321" s="46" t="s">
        <v>1917</v>
      </c>
      <c r="H321" s="47"/>
      <c r="I321" s="47" t="s">
        <v>1872</v>
      </c>
      <c r="J321" s="48" t="s">
        <v>11</v>
      </c>
      <c r="K321" s="45" t="s">
        <v>11</v>
      </c>
      <c r="L321" s="49">
        <v>100000</v>
      </c>
      <c r="M321" s="50">
        <v>72490</v>
      </c>
      <c r="N321" s="51">
        <f t="shared" si="280"/>
        <v>0.72489999999999999</v>
      </c>
      <c r="O321" s="51" t="str">
        <f t="shared" si="281"/>
        <v>&gt;=50%-&lt;80%</v>
      </c>
      <c r="P321" s="50">
        <f t="shared" si="282"/>
        <v>77667.857142857145</v>
      </c>
      <c r="Q321" s="51">
        <f t="shared" si="283"/>
        <v>0.77667857142857144</v>
      </c>
      <c r="R321" s="52">
        <v>70000</v>
      </c>
      <c r="S321" s="53">
        <v>21585</v>
      </c>
      <c r="T321" s="54">
        <f t="shared" si="284"/>
        <v>0.30835714285714283</v>
      </c>
      <c r="U321" s="54" t="str">
        <f t="shared" si="285"/>
        <v>&gt;=20%-&lt;50%</v>
      </c>
      <c r="V321" s="53">
        <f t="shared" si="286"/>
        <v>23126.785714285714</v>
      </c>
      <c r="W321" s="54">
        <f t="shared" si="287"/>
        <v>0.3303826530612245</v>
      </c>
    </row>
    <row r="322" spans="1:23" x14ac:dyDescent="0.3">
      <c r="A322" s="8" t="s">
        <v>571</v>
      </c>
      <c r="B322" s="5" t="s">
        <v>572</v>
      </c>
      <c r="C322" s="46" t="s">
        <v>580</v>
      </c>
      <c r="D322" s="46" t="s">
        <v>581</v>
      </c>
      <c r="E322" s="46" t="s">
        <v>574</v>
      </c>
      <c r="F322" s="46" t="s">
        <v>311</v>
      </c>
      <c r="G322" s="46" t="s">
        <v>1917</v>
      </c>
      <c r="H322" s="47"/>
      <c r="I322" s="47" t="s">
        <v>1872</v>
      </c>
      <c r="J322" s="48" t="s">
        <v>11</v>
      </c>
      <c r="K322" s="45" t="s">
        <v>11</v>
      </c>
      <c r="L322" s="49">
        <v>120000</v>
      </c>
      <c r="M322" s="50">
        <v>69965</v>
      </c>
      <c r="N322" s="51">
        <f t="shared" si="280"/>
        <v>0.58304166666666668</v>
      </c>
      <c r="O322" s="51" t="str">
        <f t="shared" si="281"/>
        <v>&gt;=50%-&lt;80%</v>
      </c>
      <c r="P322" s="50">
        <f t="shared" si="282"/>
        <v>74962.5</v>
      </c>
      <c r="Q322" s="51">
        <f t="shared" si="283"/>
        <v>0.62468749999999995</v>
      </c>
      <c r="R322" s="52">
        <v>50000</v>
      </c>
      <c r="S322" s="53">
        <v>0</v>
      </c>
      <c r="T322" s="54">
        <f t="shared" si="284"/>
        <v>0</v>
      </c>
      <c r="U322" s="54" t="str">
        <f t="shared" si="285"/>
        <v>&lt;20%</v>
      </c>
      <c r="V322" s="53">
        <f t="shared" si="286"/>
        <v>0</v>
      </c>
      <c r="W322" s="54">
        <f t="shared" si="287"/>
        <v>0</v>
      </c>
    </row>
    <row r="323" spans="1:23" x14ac:dyDescent="0.3">
      <c r="A323" s="8" t="s">
        <v>415</v>
      </c>
      <c r="B323" s="5" t="s">
        <v>416</v>
      </c>
      <c r="C323" s="46" t="s">
        <v>996</v>
      </c>
      <c r="D323" s="46" t="s">
        <v>997</v>
      </c>
      <c r="E323" s="46" t="s">
        <v>310</v>
      </c>
      <c r="F323" s="46" t="s">
        <v>311</v>
      </c>
      <c r="G323" s="46" t="s">
        <v>1906</v>
      </c>
      <c r="H323" s="47"/>
      <c r="I323" s="47" t="s">
        <v>1872</v>
      </c>
      <c r="J323" s="48" t="s">
        <v>11</v>
      </c>
      <c r="K323" s="45" t="s">
        <v>11</v>
      </c>
      <c r="L323" s="49">
        <v>85000</v>
      </c>
      <c r="M323" s="50">
        <v>88810</v>
      </c>
      <c r="N323" s="51">
        <f t="shared" si="280"/>
        <v>1.0448235294117647</v>
      </c>
      <c r="O323" s="51" t="str">
        <f t="shared" si="281"/>
        <v>&gt;=100%- &lt;120%</v>
      </c>
      <c r="P323" s="50">
        <f t="shared" si="282"/>
        <v>95153.57142857142</v>
      </c>
      <c r="Q323" s="51">
        <f t="shared" si="283"/>
        <v>1.1194537815126049</v>
      </c>
      <c r="R323" s="52">
        <v>85000</v>
      </c>
      <c r="S323" s="53">
        <v>41950</v>
      </c>
      <c r="T323" s="54">
        <f t="shared" si="284"/>
        <v>0.49352941176470588</v>
      </c>
      <c r="U323" s="54" t="str">
        <f t="shared" si="285"/>
        <v>&gt;=20%-&lt;50%</v>
      </c>
      <c r="V323" s="53">
        <f t="shared" si="286"/>
        <v>44946.428571428572</v>
      </c>
      <c r="W323" s="54">
        <f t="shared" si="287"/>
        <v>0.52878151260504203</v>
      </c>
    </row>
    <row r="324" spans="1:23" x14ac:dyDescent="0.3">
      <c r="A324" s="8" t="s">
        <v>785</v>
      </c>
      <c r="B324" s="5" t="s">
        <v>786</v>
      </c>
      <c r="C324" s="46" t="s">
        <v>835</v>
      </c>
      <c r="D324" s="46" t="s">
        <v>193</v>
      </c>
      <c r="E324" s="46" t="s">
        <v>789</v>
      </c>
      <c r="F324" s="46" t="s">
        <v>311</v>
      </c>
      <c r="G324" s="46" t="s">
        <v>1949</v>
      </c>
      <c r="H324" s="47"/>
      <c r="I324" s="47" t="s">
        <v>1872</v>
      </c>
      <c r="J324" s="48" t="s">
        <v>11</v>
      </c>
      <c r="K324" s="45" t="s">
        <v>11</v>
      </c>
      <c r="L324" s="49">
        <v>80000</v>
      </c>
      <c r="M324" s="50">
        <v>86090</v>
      </c>
      <c r="N324" s="51">
        <f t="shared" si="280"/>
        <v>1.076125</v>
      </c>
      <c r="O324" s="51" t="str">
        <f t="shared" si="281"/>
        <v>&gt;=100%- &lt;120%</v>
      </c>
      <c r="P324" s="50">
        <f t="shared" si="282"/>
        <v>92239.285714285725</v>
      </c>
      <c r="Q324" s="51">
        <f t="shared" si="283"/>
        <v>1.1529910714285716</v>
      </c>
      <c r="R324" s="52">
        <v>90000</v>
      </c>
      <c r="S324" s="53">
        <v>86895</v>
      </c>
      <c r="T324" s="54">
        <f t="shared" si="284"/>
        <v>0.96550000000000002</v>
      </c>
      <c r="U324" s="54" t="str">
        <f t="shared" si="285"/>
        <v>&gt;=80%-&lt;100%</v>
      </c>
      <c r="V324" s="53">
        <f t="shared" si="286"/>
        <v>93101.785714285725</v>
      </c>
      <c r="W324" s="54">
        <f t="shared" si="287"/>
        <v>1.0344642857142858</v>
      </c>
    </row>
    <row r="325" spans="1:23" x14ac:dyDescent="0.3">
      <c r="A325" s="8" t="s">
        <v>324</v>
      </c>
      <c r="B325" s="5" t="s">
        <v>325</v>
      </c>
      <c r="C325" s="46" t="s">
        <v>352</v>
      </c>
      <c r="D325" s="46" t="s">
        <v>353</v>
      </c>
      <c r="E325" s="46" t="s">
        <v>310</v>
      </c>
      <c r="F325" s="46" t="s">
        <v>311</v>
      </c>
      <c r="G325" s="46" t="s">
        <v>1898</v>
      </c>
      <c r="H325" s="47"/>
      <c r="I325" s="47" t="s">
        <v>1872</v>
      </c>
      <c r="J325" s="48" t="s">
        <v>11</v>
      </c>
      <c r="K325" s="45" t="s">
        <v>11</v>
      </c>
      <c r="L325" s="49">
        <v>85000</v>
      </c>
      <c r="M325" s="50">
        <v>43220</v>
      </c>
      <c r="N325" s="51">
        <f t="shared" si="280"/>
        <v>0.50847058823529412</v>
      </c>
      <c r="O325" s="51" t="str">
        <f t="shared" si="281"/>
        <v>&gt;=50%-&lt;80%</v>
      </c>
      <c r="P325" s="50">
        <f t="shared" si="282"/>
        <v>46307.142857142862</v>
      </c>
      <c r="Q325" s="51">
        <f t="shared" si="283"/>
        <v>0.5447899159663866</v>
      </c>
      <c r="R325" s="52">
        <v>85000</v>
      </c>
      <c r="S325" s="53">
        <v>70215</v>
      </c>
      <c r="T325" s="54">
        <f t="shared" si="284"/>
        <v>0.82605882352941173</v>
      </c>
      <c r="U325" s="54" t="str">
        <f t="shared" si="285"/>
        <v>&gt;=80%-&lt;100%</v>
      </c>
      <c r="V325" s="53">
        <f t="shared" si="286"/>
        <v>75230.357142857145</v>
      </c>
      <c r="W325" s="54">
        <f t="shared" si="287"/>
        <v>0.88506302521008406</v>
      </c>
    </row>
    <row r="326" spans="1:23" x14ac:dyDescent="0.3">
      <c r="A326" s="8" t="s">
        <v>324</v>
      </c>
      <c r="B326" s="5" t="s">
        <v>325</v>
      </c>
      <c r="C326" s="46" t="s">
        <v>874</v>
      </c>
      <c r="D326" s="46" t="s">
        <v>875</v>
      </c>
      <c r="E326" s="46" t="s">
        <v>310</v>
      </c>
      <c r="F326" s="46" t="s">
        <v>311</v>
      </c>
      <c r="G326" s="46" t="s">
        <v>1893</v>
      </c>
      <c r="H326" s="47"/>
      <c r="I326" s="47" t="s">
        <v>1872</v>
      </c>
      <c r="J326" s="48" t="s">
        <v>11</v>
      </c>
      <c r="K326" s="45" t="s">
        <v>11</v>
      </c>
      <c r="L326" s="49">
        <v>85000</v>
      </c>
      <c r="M326" s="50">
        <v>97850</v>
      </c>
      <c r="N326" s="51">
        <f t="shared" si="280"/>
        <v>1.1511764705882352</v>
      </c>
      <c r="O326" s="51" t="str">
        <f t="shared" si="281"/>
        <v>&gt;=100%- &lt;120%</v>
      </c>
      <c r="P326" s="50">
        <f t="shared" si="282"/>
        <v>104839.28571428572</v>
      </c>
      <c r="Q326" s="51">
        <f t="shared" si="283"/>
        <v>1.2334033613445379</v>
      </c>
      <c r="R326" s="52">
        <v>85000</v>
      </c>
      <c r="S326" s="53">
        <v>90030</v>
      </c>
      <c r="T326" s="54">
        <f t="shared" si="284"/>
        <v>1.0591764705882354</v>
      </c>
      <c r="U326" s="54" t="str">
        <f t="shared" si="285"/>
        <v>&gt;=100%- &lt;120%</v>
      </c>
      <c r="V326" s="53">
        <f t="shared" si="286"/>
        <v>96460.714285714275</v>
      </c>
      <c r="W326" s="54">
        <f t="shared" si="287"/>
        <v>1.1348319327731091</v>
      </c>
    </row>
    <row r="327" spans="1:23" x14ac:dyDescent="0.3">
      <c r="A327" s="8" t="s">
        <v>374</v>
      </c>
      <c r="B327" s="5" t="s">
        <v>375</v>
      </c>
      <c r="C327" s="46" t="s">
        <v>413</v>
      </c>
      <c r="D327" s="46" t="s">
        <v>414</v>
      </c>
      <c r="E327" s="46" t="s">
        <v>311</v>
      </c>
      <c r="F327" s="46" t="s">
        <v>311</v>
      </c>
      <c r="G327" s="46" t="s">
        <v>1902</v>
      </c>
      <c r="H327" s="47"/>
      <c r="I327" s="47" t="s">
        <v>1872</v>
      </c>
      <c r="J327" s="48" t="s">
        <v>11</v>
      </c>
      <c r="K327" s="45" t="s">
        <v>11</v>
      </c>
      <c r="L327" s="49">
        <v>70000</v>
      </c>
      <c r="M327" s="50">
        <v>69400</v>
      </c>
      <c r="N327" s="51">
        <f t="shared" si="280"/>
        <v>0.99142857142857144</v>
      </c>
      <c r="O327" s="51" t="str">
        <f t="shared" si="281"/>
        <v>&gt;=80%-&lt;100%</v>
      </c>
      <c r="P327" s="50">
        <f t="shared" si="282"/>
        <v>74357.142857142855</v>
      </c>
      <c r="Q327" s="51">
        <f t="shared" si="283"/>
        <v>1.0622448979591836</v>
      </c>
      <c r="R327" s="52">
        <v>100000</v>
      </c>
      <c r="S327" s="53">
        <v>113420</v>
      </c>
      <c r="T327" s="54">
        <f t="shared" si="284"/>
        <v>1.1342000000000001</v>
      </c>
      <c r="U327" s="54" t="str">
        <f t="shared" si="285"/>
        <v>&gt;=100%- &lt;120%</v>
      </c>
      <c r="V327" s="53">
        <f t="shared" si="286"/>
        <v>121521.42857142858</v>
      </c>
      <c r="W327" s="54">
        <f t="shared" si="287"/>
        <v>1.2152142857142858</v>
      </c>
    </row>
    <row r="328" spans="1:23" x14ac:dyDescent="0.3">
      <c r="A328" s="8" t="s">
        <v>685</v>
      </c>
      <c r="B328" s="5" t="s">
        <v>686</v>
      </c>
      <c r="C328" s="46" t="s">
        <v>925</v>
      </c>
      <c r="D328" s="46" t="s">
        <v>104</v>
      </c>
      <c r="E328" s="46" t="s">
        <v>311</v>
      </c>
      <c r="F328" s="46" t="s">
        <v>311</v>
      </c>
      <c r="G328" s="46" t="s">
        <v>1958</v>
      </c>
      <c r="H328" s="47"/>
      <c r="I328" s="47" t="s">
        <v>1872</v>
      </c>
      <c r="J328" s="48" t="s">
        <v>11</v>
      </c>
      <c r="K328" s="45" t="s">
        <v>11</v>
      </c>
      <c r="L328" s="49">
        <v>100000</v>
      </c>
      <c r="M328" s="50">
        <v>109205</v>
      </c>
      <c r="N328" s="51">
        <f t="shared" si="280"/>
        <v>1.09205</v>
      </c>
      <c r="O328" s="51" t="str">
        <f t="shared" si="281"/>
        <v>&gt;=100%- &lt;120%</v>
      </c>
      <c r="P328" s="50">
        <f t="shared" si="282"/>
        <v>117005.35714285714</v>
      </c>
      <c r="Q328" s="51">
        <f t="shared" si="283"/>
        <v>1.1700535714285714</v>
      </c>
      <c r="R328" s="52">
        <v>70000</v>
      </c>
      <c r="S328" s="53">
        <v>29035</v>
      </c>
      <c r="T328" s="54">
        <f t="shared" si="284"/>
        <v>0.41478571428571431</v>
      </c>
      <c r="U328" s="54" t="str">
        <f t="shared" si="285"/>
        <v>&gt;=20%-&lt;50%</v>
      </c>
      <c r="V328" s="53">
        <f t="shared" si="286"/>
        <v>31108.928571428572</v>
      </c>
      <c r="W328" s="54">
        <f t="shared" si="287"/>
        <v>0.44441326530612246</v>
      </c>
    </row>
    <row r="329" spans="1:23" x14ac:dyDescent="0.3">
      <c r="A329" s="8" t="s">
        <v>776</v>
      </c>
      <c r="B329" s="5" t="s">
        <v>777</v>
      </c>
      <c r="C329" s="46" t="s">
        <v>1582</v>
      </c>
      <c r="D329" s="46" t="s">
        <v>227</v>
      </c>
      <c r="E329" s="46" t="s">
        <v>574</v>
      </c>
      <c r="F329" s="46" t="s">
        <v>311</v>
      </c>
      <c r="G329" s="46" t="s">
        <v>1942</v>
      </c>
      <c r="H329" s="47"/>
      <c r="I329" s="47" t="s">
        <v>1872</v>
      </c>
      <c r="J329" s="48" t="s">
        <v>11</v>
      </c>
      <c r="K329" s="45" t="s">
        <v>11</v>
      </c>
      <c r="L329" s="49">
        <v>70000</v>
      </c>
      <c r="M329" s="50">
        <v>50535</v>
      </c>
      <c r="N329" s="51">
        <f t="shared" si="280"/>
        <v>0.72192857142857148</v>
      </c>
      <c r="O329" s="51" t="str">
        <f t="shared" si="281"/>
        <v>&gt;=50%-&lt;80%</v>
      </c>
      <c r="P329" s="50">
        <f t="shared" si="282"/>
        <v>54144.642857142862</v>
      </c>
      <c r="Q329" s="51">
        <f t="shared" si="283"/>
        <v>0.7734948979591838</v>
      </c>
      <c r="R329" s="52">
        <v>100000</v>
      </c>
      <c r="S329" s="53">
        <v>25410</v>
      </c>
      <c r="T329" s="54">
        <f t="shared" si="284"/>
        <v>0.25409999999999999</v>
      </c>
      <c r="U329" s="54" t="str">
        <f t="shared" si="285"/>
        <v>&gt;=20%-&lt;50%</v>
      </c>
      <c r="V329" s="53">
        <f t="shared" si="286"/>
        <v>27225</v>
      </c>
      <c r="W329" s="54">
        <f t="shared" si="287"/>
        <v>0.27224999999999999</v>
      </c>
    </row>
    <row r="330" spans="1:23" x14ac:dyDescent="0.3">
      <c r="A330" s="8" t="s">
        <v>776</v>
      </c>
      <c r="B330" s="5" t="s">
        <v>777</v>
      </c>
      <c r="C330" s="46" t="s">
        <v>1621</v>
      </c>
      <c r="D330" s="46" t="s">
        <v>1622</v>
      </c>
      <c r="E330" s="46" t="s">
        <v>574</v>
      </c>
      <c r="F330" s="46" t="s">
        <v>311</v>
      </c>
      <c r="G330" s="46" t="s">
        <v>1944</v>
      </c>
      <c r="H330" s="47"/>
      <c r="I330" s="47" t="s">
        <v>1872</v>
      </c>
      <c r="J330" s="48" t="s">
        <v>11</v>
      </c>
      <c r="K330" s="45" t="s">
        <v>11</v>
      </c>
      <c r="L330" s="49">
        <v>70000</v>
      </c>
      <c r="M330" s="50">
        <v>30470</v>
      </c>
      <c r="N330" s="51">
        <f t="shared" si="280"/>
        <v>0.43528571428571428</v>
      </c>
      <c r="O330" s="51" t="str">
        <f t="shared" si="281"/>
        <v>&gt;=20%-&lt;50%</v>
      </c>
      <c r="P330" s="50">
        <f t="shared" si="282"/>
        <v>32646.428571428572</v>
      </c>
      <c r="Q330" s="51">
        <f t="shared" si="283"/>
        <v>0.46637755102040818</v>
      </c>
      <c r="R330" s="52">
        <v>100000</v>
      </c>
      <c r="S330" s="53">
        <v>61270</v>
      </c>
      <c r="T330" s="54">
        <f t="shared" si="284"/>
        <v>0.61270000000000002</v>
      </c>
      <c r="U330" s="54" t="str">
        <f t="shared" si="285"/>
        <v>&gt;=50%-&lt;80%</v>
      </c>
      <c r="V330" s="53">
        <f t="shared" si="286"/>
        <v>65646.42857142858</v>
      </c>
      <c r="W330" s="54">
        <f t="shared" si="287"/>
        <v>0.65646428571428583</v>
      </c>
    </row>
    <row r="331" spans="1:23" x14ac:dyDescent="0.3">
      <c r="A331" s="8" t="s">
        <v>776</v>
      </c>
      <c r="B331" s="5" t="s">
        <v>777</v>
      </c>
      <c r="C331" s="46" t="s">
        <v>1596</v>
      </c>
      <c r="D331" s="46" t="s">
        <v>1597</v>
      </c>
      <c r="E331" s="46" t="s">
        <v>574</v>
      </c>
      <c r="F331" s="46" t="s">
        <v>311</v>
      </c>
      <c r="G331" s="46" t="s">
        <v>1962</v>
      </c>
      <c r="H331" s="47"/>
      <c r="I331" s="47" t="s">
        <v>1872</v>
      </c>
      <c r="J331" s="48" t="s">
        <v>11</v>
      </c>
      <c r="K331" s="45" t="s">
        <v>11</v>
      </c>
      <c r="L331" s="49">
        <v>50000</v>
      </c>
      <c r="M331" s="50">
        <v>16540</v>
      </c>
      <c r="N331" s="51">
        <f t="shared" si="280"/>
        <v>0.33079999999999998</v>
      </c>
      <c r="O331" s="51" t="str">
        <f t="shared" si="281"/>
        <v>&gt;=20%-&lt;50%</v>
      </c>
      <c r="P331" s="50">
        <f t="shared" si="282"/>
        <v>17721.428571428569</v>
      </c>
      <c r="Q331" s="51">
        <f t="shared" si="283"/>
        <v>0.35442857142857137</v>
      </c>
      <c r="R331" s="52">
        <v>120000</v>
      </c>
      <c r="S331" s="53">
        <v>50255</v>
      </c>
      <c r="T331" s="54">
        <f t="shared" si="284"/>
        <v>0.41879166666666667</v>
      </c>
      <c r="U331" s="54" t="str">
        <f t="shared" si="285"/>
        <v>&gt;=20%-&lt;50%</v>
      </c>
      <c r="V331" s="53">
        <f t="shared" si="286"/>
        <v>53844.642857142862</v>
      </c>
      <c r="W331" s="54">
        <f t="shared" si="287"/>
        <v>0.4487053571428572</v>
      </c>
    </row>
    <row r="332" spans="1:23" x14ac:dyDescent="0.3">
      <c r="A332" s="8" t="s">
        <v>776</v>
      </c>
      <c r="B332" s="5" t="s">
        <v>777</v>
      </c>
      <c r="C332" s="46" t="s">
        <v>1848</v>
      </c>
      <c r="D332" s="46" t="s">
        <v>1849</v>
      </c>
      <c r="E332" s="46" t="s">
        <v>574</v>
      </c>
      <c r="F332" s="46" t="s">
        <v>311</v>
      </c>
      <c r="G332" s="46" t="s">
        <v>1945</v>
      </c>
      <c r="H332" s="47"/>
      <c r="I332" s="47" t="s">
        <v>1872</v>
      </c>
      <c r="J332" s="48" t="s">
        <v>11</v>
      </c>
      <c r="K332" s="45" t="s">
        <v>11</v>
      </c>
      <c r="L332" s="49">
        <v>50000</v>
      </c>
      <c r="M332" s="50">
        <v>36920</v>
      </c>
      <c r="N332" s="51">
        <f t="shared" si="280"/>
        <v>0.73839999999999995</v>
      </c>
      <c r="O332" s="51" t="str">
        <f t="shared" si="281"/>
        <v>&gt;=50%-&lt;80%</v>
      </c>
      <c r="P332" s="50">
        <f t="shared" si="282"/>
        <v>39557.142857142862</v>
      </c>
      <c r="Q332" s="51">
        <f t="shared" si="283"/>
        <v>0.79114285714285726</v>
      </c>
      <c r="R332" s="52">
        <v>120000</v>
      </c>
      <c r="S332" s="53">
        <v>89325</v>
      </c>
      <c r="T332" s="54">
        <f t="shared" si="284"/>
        <v>0.74437500000000001</v>
      </c>
      <c r="U332" s="54" t="str">
        <f t="shared" si="285"/>
        <v>&gt;=50%-&lt;80%</v>
      </c>
      <c r="V332" s="53">
        <f t="shared" si="286"/>
        <v>95705.357142857145</v>
      </c>
      <c r="W332" s="54">
        <f t="shared" si="287"/>
        <v>0.79754464285714288</v>
      </c>
    </row>
    <row r="333" spans="1:23" x14ac:dyDescent="0.3">
      <c r="A333" s="8" t="s">
        <v>785</v>
      </c>
      <c r="B333" s="5" t="s">
        <v>786</v>
      </c>
      <c r="C333" s="46" t="s">
        <v>2774</v>
      </c>
      <c r="D333" s="46" t="s">
        <v>2775</v>
      </c>
      <c r="E333" s="46" t="s">
        <v>789</v>
      </c>
      <c r="F333" s="46" t="s">
        <v>311</v>
      </c>
      <c r="G333" s="46" t="s">
        <v>1963</v>
      </c>
      <c r="H333" s="47"/>
      <c r="I333" s="47" t="s">
        <v>1872</v>
      </c>
      <c r="J333" s="48" t="s">
        <v>11</v>
      </c>
      <c r="K333" s="45" t="s">
        <v>11</v>
      </c>
      <c r="L333" s="49">
        <v>100000</v>
      </c>
      <c r="M333" s="50">
        <v>57880</v>
      </c>
      <c r="N333" s="51">
        <f t="shared" si="280"/>
        <v>0.57879999999999998</v>
      </c>
      <c r="O333" s="51" t="str">
        <f t="shared" si="281"/>
        <v>&gt;=50%-&lt;80%</v>
      </c>
      <c r="P333" s="50">
        <f t="shared" si="282"/>
        <v>62014.285714285717</v>
      </c>
      <c r="Q333" s="51">
        <f t="shared" si="283"/>
        <v>0.62014285714285722</v>
      </c>
      <c r="R333" s="52">
        <v>70000</v>
      </c>
      <c r="S333" s="53">
        <v>48280</v>
      </c>
      <c r="T333" s="54">
        <f t="shared" si="284"/>
        <v>0.68971428571428572</v>
      </c>
      <c r="U333" s="54" t="str">
        <f t="shared" si="285"/>
        <v>&gt;=50%-&lt;80%</v>
      </c>
      <c r="V333" s="53">
        <f t="shared" si="286"/>
        <v>51728.571428571428</v>
      </c>
      <c r="W333" s="54">
        <f t="shared" si="287"/>
        <v>0.73897959183673467</v>
      </c>
    </row>
    <row r="334" spans="1:23" x14ac:dyDescent="0.3">
      <c r="A334" s="8" t="s">
        <v>585</v>
      </c>
      <c r="B334" s="5" t="s">
        <v>586</v>
      </c>
      <c r="C334" s="46" t="s">
        <v>1287</v>
      </c>
      <c r="D334" s="46" t="s">
        <v>1288</v>
      </c>
      <c r="E334" s="46" t="s">
        <v>589</v>
      </c>
      <c r="F334" s="46" t="s">
        <v>311</v>
      </c>
      <c r="G334" s="46" t="s">
        <v>1922</v>
      </c>
      <c r="H334" s="47"/>
      <c r="I334" s="47" t="s">
        <v>1872</v>
      </c>
      <c r="J334" s="48" t="s">
        <v>11</v>
      </c>
      <c r="K334" s="45" t="s">
        <v>11</v>
      </c>
      <c r="L334" s="49">
        <v>84701.700000000012</v>
      </c>
      <c r="M334" s="50">
        <v>80870</v>
      </c>
      <c r="N334" s="51">
        <f t="shared" si="280"/>
        <v>0.95476241917222426</v>
      </c>
      <c r="O334" s="51" t="str">
        <f t="shared" si="281"/>
        <v>&gt;=80%-&lt;100%</v>
      </c>
      <c r="P334" s="50">
        <f t="shared" si="282"/>
        <v>86646.42857142858</v>
      </c>
      <c r="Q334" s="51">
        <f t="shared" si="283"/>
        <v>1.0229597348273833</v>
      </c>
      <c r="R334" s="52">
        <v>83697.599999999991</v>
      </c>
      <c r="S334" s="53">
        <v>65350</v>
      </c>
      <c r="T334" s="54">
        <f t="shared" si="284"/>
        <v>0.78078702376173281</v>
      </c>
      <c r="U334" s="54" t="str">
        <f t="shared" si="285"/>
        <v>&gt;=50%-&lt;80%</v>
      </c>
      <c r="V334" s="53">
        <f t="shared" si="286"/>
        <v>70017.857142857145</v>
      </c>
      <c r="W334" s="54">
        <f t="shared" si="287"/>
        <v>0.83655752545899942</v>
      </c>
    </row>
    <row r="335" spans="1:23" x14ac:dyDescent="0.3">
      <c r="A335" s="8" t="s">
        <v>469</v>
      </c>
      <c r="B335" s="5" t="s">
        <v>470</v>
      </c>
      <c r="C335" s="46" t="s">
        <v>565</v>
      </c>
      <c r="D335" s="46" t="s">
        <v>566</v>
      </c>
      <c r="E335" s="46" t="s">
        <v>473</v>
      </c>
      <c r="F335" s="46" t="s">
        <v>311</v>
      </c>
      <c r="G335" s="46" t="s">
        <v>1913</v>
      </c>
      <c r="H335" s="47"/>
      <c r="I335" s="47" t="s">
        <v>1872</v>
      </c>
      <c r="J335" s="48" t="s">
        <v>11</v>
      </c>
      <c r="K335" s="45" t="s">
        <v>11</v>
      </c>
      <c r="L335" s="49">
        <v>93382.200000000012</v>
      </c>
      <c r="M335" s="50">
        <v>105690</v>
      </c>
      <c r="N335" s="51">
        <f t="shared" si="280"/>
        <v>1.1318002788539998</v>
      </c>
      <c r="O335" s="51" t="str">
        <f t="shared" si="281"/>
        <v>&gt;=100%- &lt;120%</v>
      </c>
      <c r="P335" s="50">
        <f t="shared" si="282"/>
        <v>113239.28571428572</v>
      </c>
      <c r="Q335" s="51">
        <f t="shared" si="283"/>
        <v>1.2126431559149999</v>
      </c>
      <c r="R335" s="52">
        <v>73574.2</v>
      </c>
      <c r="S335" s="53">
        <v>16650</v>
      </c>
      <c r="T335" s="54">
        <f t="shared" si="284"/>
        <v>0.22630215483144908</v>
      </c>
      <c r="U335" s="54" t="str">
        <f t="shared" si="285"/>
        <v>&gt;=20%-&lt;50%</v>
      </c>
      <c r="V335" s="53">
        <f t="shared" si="286"/>
        <v>17839.285714285714</v>
      </c>
      <c r="W335" s="54">
        <f t="shared" si="287"/>
        <v>0.24246659446226687</v>
      </c>
    </row>
    <row r="336" spans="1:23" x14ac:dyDescent="0.3">
      <c r="A336" s="8" t="s">
        <v>770</v>
      </c>
      <c r="B336" s="5" t="s">
        <v>771</v>
      </c>
      <c r="C336" s="46" t="s">
        <v>1389</v>
      </c>
      <c r="D336" s="46" t="s">
        <v>1390</v>
      </c>
      <c r="E336" s="46" t="s">
        <v>574</v>
      </c>
      <c r="F336" s="46" t="s">
        <v>311</v>
      </c>
      <c r="G336" s="46" t="s">
        <v>1888</v>
      </c>
      <c r="H336" s="47"/>
      <c r="I336" s="47" t="s">
        <v>1872</v>
      </c>
      <c r="J336" s="48" t="s">
        <v>11</v>
      </c>
      <c r="K336" s="45" t="s">
        <v>11</v>
      </c>
      <c r="L336" s="49">
        <v>100000</v>
      </c>
      <c r="M336" s="50">
        <v>88105</v>
      </c>
      <c r="N336" s="51">
        <f t="shared" si="280"/>
        <v>0.88105</v>
      </c>
      <c r="O336" s="51" t="str">
        <f t="shared" si="281"/>
        <v>&gt;=80%-&lt;100%</v>
      </c>
      <c r="P336" s="50">
        <f t="shared" si="282"/>
        <v>94398.214285714275</v>
      </c>
      <c r="Q336" s="51">
        <f t="shared" si="283"/>
        <v>0.94398214285714277</v>
      </c>
      <c r="R336" s="52">
        <v>66719</v>
      </c>
      <c r="S336" s="53">
        <v>61305</v>
      </c>
      <c r="T336" s="54">
        <f t="shared" si="284"/>
        <v>0.91885369984562115</v>
      </c>
      <c r="U336" s="54" t="str">
        <f t="shared" si="285"/>
        <v>&gt;=80%-&lt;100%</v>
      </c>
      <c r="V336" s="53">
        <f t="shared" si="286"/>
        <v>65683.92857142858</v>
      </c>
      <c r="W336" s="54">
        <f t="shared" si="287"/>
        <v>0.98448610697745143</v>
      </c>
    </row>
    <row r="337" spans="1:23" x14ac:dyDescent="0.3">
      <c r="A337" s="8" t="s">
        <v>785</v>
      </c>
      <c r="B337" s="5" t="s">
        <v>786</v>
      </c>
      <c r="C337" s="46" t="s">
        <v>889</v>
      </c>
      <c r="D337" s="46" t="s">
        <v>35</v>
      </c>
      <c r="E337" s="46" t="s">
        <v>789</v>
      </c>
      <c r="F337" s="46" t="s">
        <v>311</v>
      </c>
      <c r="G337" s="46" t="s">
        <v>1948</v>
      </c>
      <c r="H337" s="47"/>
      <c r="I337" s="47" t="s">
        <v>1872</v>
      </c>
      <c r="J337" s="48" t="s">
        <v>11</v>
      </c>
      <c r="K337" s="45" t="s">
        <v>11</v>
      </c>
      <c r="L337" s="49">
        <v>46644.525000000001</v>
      </c>
      <c r="M337" s="50">
        <v>25780</v>
      </c>
      <c r="N337" s="51">
        <f t="shared" si="280"/>
        <v>0.55269080347586341</v>
      </c>
      <c r="O337" s="51" t="str">
        <f t="shared" si="281"/>
        <v>&gt;=50%-&lt;80%</v>
      </c>
      <c r="P337" s="50">
        <f t="shared" si="282"/>
        <v>27621.428571428569</v>
      </c>
      <c r="Q337" s="51">
        <f t="shared" si="283"/>
        <v>0.5921687180098536</v>
      </c>
      <c r="R337" s="52">
        <v>120000</v>
      </c>
      <c r="S337" s="53">
        <v>37765</v>
      </c>
      <c r="T337" s="54">
        <f t="shared" si="284"/>
        <v>0.31470833333333331</v>
      </c>
      <c r="U337" s="54" t="str">
        <f t="shared" si="285"/>
        <v>&gt;=20%-&lt;50%</v>
      </c>
      <c r="V337" s="53">
        <f t="shared" si="286"/>
        <v>40462.5</v>
      </c>
      <c r="W337" s="54">
        <f t="shared" si="287"/>
        <v>0.33718749999999997</v>
      </c>
    </row>
    <row r="338" spans="1:23" x14ac:dyDescent="0.3">
      <c r="A338" s="8" t="s">
        <v>585</v>
      </c>
      <c r="B338" s="5" t="s">
        <v>586</v>
      </c>
      <c r="C338" s="46" t="s">
        <v>1014</v>
      </c>
      <c r="D338" s="46" t="s">
        <v>267</v>
      </c>
      <c r="E338" s="46" t="s">
        <v>589</v>
      </c>
      <c r="F338" s="46" t="s">
        <v>311</v>
      </c>
      <c r="G338" s="46" t="s">
        <v>1918</v>
      </c>
      <c r="H338" s="47"/>
      <c r="I338" s="47" t="s">
        <v>1872</v>
      </c>
      <c r="J338" s="48" t="s">
        <v>11</v>
      </c>
      <c r="K338" s="45" t="s">
        <v>11</v>
      </c>
      <c r="L338" s="49">
        <v>140387.28</v>
      </c>
      <c r="M338" s="50">
        <v>88835</v>
      </c>
      <c r="N338" s="51">
        <f t="shared" si="280"/>
        <v>0.63278524948983983</v>
      </c>
      <c r="O338" s="51" t="str">
        <f t="shared" si="281"/>
        <v>&gt;=50%-&lt;80%</v>
      </c>
      <c r="P338" s="50">
        <f t="shared" si="282"/>
        <v>95180.357142857145</v>
      </c>
      <c r="Q338" s="51">
        <f t="shared" si="283"/>
        <v>0.67798419588197123</v>
      </c>
      <c r="R338" s="52">
        <v>26000</v>
      </c>
      <c r="S338" s="53">
        <v>17080</v>
      </c>
      <c r="T338" s="54">
        <f t="shared" si="284"/>
        <v>0.65692307692307694</v>
      </c>
      <c r="U338" s="54" t="str">
        <f t="shared" si="285"/>
        <v>&gt;=50%-&lt;80%</v>
      </c>
      <c r="V338" s="53">
        <f t="shared" si="286"/>
        <v>18300</v>
      </c>
      <c r="W338" s="54">
        <f t="shared" si="287"/>
        <v>0.7038461538461539</v>
      </c>
    </row>
    <row r="339" spans="1:23" x14ac:dyDescent="0.3">
      <c r="A339" s="8" t="s">
        <v>469</v>
      </c>
      <c r="B339" s="5" t="s">
        <v>470</v>
      </c>
      <c r="C339" s="46" t="s">
        <v>476</v>
      </c>
      <c r="D339" s="46" t="s">
        <v>199</v>
      </c>
      <c r="E339" s="46" t="s">
        <v>473</v>
      </c>
      <c r="F339" s="46" t="s">
        <v>311</v>
      </c>
      <c r="G339" s="46" t="s">
        <v>1910</v>
      </c>
      <c r="H339" s="47"/>
      <c r="I339" s="47" t="s">
        <v>1872</v>
      </c>
      <c r="J339" s="48" t="s">
        <v>11</v>
      </c>
      <c r="K339" s="45"/>
      <c r="L339" s="49">
        <v>165842.82</v>
      </c>
      <c r="M339" s="50">
        <v>161360</v>
      </c>
      <c r="N339" s="51">
        <f t="shared" ref="N339:N348" si="288">IFERROR(M339/L339,2)</f>
        <v>0.97296946590753819</v>
      </c>
      <c r="O339" s="51" t="str">
        <f t="shared" ref="O339:O348" si="289">IF(N339&gt;=120%, "120% equal &amp; above", IF(N339&gt;=100%,"&gt;=100%- &lt;120%",IF(N339&gt;=80%,"&gt;=80%-&lt;100%",IF(N339&gt;=50%,"&gt;=50%-&lt;80%",IF(N339&gt;=20%,"&gt;=20%-&lt;50%","&lt;20%")))))</f>
        <v>&gt;=80%-&lt;100%</v>
      </c>
      <c r="P339" s="50">
        <f t="shared" ref="P339:P348" si="290">M339/$B$3*$B$2</f>
        <v>172885.71428571429</v>
      </c>
      <c r="Q339" s="51">
        <f t="shared" ref="Q339:Q348" si="291">IFERROR(P339/L339,2)</f>
        <v>1.0424672849009338</v>
      </c>
      <c r="R339" s="52"/>
      <c r="S339" s="53">
        <v>84045</v>
      </c>
      <c r="T339" s="54">
        <f t="shared" ref="T339:T348" si="292">IFERROR(S339/R339,2)</f>
        <v>2</v>
      </c>
      <c r="U339" s="54" t="str">
        <f t="shared" ref="U339:U348" si="293">IF(T339&gt;=120%, "120% equal &amp; above", IF(T339&gt;=100%,"&gt;=100%- &lt;120%",IF(T339&gt;=80%,"&gt;=80%-&lt;100%",IF(T339&gt;=50%,"&gt;=50%-&lt;80%",IF(T339&gt;=20%,"&gt;=20%-&lt;50%","&lt;20%")))))</f>
        <v>120% equal &amp; above</v>
      </c>
      <c r="V339" s="53">
        <f t="shared" ref="V339:V348" si="294">S339/$B$3*$B$2</f>
        <v>90048.214285714275</v>
      </c>
      <c r="W339" s="54">
        <f t="shared" ref="W339:W348" si="295">IFERROR(V339/R339,2)</f>
        <v>2</v>
      </c>
    </row>
    <row r="340" spans="1:23" x14ac:dyDescent="0.3">
      <c r="A340" s="8" t="s">
        <v>785</v>
      </c>
      <c r="B340" s="5" t="s">
        <v>786</v>
      </c>
      <c r="C340" s="46" t="s">
        <v>1806</v>
      </c>
      <c r="D340" s="46" t="s">
        <v>95</v>
      </c>
      <c r="E340" s="46" t="s">
        <v>789</v>
      </c>
      <c r="F340" s="46" t="s">
        <v>311</v>
      </c>
      <c r="G340" s="46" t="s">
        <v>1947</v>
      </c>
      <c r="H340" s="47"/>
      <c r="I340" s="47" t="s">
        <v>1872</v>
      </c>
      <c r="J340" s="48" t="s">
        <v>11</v>
      </c>
      <c r="K340" s="45" t="s">
        <v>11</v>
      </c>
      <c r="L340" s="49">
        <v>45000</v>
      </c>
      <c r="M340" s="50">
        <v>41910</v>
      </c>
      <c r="N340" s="51">
        <f t="shared" si="288"/>
        <v>0.93133333333333335</v>
      </c>
      <c r="O340" s="51" t="str">
        <f t="shared" si="289"/>
        <v>&gt;=80%-&lt;100%</v>
      </c>
      <c r="P340" s="50">
        <f t="shared" si="290"/>
        <v>44903.571428571428</v>
      </c>
      <c r="Q340" s="51">
        <f t="shared" si="291"/>
        <v>0.99785714285714289</v>
      </c>
      <c r="R340" s="52">
        <v>120713.59999999999</v>
      </c>
      <c r="S340" s="53">
        <v>69005</v>
      </c>
      <c r="T340" s="54">
        <f t="shared" si="292"/>
        <v>0.57164230045330444</v>
      </c>
      <c r="U340" s="54" t="str">
        <f t="shared" si="293"/>
        <v>&gt;=50%-&lt;80%</v>
      </c>
      <c r="V340" s="53">
        <f t="shared" si="294"/>
        <v>73933.92857142858</v>
      </c>
      <c r="W340" s="54">
        <f t="shared" si="295"/>
        <v>0.6124738933428262</v>
      </c>
    </row>
    <row r="341" spans="1:23" x14ac:dyDescent="0.3">
      <c r="A341" s="8" t="s">
        <v>633</v>
      </c>
      <c r="B341" s="5" t="s">
        <v>128</v>
      </c>
      <c r="C341" s="46" t="s">
        <v>656</v>
      </c>
      <c r="D341" s="46" t="s">
        <v>657</v>
      </c>
      <c r="E341" s="46" t="s">
        <v>589</v>
      </c>
      <c r="F341" s="46" t="s">
        <v>311</v>
      </c>
      <c r="G341" s="46" t="s">
        <v>1925</v>
      </c>
      <c r="H341" s="47"/>
      <c r="I341" s="47" t="s">
        <v>1872</v>
      </c>
      <c r="J341" s="48" t="s">
        <v>11</v>
      </c>
      <c r="K341" s="45" t="s">
        <v>11</v>
      </c>
      <c r="L341" s="49">
        <v>69423.75</v>
      </c>
      <c r="M341" s="50">
        <v>11650</v>
      </c>
      <c r="N341" s="51">
        <f t="shared" si="288"/>
        <v>0.16781000738219989</v>
      </c>
      <c r="O341" s="51" t="str">
        <f t="shared" si="289"/>
        <v>&lt;20%</v>
      </c>
      <c r="P341" s="50">
        <f t="shared" si="290"/>
        <v>12482.142857142857</v>
      </c>
      <c r="Q341" s="51">
        <f t="shared" si="291"/>
        <v>0.17979643648092847</v>
      </c>
      <c r="R341" s="52">
        <v>95950.399999999994</v>
      </c>
      <c r="S341" s="53">
        <v>69660</v>
      </c>
      <c r="T341" s="54">
        <f t="shared" si="292"/>
        <v>0.72600010005169346</v>
      </c>
      <c r="U341" s="54" t="str">
        <f t="shared" si="293"/>
        <v>&gt;=50%-&lt;80%</v>
      </c>
      <c r="V341" s="53">
        <f t="shared" si="294"/>
        <v>74635.714285714275</v>
      </c>
      <c r="W341" s="54">
        <f t="shared" si="295"/>
        <v>0.77785725005538575</v>
      </c>
    </row>
    <row r="342" spans="1:23" x14ac:dyDescent="0.3">
      <c r="A342" s="8" t="s">
        <v>415</v>
      </c>
      <c r="B342" s="5" t="s">
        <v>416</v>
      </c>
      <c r="C342" s="46" t="s">
        <v>1417</v>
      </c>
      <c r="D342" s="46" t="s">
        <v>1418</v>
      </c>
      <c r="E342" s="46" t="s">
        <v>310</v>
      </c>
      <c r="F342" s="46" t="s">
        <v>311</v>
      </c>
      <c r="G342" s="46" t="s">
        <v>1903</v>
      </c>
      <c r="H342" s="47"/>
      <c r="I342" s="47" t="s">
        <v>1872</v>
      </c>
      <c r="J342" s="48" t="s">
        <v>11</v>
      </c>
      <c r="K342" s="45" t="s">
        <v>11</v>
      </c>
      <c r="L342" s="49">
        <v>65000</v>
      </c>
      <c r="M342" s="50">
        <v>72160</v>
      </c>
      <c r="N342" s="51">
        <f t="shared" si="288"/>
        <v>1.110153846153846</v>
      </c>
      <c r="O342" s="51" t="str">
        <f t="shared" si="289"/>
        <v>&gt;=100%- &lt;120%</v>
      </c>
      <c r="P342" s="50">
        <f t="shared" si="290"/>
        <v>77314.285714285725</v>
      </c>
      <c r="Q342" s="51">
        <f t="shared" si="291"/>
        <v>1.1894505494505496</v>
      </c>
      <c r="R342" s="52">
        <v>100000</v>
      </c>
      <c r="S342" s="53">
        <v>65300</v>
      </c>
      <c r="T342" s="54">
        <f t="shared" si="292"/>
        <v>0.65300000000000002</v>
      </c>
      <c r="U342" s="54" t="str">
        <f t="shared" si="293"/>
        <v>&gt;=50%-&lt;80%</v>
      </c>
      <c r="V342" s="53">
        <f t="shared" si="294"/>
        <v>69964.285714285725</v>
      </c>
      <c r="W342" s="54">
        <f t="shared" si="295"/>
        <v>0.69964285714285723</v>
      </c>
    </row>
    <row r="343" spans="1:23" x14ac:dyDescent="0.3">
      <c r="A343" s="8" t="s">
        <v>307</v>
      </c>
      <c r="B343" s="5" t="s">
        <v>308</v>
      </c>
      <c r="C343" s="46" t="s">
        <v>1786</v>
      </c>
      <c r="D343" s="46" t="s">
        <v>1787</v>
      </c>
      <c r="E343" s="46" t="s">
        <v>310</v>
      </c>
      <c r="F343" s="46" t="s">
        <v>311</v>
      </c>
      <c r="G343" s="46" t="s">
        <v>1892</v>
      </c>
      <c r="H343" s="47"/>
      <c r="I343" s="47" t="s">
        <v>1872</v>
      </c>
      <c r="J343" s="48" t="s">
        <v>11</v>
      </c>
      <c r="K343" s="45" t="s">
        <v>11</v>
      </c>
      <c r="L343" s="49">
        <v>13000</v>
      </c>
      <c r="M343" s="50">
        <v>39325</v>
      </c>
      <c r="N343" s="51">
        <f t="shared" si="288"/>
        <v>3.0249999999999999</v>
      </c>
      <c r="O343" s="51" t="str">
        <f t="shared" si="289"/>
        <v>120% equal &amp; above</v>
      </c>
      <c r="P343" s="50">
        <f t="shared" si="290"/>
        <v>42133.928571428572</v>
      </c>
      <c r="Q343" s="51">
        <f t="shared" si="291"/>
        <v>3.2410714285714288</v>
      </c>
      <c r="R343" s="52">
        <v>150000</v>
      </c>
      <c r="S343" s="53">
        <v>154420</v>
      </c>
      <c r="T343" s="54">
        <f t="shared" si="292"/>
        <v>1.0294666666666668</v>
      </c>
      <c r="U343" s="54" t="str">
        <f t="shared" si="293"/>
        <v>&gt;=100%- &lt;120%</v>
      </c>
      <c r="V343" s="53">
        <f t="shared" si="294"/>
        <v>165450</v>
      </c>
      <c r="W343" s="54">
        <f t="shared" si="295"/>
        <v>1.103</v>
      </c>
    </row>
    <row r="344" spans="1:23" x14ac:dyDescent="0.3">
      <c r="A344" s="8" t="s">
        <v>667</v>
      </c>
      <c r="B344" s="5" t="s">
        <v>668</v>
      </c>
      <c r="C344" s="46" t="s">
        <v>2076</v>
      </c>
      <c r="D344" s="46" t="s">
        <v>149</v>
      </c>
      <c r="E344" s="46" t="s">
        <v>589</v>
      </c>
      <c r="F344" s="46" t="s">
        <v>311</v>
      </c>
      <c r="G344" s="46" t="s">
        <v>1886</v>
      </c>
      <c r="H344" s="47"/>
      <c r="I344" s="47" t="s">
        <v>1872</v>
      </c>
      <c r="J344" s="48" t="s">
        <v>11</v>
      </c>
      <c r="K344" s="45" t="s">
        <v>11</v>
      </c>
      <c r="L344" s="49">
        <v>81043.875</v>
      </c>
      <c r="M344" s="50">
        <v>42970</v>
      </c>
      <c r="N344" s="51">
        <f t="shared" si="288"/>
        <v>0.53020663190154715</v>
      </c>
      <c r="O344" s="51" t="str">
        <f t="shared" si="289"/>
        <v>&gt;=50%-&lt;80%</v>
      </c>
      <c r="P344" s="50">
        <f t="shared" si="290"/>
        <v>46039.28571428571</v>
      </c>
      <c r="Q344" s="51">
        <f t="shared" si="291"/>
        <v>0.56807853418022902</v>
      </c>
      <c r="R344" s="52">
        <v>81432</v>
      </c>
      <c r="S344" s="53">
        <v>59700</v>
      </c>
      <c r="T344" s="54">
        <f t="shared" si="292"/>
        <v>0.73312702623047454</v>
      </c>
      <c r="U344" s="54" t="str">
        <f t="shared" si="293"/>
        <v>&gt;=50%-&lt;80%</v>
      </c>
      <c r="V344" s="53">
        <f t="shared" si="294"/>
        <v>63964.285714285717</v>
      </c>
      <c r="W344" s="54">
        <f t="shared" si="295"/>
        <v>0.78549324238979412</v>
      </c>
    </row>
    <row r="345" spans="1:23" x14ac:dyDescent="0.3">
      <c r="A345" s="8" t="s">
        <v>469</v>
      </c>
      <c r="B345" s="5" t="s">
        <v>470</v>
      </c>
      <c r="C345" s="46" t="s">
        <v>1412</v>
      </c>
      <c r="D345" s="46" t="s">
        <v>49</v>
      </c>
      <c r="E345" s="46" t="s">
        <v>473</v>
      </c>
      <c r="F345" s="46" t="s">
        <v>311</v>
      </c>
      <c r="G345" s="46" t="s">
        <v>1910</v>
      </c>
      <c r="H345" s="47"/>
      <c r="I345" s="47" t="s">
        <v>1872</v>
      </c>
      <c r="J345" s="48" t="s">
        <v>11</v>
      </c>
      <c r="K345" s="45" t="s">
        <v>11</v>
      </c>
      <c r="L345" s="49">
        <v>73578.375</v>
      </c>
      <c r="M345" s="50">
        <v>49265</v>
      </c>
      <c r="N345" s="51">
        <f t="shared" si="288"/>
        <v>0.66955814123375246</v>
      </c>
      <c r="O345" s="51" t="str">
        <f t="shared" si="289"/>
        <v>&gt;=50%-&lt;80%</v>
      </c>
      <c r="P345" s="50">
        <f t="shared" si="290"/>
        <v>52783.928571428572</v>
      </c>
      <c r="Q345" s="51">
        <f t="shared" si="291"/>
        <v>0.71738372275044904</v>
      </c>
      <c r="R345" s="52">
        <v>88512.2</v>
      </c>
      <c r="S345" s="53">
        <v>37700</v>
      </c>
      <c r="T345" s="54">
        <f t="shared" si="292"/>
        <v>0.42592998479305677</v>
      </c>
      <c r="U345" s="54" t="str">
        <f t="shared" si="293"/>
        <v>&gt;=20%-&lt;50%</v>
      </c>
      <c r="V345" s="53">
        <f t="shared" si="294"/>
        <v>40392.857142857138</v>
      </c>
      <c r="W345" s="54">
        <f t="shared" si="295"/>
        <v>0.45635355513541792</v>
      </c>
    </row>
    <row r="346" spans="1:23" x14ac:dyDescent="0.3">
      <c r="A346" s="8" t="s">
        <v>585</v>
      </c>
      <c r="B346" s="5" t="s">
        <v>586</v>
      </c>
      <c r="C346" s="46" t="s">
        <v>631</v>
      </c>
      <c r="D346" s="46" t="s">
        <v>632</v>
      </c>
      <c r="E346" s="46" t="s">
        <v>589</v>
      </c>
      <c r="F346" s="46" t="s">
        <v>311</v>
      </c>
      <c r="G346" s="46" t="s">
        <v>1920</v>
      </c>
      <c r="H346" s="47"/>
      <c r="I346" s="47" t="s">
        <v>1872</v>
      </c>
      <c r="J346" s="48" t="s">
        <v>11</v>
      </c>
      <c r="K346" s="45" t="s">
        <v>11</v>
      </c>
      <c r="L346" s="49">
        <v>77343.525000000009</v>
      </c>
      <c r="M346" s="50">
        <v>47620</v>
      </c>
      <c r="N346" s="51">
        <f t="shared" si="288"/>
        <v>0.61569472040484308</v>
      </c>
      <c r="O346" s="51" t="str">
        <f t="shared" si="289"/>
        <v>&gt;=50%-&lt;80%</v>
      </c>
      <c r="P346" s="50">
        <f t="shared" si="290"/>
        <v>51021.428571428572</v>
      </c>
      <c r="Q346" s="51">
        <f t="shared" si="291"/>
        <v>0.65967291471947476</v>
      </c>
      <c r="R346" s="52">
        <v>84481.599999999991</v>
      </c>
      <c r="S346" s="53">
        <v>54375</v>
      </c>
      <c r="T346" s="54">
        <f t="shared" si="292"/>
        <v>0.64363127592280456</v>
      </c>
      <c r="U346" s="54" t="str">
        <f t="shared" si="293"/>
        <v>&gt;=50%-&lt;80%</v>
      </c>
      <c r="V346" s="53">
        <f t="shared" si="294"/>
        <v>58258.928571428572</v>
      </c>
      <c r="W346" s="54">
        <f t="shared" si="295"/>
        <v>0.68960493848871918</v>
      </c>
    </row>
    <row r="347" spans="1:23" x14ac:dyDescent="0.3">
      <c r="A347" s="8" t="s">
        <v>469</v>
      </c>
      <c r="B347" s="5" t="s">
        <v>470</v>
      </c>
      <c r="C347" s="46" t="s">
        <v>493</v>
      </c>
      <c r="D347" s="46" t="s">
        <v>27</v>
      </c>
      <c r="E347" s="46" t="s">
        <v>473</v>
      </c>
      <c r="F347" s="46" t="s">
        <v>311</v>
      </c>
      <c r="G347" s="46" t="s">
        <v>1911</v>
      </c>
      <c r="H347" s="47"/>
      <c r="I347" s="47" t="s">
        <v>1872</v>
      </c>
      <c r="J347" s="48" t="s">
        <v>11</v>
      </c>
      <c r="K347" s="45" t="s">
        <v>11</v>
      </c>
      <c r="L347" s="49">
        <v>94566.150000000009</v>
      </c>
      <c r="M347" s="50">
        <v>58640</v>
      </c>
      <c r="N347" s="51">
        <f t="shared" si="288"/>
        <v>0.62009503400529675</v>
      </c>
      <c r="O347" s="51" t="str">
        <f t="shared" si="289"/>
        <v>&gt;=50%-&lt;80%</v>
      </c>
      <c r="P347" s="50">
        <f t="shared" si="290"/>
        <v>62828.571428571428</v>
      </c>
      <c r="Q347" s="51">
        <f t="shared" si="291"/>
        <v>0.66438753643424653</v>
      </c>
      <c r="R347" s="52">
        <v>66500.01999999999</v>
      </c>
      <c r="S347" s="53">
        <v>26655</v>
      </c>
      <c r="T347" s="54">
        <f t="shared" si="292"/>
        <v>0.40082694711971523</v>
      </c>
      <c r="U347" s="54" t="str">
        <f t="shared" si="293"/>
        <v>&gt;=20%-&lt;50%</v>
      </c>
      <c r="V347" s="53">
        <f t="shared" si="294"/>
        <v>28558.928571428569</v>
      </c>
      <c r="W347" s="54">
        <f t="shared" si="295"/>
        <v>0.42945744334255198</v>
      </c>
    </row>
    <row r="348" spans="1:23" x14ac:dyDescent="0.3">
      <c r="A348" s="8" t="s">
        <v>428</v>
      </c>
      <c r="B348" s="5" t="s">
        <v>429</v>
      </c>
      <c r="C348" s="46" t="s">
        <v>2322</v>
      </c>
      <c r="D348" s="46" t="s">
        <v>2323</v>
      </c>
      <c r="E348" s="46" t="s">
        <v>310</v>
      </c>
      <c r="F348" s="46" t="s">
        <v>311</v>
      </c>
      <c r="G348" s="46" t="s">
        <v>1904</v>
      </c>
      <c r="H348" s="47"/>
      <c r="I348" s="47" t="s">
        <v>1872</v>
      </c>
      <c r="J348" s="48" t="s">
        <v>11</v>
      </c>
      <c r="K348" s="45" t="s">
        <v>11</v>
      </c>
      <c r="L348" s="49">
        <v>99420</v>
      </c>
      <c r="M348" s="50">
        <v>148770</v>
      </c>
      <c r="N348" s="51">
        <f t="shared" si="288"/>
        <v>1.496378998189499</v>
      </c>
      <c r="O348" s="51" t="str">
        <f t="shared" si="289"/>
        <v>120% equal &amp; above</v>
      </c>
      <c r="P348" s="50">
        <f t="shared" si="290"/>
        <v>159396.42857142855</v>
      </c>
      <c r="Q348" s="51">
        <f t="shared" si="291"/>
        <v>1.6032632123458916</v>
      </c>
      <c r="R348" s="52">
        <v>61560</v>
      </c>
      <c r="S348" s="53">
        <v>71950</v>
      </c>
      <c r="T348" s="54">
        <f t="shared" si="292"/>
        <v>1.1687784275503574</v>
      </c>
      <c r="U348" s="54" t="str">
        <f t="shared" si="293"/>
        <v>&gt;=100%- &lt;120%</v>
      </c>
      <c r="V348" s="53">
        <f t="shared" si="294"/>
        <v>77089.285714285725</v>
      </c>
      <c r="W348" s="54">
        <f t="shared" si="295"/>
        <v>1.2522626009468116</v>
      </c>
    </row>
    <row r="349" spans="1:23" x14ac:dyDescent="0.3">
      <c r="A349" s="8" t="s">
        <v>374</v>
      </c>
      <c r="B349" s="5" t="s">
        <v>375</v>
      </c>
      <c r="C349" s="46" t="s">
        <v>1152</v>
      </c>
      <c r="D349" s="46" t="s">
        <v>1153</v>
      </c>
      <c r="E349" s="46" t="s">
        <v>311</v>
      </c>
      <c r="F349" s="46" t="s">
        <v>311</v>
      </c>
      <c r="G349" s="46" t="s">
        <v>1900</v>
      </c>
      <c r="H349" s="47"/>
      <c r="I349" s="47" t="s">
        <v>1872</v>
      </c>
      <c r="J349" s="48" t="s">
        <v>11</v>
      </c>
      <c r="K349" s="45" t="s">
        <v>11</v>
      </c>
      <c r="L349" s="49">
        <v>80000</v>
      </c>
      <c r="M349" s="50">
        <v>68250</v>
      </c>
      <c r="N349" s="51">
        <f t="shared" ref="N349:N358" si="296">IFERROR(M349/L349,2)</f>
        <v>0.85312500000000002</v>
      </c>
      <c r="O349" s="51" t="str">
        <f t="shared" ref="O349:O358" si="297">IF(N349&gt;=120%, "120% equal &amp; above", IF(N349&gt;=100%,"&gt;=100%- &lt;120%",IF(N349&gt;=80%,"&gt;=80%-&lt;100%",IF(N349&gt;=50%,"&gt;=50%-&lt;80%",IF(N349&gt;=20%,"&gt;=20%-&lt;50%","&lt;20%")))))</f>
        <v>&gt;=80%-&lt;100%</v>
      </c>
      <c r="P349" s="50">
        <f t="shared" ref="P349:P358" si="298">M349/$B$3*$B$2</f>
        <v>73125</v>
      </c>
      <c r="Q349" s="51">
        <f t="shared" ref="Q349:Q358" si="299">IFERROR(P349/L349,2)</f>
        <v>0.9140625</v>
      </c>
      <c r="R349" s="52">
        <v>80000</v>
      </c>
      <c r="S349" s="53">
        <v>20480</v>
      </c>
      <c r="T349" s="54">
        <f t="shared" ref="T349:T358" si="300">IFERROR(S349/R349,2)</f>
        <v>0.25600000000000001</v>
      </c>
      <c r="U349" s="54" t="str">
        <f t="shared" ref="U349:U358" si="301">IF(T349&gt;=120%, "120% equal &amp; above", IF(T349&gt;=100%,"&gt;=100%- &lt;120%",IF(T349&gt;=80%,"&gt;=80%-&lt;100%",IF(T349&gt;=50%,"&gt;=50%-&lt;80%",IF(T349&gt;=20%,"&gt;=20%-&lt;50%","&lt;20%")))))</f>
        <v>&gt;=20%-&lt;50%</v>
      </c>
      <c r="V349" s="53">
        <f t="shared" ref="V349:V358" si="302">S349/$B$3*$B$2</f>
        <v>21942.857142857145</v>
      </c>
      <c r="W349" s="54">
        <f t="shared" ref="W349:W358" si="303">IFERROR(V349/R349,2)</f>
        <v>0.2742857142857143</v>
      </c>
    </row>
    <row r="350" spans="1:23" x14ac:dyDescent="0.3">
      <c r="A350" s="8" t="s">
        <v>428</v>
      </c>
      <c r="B350" s="5" t="s">
        <v>429</v>
      </c>
      <c r="C350" s="46" t="s">
        <v>2527</v>
      </c>
      <c r="D350" s="46" t="s">
        <v>2528</v>
      </c>
      <c r="E350" s="46" t="s">
        <v>310</v>
      </c>
      <c r="F350" s="46" t="s">
        <v>311</v>
      </c>
      <c r="G350" s="46" t="s">
        <v>1959</v>
      </c>
      <c r="H350" s="47"/>
      <c r="I350" s="47" t="s">
        <v>1872</v>
      </c>
      <c r="J350" s="48" t="s">
        <v>11</v>
      </c>
      <c r="K350" s="45" t="s">
        <v>11</v>
      </c>
      <c r="L350" s="49">
        <v>100000</v>
      </c>
      <c r="M350" s="50">
        <v>94145</v>
      </c>
      <c r="N350" s="51">
        <f t="shared" si="296"/>
        <v>0.94145000000000001</v>
      </c>
      <c r="O350" s="51" t="str">
        <f t="shared" si="297"/>
        <v>&gt;=80%-&lt;100%</v>
      </c>
      <c r="P350" s="50">
        <f t="shared" si="298"/>
        <v>100869.64285714286</v>
      </c>
      <c r="Q350" s="51">
        <f t="shared" si="299"/>
        <v>1.0086964285714286</v>
      </c>
      <c r="R350" s="52">
        <v>60000</v>
      </c>
      <c r="S350" s="53">
        <v>29670</v>
      </c>
      <c r="T350" s="54">
        <f t="shared" si="300"/>
        <v>0.4945</v>
      </c>
      <c r="U350" s="54" t="str">
        <f t="shared" si="301"/>
        <v>&gt;=20%-&lt;50%</v>
      </c>
      <c r="V350" s="53">
        <f t="shared" si="302"/>
        <v>31789.285714285714</v>
      </c>
      <c r="W350" s="54">
        <f t="shared" si="303"/>
        <v>0.52982142857142855</v>
      </c>
    </row>
    <row r="351" spans="1:23" x14ac:dyDescent="0.3">
      <c r="A351" s="8" t="s">
        <v>374</v>
      </c>
      <c r="B351" s="5" t="s">
        <v>375</v>
      </c>
      <c r="C351" s="46" t="s">
        <v>726</v>
      </c>
      <c r="D351" s="46" t="s">
        <v>727</v>
      </c>
      <c r="E351" s="46" t="s">
        <v>311</v>
      </c>
      <c r="F351" s="46" t="s">
        <v>311</v>
      </c>
      <c r="G351" s="46" t="s">
        <v>1936</v>
      </c>
      <c r="H351" s="47"/>
      <c r="I351" s="47" t="s">
        <v>1872</v>
      </c>
      <c r="J351" s="48" t="s">
        <v>11</v>
      </c>
      <c r="K351" s="45" t="s">
        <v>11</v>
      </c>
      <c r="L351" s="49">
        <v>60000</v>
      </c>
      <c r="M351" s="50">
        <v>63845</v>
      </c>
      <c r="N351" s="51">
        <f t="shared" si="296"/>
        <v>1.0640833333333333</v>
      </c>
      <c r="O351" s="51" t="str">
        <f t="shared" si="297"/>
        <v>&gt;=100%- &lt;120%</v>
      </c>
      <c r="P351" s="50">
        <f t="shared" si="298"/>
        <v>68405.357142857145</v>
      </c>
      <c r="Q351" s="51">
        <f t="shared" si="299"/>
        <v>1.1400892857142857</v>
      </c>
      <c r="R351" s="52">
        <v>100000</v>
      </c>
      <c r="S351" s="53">
        <v>14360</v>
      </c>
      <c r="T351" s="54">
        <f t="shared" si="300"/>
        <v>0.14360000000000001</v>
      </c>
      <c r="U351" s="54" t="str">
        <f t="shared" si="301"/>
        <v>&lt;20%</v>
      </c>
      <c r="V351" s="53">
        <f t="shared" si="302"/>
        <v>15385.714285714286</v>
      </c>
      <c r="W351" s="54">
        <f t="shared" si="303"/>
        <v>0.15385714285714286</v>
      </c>
    </row>
    <row r="352" spans="1:23" x14ac:dyDescent="0.3">
      <c r="A352" s="8" t="s">
        <v>770</v>
      </c>
      <c r="B352" s="5" t="s">
        <v>771</v>
      </c>
      <c r="C352" s="46" t="s">
        <v>1843</v>
      </c>
      <c r="D352" s="46" t="s">
        <v>1844</v>
      </c>
      <c r="E352" s="46" t="s">
        <v>574</v>
      </c>
      <c r="F352" s="46" t="s">
        <v>311</v>
      </c>
      <c r="G352" s="46" t="s">
        <v>1960</v>
      </c>
      <c r="H352" s="47"/>
      <c r="I352" s="47" t="s">
        <v>1872</v>
      </c>
      <c r="J352" s="48" t="s">
        <v>11</v>
      </c>
      <c r="K352" s="45" t="s">
        <v>11</v>
      </c>
      <c r="L352" s="49">
        <v>60000</v>
      </c>
      <c r="M352" s="50">
        <v>35750</v>
      </c>
      <c r="N352" s="51">
        <f t="shared" si="296"/>
        <v>0.59583333333333333</v>
      </c>
      <c r="O352" s="51" t="str">
        <f t="shared" si="297"/>
        <v>&gt;=50%-&lt;80%</v>
      </c>
      <c r="P352" s="50">
        <f t="shared" si="298"/>
        <v>38303.571428571428</v>
      </c>
      <c r="Q352" s="51">
        <f t="shared" si="299"/>
        <v>0.6383928571428571</v>
      </c>
      <c r="R352" s="52">
        <v>100000</v>
      </c>
      <c r="S352" s="53">
        <v>43000</v>
      </c>
      <c r="T352" s="54">
        <f t="shared" si="300"/>
        <v>0.43</v>
      </c>
      <c r="U352" s="54" t="str">
        <f t="shared" si="301"/>
        <v>&gt;=20%-&lt;50%</v>
      </c>
      <c r="V352" s="53">
        <f t="shared" si="302"/>
        <v>46071.428571428572</v>
      </c>
      <c r="W352" s="54">
        <f t="shared" si="303"/>
        <v>0.46071428571428574</v>
      </c>
    </row>
    <row r="353" spans="1:23" x14ac:dyDescent="0.3">
      <c r="A353" s="8" t="s">
        <v>680</v>
      </c>
      <c r="B353" s="5" t="s">
        <v>681</v>
      </c>
      <c r="C353" s="46" t="s">
        <v>970</v>
      </c>
      <c r="D353" s="46" t="s">
        <v>131</v>
      </c>
      <c r="E353" s="46" t="s">
        <v>311</v>
      </c>
      <c r="F353" s="46" t="s">
        <v>311</v>
      </c>
      <c r="G353" s="46" t="s">
        <v>1933</v>
      </c>
      <c r="H353" s="47"/>
      <c r="I353" s="47" t="s">
        <v>1872</v>
      </c>
      <c r="J353" s="48" t="s">
        <v>11</v>
      </c>
      <c r="K353" s="45" t="s">
        <v>11</v>
      </c>
      <c r="L353" s="49">
        <v>80000</v>
      </c>
      <c r="M353" s="50">
        <v>28280</v>
      </c>
      <c r="N353" s="51">
        <f t="shared" si="296"/>
        <v>0.35349999999999998</v>
      </c>
      <c r="O353" s="51" t="str">
        <f t="shared" si="297"/>
        <v>&gt;=20%-&lt;50%</v>
      </c>
      <c r="P353" s="50">
        <f t="shared" si="298"/>
        <v>30300</v>
      </c>
      <c r="Q353" s="51">
        <f t="shared" si="299"/>
        <v>0.37874999999999998</v>
      </c>
      <c r="R353" s="52">
        <v>80000</v>
      </c>
      <c r="S353" s="53">
        <v>0</v>
      </c>
      <c r="T353" s="54">
        <f t="shared" si="300"/>
        <v>0</v>
      </c>
      <c r="U353" s="54" t="str">
        <f t="shared" si="301"/>
        <v>&lt;20%</v>
      </c>
      <c r="V353" s="53">
        <f t="shared" si="302"/>
        <v>0</v>
      </c>
      <c r="W353" s="54">
        <f t="shared" si="303"/>
        <v>0</v>
      </c>
    </row>
    <row r="354" spans="1:23" x14ac:dyDescent="0.3">
      <c r="A354" s="8" t="s">
        <v>415</v>
      </c>
      <c r="B354" s="5" t="s">
        <v>416</v>
      </c>
      <c r="C354" s="46" t="s">
        <v>928</v>
      </c>
      <c r="D354" s="46" t="s">
        <v>215</v>
      </c>
      <c r="E354" s="46" t="s">
        <v>310</v>
      </c>
      <c r="F354" s="46" t="s">
        <v>311</v>
      </c>
      <c r="G354" s="46" t="s">
        <v>1906</v>
      </c>
      <c r="H354" s="47"/>
      <c r="I354" s="47" t="s">
        <v>1872</v>
      </c>
      <c r="J354" s="48" t="s">
        <v>11</v>
      </c>
      <c r="K354" s="45" t="s">
        <v>11</v>
      </c>
      <c r="L354" s="49">
        <v>85000</v>
      </c>
      <c r="M354" s="50">
        <v>89970</v>
      </c>
      <c r="N354" s="51">
        <f t="shared" si="296"/>
        <v>1.0584705882352941</v>
      </c>
      <c r="O354" s="51" t="str">
        <f t="shared" si="297"/>
        <v>&gt;=100%- &lt;120%</v>
      </c>
      <c r="P354" s="50">
        <f t="shared" si="298"/>
        <v>96396.42857142858</v>
      </c>
      <c r="Q354" s="51">
        <f t="shared" si="299"/>
        <v>1.1340756302521009</v>
      </c>
      <c r="R354" s="52">
        <v>73264.799999999988</v>
      </c>
      <c r="S354" s="53">
        <v>37505</v>
      </c>
      <c r="T354" s="54">
        <f t="shared" si="300"/>
        <v>0.51191022155250554</v>
      </c>
      <c r="U354" s="54" t="str">
        <f t="shared" si="301"/>
        <v>&gt;=50%-&lt;80%</v>
      </c>
      <c r="V354" s="53">
        <f t="shared" si="302"/>
        <v>40183.928571428572</v>
      </c>
      <c r="W354" s="54">
        <f t="shared" si="303"/>
        <v>0.54847523737768444</v>
      </c>
    </row>
    <row r="355" spans="1:23" x14ac:dyDescent="0.3">
      <c r="A355" s="8" t="s">
        <v>469</v>
      </c>
      <c r="B355" s="5" t="s">
        <v>470</v>
      </c>
      <c r="C355" s="46" t="s">
        <v>1754</v>
      </c>
      <c r="D355" s="46" t="s">
        <v>1755</v>
      </c>
      <c r="E355" s="46" t="s">
        <v>473</v>
      </c>
      <c r="F355" s="46" t="s">
        <v>311</v>
      </c>
      <c r="G355" s="46" t="s">
        <v>1912</v>
      </c>
      <c r="H355" s="47"/>
      <c r="I355" s="47" t="s">
        <v>1872</v>
      </c>
      <c r="J355" s="48" t="s">
        <v>11</v>
      </c>
      <c r="K355" s="45" t="s">
        <v>11</v>
      </c>
      <c r="L355" s="49">
        <v>46059.175000000003</v>
      </c>
      <c r="M355" s="50">
        <v>60475</v>
      </c>
      <c r="N355" s="51">
        <f t="shared" si="296"/>
        <v>1.3129848721780188</v>
      </c>
      <c r="O355" s="51" t="str">
        <f t="shared" si="297"/>
        <v>120% equal &amp; above</v>
      </c>
      <c r="P355" s="50">
        <f t="shared" si="298"/>
        <v>64794.642857142855</v>
      </c>
      <c r="Q355" s="51">
        <f t="shared" si="299"/>
        <v>1.40676950590502</v>
      </c>
      <c r="R355" s="52">
        <v>111813.79999999999</v>
      </c>
      <c r="S355" s="53">
        <v>134195</v>
      </c>
      <c r="T355" s="54">
        <f t="shared" si="300"/>
        <v>1.2001649170317081</v>
      </c>
      <c r="U355" s="54" t="str">
        <f t="shared" si="301"/>
        <v>120% equal &amp; above</v>
      </c>
      <c r="V355" s="53">
        <f t="shared" si="302"/>
        <v>143780.35714285716</v>
      </c>
      <c r="W355" s="54">
        <f t="shared" si="303"/>
        <v>1.2858909825339733</v>
      </c>
    </row>
    <row r="356" spans="1:23" x14ac:dyDescent="0.3">
      <c r="A356" s="8" t="s">
        <v>633</v>
      </c>
      <c r="B356" s="5" t="s">
        <v>128</v>
      </c>
      <c r="C356" s="46" t="s">
        <v>651</v>
      </c>
      <c r="D356" s="46" t="s">
        <v>652</v>
      </c>
      <c r="E356" s="46" t="s">
        <v>589</v>
      </c>
      <c r="F356" s="46" t="s">
        <v>311</v>
      </c>
      <c r="G356" s="46" t="s">
        <v>1924</v>
      </c>
      <c r="H356" s="47"/>
      <c r="I356" s="47" t="s">
        <v>1872</v>
      </c>
      <c r="J356" s="48" t="s">
        <v>11</v>
      </c>
      <c r="K356" s="45" t="s">
        <v>11</v>
      </c>
      <c r="L356" s="49">
        <v>85184.9</v>
      </c>
      <c r="M356" s="50">
        <v>69560</v>
      </c>
      <c r="N356" s="51">
        <f t="shared" si="296"/>
        <v>0.81657664680007847</v>
      </c>
      <c r="O356" s="51"/>
      <c r="P356" s="50">
        <f t="shared" si="298"/>
        <v>74528.57142857142</v>
      </c>
      <c r="Q356" s="51"/>
      <c r="R356" s="52">
        <v>70337.399999999994</v>
      </c>
      <c r="S356" s="53">
        <v>40540</v>
      </c>
      <c r="T356" s="54">
        <f t="shared" si="300"/>
        <v>0.57636477890851812</v>
      </c>
      <c r="U356" s="54" t="str">
        <f t="shared" si="301"/>
        <v>&gt;=50%-&lt;80%</v>
      </c>
      <c r="V356" s="53">
        <f t="shared" si="302"/>
        <v>43435.71428571429</v>
      </c>
      <c r="W356" s="54">
        <f t="shared" si="303"/>
        <v>0.61753369168769801</v>
      </c>
    </row>
    <row r="357" spans="1:23" x14ac:dyDescent="0.3">
      <c r="A357" s="8" t="s">
        <v>770</v>
      </c>
      <c r="B357" s="5" t="s">
        <v>771</v>
      </c>
      <c r="C357" s="46" t="s">
        <v>1097</v>
      </c>
      <c r="D357" s="46" t="s">
        <v>1098</v>
      </c>
      <c r="E357" s="46" t="s">
        <v>574</v>
      </c>
      <c r="F357" s="46" t="s">
        <v>311</v>
      </c>
      <c r="G357" s="46" t="s">
        <v>1888</v>
      </c>
      <c r="H357" s="47"/>
      <c r="I357" s="47" t="s">
        <v>1872</v>
      </c>
      <c r="J357" s="48" t="s">
        <v>11</v>
      </c>
      <c r="K357" s="45" t="s">
        <v>11</v>
      </c>
      <c r="L357" s="49">
        <v>35115</v>
      </c>
      <c r="M357" s="50">
        <v>76710</v>
      </c>
      <c r="N357" s="51">
        <f t="shared" si="296"/>
        <v>2.1845365228534814</v>
      </c>
      <c r="O357" s="51" t="str">
        <f t="shared" si="297"/>
        <v>120% equal &amp; above</v>
      </c>
      <c r="P357" s="50">
        <f t="shared" si="298"/>
        <v>82189.285714285725</v>
      </c>
      <c r="Q357" s="51">
        <f t="shared" si="299"/>
        <v>2.3405748459144449</v>
      </c>
      <c r="R357" s="52">
        <v>120000</v>
      </c>
      <c r="S357" s="53">
        <v>131095</v>
      </c>
      <c r="T357" s="54">
        <f t="shared" si="300"/>
        <v>1.0924583333333333</v>
      </c>
      <c r="U357" s="54" t="str">
        <f t="shared" si="301"/>
        <v>&gt;=100%- &lt;120%</v>
      </c>
      <c r="V357" s="53">
        <f t="shared" si="302"/>
        <v>140458.92857142855</v>
      </c>
      <c r="W357" s="54">
        <f t="shared" si="303"/>
        <v>1.1704910714285712</v>
      </c>
    </row>
    <row r="358" spans="1:23" x14ac:dyDescent="0.3">
      <c r="A358" s="8" t="s">
        <v>776</v>
      </c>
      <c r="B358" s="5" t="s">
        <v>777</v>
      </c>
      <c r="C358" s="46" t="s">
        <v>1586</v>
      </c>
      <c r="D358" s="46" t="s">
        <v>1587</v>
      </c>
      <c r="E358" s="46" t="s">
        <v>574</v>
      </c>
      <c r="F358" s="46" t="s">
        <v>311</v>
      </c>
      <c r="G358" s="46" t="s">
        <v>1961</v>
      </c>
      <c r="H358" s="47"/>
      <c r="I358" s="47" t="s">
        <v>1872</v>
      </c>
      <c r="J358" s="48" t="s">
        <v>11</v>
      </c>
      <c r="K358" s="45" t="s">
        <v>11</v>
      </c>
      <c r="L358" s="49">
        <v>90000</v>
      </c>
      <c r="M358" s="50">
        <v>37210</v>
      </c>
      <c r="N358" s="51">
        <f t="shared" si="296"/>
        <v>0.41344444444444445</v>
      </c>
      <c r="O358" s="51" t="str">
        <f t="shared" si="297"/>
        <v>&gt;=20%-&lt;50%</v>
      </c>
      <c r="P358" s="50">
        <f t="shared" si="298"/>
        <v>39867.857142857138</v>
      </c>
      <c r="Q358" s="51">
        <f t="shared" si="299"/>
        <v>0.44297619047619041</v>
      </c>
      <c r="R358" s="52">
        <v>65000</v>
      </c>
      <c r="S358" s="53">
        <v>5940</v>
      </c>
      <c r="T358" s="54">
        <f t="shared" si="300"/>
        <v>9.1384615384615384E-2</v>
      </c>
      <c r="U358" s="54" t="str">
        <f t="shared" si="301"/>
        <v>&lt;20%</v>
      </c>
      <c r="V358" s="53">
        <f t="shared" si="302"/>
        <v>6364.2857142857138</v>
      </c>
      <c r="W358" s="54">
        <f t="shared" si="303"/>
        <v>9.79120879120879E-2</v>
      </c>
    </row>
    <row r="359" spans="1:23" x14ac:dyDescent="0.3">
      <c r="A359" s="8" t="s">
        <v>776</v>
      </c>
      <c r="B359" s="5" t="s">
        <v>777</v>
      </c>
      <c r="C359" s="46" t="s">
        <v>1603</v>
      </c>
      <c r="D359" s="46" t="s">
        <v>1604</v>
      </c>
      <c r="E359" s="46" t="s">
        <v>574</v>
      </c>
      <c r="F359" s="46" t="s">
        <v>311</v>
      </c>
      <c r="G359" s="46" t="s">
        <v>1962</v>
      </c>
      <c r="H359" s="47"/>
      <c r="I359" s="47" t="s">
        <v>1872</v>
      </c>
      <c r="J359" s="48" t="s">
        <v>11</v>
      </c>
      <c r="K359" s="45" t="s">
        <v>11</v>
      </c>
      <c r="L359" s="49">
        <v>75000</v>
      </c>
      <c r="M359" s="50">
        <v>52340</v>
      </c>
      <c r="N359" s="51">
        <f t="shared" ref="N359:N366" si="304">IFERROR(M359/L359,2)</f>
        <v>0.69786666666666664</v>
      </c>
      <c r="O359" s="51" t="str">
        <f t="shared" ref="O359:O366" si="305">IF(N359&gt;=120%, "120% equal &amp; above", IF(N359&gt;=100%,"&gt;=100%- &lt;120%",IF(N359&gt;=80%,"&gt;=80%-&lt;100%",IF(N359&gt;=50%,"&gt;=50%-&lt;80%",IF(N359&gt;=20%,"&gt;=20%-&lt;50%","&lt;20%")))))</f>
        <v>&gt;=50%-&lt;80%</v>
      </c>
      <c r="P359" s="50">
        <f t="shared" ref="P359:P366" si="306">M359/$B$3*$B$2</f>
        <v>56078.571428571428</v>
      </c>
      <c r="Q359" s="51">
        <f t="shared" ref="Q359:Q366" si="307">IFERROR(P359/L359,2)</f>
        <v>0.74771428571428566</v>
      </c>
      <c r="R359" s="52">
        <v>80000</v>
      </c>
      <c r="S359" s="53">
        <v>28415</v>
      </c>
      <c r="T359" s="54">
        <f t="shared" ref="T359:T366" si="308">IFERROR(S359/R359,2)</f>
        <v>0.35518749999999999</v>
      </c>
      <c r="U359" s="54" t="str">
        <f t="shared" ref="U359:U366" si="309">IF(T359&gt;=120%, "120% equal &amp; above", IF(T359&gt;=100%,"&gt;=100%- &lt;120%",IF(T359&gt;=80%,"&gt;=80%-&lt;100%",IF(T359&gt;=50%,"&gt;=50%-&lt;80%",IF(T359&gt;=20%,"&gt;=20%-&lt;50%","&lt;20%")))))</f>
        <v>&gt;=20%-&lt;50%</v>
      </c>
      <c r="V359" s="53">
        <f t="shared" ref="V359:V366" si="310">S359/$B$3*$B$2</f>
        <v>30444.642857142855</v>
      </c>
      <c r="W359" s="54">
        <f t="shared" ref="W359:W366" si="311">IFERROR(V359/R359,2)</f>
        <v>0.3805580357142857</v>
      </c>
    </row>
    <row r="360" spans="1:23" x14ac:dyDescent="0.3">
      <c r="A360" s="8" t="s">
        <v>633</v>
      </c>
      <c r="B360" s="5" t="s">
        <v>128</v>
      </c>
      <c r="C360" s="46" t="s">
        <v>1758</v>
      </c>
      <c r="D360" s="46" t="s">
        <v>1759</v>
      </c>
      <c r="E360" s="46" t="s">
        <v>589</v>
      </c>
      <c r="F360" s="46" t="s">
        <v>311</v>
      </c>
      <c r="G360" s="46" t="s">
        <v>1923</v>
      </c>
      <c r="H360" s="47"/>
      <c r="I360" s="47" t="s">
        <v>1872</v>
      </c>
      <c r="J360" s="48" t="s">
        <v>11</v>
      </c>
      <c r="K360" s="45" t="s">
        <v>11</v>
      </c>
      <c r="L360" s="49">
        <v>69736.275000000009</v>
      </c>
      <c r="M360" s="50">
        <v>44510</v>
      </c>
      <c r="N360" s="51">
        <f t="shared" si="304"/>
        <v>0.63826179416666573</v>
      </c>
      <c r="O360" s="51" t="str">
        <f t="shared" si="305"/>
        <v>&gt;=50%-&lt;80%</v>
      </c>
      <c r="P360" s="50">
        <f t="shared" si="306"/>
        <v>47689.28571428571</v>
      </c>
      <c r="Q360" s="51">
        <f t="shared" si="307"/>
        <v>0.68385192232142744</v>
      </c>
      <c r="R360" s="52">
        <v>84596.4</v>
      </c>
      <c r="S360" s="53">
        <v>32770</v>
      </c>
      <c r="T360" s="54">
        <f t="shared" si="308"/>
        <v>0.38736872963861346</v>
      </c>
      <c r="U360" s="54" t="str">
        <f t="shared" si="309"/>
        <v>&gt;=20%-&lt;50%</v>
      </c>
      <c r="V360" s="53">
        <f t="shared" si="310"/>
        <v>35110.71428571429</v>
      </c>
      <c r="W360" s="54">
        <f t="shared" si="311"/>
        <v>0.4150379246128002</v>
      </c>
    </row>
    <row r="361" spans="1:23" x14ac:dyDescent="0.3">
      <c r="A361" s="8" t="s">
        <v>785</v>
      </c>
      <c r="B361" s="5" t="s">
        <v>786</v>
      </c>
      <c r="C361" s="46" t="s">
        <v>2628</v>
      </c>
      <c r="D361" s="46" t="s">
        <v>2629</v>
      </c>
      <c r="E361" s="46" t="s">
        <v>789</v>
      </c>
      <c r="F361" s="46" t="s">
        <v>311</v>
      </c>
      <c r="G361" s="46" t="s">
        <v>1948</v>
      </c>
      <c r="H361" s="47"/>
      <c r="I361" s="47" t="s">
        <v>1872</v>
      </c>
      <c r="J361" s="48" t="s">
        <v>11</v>
      </c>
      <c r="K361" s="45" t="s">
        <v>11</v>
      </c>
      <c r="L361" s="49">
        <v>103445</v>
      </c>
      <c r="M361" s="50">
        <v>94790</v>
      </c>
      <c r="N361" s="51">
        <f t="shared" si="304"/>
        <v>0.91633235052443329</v>
      </c>
      <c r="O361" s="51" t="str">
        <f t="shared" si="305"/>
        <v>&gt;=80%-&lt;100%</v>
      </c>
      <c r="P361" s="50">
        <f t="shared" si="306"/>
        <v>101560.71428571428</v>
      </c>
      <c r="Q361" s="51">
        <f t="shared" si="307"/>
        <v>0.98178466127617836</v>
      </c>
      <c r="R361" s="52">
        <v>50000</v>
      </c>
      <c r="S361" s="53">
        <v>48180</v>
      </c>
      <c r="T361" s="54">
        <f t="shared" si="308"/>
        <v>0.96360000000000001</v>
      </c>
      <c r="U361" s="54" t="str">
        <f t="shared" si="309"/>
        <v>&gt;=80%-&lt;100%</v>
      </c>
      <c r="V361" s="53">
        <f t="shared" si="310"/>
        <v>51621.428571428572</v>
      </c>
      <c r="W361" s="54">
        <f t="shared" si="311"/>
        <v>1.0324285714285715</v>
      </c>
    </row>
    <row r="362" spans="1:23" x14ac:dyDescent="0.3">
      <c r="A362" s="8" t="s">
        <v>770</v>
      </c>
      <c r="B362" s="5" t="s">
        <v>771</v>
      </c>
      <c r="C362" s="46" t="s">
        <v>1855</v>
      </c>
      <c r="D362" s="46" t="s">
        <v>172</v>
      </c>
      <c r="E362" s="46" t="s">
        <v>574</v>
      </c>
      <c r="F362" s="46" t="s">
        <v>311</v>
      </c>
      <c r="G362" s="46" t="s">
        <v>1960</v>
      </c>
      <c r="H362" s="47"/>
      <c r="I362" s="47" t="s">
        <v>1872</v>
      </c>
      <c r="J362" s="48" t="s">
        <v>11</v>
      </c>
      <c r="K362" s="45" t="s">
        <v>11</v>
      </c>
      <c r="L362" s="49">
        <v>30000</v>
      </c>
      <c r="M362" s="50">
        <v>30150</v>
      </c>
      <c r="N362" s="51">
        <f t="shared" si="304"/>
        <v>1.0049999999999999</v>
      </c>
      <c r="O362" s="51" t="str">
        <f t="shared" si="305"/>
        <v>&gt;=100%- &lt;120%</v>
      </c>
      <c r="P362" s="50">
        <f t="shared" si="306"/>
        <v>32303.571428571428</v>
      </c>
      <c r="Q362" s="51">
        <f t="shared" si="307"/>
        <v>1.0767857142857142</v>
      </c>
      <c r="R362" s="52">
        <v>123118.79999999999</v>
      </c>
      <c r="S362" s="53">
        <v>43760</v>
      </c>
      <c r="T362" s="54">
        <f t="shared" si="308"/>
        <v>0.35542906526054513</v>
      </c>
      <c r="U362" s="54" t="str">
        <f t="shared" si="309"/>
        <v>&gt;=20%-&lt;50%</v>
      </c>
      <c r="V362" s="53">
        <f t="shared" si="310"/>
        <v>46885.71428571429</v>
      </c>
      <c r="W362" s="54">
        <f t="shared" si="311"/>
        <v>0.38081685563629841</v>
      </c>
    </row>
    <row r="363" spans="1:23" x14ac:dyDescent="0.3">
      <c r="A363" s="8" t="s">
        <v>585</v>
      </c>
      <c r="B363" s="5" t="s">
        <v>586</v>
      </c>
      <c r="C363" s="46" t="s">
        <v>1385</v>
      </c>
      <c r="D363" s="46" t="s">
        <v>298</v>
      </c>
      <c r="E363" s="46" t="s">
        <v>589</v>
      </c>
      <c r="F363" s="46" t="s">
        <v>311</v>
      </c>
      <c r="G363" s="46" t="s">
        <v>1922</v>
      </c>
      <c r="H363" s="47"/>
      <c r="I363" s="47" t="s">
        <v>1872</v>
      </c>
      <c r="J363" s="48" t="s">
        <v>11</v>
      </c>
      <c r="K363" s="45" t="s">
        <v>11</v>
      </c>
      <c r="L363" s="49">
        <v>55658.475000000006</v>
      </c>
      <c r="M363" s="50">
        <v>36960</v>
      </c>
      <c r="N363" s="51">
        <f t="shared" si="304"/>
        <v>0.66404981451611811</v>
      </c>
      <c r="O363" s="51" t="str">
        <f t="shared" si="305"/>
        <v>&gt;=50%-&lt;80%</v>
      </c>
      <c r="P363" s="50">
        <f t="shared" si="306"/>
        <v>39600</v>
      </c>
      <c r="Q363" s="51">
        <f t="shared" si="307"/>
        <v>0.71148194412441224</v>
      </c>
      <c r="R363" s="52">
        <v>95251.799999999988</v>
      </c>
      <c r="S363" s="53">
        <v>47790</v>
      </c>
      <c r="T363" s="54">
        <f t="shared" si="308"/>
        <v>0.50172280208877951</v>
      </c>
      <c r="U363" s="54" t="str">
        <f t="shared" si="309"/>
        <v>&gt;=50%-&lt;80%</v>
      </c>
      <c r="V363" s="53">
        <f t="shared" si="310"/>
        <v>51203.571428571428</v>
      </c>
      <c r="W363" s="54">
        <f t="shared" si="311"/>
        <v>0.53756014509512084</v>
      </c>
    </row>
    <row r="364" spans="1:23" x14ac:dyDescent="0.3">
      <c r="A364" s="8" t="s">
        <v>585</v>
      </c>
      <c r="B364" s="5" t="s">
        <v>586</v>
      </c>
      <c r="C364" s="46" t="s">
        <v>1030</v>
      </c>
      <c r="D364" s="46" t="s">
        <v>191</v>
      </c>
      <c r="E364" s="46" t="s">
        <v>589</v>
      </c>
      <c r="F364" s="46" t="s">
        <v>311</v>
      </c>
      <c r="G364" s="46" t="s">
        <v>1920</v>
      </c>
      <c r="H364" s="47"/>
      <c r="I364" s="47" t="s">
        <v>1872</v>
      </c>
      <c r="J364" s="48" t="s">
        <v>11</v>
      </c>
      <c r="K364" s="45" t="s">
        <v>11</v>
      </c>
      <c r="L364" s="49">
        <v>34645.725000000006</v>
      </c>
      <c r="M364" s="50">
        <v>41070</v>
      </c>
      <c r="N364" s="51">
        <f t="shared" si="304"/>
        <v>1.1854276393407843</v>
      </c>
      <c r="O364" s="51" t="str">
        <f t="shared" si="305"/>
        <v>&gt;=100%- &lt;120%</v>
      </c>
      <c r="P364" s="50">
        <f t="shared" si="306"/>
        <v>44003.571428571428</v>
      </c>
      <c r="Q364" s="51">
        <f t="shared" si="307"/>
        <v>1.2701010421508403</v>
      </c>
      <c r="R364" s="52">
        <v>115927.4</v>
      </c>
      <c r="S364" s="53">
        <v>85600</v>
      </c>
      <c r="T364" s="54">
        <f t="shared" si="308"/>
        <v>0.73839316675781574</v>
      </c>
      <c r="U364" s="54" t="str">
        <f t="shared" si="309"/>
        <v>&gt;=50%-&lt;80%</v>
      </c>
      <c r="V364" s="53">
        <f t="shared" si="310"/>
        <v>91714.285714285725</v>
      </c>
      <c r="W364" s="54">
        <f t="shared" si="311"/>
        <v>0.79113553581194551</v>
      </c>
    </row>
    <row r="365" spans="1:23" x14ac:dyDescent="0.3">
      <c r="A365" s="8" t="s">
        <v>785</v>
      </c>
      <c r="B365" s="5" t="s">
        <v>786</v>
      </c>
      <c r="C365" s="46" t="s">
        <v>1484</v>
      </c>
      <c r="D365" s="46" t="s">
        <v>143</v>
      </c>
      <c r="E365" s="46" t="s">
        <v>789</v>
      </c>
      <c r="F365" s="46" t="s">
        <v>311</v>
      </c>
      <c r="G365" s="46" t="s">
        <v>1946</v>
      </c>
      <c r="H365" s="47"/>
      <c r="I365" s="47" t="s">
        <v>1872</v>
      </c>
      <c r="J365" s="48" t="s">
        <v>11</v>
      </c>
      <c r="K365" s="45" t="s">
        <v>11</v>
      </c>
      <c r="L365" s="49">
        <v>80000</v>
      </c>
      <c r="M365" s="50">
        <v>88830</v>
      </c>
      <c r="N365" s="51">
        <f t="shared" si="304"/>
        <v>1.1103749999999999</v>
      </c>
      <c r="O365" s="51" t="str">
        <f t="shared" si="305"/>
        <v>&gt;=100%- &lt;120%</v>
      </c>
      <c r="P365" s="50">
        <f t="shared" si="306"/>
        <v>95175</v>
      </c>
      <c r="Q365" s="51">
        <f t="shared" si="307"/>
        <v>1.1896875</v>
      </c>
      <c r="R365" s="52">
        <v>70116.759999999995</v>
      </c>
      <c r="S365" s="53">
        <v>16150</v>
      </c>
      <c r="T365" s="54">
        <f t="shared" si="308"/>
        <v>0.23033009511563285</v>
      </c>
      <c r="U365" s="54" t="str">
        <f t="shared" si="309"/>
        <v>&gt;=20%-&lt;50%</v>
      </c>
      <c r="V365" s="53">
        <f t="shared" si="310"/>
        <v>17303.571428571431</v>
      </c>
      <c r="W365" s="54">
        <f t="shared" si="311"/>
        <v>0.24678224476674954</v>
      </c>
    </row>
    <row r="366" spans="1:23" x14ac:dyDescent="0.3">
      <c r="A366" s="8" t="s">
        <v>585</v>
      </c>
      <c r="B366" s="5" t="s">
        <v>586</v>
      </c>
      <c r="C366" s="46" t="s">
        <v>1012</v>
      </c>
      <c r="D366" s="46" t="s">
        <v>1013</v>
      </c>
      <c r="E366" s="46" t="s">
        <v>589</v>
      </c>
      <c r="F366" s="46" t="s">
        <v>311</v>
      </c>
      <c r="G366" s="46" t="s">
        <v>1918</v>
      </c>
      <c r="H366" s="47"/>
      <c r="I366" s="47" t="s">
        <v>1872</v>
      </c>
      <c r="J366" s="48" t="s">
        <v>11</v>
      </c>
      <c r="K366" s="45" t="s">
        <v>11</v>
      </c>
      <c r="L366" s="49">
        <v>66593.475000000006</v>
      </c>
      <c r="M366" s="50">
        <v>59980</v>
      </c>
      <c r="N366" s="51">
        <f t="shared" si="304"/>
        <v>0.90068884376434766</v>
      </c>
      <c r="O366" s="51" t="str">
        <f t="shared" si="305"/>
        <v>&gt;=80%-&lt;100%</v>
      </c>
      <c r="P366" s="50">
        <f t="shared" si="306"/>
        <v>64264.285714285717</v>
      </c>
      <c r="Q366" s="51">
        <f t="shared" si="307"/>
        <v>0.9650237611760869</v>
      </c>
      <c r="R366" s="52">
        <v>83504.800000000003</v>
      </c>
      <c r="S366" s="53">
        <v>48130</v>
      </c>
      <c r="T366" s="54">
        <f t="shared" si="308"/>
        <v>0.5763740527490635</v>
      </c>
      <c r="U366" s="54" t="str">
        <f t="shared" si="309"/>
        <v>&gt;=50%-&lt;80%</v>
      </c>
      <c r="V366" s="53">
        <f t="shared" si="310"/>
        <v>51567.857142857138</v>
      </c>
      <c r="W366" s="54">
        <f t="shared" si="311"/>
        <v>0.61754362794542517</v>
      </c>
    </row>
    <row r="367" spans="1:23" x14ac:dyDescent="0.3">
      <c r="A367" s="8" t="s">
        <v>307</v>
      </c>
      <c r="B367" s="5" t="s">
        <v>308</v>
      </c>
      <c r="C367" s="46" t="s">
        <v>2676</v>
      </c>
      <c r="D367" s="46" t="s">
        <v>2677</v>
      </c>
      <c r="E367" s="46" t="s">
        <v>310</v>
      </c>
      <c r="F367" s="46" t="s">
        <v>311</v>
      </c>
      <c r="G367" s="46" t="s">
        <v>1895</v>
      </c>
      <c r="H367" s="47"/>
      <c r="I367" s="47" t="s">
        <v>1872</v>
      </c>
      <c r="J367" s="48" t="s">
        <v>11</v>
      </c>
      <c r="K367" s="45" t="s">
        <v>11</v>
      </c>
      <c r="L367" s="49">
        <v>85000</v>
      </c>
      <c r="M367" s="50">
        <v>168540</v>
      </c>
      <c r="N367" s="51">
        <f t="shared" ref="N367:N377" si="312">IFERROR(M367/L367,2)</f>
        <v>1.9828235294117647</v>
      </c>
      <c r="O367" s="51" t="str">
        <f t="shared" ref="O367:O377" si="313">IF(N367&gt;=120%, "120% equal &amp; above", IF(N367&gt;=100%,"&gt;=100%- &lt;120%",IF(N367&gt;=80%,"&gt;=80%-&lt;100%",IF(N367&gt;=50%,"&gt;=50%-&lt;80%",IF(N367&gt;=20%,"&gt;=20%-&lt;50%","&lt;20%")))))</f>
        <v>120% equal &amp; above</v>
      </c>
      <c r="P367" s="50">
        <f t="shared" ref="P367:P377" si="314">M367/$B$3*$B$2</f>
        <v>180578.57142857145</v>
      </c>
      <c r="Q367" s="51">
        <f t="shared" ref="Q367:Q377" si="315">IFERROR(P367/L367,2)</f>
        <v>2.1244537815126052</v>
      </c>
      <c r="R367" s="52">
        <v>65000</v>
      </c>
      <c r="S367" s="53">
        <v>63210</v>
      </c>
      <c r="T367" s="54">
        <f t="shared" ref="T367:T377" si="316">IFERROR(S367/R367,2)</f>
        <v>0.97246153846153849</v>
      </c>
      <c r="U367" s="54" t="str">
        <f t="shared" ref="U367:U377" si="317">IF(T367&gt;=120%, "120% equal &amp; above", IF(T367&gt;=100%,"&gt;=100%- &lt;120%",IF(T367&gt;=80%,"&gt;=80%-&lt;100%",IF(T367&gt;=50%,"&gt;=50%-&lt;80%",IF(T367&gt;=20%,"&gt;=20%-&lt;50%","&lt;20%")))))</f>
        <v>&gt;=80%-&lt;100%</v>
      </c>
      <c r="V367" s="53">
        <f t="shared" ref="V367:V377" si="318">S367/$B$3*$B$2</f>
        <v>67725</v>
      </c>
      <c r="W367" s="54">
        <f t="shared" ref="W367:W377" si="319">IFERROR(V367/R367,2)</f>
        <v>1.041923076923077</v>
      </c>
    </row>
    <row r="368" spans="1:23" x14ac:dyDescent="0.3">
      <c r="A368" s="8" t="s">
        <v>307</v>
      </c>
      <c r="B368" s="5" t="s">
        <v>308</v>
      </c>
      <c r="C368" s="46" t="s">
        <v>1308</v>
      </c>
      <c r="D368" s="46" t="s">
        <v>1309</v>
      </c>
      <c r="E368" s="46" t="s">
        <v>310</v>
      </c>
      <c r="F368" s="46" t="s">
        <v>311</v>
      </c>
      <c r="G368" s="46" t="s">
        <v>1891</v>
      </c>
      <c r="H368" s="47"/>
      <c r="I368" s="47" t="s">
        <v>1872</v>
      </c>
      <c r="J368" s="48" t="s">
        <v>11</v>
      </c>
      <c r="K368" s="45" t="s">
        <v>11</v>
      </c>
      <c r="L368" s="49">
        <v>100000</v>
      </c>
      <c r="M368" s="50">
        <v>119310</v>
      </c>
      <c r="N368" s="51">
        <f t="shared" si="312"/>
        <v>1.1931</v>
      </c>
      <c r="O368" s="51" t="str">
        <f t="shared" si="313"/>
        <v>&gt;=100%- &lt;120%</v>
      </c>
      <c r="P368" s="50">
        <f t="shared" si="314"/>
        <v>127832.14285714286</v>
      </c>
      <c r="Q368" s="51">
        <f t="shared" si="315"/>
        <v>1.2783214285714286</v>
      </c>
      <c r="R368" s="52">
        <v>50000</v>
      </c>
      <c r="S368" s="53">
        <v>25320</v>
      </c>
      <c r="T368" s="54">
        <f t="shared" si="316"/>
        <v>0.50639999999999996</v>
      </c>
      <c r="U368" s="54" t="str">
        <f t="shared" si="317"/>
        <v>&gt;=50%-&lt;80%</v>
      </c>
      <c r="V368" s="53">
        <f t="shared" si="318"/>
        <v>27128.571428571431</v>
      </c>
      <c r="W368" s="54">
        <f t="shared" si="319"/>
        <v>0.54257142857142859</v>
      </c>
    </row>
    <row r="369" spans="1:23" x14ac:dyDescent="0.3">
      <c r="A369" s="8" t="s">
        <v>415</v>
      </c>
      <c r="B369" s="5" t="s">
        <v>416</v>
      </c>
      <c r="C369" s="46" t="s">
        <v>444</v>
      </c>
      <c r="D369" s="46" t="s">
        <v>260</v>
      </c>
      <c r="E369" s="46" t="s">
        <v>310</v>
      </c>
      <c r="F369" s="46" t="s">
        <v>311</v>
      </c>
      <c r="G369" s="46" t="s">
        <v>1907</v>
      </c>
      <c r="H369" s="47"/>
      <c r="I369" s="47" t="s">
        <v>1872</v>
      </c>
      <c r="J369" s="48" t="s">
        <v>11</v>
      </c>
      <c r="K369" s="45" t="s">
        <v>11</v>
      </c>
      <c r="L369" s="49">
        <v>100000</v>
      </c>
      <c r="M369" s="50">
        <v>71480</v>
      </c>
      <c r="N369" s="51">
        <f t="shared" si="312"/>
        <v>0.71479999999999999</v>
      </c>
      <c r="O369" s="51" t="str">
        <f t="shared" si="313"/>
        <v>&gt;=50%-&lt;80%</v>
      </c>
      <c r="P369" s="50">
        <f t="shared" si="314"/>
        <v>76585.714285714275</v>
      </c>
      <c r="Q369" s="51">
        <f t="shared" si="315"/>
        <v>0.76585714285714279</v>
      </c>
      <c r="R369" s="52">
        <v>50000</v>
      </c>
      <c r="S369" s="53">
        <v>7820</v>
      </c>
      <c r="T369" s="54">
        <f t="shared" si="316"/>
        <v>0.15640000000000001</v>
      </c>
      <c r="U369" s="54" t="str">
        <f t="shared" si="317"/>
        <v>&lt;20%</v>
      </c>
      <c r="V369" s="53">
        <f t="shared" si="318"/>
        <v>8378.5714285714275</v>
      </c>
      <c r="W369" s="54">
        <f t="shared" si="319"/>
        <v>0.16757142857142854</v>
      </c>
    </row>
    <row r="370" spans="1:23" x14ac:dyDescent="0.3">
      <c r="A370" s="8" t="s">
        <v>374</v>
      </c>
      <c r="B370" s="5" t="s">
        <v>375</v>
      </c>
      <c r="C370" s="46" t="s">
        <v>387</v>
      </c>
      <c r="D370" s="46" t="s">
        <v>388</v>
      </c>
      <c r="E370" s="46" t="s">
        <v>311</v>
      </c>
      <c r="F370" s="46" t="s">
        <v>311</v>
      </c>
      <c r="G370" s="46" t="s">
        <v>1901</v>
      </c>
      <c r="H370" s="47"/>
      <c r="I370" s="47" t="s">
        <v>1872</v>
      </c>
      <c r="J370" s="48" t="s">
        <v>11</v>
      </c>
      <c r="K370" s="45" t="s">
        <v>11</v>
      </c>
      <c r="L370" s="49">
        <v>80000</v>
      </c>
      <c r="M370" s="50">
        <v>111750</v>
      </c>
      <c r="N370" s="51">
        <f t="shared" si="312"/>
        <v>1.3968750000000001</v>
      </c>
      <c r="O370" s="51" t="str">
        <f t="shared" si="313"/>
        <v>120% equal &amp; above</v>
      </c>
      <c r="P370" s="50">
        <f t="shared" si="314"/>
        <v>119732.14285714286</v>
      </c>
      <c r="Q370" s="51">
        <f t="shared" si="315"/>
        <v>1.4966517857142856</v>
      </c>
      <c r="R370" s="52">
        <v>70000</v>
      </c>
      <c r="S370" s="53">
        <v>79790</v>
      </c>
      <c r="T370" s="54">
        <f t="shared" si="316"/>
        <v>1.1398571428571429</v>
      </c>
      <c r="U370" s="54" t="str">
        <f t="shared" si="317"/>
        <v>&gt;=100%- &lt;120%</v>
      </c>
      <c r="V370" s="53">
        <f t="shared" si="318"/>
        <v>85489.285714285725</v>
      </c>
      <c r="W370" s="54">
        <f t="shared" si="319"/>
        <v>1.2212755102040818</v>
      </c>
    </row>
    <row r="371" spans="1:23" x14ac:dyDescent="0.3">
      <c r="A371" s="8" t="s">
        <v>307</v>
      </c>
      <c r="B371" s="5" t="s">
        <v>308</v>
      </c>
      <c r="C371" s="46" t="s">
        <v>1554</v>
      </c>
      <c r="D371" s="46" t="s">
        <v>102</v>
      </c>
      <c r="E371" s="46" t="s">
        <v>310</v>
      </c>
      <c r="F371" s="46" t="s">
        <v>311</v>
      </c>
      <c r="G371" s="46" t="s">
        <v>1894</v>
      </c>
      <c r="H371" s="47"/>
      <c r="I371" s="47" t="s">
        <v>1872</v>
      </c>
      <c r="J371" s="48" t="s">
        <v>11</v>
      </c>
      <c r="K371" s="45"/>
      <c r="L371" s="49">
        <v>150000</v>
      </c>
      <c r="M371" s="50">
        <v>34560</v>
      </c>
      <c r="N371" s="51">
        <f t="shared" si="312"/>
        <v>0.23039999999999999</v>
      </c>
      <c r="O371" s="51" t="str">
        <f t="shared" si="313"/>
        <v>&gt;=20%-&lt;50%</v>
      </c>
      <c r="P371" s="50">
        <f t="shared" si="314"/>
        <v>37028.571428571428</v>
      </c>
      <c r="Q371" s="51">
        <f t="shared" si="315"/>
        <v>0.24685714285714286</v>
      </c>
      <c r="R371" s="52"/>
      <c r="S371" s="53">
        <v>0</v>
      </c>
      <c r="T371" s="54">
        <f t="shared" si="316"/>
        <v>2</v>
      </c>
      <c r="U371" s="54" t="str">
        <f t="shared" si="317"/>
        <v>120% equal &amp; above</v>
      </c>
      <c r="V371" s="53">
        <f t="shared" si="318"/>
        <v>0</v>
      </c>
      <c r="W371" s="54">
        <f t="shared" si="319"/>
        <v>2</v>
      </c>
    </row>
    <row r="372" spans="1:23" x14ac:dyDescent="0.3">
      <c r="A372" s="8" t="s">
        <v>415</v>
      </c>
      <c r="B372" s="5" t="s">
        <v>416</v>
      </c>
      <c r="C372" s="46" t="s">
        <v>950</v>
      </c>
      <c r="D372" s="46" t="s">
        <v>951</v>
      </c>
      <c r="E372" s="46" t="s">
        <v>310</v>
      </c>
      <c r="F372" s="46" t="s">
        <v>311</v>
      </c>
      <c r="G372" s="46" t="s">
        <v>1905</v>
      </c>
      <c r="H372" s="47"/>
      <c r="I372" s="47" t="s">
        <v>1872</v>
      </c>
      <c r="J372" s="48" t="s">
        <v>11</v>
      </c>
      <c r="K372" s="45" t="s">
        <v>11</v>
      </c>
      <c r="L372" s="49">
        <v>85000</v>
      </c>
      <c r="M372" s="50">
        <v>47840</v>
      </c>
      <c r="N372" s="51">
        <f t="shared" si="312"/>
        <v>0.56282352941176472</v>
      </c>
      <c r="O372" s="51" t="str">
        <f t="shared" si="313"/>
        <v>&gt;=50%-&lt;80%</v>
      </c>
      <c r="P372" s="50">
        <f t="shared" si="314"/>
        <v>51257.142857142862</v>
      </c>
      <c r="Q372" s="51">
        <f t="shared" si="315"/>
        <v>0.60302521008403365</v>
      </c>
      <c r="R372" s="52">
        <v>65000</v>
      </c>
      <c r="S372" s="53">
        <v>61765</v>
      </c>
      <c r="T372" s="54">
        <f t="shared" si="316"/>
        <v>0.95023076923076921</v>
      </c>
      <c r="U372" s="54" t="str">
        <f t="shared" si="317"/>
        <v>&gt;=80%-&lt;100%</v>
      </c>
      <c r="V372" s="53">
        <f t="shared" si="318"/>
        <v>66176.785714285725</v>
      </c>
      <c r="W372" s="54">
        <f t="shared" si="319"/>
        <v>1.0181043956043958</v>
      </c>
    </row>
    <row r="373" spans="1:23" x14ac:dyDescent="0.3">
      <c r="A373" s="8" t="s">
        <v>770</v>
      </c>
      <c r="B373" s="5" t="s">
        <v>771</v>
      </c>
      <c r="C373" s="46" t="s">
        <v>1654</v>
      </c>
      <c r="D373" s="46" t="s">
        <v>1655</v>
      </c>
      <c r="E373" s="46" t="s">
        <v>574</v>
      </c>
      <c r="F373" s="46" t="s">
        <v>311</v>
      </c>
      <c r="G373" s="46" t="s">
        <v>1888</v>
      </c>
      <c r="H373" s="47"/>
      <c r="I373" s="47" t="s">
        <v>1872</v>
      </c>
      <c r="J373" s="48" t="s">
        <v>11</v>
      </c>
      <c r="K373" s="45" t="s">
        <v>11</v>
      </c>
      <c r="L373" s="49">
        <v>70000</v>
      </c>
      <c r="M373" s="50">
        <v>40345</v>
      </c>
      <c r="N373" s="51">
        <f t="shared" si="312"/>
        <v>0.5763571428571429</v>
      </c>
      <c r="O373" s="51" t="str">
        <f t="shared" si="313"/>
        <v>&gt;=50%-&lt;80%</v>
      </c>
      <c r="P373" s="50">
        <f t="shared" si="314"/>
        <v>43226.78571428571</v>
      </c>
      <c r="Q373" s="51">
        <f t="shared" si="315"/>
        <v>0.61752551020408153</v>
      </c>
      <c r="R373" s="52">
        <v>80000</v>
      </c>
      <c r="S373" s="53">
        <v>22750</v>
      </c>
      <c r="T373" s="54">
        <f t="shared" si="316"/>
        <v>0.28437499999999999</v>
      </c>
      <c r="U373" s="54" t="str">
        <f t="shared" si="317"/>
        <v>&gt;=20%-&lt;50%</v>
      </c>
      <c r="V373" s="53">
        <f t="shared" si="318"/>
        <v>24375</v>
      </c>
      <c r="W373" s="54">
        <f t="shared" si="319"/>
        <v>0.3046875</v>
      </c>
    </row>
    <row r="374" spans="1:23" x14ac:dyDescent="0.3">
      <c r="A374" s="8" t="s">
        <v>776</v>
      </c>
      <c r="B374" s="5" t="s">
        <v>777</v>
      </c>
      <c r="C374" s="46" t="s">
        <v>1678</v>
      </c>
      <c r="D374" s="46" t="s">
        <v>250</v>
      </c>
      <c r="E374" s="46" t="s">
        <v>574</v>
      </c>
      <c r="F374" s="46" t="s">
        <v>311</v>
      </c>
      <c r="G374" s="46" t="s">
        <v>1944</v>
      </c>
      <c r="H374" s="47"/>
      <c r="I374" s="47" t="s">
        <v>1872</v>
      </c>
      <c r="J374" s="48" t="s">
        <v>11</v>
      </c>
      <c r="K374" s="45" t="s">
        <v>11</v>
      </c>
      <c r="L374" s="49">
        <v>50000</v>
      </c>
      <c r="M374" s="50">
        <v>63530</v>
      </c>
      <c r="N374" s="51">
        <f t="shared" si="312"/>
        <v>1.2706</v>
      </c>
      <c r="O374" s="51" t="str">
        <f t="shared" si="313"/>
        <v>120% equal &amp; above</v>
      </c>
      <c r="P374" s="50">
        <f t="shared" si="314"/>
        <v>68067.857142857145</v>
      </c>
      <c r="Q374" s="51">
        <f t="shared" si="315"/>
        <v>1.3613571428571429</v>
      </c>
      <c r="R374" s="52">
        <v>100000</v>
      </c>
      <c r="S374" s="53">
        <v>85050</v>
      </c>
      <c r="T374" s="54">
        <f t="shared" si="316"/>
        <v>0.85050000000000003</v>
      </c>
      <c r="U374" s="54" t="str">
        <f t="shared" si="317"/>
        <v>&gt;=80%-&lt;100%</v>
      </c>
      <c r="V374" s="53">
        <f t="shared" si="318"/>
        <v>91125</v>
      </c>
      <c r="W374" s="54">
        <f t="shared" si="319"/>
        <v>0.91125</v>
      </c>
    </row>
    <row r="375" spans="1:23" x14ac:dyDescent="0.3">
      <c r="A375" s="8" t="s">
        <v>324</v>
      </c>
      <c r="B375" s="5" t="s">
        <v>325</v>
      </c>
      <c r="C375" s="46" t="s">
        <v>345</v>
      </c>
      <c r="D375" s="46" t="s">
        <v>346</v>
      </c>
      <c r="E375" s="46" t="s">
        <v>310</v>
      </c>
      <c r="F375" s="46" t="s">
        <v>311</v>
      </c>
      <c r="G375" s="46" t="s">
        <v>1897</v>
      </c>
      <c r="H375" s="47"/>
      <c r="I375" s="47" t="s">
        <v>1872</v>
      </c>
      <c r="J375" s="48" t="s">
        <v>11</v>
      </c>
      <c r="K375" s="45" t="s">
        <v>11</v>
      </c>
      <c r="L375" s="49">
        <v>50000</v>
      </c>
      <c r="M375" s="50">
        <v>101740</v>
      </c>
      <c r="N375" s="51">
        <f t="shared" si="312"/>
        <v>2.0348000000000002</v>
      </c>
      <c r="O375" s="51" t="str">
        <f t="shared" si="313"/>
        <v>120% equal &amp; above</v>
      </c>
      <c r="P375" s="50">
        <f t="shared" si="314"/>
        <v>109007.14285714286</v>
      </c>
      <c r="Q375" s="51">
        <f t="shared" si="315"/>
        <v>2.1801428571428572</v>
      </c>
      <c r="R375" s="52">
        <v>100000</v>
      </c>
      <c r="S375" s="53">
        <v>96190</v>
      </c>
      <c r="T375" s="54">
        <f t="shared" si="316"/>
        <v>0.96189999999999998</v>
      </c>
      <c r="U375" s="54" t="str">
        <f t="shared" si="317"/>
        <v>&gt;=80%-&lt;100%</v>
      </c>
      <c r="V375" s="53">
        <f t="shared" si="318"/>
        <v>103060.71428571428</v>
      </c>
      <c r="W375" s="54">
        <f t="shared" si="319"/>
        <v>1.0306071428571428</v>
      </c>
    </row>
    <row r="376" spans="1:23" x14ac:dyDescent="0.3">
      <c r="A376" s="8" t="s">
        <v>776</v>
      </c>
      <c r="B376" s="5" t="s">
        <v>777</v>
      </c>
      <c r="C376" s="46" t="s">
        <v>1679</v>
      </c>
      <c r="D376" s="46" t="s">
        <v>2102</v>
      </c>
      <c r="E376" s="46" t="s">
        <v>574</v>
      </c>
      <c r="F376" s="46" t="s">
        <v>311</v>
      </c>
      <c r="G376" s="46" t="s">
        <v>1966</v>
      </c>
      <c r="H376" s="47"/>
      <c r="I376" s="47" t="s">
        <v>1872</v>
      </c>
      <c r="J376" s="48" t="s">
        <v>11</v>
      </c>
      <c r="K376" s="45" t="s">
        <v>11</v>
      </c>
      <c r="L376" s="49">
        <v>50000</v>
      </c>
      <c r="M376" s="50">
        <v>34500</v>
      </c>
      <c r="N376" s="51">
        <f t="shared" si="312"/>
        <v>0.69</v>
      </c>
      <c r="O376" s="51" t="str">
        <f t="shared" si="313"/>
        <v>&gt;=50%-&lt;80%</v>
      </c>
      <c r="P376" s="50">
        <f t="shared" si="314"/>
        <v>36964.28571428571</v>
      </c>
      <c r="Q376" s="51">
        <f t="shared" si="315"/>
        <v>0.73928571428571421</v>
      </c>
      <c r="R376" s="52">
        <v>100000</v>
      </c>
      <c r="S376" s="53">
        <v>33870</v>
      </c>
      <c r="T376" s="54">
        <f t="shared" si="316"/>
        <v>0.3387</v>
      </c>
      <c r="U376" s="54" t="str">
        <f t="shared" si="317"/>
        <v>&gt;=20%-&lt;50%</v>
      </c>
      <c r="V376" s="53">
        <f t="shared" si="318"/>
        <v>36289.28571428571</v>
      </c>
      <c r="W376" s="54">
        <f t="shared" si="319"/>
        <v>0.36289285714285713</v>
      </c>
    </row>
    <row r="377" spans="1:23" x14ac:dyDescent="0.3">
      <c r="A377" s="8" t="s">
        <v>836</v>
      </c>
      <c r="B377" s="5" t="s">
        <v>837</v>
      </c>
      <c r="C377" s="46" t="s">
        <v>2776</v>
      </c>
      <c r="D377" s="46" t="s">
        <v>2777</v>
      </c>
      <c r="E377" s="46" t="s">
        <v>789</v>
      </c>
      <c r="F377" s="46" t="s">
        <v>311</v>
      </c>
      <c r="G377" s="46" t="s">
        <v>2795</v>
      </c>
      <c r="H377" s="47"/>
      <c r="I377" s="47" t="s">
        <v>1872</v>
      </c>
      <c r="J377" s="48" t="s">
        <v>11</v>
      </c>
      <c r="K377" s="45" t="s">
        <v>11</v>
      </c>
      <c r="L377" s="49">
        <v>80000</v>
      </c>
      <c r="M377" s="50">
        <v>23770</v>
      </c>
      <c r="N377" s="51">
        <f t="shared" si="312"/>
        <v>0.29712499999999997</v>
      </c>
      <c r="O377" s="51" t="str">
        <f t="shared" si="313"/>
        <v>&gt;=20%-&lt;50%</v>
      </c>
      <c r="P377" s="50">
        <f t="shared" si="314"/>
        <v>25467.857142857145</v>
      </c>
      <c r="Q377" s="51">
        <f t="shared" si="315"/>
        <v>0.3183482142857143</v>
      </c>
      <c r="R377" s="52">
        <v>70000</v>
      </c>
      <c r="S377" s="53">
        <v>21370</v>
      </c>
      <c r="T377" s="54">
        <f t="shared" si="316"/>
        <v>0.30528571428571427</v>
      </c>
      <c r="U377" s="54" t="str">
        <f t="shared" si="317"/>
        <v>&gt;=20%-&lt;50%</v>
      </c>
      <c r="V377" s="53">
        <f t="shared" si="318"/>
        <v>22896.428571428569</v>
      </c>
      <c r="W377" s="54">
        <f t="shared" si="319"/>
        <v>0.32709183673469383</v>
      </c>
    </row>
    <row r="378" spans="1:23" x14ac:dyDescent="0.3">
      <c r="A378" s="8" t="s">
        <v>307</v>
      </c>
      <c r="B378" s="5" t="s">
        <v>308</v>
      </c>
      <c r="C378" s="46" t="s">
        <v>1994</v>
      </c>
      <c r="D378" s="46" t="s">
        <v>1995</v>
      </c>
      <c r="E378" s="46" t="s">
        <v>310</v>
      </c>
      <c r="F378" s="46" t="s">
        <v>311</v>
      </c>
      <c r="G378" s="46" t="s">
        <v>1895</v>
      </c>
      <c r="H378" s="47"/>
      <c r="I378" s="47" t="s">
        <v>1872</v>
      </c>
      <c r="J378" s="48" t="s">
        <v>11</v>
      </c>
      <c r="K378" s="45" t="s">
        <v>11</v>
      </c>
      <c r="L378" s="49">
        <v>103425</v>
      </c>
      <c r="M378" s="50">
        <v>137340</v>
      </c>
      <c r="N378" s="51">
        <f t="shared" ref="N378:N393" si="320">IFERROR(M378/L378,2)</f>
        <v>1.3279187817258884</v>
      </c>
      <c r="O378" s="51" t="str">
        <f t="shared" ref="O378:O393" si="321">IF(N378&gt;=120%, "120% equal &amp; above", IF(N378&gt;=100%,"&gt;=100%- &lt;120%",IF(N378&gt;=80%,"&gt;=80%-&lt;100%",IF(N378&gt;=50%,"&gt;=50%-&lt;80%",IF(N378&gt;=20%,"&gt;=20%-&lt;50%","&lt;20%")))))</f>
        <v>120% equal &amp; above</v>
      </c>
      <c r="P378" s="50">
        <f t="shared" ref="P378:P393" si="322">M378/$B$3*$B$2</f>
        <v>147150</v>
      </c>
      <c r="Q378" s="51">
        <f t="shared" ref="Q378:Q393" si="323">IFERROR(P378/L378,2)</f>
        <v>1.4227701232777374</v>
      </c>
      <c r="R378" s="52">
        <v>45000</v>
      </c>
      <c r="S378" s="53">
        <v>0</v>
      </c>
      <c r="T378" s="54">
        <f t="shared" ref="T378:T393" si="324">IFERROR(S378/R378,2)</f>
        <v>0</v>
      </c>
      <c r="U378" s="54" t="str">
        <f t="shared" ref="U378:U393" si="325">IF(T378&gt;=120%, "120% equal &amp; above", IF(T378&gt;=100%,"&gt;=100%- &lt;120%",IF(T378&gt;=80%,"&gt;=80%-&lt;100%",IF(T378&gt;=50%,"&gt;=50%-&lt;80%",IF(T378&gt;=20%,"&gt;=20%-&lt;50%","&lt;20%")))))</f>
        <v>&lt;20%</v>
      </c>
      <c r="V378" s="53">
        <f t="shared" ref="V378:V393" si="326">S378/$B$3*$B$2</f>
        <v>0</v>
      </c>
      <c r="W378" s="54">
        <f t="shared" ref="W378:W393" si="327">IFERROR(V378/R378,2)</f>
        <v>0</v>
      </c>
    </row>
    <row r="379" spans="1:23" x14ac:dyDescent="0.3">
      <c r="A379" s="8" t="s">
        <v>585</v>
      </c>
      <c r="B379" s="5" t="s">
        <v>586</v>
      </c>
      <c r="C379" s="46" t="s">
        <v>1804</v>
      </c>
      <c r="D379" s="46" t="s">
        <v>1805</v>
      </c>
      <c r="E379" s="46" t="s">
        <v>589</v>
      </c>
      <c r="F379" s="46" t="s">
        <v>311</v>
      </c>
      <c r="G379" s="46" t="s">
        <v>1921</v>
      </c>
      <c r="H379" s="47"/>
      <c r="I379" s="47" t="s">
        <v>1872</v>
      </c>
      <c r="J379" s="48" t="s">
        <v>11</v>
      </c>
      <c r="K379" s="45" t="s">
        <v>11</v>
      </c>
      <c r="L379" s="49">
        <v>77282.100000000006</v>
      </c>
      <c r="M379" s="50">
        <v>52230</v>
      </c>
      <c r="N379" s="51">
        <f t="shared" si="320"/>
        <v>0.67583567216729357</v>
      </c>
      <c r="O379" s="51" t="str">
        <f t="shared" si="321"/>
        <v>&gt;=50%-&lt;80%</v>
      </c>
      <c r="P379" s="50">
        <f t="shared" si="322"/>
        <v>55960.71428571429</v>
      </c>
      <c r="Q379" s="51">
        <f t="shared" si="323"/>
        <v>0.72410964875067174</v>
      </c>
      <c r="R379" s="52">
        <v>70008.399999999994</v>
      </c>
      <c r="S379" s="53">
        <v>40360</v>
      </c>
      <c r="T379" s="54">
        <f t="shared" si="324"/>
        <v>0.57650224830163244</v>
      </c>
      <c r="U379" s="54" t="str">
        <f t="shared" si="325"/>
        <v>&gt;=50%-&lt;80%</v>
      </c>
      <c r="V379" s="53">
        <f t="shared" si="326"/>
        <v>43242.857142857138</v>
      </c>
      <c r="W379" s="54">
        <f t="shared" si="327"/>
        <v>0.61768098032317753</v>
      </c>
    </row>
    <row r="380" spans="1:23" x14ac:dyDescent="0.3">
      <c r="A380" s="8" t="s">
        <v>469</v>
      </c>
      <c r="B380" s="5" t="s">
        <v>470</v>
      </c>
      <c r="C380" s="46" t="s">
        <v>530</v>
      </c>
      <c r="D380" s="46" t="s">
        <v>531</v>
      </c>
      <c r="E380" s="46" t="s">
        <v>473</v>
      </c>
      <c r="F380" s="46" t="s">
        <v>311</v>
      </c>
      <c r="G380" s="46" t="s">
        <v>1914</v>
      </c>
      <c r="H380" s="47"/>
      <c r="I380" s="47" t="s">
        <v>1872</v>
      </c>
      <c r="J380" s="48" t="s">
        <v>11</v>
      </c>
      <c r="K380" s="45" t="s">
        <v>11</v>
      </c>
      <c r="L380" s="49">
        <v>55396.575000000004</v>
      </c>
      <c r="M380" s="50">
        <v>38170</v>
      </c>
      <c r="N380" s="51">
        <f t="shared" si="320"/>
        <v>0.68903176775820518</v>
      </c>
      <c r="O380" s="51" t="str">
        <f t="shared" si="321"/>
        <v>&gt;=50%-&lt;80%</v>
      </c>
      <c r="P380" s="50">
        <f t="shared" si="322"/>
        <v>40896.428571428572</v>
      </c>
      <c r="Q380" s="51">
        <f t="shared" si="323"/>
        <v>0.73824832259807704</v>
      </c>
      <c r="R380" s="52">
        <v>91698.599999999991</v>
      </c>
      <c r="S380" s="53">
        <v>66730</v>
      </c>
      <c r="T380" s="54">
        <f t="shared" si="324"/>
        <v>0.72771012861701279</v>
      </c>
      <c r="U380" s="54" t="str">
        <f t="shared" si="325"/>
        <v>&gt;=50%-&lt;80%</v>
      </c>
      <c r="V380" s="53">
        <f t="shared" si="326"/>
        <v>71496.42857142858</v>
      </c>
      <c r="W380" s="54">
        <f t="shared" si="327"/>
        <v>0.77968942351822801</v>
      </c>
    </row>
    <row r="381" spans="1:23" x14ac:dyDescent="0.3">
      <c r="A381" s="8" t="s">
        <v>776</v>
      </c>
      <c r="B381" s="5" t="s">
        <v>777</v>
      </c>
      <c r="C381" s="46" t="s">
        <v>1374</v>
      </c>
      <c r="D381" s="46" t="s">
        <v>1375</v>
      </c>
      <c r="E381" s="46" t="s">
        <v>574</v>
      </c>
      <c r="F381" s="46" t="s">
        <v>311</v>
      </c>
      <c r="G381" s="46" t="s">
        <v>1961</v>
      </c>
      <c r="H381" s="47"/>
      <c r="I381" s="47" t="s">
        <v>1872</v>
      </c>
      <c r="J381" s="48" t="s">
        <v>11</v>
      </c>
      <c r="K381" s="45" t="s">
        <v>11</v>
      </c>
      <c r="L381" s="49">
        <v>106865.32500000001</v>
      </c>
      <c r="M381" s="50">
        <v>124100</v>
      </c>
      <c r="N381" s="51">
        <f t="shared" si="320"/>
        <v>1.1612747165649848</v>
      </c>
      <c r="O381" s="51" t="str">
        <f t="shared" si="321"/>
        <v>&gt;=100%- &lt;120%</v>
      </c>
      <c r="P381" s="50">
        <f t="shared" si="322"/>
        <v>132964.28571428571</v>
      </c>
      <c r="Q381" s="51">
        <f t="shared" si="323"/>
        <v>1.2442229106053408</v>
      </c>
      <c r="R381" s="52">
        <v>40000</v>
      </c>
      <c r="S381" s="53">
        <v>52340</v>
      </c>
      <c r="T381" s="54">
        <f t="shared" si="324"/>
        <v>1.3085</v>
      </c>
      <c r="U381" s="54" t="str">
        <f t="shared" si="325"/>
        <v>120% equal &amp; above</v>
      </c>
      <c r="V381" s="53">
        <f t="shared" si="326"/>
        <v>56078.571428571428</v>
      </c>
      <c r="W381" s="54">
        <f t="shared" si="327"/>
        <v>1.4019642857142858</v>
      </c>
    </row>
    <row r="382" spans="1:23" x14ac:dyDescent="0.3">
      <c r="A382" s="8" t="s">
        <v>585</v>
      </c>
      <c r="B382" s="5" t="s">
        <v>586</v>
      </c>
      <c r="C382" s="46" t="s">
        <v>620</v>
      </c>
      <c r="D382" s="46" t="s">
        <v>621</v>
      </c>
      <c r="E382" s="46" t="s">
        <v>589</v>
      </c>
      <c r="F382" s="46" t="s">
        <v>311</v>
      </c>
      <c r="G382" s="46" t="s">
        <v>1922</v>
      </c>
      <c r="H382" s="47"/>
      <c r="I382" s="47" t="s">
        <v>1872</v>
      </c>
      <c r="J382" s="48" t="s">
        <v>11</v>
      </c>
      <c r="K382" s="45" t="s">
        <v>11</v>
      </c>
      <c r="L382" s="49">
        <v>65508.075000000004</v>
      </c>
      <c r="M382" s="50">
        <v>14050</v>
      </c>
      <c r="N382" s="51">
        <f t="shared" si="320"/>
        <v>0.21447737549912738</v>
      </c>
      <c r="O382" s="51" t="str">
        <f t="shared" si="321"/>
        <v>&gt;=20%-&lt;50%</v>
      </c>
      <c r="P382" s="50">
        <f t="shared" si="322"/>
        <v>15053.571428571428</v>
      </c>
      <c r="Q382" s="51">
        <f t="shared" si="323"/>
        <v>0.22979718803477933</v>
      </c>
      <c r="R382" s="52">
        <v>80736.599999999991</v>
      </c>
      <c r="S382" s="53">
        <v>41855</v>
      </c>
      <c r="T382" s="54">
        <f t="shared" si="324"/>
        <v>0.51841420124206372</v>
      </c>
      <c r="U382" s="54" t="str">
        <f t="shared" si="325"/>
        <v>&gt;=50%-&lt;80%</v>
      </c>
      <c r="V382" s="53">
        <f t="shared" si="326"/>
        <v>44844.642857142862</v>
      </c>
      <c r="W382" s="54">
        <f t="shared" si="327"/>
        <v>0.55544378704506836</v>
      </c>
    </row>
    <row r="383" spans="1:23" x14ac:dyDescent="0.3">
      <c r="A383" s="8" t="s">
        <v>776</v>
      </c>
      <c r="B383" s="5" t="s">
        <v>777</v>
      </c>
      <c r="C383" s="46" t="s">
        <v>2539</v>
      </c>
      <c r="D383" s="46" t="s">
        <v>279</v>
      </c>
      <c r="E383" s="46" t="s">
        <v>574</v>
      </c>
      <c r="F383" s="46" t="s">
        <v>311</v>
      </c>
      <c r="G383" s="46" t="s">
        <v>1942</v>
      </c>
      <c r="H383" s="47"/>
      <c r="I383" s="47" t="s">
        <v>1872</v>
      </c>
      <c r="J383" s="48" t="s">
        <v>11</v>
      </c>
      <c r="K383" s="45" t="s">
        <v>11</v>
      </c>
      <c r="L383" s="49">
        <v>120000</v>
      </c>
      <c r="M383" s="50">
        <v>186245</v>
      </c>
      <c r="N383" s="51">
        <f t="shared" si="320"/>
        <v>1.5520416666666668</v>
      </c>
      <c r="O383" s="51"/>
      <c r="P383" s="50">
        <f t="shared" si="322"/>
        <v>199548.21428571429</v>
      </c>
      <c r="Q383" s="51"/>
      <c r="R383" s="52">
        <v>26000</v>
      </c>
      <c r="S383" s="53">
        <v>18720</v>
      </c>
      <c r="T383" s="54">
        <f t="shared" si="324"/>
        <v>0.72</v>
      </c>
      <c r="U383" s="54" t="str">
        <f t="shared" si="325"/>
        <v>&gt;=50%-&lt;80%</v>
      </c>
      <c r="V383" s="53">
        <f t="shared" si="326"/>
        <v>20057.142857142855</v>
      </c>
      <c r="W383" s="54">
        <f t="shared" si="327"/>
        <v>0.77142857142857135</v>
      </c>
    </row>
    <row r="384" spans="1:23" x14ac:dyDescent="0.3">
      <c r="A384" s="8" t="s">
        <v>571</v>
      </c>
      <c r="B384" s="5" t="s">
        <v>572</v>
      </c>
      <c r="C384" s="46" t="s">
        <v>912</v>
      </c>
      <c r="D384" s="46" t="s">
        <v>913</v>
      </c>
      <c r="E384" s="46" t="s">
        <v>574</v>
      </c>
      <c r="F384" s="46" t="s">
        <v>311</v>
      </c>
      <c r="G384" s="46" t="s">
        <v>1889</v>
      </c>
      <c r="H384" s="47"/>
      <c r="I384" s="47" t="s">
        <v>1872</v>
      </c>
      <c r="J384" s="48" t="s">
        <v>11</v>
      </c>
      <c r="K384" s="45" t="s">
        <v>11</v>
      </c>
      <c r="L384" s="49">
        <v>120000</v>
      </c>
      <c r="M384" s="50">
        <v>70965</v>
      </c>
      <c r="N384" s="51">
        <f t="shared" si="320"/>
        <v>0.59137499999999998</v>
      </c>
      <c r="O384" s="51" t="str">
        <f t="shared" si="321"/>
        <v>&gt;=50%-&lt;80%</v>
      </c>
      <c r="P384" s="50">
        <f t="shared" si="322"/>
        <v>76033.92857142858</v>
      </c>
      <c r="Q384" s="51">
        <f t="shared" si="323"/>
        <v>0.63361607142857146</v>
      </c>
      <c r="R384" s="52">
        <v>26000</v>
      </c>
      <c r="S384" s="53">
        <v>3640</v>
      </c>
      <c r="T384" s="54">
        <f t="shared" si="324"/>
        <v>0.14000000000000001</v>
      </c>
      <c r="U384" s="54" t="str">
        <f t="shared" si="325"/>
        <v>&lt;20%</v>
      </c>
      <c r="V384" s="53">
        <f t="shared" si="326"/>
        <v>3900</v>
      </c>
      <c r="W384" s="54">
        <f t="shared" si="327"/>
        <v>0.15</v>
      </c>
    </row>
    <row r="385" spans="1:23" x14ac:dyDescent="0.3">
      <c r="A385" s="8" t="s">
        <v>585</v>
      </c>
      <c r="B385" s="5" t="s">
        <v>586</v>
      </c>
      <c r="C385" s="46" t="s">
        <v>602</v>
      </c>
      <c r="D385" s="46" t="s">
        <v>603</v>
      </c>
      <c r="E385" s="46" t="s">
        <v>589</v>
      </c>
      <c r="F385" s="46" t="s">
        <v>311</v>
      </c>
      <c r="G385" s="46" t="s">
        <v>1921</v>
      </c>
      <c r="H385" s="47"/>
      <c r="I385" s="47" t="s">
        <v>1872</v>
      </c>
      <c r="J385" s="48" t="s">
        <v>11</v>
      </c>
      <c r="K385" s="45" t="s">
        <v>11</v>
      </c>
      <c r="L385" s="49">
        <v>83503.575000000012</v>
      </c>
      <c r="M385" s="50">
        <v>49185</v>
      </c>
      <c r="N385" s="51">
        <f t="shared" si="320"/>
        <v>0.58901669778808863</v>
      </c>
      <c r="O385" s="51" t="str">
        <f t="shared" si="321"/>
        <v>&gt;=50%-&lt;80%</v>
      </c>
      <c r="P385" s="50">
        <f t="shared" si="322"/>
        <v>52698.21428571429</v>
      </c>
      <c r="Q385" s="51">
        <f t="shared" si="323"/>
        <v>0.63108931905866639</v>
      </c>
      <c r="R385" s="52">
        <v>62485.68</v>
      </c>
      <c r="S385" s="53">
        <v>30555</v>
      </c>
      <c r="T385" s="54">
        <f t="shared" si="324"/>
        <v>0.48899203785571349</v>
      </c>
      <c r="U385" s="54" t="str">
        <f t="shared" si="325"/>
        <v>&gt;=20%-&lt;50%</v>
      </c>
      <c r="V385" s="53">
        <f t="shared" si="326"/>
        <v>32737.5</v>
      </c>
      <c r="W385" s="54">
        <f t="shared" si="327"/>
        <v>0.52392004055969299</v>
      </c>
    </row>
    <row r="386" spans="1:23" x14ac:dyDescent="0.3">
      <c r="A386" s="8" t="s">
        <v>585</v>
      </c>
      <c r="B386" s="5" t="s">
        <v>586</v>
      </c>
      <c r="C386" s="46" t="s">
        <v>1474</v>
      </c>
      <c r="D386" s="46" t="s">
        <v>266</v>
      </c>
      <c r="E386" s="46" t="s">
        <v>589</v>
      </c>
      <c r="F386" s="46" t="s">
        <v>311</v>
      </c>
      <c r="G386" s="46" t="s">
        <v>1922</v>
      </c>
      <c r="H386" s="47"/>
      <c r="I386" s="47" t="s">
        <v>1872</v>
      </c>
      <c r="J386" s="48" t="s">
        <v>11</v>
      </c>
      <c r="K386" s="45" t="s">
        <v>11</v>
      </c>
      <c r="L386" s="49">
        <v>60637.950000000004</v>
      </c>
      <c r="M386" s="50">
        <v>52240</v>
      </c>
      <c r="N386" s="51">
        <f t="shared" si="320"/>
        <v>0.86150669671385649</v>
      </c>
      <c r="O386" s="51" t="str">
        <f t="shared" si="321"/>
        <v>&gt;=80%-&lt;100%</v>
      </c>
      <c r="P386" s="50">
        <f t="shared" si="322"/>
        <v>55971.428571428572</v>
      </c>
      <c r="Q386" s="51">
        <f t="shared" si="323"/>
        <v>0.92304288933627487</v>
      </c>
      <c r="R386" s="52">
        <v>84519.4</v>
      </c>
      <c r="S386" s="53">
        <v>10620</v>
      </c>
      <c r="T386" s="54">
        <f t="shared" si="324"/>
        <v>0.12565162554395795</v>
      </c>
      <c r="U386" s="54" t="str">
        <f t="shared" si="325"/>
        <v>&lt;20%</v>
      </c>
      <c r="V386" s="53">
        <f t="shared" si="326"/>
        <v>11378.571428571428</v>
      </c>
      <c r="W386" s="54">
        <f t="shared" si="327"/>
        <v>0.13462674165424066</v>
      </c>
    </row>
    <row r="387" spans="1:23" x14ac:dyDescent="0.3">
      <c r="A387" s="8" t="s">
        <v>307</v>
      </c>
      <c r="B387" s="5" t="s">
        <v>308</v>
      </c>
      <c r="C387" s="46" t="s">
        <v>319</v>
      </c>
      <c r="D387" s="46" t="s">
        <v>320</v>
      </c>
      <c r="E387" s="46" t="s">
        <v>310</v>
      </c>
      <c r="F387" s="46" t="s">
        <v>311</v>
      </c>
      <c r="G387" s="46" t="s">
        <v>1891</v>
      </c>
      <c r="H387" s="47"/>
      <c r="I387" s="47" t="s">
        <v>1872</v>
      </c>
      <c r="J387" s="48" t="s">
        <v>11</v>
      </c>
      <c r="K387" s="45" t="s">
        <v>11</v>
      </c>
      <c r="L387" s="49">
        <v>100000</v>
      </c>
      <c r="M387" s="50">
        <v>90920</v>
      </c>
      <c r="N387" s="51">
        <f t="shared" si="320"/>
        <v>0.90920000000000001</v>
      </c>
      <c r="O387" s="51" t="str">
        <f t="shared" si="321"/>
        <v>&gt;=80%-&lt;100%</v>
      </c>
      <c r="P387" s="50">
        <f t="shared" si="322"/>
        <v>97414.285714285725</v>
      </c>
      <c r="Q387" s="51">
        <f t="shared" si="323"/>
        <v>0.9741428571428572</v>
      </c>
      <c r="R387" s="52">
        <v>45000</v>
      </c>
      <c r="S387" s="53">
        <v>28520</v>
      </c>
      <c r="T387" s="54">
        <f t="shared" si="324"/>
        <v>0.63377777777777777</v>
      </c>
      <c r="U387" s="54" t="str">
        <f t="shared" si="325"/>
        <v>&gt;=50%-&lt;80%</v>
      </c>
      <c r="V387" s="53">
        <f t="shared" si="326"/>
        <v>30557.142857142855</v>
      </c>
      <c r="W387" s="54">
        <f t="shared" si="327"/>
        <v>0.67904761904761901</v>
      </c>
    </row>
    <row r="388" spans="1:23" x14ac:dyDescent="0.3">
      <c r="A388" s="8" t="s">
        <v>685</v>
      </c>
      <c r="B388" s="5" t="s">
        <v>686</v>
      </c>
      <c r="C388" s="46" t="s">
        <v>687</v>
      </c>
      <c r="D388" s="46" t="s">
        <v>688</v>
      </c>
      <c r="E388" s="46" t="s">
        <v>311</v>
      </c>
      <c r="F388" s="46" t="s">
        <v>311</v>
      </c>
      <c r="G388" s="46" t="s">
        <v>1884</v>
      </c>
      <c r="H388" s="47"/>
      <c r="I388" s="47" t="s">
        <v>1872</v>
      </c>
      <c r="J388" s="48" t="s">
        <v>11</v>
      </c>
      <c r="K388" s="45" t="s">
        <v>11</v>
      </c>
      <c r="L388" s="49">
        <v>85000</v>
      </c>
      <c r="M388" s="50">
        <v>73980</v>
      </c>
      <c r="N388" s="51">
        <f t="shared" si="320"/>
        <v>0.87035294117647055</v>
      </c>
      <c r="O388" s="51" t="str">
        <f t="shared" si="321"/>
        <v>&gt;=80%-&lt;100%</v>
      </c>
      <c r="P388" s="50">
        <f t="shared" si="322"/>
        <v>79264.285714285725</v>
      </c>
      <c r="Q388" s="51">
        <f t="shared" si="323"/>
        <v>0.9325210084033615</v>
      </c>
      <c r="R388" s="52">
        <v>60000</v>
      </c>
      <c r="S388" s="53">
        <v>6570</v>
      </c>
      <c r="T388" s="54">
        <f t="shared" si="324"/>
        <v>0.1095</v>
      </c>
      <c r="U388" s="54" t="str">
        <f t="shared" si="325"/>
        <v>&lt;20%</v>
      </c>
      <c r="V388" s="53">
        <f t="shared" si="326"/>
        <v>7039.2857142857138</v>
      </c>
      <c r="W388" s="54">
        <f t="shared" si="327"/>
        <v>0.11732142857142856</v>
      </c>
    </row>
    <row r="389" spans="1:23" x14ac:dyDescent="0.3">
      <c r="A389" s="8" t="s">
        <v>776</v>
      </c>
      <c r="B389" s="5" t="s">
        <v>777</v>
      </c>
      <c r="C389" s="46" t="s">
        <v>1625</v>
      </c>
      <c r="D389" s="46" t="s">
        <v>1626</v>
      </c>
      <c r="E389" s="46" t="s">
        <v>574</v>
      </c>
      <c r="F389" s="46" t="s">
        <v>311</v>
      </c>
      <c r="G389" s="46" t="s">
        <v>1944</v>
      </c>
      <c r="H389" s="47"/>
      <c r="I389" s="47" t="s">
        <v>1872</v>
      </c>
      <c r="J389" s="48" t="s">
        <v>11</v>
      </c>
      <c r="K389" s="45" t="s">
        <v>11</v>
      </c>
      <c r="L389" s="49">
        <v>100000</v>
      </c>
      <c r="M389" s="50">
        <v>49555</v>
      </c>
      <c r="N389" s="51">
        <f t="shared" si="320"/>
        <v>0.49554999999999999</v>
      </c>
      <c r="O389" s="51" t="str">
        <f t="shared" si="321"/>
        <v>&gt;=20%-&lt;50%</v>
      </c>
      <c r="P389" s="50">
        <f t="shared" si="322"/>
        <v>53094.642857142862</v>
      </c>
      <c r="Q389" s="51">
        <f t="shared" si="323"/>
        <v>0.5309464285714286</v>
      </c>
      <c r="R389" s="52">
        <v>45000</v>
      </c>
      <c r="S389" s="53">
        <v>0</v>
      </c>
      <c r="T389" s="54">
        <f t="shared" si="324"/>
        <v>0</v>
      </c>
      <c r="U389" s="54" t="str">
        <f t="shared" si="325"/>
        <v>&lt;20%</v>
      </c>
      <c r="V389" s="53">
        <f t="shared" si="326"/>
        <v>0</v>
      </c>
      <c r="W389" s="54">
        <f t="shared" si="327"/>
        <v>0</v>
      </c>
    </row>
    <row r="390" spans="1:23" x14ac:dyDescent="0.3">
      <c r="A390" s="8" t="s">
        <v>428</v>
      </c>
      <c r="B390" s="5" t="s">
        <v>429</v>
      </c>
      <c r="C390" s="46" t="s">
        <v>952</v>
      </c>
      <c r="D390" s="46" t="s">
        <v>953</v>
      </c>
      <c r="E390" s="46" t="s">
        <v>310</v>
      </c>
      <c r="F390" s="46" t="s">
        <v>311</v>
      </c>
      <c r="G390" s="46" t="s">
        <v>1959</v>
      </c>
      <c r="H390" s="47"/>
      <c r="I390" s="47" t="s">
        <v>1872</v>
      </c>
      <c r="J390" s="48" t="s">
        <v>11</v>
      </c>
      <c r="K390" s="45" t="s">
        <v>11</v>
      </c>
      <c r="L390" s="49">
        <v>85000</v>
      </c>
      <c r="M390" s="50">
        <v>95680</v>
      </c>
      <c r="N390" s="51">
        <f t="shared" si="320"/>
        <v>1.1256470588235294</v>
      </c>
      <c r="O390" s="51" t="str">
        <f t="shared" si="321"/>
        <v>&gt;=100%- &lt;120%</v>
      </c>
      <c r="P390" s="50">
        <f t="shared" si="322"/>
        <v>102514.28571428572</v>
      </c>
      <c r="Q390" s="51">
        <f t="shared" si="323"/>
        <v>1.2060504201680673</v>
      </c>
      <c r="R390" s="52">
        <v>60000</v>
      </c>
      <c r="S390" s="53">
        <v>19350</v>
      </c>
      <c r="T390" s="54">
        <f t="shared" si="324"/>
        <v>0.32250000000000001</v>
      </c>
      <c r="U390" s="54" t="str">
        <f t="shared" si="325"/>
        <v>&gt;=20%-&lt;50%</v>
      </c>
      <c r="V390" s="53">
        <f t="shared" si="326"/>
        <v>20732.142857142855</v>
      </c>
      <c r="W390" s="54">
        <f t="shared" si="327"/>
        <v>0.34553571428571422</v>
      </c>
    </row>
    <row r="391" spans="1:23" x14ac:dyDescent="0.3">
      <c r="A391" s="8" t="s">
        <v>776</v>
      </c>
      <c r="B391" s="5" t="s">
        <v>777</v>
      </c>
      <c r="C391" s="46" t="s">
        <v>1645</v>
      </c>
      <c r="D391" s="46" t="s">
        <v>62</v>
      </c>
      <c r="E391" s="46" t="s">
        <v>574</v>
      </c>
      <c r="F391" s="46" t="s">
        <v>311</v>
      </c>
      <c r="G391" s="46" t="s">
        <v>1961</v>
      </c>
      <c r="H391" s="47"/>
      <c r="I391" s="47" t="s">
        <v>1872</v>
      </c>
      <c r="J391" s="48" t="s">
        <v>11</v>
      </c>
      <c r="K391" s="45" t="s">
        <v>11</v>
      </c>
      <c r="L391" s="49">
        <v>80000</v>
      </c>
      <c r="M391" s="50">
        <v>39760</v>
      </c>
      <c r="N391" s="51">
        <f t="shared" si="320"/>
        <v>0.497</v>
      </c>
      <c r="O391" s="51" t="str">
        <f t="shared" si="321"/>
        <v>&gt;=20%-&lt;50%</v>
      </c>
      <c r="P391" s="50">
        <f t="shared" si="322"/>
        <v>42600</v>
      </c>
      <c r="Q391" s="51">
        <f t="shared" si="323"/>
        <v>0.53249999999999997</v>
      </c>
      <c r="R391" s="52">
        <v>65000</v>
      </c>
      <c r="S391" s="53">
        <v>82170</v>
      </c>
      <c r="T391" s="54">
        <f t="shared" si="324"/>
        <v>1.2641538461538462</v>
      </c>
      <c r="U391" s="54" t="str">
        <f t="shared" si="325"/>
        <v>120% equal &amp; above</v>
      </c>
      <c r="V391" s="53">
        <f t="shared" si="326"/>
        <v>88039.285714285725</v>
      </c>
      <c r="W391" s="54">
        <f t="shared" si="327"/>
        <v>1.3544505494505497</v>
      </c>
    </row>
    <row r="392" spans="1:23" x14ac:dyDescent="0.3">
      <c r="A392" s="8" t="s">
        <v>770</v>
      </c>
      <c r="B392" s="5" t="s">
        <v>771</v>
      </c>
      <c r="C392" s="46" t="s">
        <v>1658</v>
      </c>
      <c r="D392" s="46" t="s">
        <v>126</v>
      </c>
      <c r="E392" s="46" t="s">
        <v>574</v>
      </c>
      <c r="F392" s="46" t="s">
        <v>311</v>
      </c>
      <c r="G392" s="46" t="s">
        <v>1960</v>
      </c>
      <c r="H392" s="47"/>
      <c r="I392" s="47" t="s">
        <v>1872</v>
      </c>
      <c r="J392" s="48" t="s">
        <v>11</v>
      </c>
      <c r="K392" s="45" t="s">
        <v>11</v>
      </c>
      <c r="L392" s="49">
        <v>45000</v>
      </c>
      <c r="M392" s="50">
        <v>42390</v>
      </c>
      <c r="N392" s="51">
        <f t="shared" si="320"/>
        <v>0.94199999999999995</v>
      </c>
      <c r="O392" s="51" t="str">
        <f t="shared" si="321"/>
        <v>&gt;=80%-&lt;100%</v>
      </c>
      <c r="P392" s="50">
        <f t="shared" si="322"/>
        <v>45417.857142857138</v>
      </c>
      <c r="Q392" s="51">
        <f t="shared" si="323"/>
        <v>1.0092857142857141</v>
      </c>
      <c r="R392" s="52">
        <v>100000</v>
      </c>
      <c r="S392" s="53">
        <v>33665</v>
      </c>
      <c r="T392" s="54">
        <f t="shared" si="324"/>
        <v>0.33665</v>
      </c>
      <c r="U392" s="54" t="str">
        <f t="shared" si="325"/>
        <v>&gt;=20%-&lt;50%</v>
      </c>
      <c r="V392" s="53">
        <f t="shared" si="326"/>
        <v>36069.642857142862</v>
      </c>
      <c r="W392" s="54">
        <f t="shared" si="327"/>
        <v>0.36069642857142864</v>
      </c>
    </row>
    <row r="393" spans="1:23" x14ac:dyDescent="0.3">
      <c r="A393" s="8" t="s">
        <v>307</v>
      </c>
      <c r="B393" s="5" t="s">
        <v>308</v>
      </c>
      <c r="C393" s="46" t="s">
        <v>2741</v>
      </c>
      <c r="D393" s="46" t="s">
        <v>43</v>
      </c>
      <c r="E393" s="46" t="s">
        <v>310</v>
      </c>
      <c r="F393" s="46" t="s">
        <v>311</v>
      </c>
      <c r="G393" s="46" t="s">
        <v>1890</v>
      </c>
      <c r="H393" s="47"/>
      <c r="I393" s="47" t="s">
        <v>1872</v>
      </c>
      <c r="J393" s="48" t="s">
        <v>11</v>
      </c>
      <c r="K393" s="45" t="s">
        <v>11</v>
      </c>
      <c r="L393" s="49">
        <v>45000</v>
      </c>
      <c r="M393" s="50">
        <v>44150</v>
      </c>
      <c r="N393" s="51">
        <f t="shared" si="320"/>
        <v>0.98111111111111116</v>
      </c>
      <c r="O393" s="51" t="str">
        <f t="shared" si="321"/>
        <v>&gt;=80%-&lt;100%</v>
      </c>
      <c r="P393" s="50">
        <f t="shared" si="322"/>
        <v>47303.571428571428</v>
      </c>
      <c r="Q393" s="51">
        <f t="shared" si="323"/>
        <v>1.0511904761904762</v>
      </c>
      <c r="R393" s="52">
        <v>100000</v>
      </c>
      <c r="S393" s="53">
        <v>16460</v>
      </c>
      <c r="T393" s="54">
        <f t="shared" si="324"/>
        <v>0.1646</v>
      </c>
      <c r="U393" s="54" t="str">
        <f t="shared" si="325"/>
        <v>&lt;20%</v>
      </c>
      <c r="V393" s="53">
        <f t="shared" si="326"/>
        <v>17635.714285714286</v>
      </c>
      <c r="W393" s="54">
        <f t="shared" si="327"/>
        <v>0.17635714285714285</v>
      </c>
    </row>
    <row r="394" spans="1:23" x14ac:dyDescent="0.3">
      <c r="A394" s="8" t="s">
        <v>585</v>
      </c>
      <c r="B394" s="5" t="s">
        <v>586</v>
      </c>
      <c r="C394" s="46" t="s">
        <v>1191</v>
      </c>
      <c r="D394" s="46" t="s">
        <v>1192</v>
      </c>
      <c r="E394" s="46" t="s">
        <v>589</v>
      </c>
      <c r="F394" s="46" t="s">
        <v>311</v>
      </c>
      <c r="G394" s="46" t="s">
        <v>1921</v>
      </c>
      <c r="H394" s="47"/>
      <c r="I394" s="47" t="s">
        <v>1872</v>
      </c>
      <c r="J394" s="48" t="s">
        <v>11</v>
      </c>
      <c r="K394" s="45" t="s">
        <v>11</v>
      </c>
      <c r="L394" s="49">
        <v>71365.725000000006</v>
      </c>
      <c r="M394" s="50">
        <v>66990</v>
      </c>
      <c r="N394" s="51">
        <f t="shared" ref="N394:N407" si="328">IFERROR(M394/L394,2)</f>
        <v>0.93868590279157105</v>
      </c>
      <c r="O394" s="51" t="str">
        <f t="shared" ref="O394:O407" si="329">IF(N394&gt;=120%, "120% equal &amp; above", IF(N394&gt;=100%,"&gt;=100%- &lt;120%",IF(N394&gt;=80%,"&gt;=80%-&lt;100%",IF(N394&gt;=50%,"&gt;=50%-&lt;80%",IF(N394&gt;=20%,"&gt;=20%-&lt;50%","&lt;20%")))))</f>
        <v>&gt;=80%-&lt;100%</v>
      </c>
      <c r="P394" s="50">
        <f t="shared" ref="P394:P407" si="330">M394/$B$3*$B$2</f>
        <v>71775</v>
      </c>
      <c r="Q394" s="51">
        <f t="shared" ref="Q394:Q407" si="331">IFERROR(P394/L394,2)</f>
        <v>1.0057348958481118</v>
      </c>
      <c r="R394" s="52">
        <v>73143</v>
      </c>
      <c r="S394" s="53">
        <v>29400</v>
      </c>
      <c r="T394" s="54">
        <f t="shared" ref="T394:T407" si="332">IFERROR(S394/R394,2)</f>
        <v>0.40195233993683605</v>
      </c>
      <c r="U394" s="54" t="str">
        <f t="shared" ref="U394:U407" si="333">IF(T394&gt;=120%, "120% equal &amp; above", IF(T394&gt;=100%,"&gt;=100%- &lt;120%",IF(T394&gt;=80%,"&gt;=80%-&lt;100%",IF(T394&gt;=50%,"&gt;=50%-&lt;80%",IF(T394&gt;=20%,"&gt;=20%-&lt;50%","&lt;20%")))))</f>
        <v>&gt;=20%-&lt;50%</v>
      </c>
      <c r="V394" s="53">
        <f t="shared" ref="V394:V407" si="334">S394/$B$3*$B$2</f>
        <v>31500</v>
      </c>
      <c r="W394" s="54">
        <f t="shared" ref="W394:W407" si="335">IFERROR(V394/R394,2)</f>
        <v>0.4306632213608958</v>
      </c>
    </row>
    <row r="395" spans="1:23" x14ac:dyDescent="0.3">
      <c r="A395" s="8" t="s">
        <v>770</v>
      </c>
      <c r="B395" s="5" t="s">
        <v>771</v>
      </c>
      <c r="C395" s="46" t="s">
        <v>1830</v>
      </c>
      <c r="D395" s="46" t="s">
        <v>1831</v>
      </c>
      <c r="E395" s="46" t="s">
        <v>574</v>
      </c>
      <c r="F395" s="46" t="s">
        <v>311</v>
      </c>
      <c r="G395" s="46" t="s">
        <v>1888</v>
      </c>
      <c r="H395" s="47"/>
      <c r="I395" s="47" t="s">
        <v>1872</v>
      </c>
      <c r="J395" s="48" t="s">
        <v>11</v>
      </c>
      <c r="K395" s="45" t="s">
        <v>11</v>
      </c>
      <c r="L395" s="49">
        <v>57638</v>
      </c>
      <c r="M395" s="50">
        <v>29115</v>
      </c>
      <c r="N395" s="51">
        <f t="shared" si="328"/>
        <v>0.50513550088483294</v>
      </c>
      <c r="O395" s="51" t="str">
        <f t="shared" si="329"/>
        <v>&gt;=50%-&lt;80%</v>
      </c>
      <c r="P395" s="50">
        <f t="shared" si="330"/>
        <v>31194.642857142859</v>
      </c>
      <c r="Q395" s="51">
        <f t="shared" si="331"/>
        <v>0.54121660809089245</v>
      </c>
      <c r="R395" s="52">
        <v>85858</v>
      </c>
      <c r="S395" s="53">
        <v>39340</v>
      </c>
      <c r="T395" s="54">
        <f t="shared" si="332"/>
        <v>0.45819842064804678</v>
      </c>
      <c r="U395" s="54" t="str">
        <f t="shared" si="333"/>
        <v>&gt;=20%-&lt;50%</v>
      </c>
      <c r="V395" s="53">
        <f t="shared" si="334"/>
        <v>42150</v>
      </c>
      <c r="W395" s="54">
        <f t="shared" si="335"/>
        <v>0.49092687926576439</v>
      </c>
    </row>
    <row r="396" spans="1:23" x14ac:dyDescent="0.3">
      <c r="A396" s="8" t="s">
        <v>785</v>
      </c>
      <c r="B396" s="5" t="s">
        <v>786</v>
      </c>
      <c r="C396" s="46" t="s">
        <v>1079</v>
      </c>
      <c r="D396" s="46" t="s">
        <v>257</v>
      </c>
      <c r="E396" s="46" t="s">
        <v>789</v>
      </c>
      <c r="F396" s="46" t="s">
        <v>311</v>
      </c>
      <c r="G396" s="46" t="s">
        <v>1952</v>
      </c>
      <c r="H396" s="47"/>
      <c r="I396" s="47" t="s">
        <v>1872</v>
      </c>
      <c r="J396" s="48" t="s">
        <v>11</v>
      </c>
      <c r="K396" s="45"/>
      <c r="L396" s="49">
        <v>143232.54</v>
      </c>
      <c r="M396" s="50">
        <v>110980</v>
      </c>
      <c r="N396" s="51">
        <f t="shared" si="328"/>
        <v>0.77482393316490783</v>
      </c>
      <c r="O396" s="51" t="str">
        <f t="shared" si="329"/>
        <v>&gt;=50%-&lt;80%</v>
      </c>
      <c r="P396" s="50">
        <f t="shared" si="330"/>
        <v>118907.14285714286</v>
      </c>
      <c r="Q396" s="51">
        <f t="shared" si="331"/>
        <v>0.8301684998195441</v>
      </c>
      <c r="R396" s="52"/>
      <c r="S396" s="53">
        <v>10930</v>
      </c>
      <c r="T396" s="54">
        <f t="shared" si="332"/>
        <v>2</v>
      </c>
      <c r="U396" s="54" t="str">
        <f t="shared" si="333"/>
        <v>120% equal &amp; above</v>
      </c>
      <c r="V396" s="53">
        <f t="shared" si="334"/>
        <v>11710.714285714284</v>
      </c>
      <c r="W396" s="54">
        <f t="shared" si="335"/>
        <v>2</v>
      </c>
    </row>
    <row r="397" spans="1:23" x14ac:dyDescent="0.3">
      <c r="A397" s="8" t="s">
        <v>776</v>
      </c>
      <c r="B397" s="5" t="s">
        <v>777</v>
      </c>
      <c r="C397" s="46" t="s">
        <v>782</v>
      </c>
      <c r="D397" s="46" t="s">
        <v>29</v>
      </c>
      <c r="E397" s="46" t="s">
        <v>574</v>
      </c>
      <c r="F397" s="46" t="s">
        <v>311</v>
      </c>
      <c r="G397" s="46" t="s">
        <v>1944</v>
      </c>
      <c r="H397" s="47"/>
      <c r="I397" s="47" t="s">
        <v>1872</v>
      </c>
      <c r="J397" s="48" t="s">
        <v>11</v>
      </c>
      <c r="K397" s="45" t="s">
        <v>11</v>
      </c>
      <c r="L397" s="49">
        <v>100000</v>
      </c>
      <c r="M397" s="50">
        <v>82930</v>
      </c>
      <c r="N397" s="51">
        <f t="shared" si="328"/>
        <v>0.82930000000000004</v>
      </c>
      <c r="O397" s="51" t="str">
        <f t="shared" si="329"/>
        <v>&gt;=80%-&lt;100%</v>
      </c>
      <c r="P397" s="50">
        <f t="shared" si="330"/>
        <v>88853.57142857142</v>
      </c>
      <c r="Q397" s="51">
        <f t="shared" si="331"/>
        <v>0.88853571428571421</v>
      </c>
      <c r="R397" s="52">
        <v>42876</v>
      </c>
      <c r="S397" s="53">
        <v>33400</v>
      </c>
      <c r="T397" s="54">
        <f t="shared" si="332"/>
        <v>0.7789905774792425</v>
      </c>
      <c r="U397" s="54" t="str">
        <f t="shared" si="333"/>
        <v>&gt;=50%-&lt;80%</v>
      </c>
      <c r="V397" s="53">
        <f t="shared" si="334"/>
        <v>35785.71428571429</v>
      </c>
      <c r="W397" s="54">
        <f t="shared" si="335"/>
        <v>0.83463276158490274</v>
      </c>
    </row>
    <row r="398" spans="1:23" x14ac:dyDescent="0.3">
      <c r="A398" s="8" t="s">
        <v>836</v>
      </c>
      <c r="B398" s="5" t="s">
        <v>837</v>
      </c>
      <c r="C398" s="46" t="s">
        <v>1527</v>
      </c>
      <c r="D398" s="46" t="s">
        <v>1528</v>
      </c>
      <c r="E398" s="46" t="s">
        <v>789</v>
      </c>
      <c r="F398" s="46" t="s">
        <v>311</v>
      </c>
      <c r="G398" s="46" t="s">
        <v>1957</v>
      </c>
      <c r="H398" s="47"/>
      <c r="I398" s="47" t="s">
        <v>1872</v>
      </c>
      <c r="J398" s="48" t="s">
        <v>11</v>
      </c>
      <c r="K398" s="45" t="s">
        <v>11</v>
      </c>
      <c r="L398" s="49">
        <v>80211.600000000006</v>
      </c>
      <c r="M398" s="50">
        <v>58670</v>
      </c>
      <c r="N398" s="51">
        <f t="shared" si="328"/>
        <v>0.73144034029990668</v>
      </c>
      <c r="O398" s="51" t="str">
        <f t="shared" si="329"/>
        <v>&gt;=50%-&lt;80%</v>
      </c>
      <c r="P398" s="50">
        <f t="shared" si="330"/>
        <v>62860.714285714283</v>
      </c>
      <c r="Q398" s="51">
        <f t="shared" si="331"/>
        <v>0.7836860788927571</v>
      </c>
      <c r="R398" s="52">
        <v>61673.439999999995</v>
      </c>
      <c r="S398" s="53">
        <v>71640</v>
      </c>
      <c r="T398" s="54">
        <f t="shared" si="332"/>
        <v>1.1616021418620399</v>
      </c>
      <c r="U398" s="54" t="str">
        <f t="shared" si="333"/>
        <v>&gt;=100%- &lt;120%</v>
      </c>
      <c r="V398" s="53">
        <f t="shared" si="334"/>
        <v>76757.142857142855</v>
      </c>
      <c r="W398" s="54">
        <f t="shared" si="335"/>
        <v>1.2445737234236141</v>
      </c>
    </row>
    <row r="399" spans="1:23" x14ac:dyDescent="0.3">
      <c r="A399" s="8" t="s">
        <v>469</v>
      </c>
      <c r="B399" s="5" t="s">
        <v>470</v>
      </c>
      <c r="C399" s="46" t="s">
        <v>1370</v>
      </c>
      <c r="D399" s="46" t="s">
        <v>1371</v>
      </c>
      <c r="E399" s="46" t="s">
        <v>473</v>
      </c>
      <c r="F399" s="46" t="s">
        <v>311</v>
      </c>
      <c r="G399" s="46" t="s">
        <v>1914</v>
      </c>
      <c r="H399" s="47"/>
      <c r="I399" s="47" t="s">
        <v>1872</v>
      </c>
      <c r="J399" s="48" t="s">
        <v>11</v>
      </c>
      <c r="K399" s="45"/>
      <c r="L399" s="49">
        <v>141515.22</v>
      </c>
      <c r="M399" s="50">
        <v>135045</v>
      </c>
      <c r="N399" s="51">
        <f t="shared" si="328"/>
        <v>0.95427898144100687</v>
      </c>
      <c r="O399" s="51" t="str">
        <f t="shared" si="329"/>
        <v>&gt;=80%-&lt;100%</v>
      </c>
      <c r="P399" s="50">
        <f t="shared" si="330"/>
        <v>144691.07142857145</v>
      </c>
      <c r="Q399" s="51">
        <f t="shared" si="331"/>
        <v>1.0224417658296503</v>
      </c>
      <c r="R399" s="52"/>
      <c r="S399" s="53">
        <v>18850</v>
      </c>
      <c r="T399" s="54">
        <f t="shared" si="332"/>
        <v>2</v>
      </c>
      <c r="U399" s="54" t="str">
        <f t="shared" si="333"/>
        <v>120% equal &amp; above</v>
      </c>
      <c r="V399" s="53">
        <f t="shared" si="334"/>
        <v>20196.428571428569</v>
      </c>
      <c r="W399" s="54">
        <f t="shared" si="335"/>
        <v>2</v>
      </c>
    </row>
    <row r="400" spans="1:23" x14ac:dyDescent="0.3">
      <c r="A400" s="8" t="s">
        <v>469</v>
      </c>
      <c r="B400" s="5" t="s">
        <v>470</v>
      </c>
      <c r="C400" s="46" t="s">
        <v>555</v>
      </c>
      <c r="D400" s="46" t="s">
        <v>556</v>
      </c>
      <c r="E400" s="46" t="s">
        <v>473</v>
      </c>
      <c r="F400" s="46" t="s">
        <v>311</v>
      </c>
      <c r="G400" s="46" t="s">
        <v>1913</v>
      </c>
      <c r="H400" s="47"/>
      <c r="I400" s="47" t="s">
        <v>1872</v>
      </c>
      <c r="J400" s="48" t="s">
        <v>11</v>
      </c>
      <c r="K400" s="45" t="s">
        <v>11</v>
      </c>
      <c r="L400" s="49">
        <v>67009.950000000012</v>
      </c>
      <c r="M400" s="50">
        <v>36290</v>
      </c>
      <c r="N400" s="51">
        <f t="shared" si="328"/>
        <v>0.54156136514054998</v>
      </c>
      <c r="O400" s="51" t="str">
        <f t="shared" si="329"/>
        <v>&gt;=50%-&lt;80%</v>
      </c>
      <c r="P400" s="50">
        <f t="shared" si="330"/>
        <v>38882.142857142862</v>
      </c>
      <c r="Q400" s="51">
        <f t="shared" si="331"/>
        <v>0.58024431979344648</v>
      </c>
      <c r="R400" s="52">
        <v>73950.799999999988</v>
      </c>
      <c r="S400" s="53">
        <v>25940</v>
      </c>
      <c r="T400" s="54">
        <f t="shared" si="332"/>
        <v>0.35077375768754365</v>
      </c>
      <c r="U400" s="54" t="str">
        <f t="shared" si="333"/>
        <v>&gt;=20%-&lt;50%</v>
      </c>
      <c r="V400" s="53">
        <f t="shared" si="334"/>
        <v>27792.857142857145</v>
      </c>
      <c r="W400" s="54">
        <f t="shared" si="335"/>
        <v>0.37582902609379681</v>
      </c>
    </row>
    <row r="401" spans="1:23" x14ac:dyDescent="0.3">
      <c r="A401" s="8" t="s">
        <v>785</v>
      </c>
      <c r="B401" s="5" t="s">
        <v>786</v>
      </c>
      <c r="C401" s="46" t="s">
        <v>1809</v>
      </c>
      <c r="D401" s="46" t="s">
        <v>278</v>
      </c>
      <c r="E401" s="46" t="s">
        <v>789</v>
      </c>
      <c r="F401" s="46" t="s">
        <v>311</v>
      </c>
      <c r="G401" s="46" t="s">
        <v>1955</v>
      </c>
      <c r="H401" s="47"/>
      <c r="I401" s="47" t="s">
        <v>1872</v>
      </c>
      <c r="J401" s="48" t="s">
        <v>11</v>
      </c>
      <c r="K401" s="45" t="s">
        <v>11</v>
      </c>
      <c r="L401" s="49">
        <v>35000</v>
      </c>
      <c r="M401" s="50">
        <v>21740</v>
      </c>
      <c r="N401" s="51">
        <f t="shared" si="328"/>
        <v>0.62114285714285711</v>
      </c>
      <c r="O401" s="51" t="str">
        <f t="shared" si="329"/>
        <v>&gt;=50%-&lt;80%</v>
      </c>
      <c r="P401" s="50">
        <f t="shared" si="330"/>
        <v>23292.857142857145</v>
      </c>
      <c r="Q401" s="51">
        <f t="shared" si="331"/>
        <v>0.66551020408163275</v>
      </c>
      <c r="R401" s="52">
        <v>105917</v>
      </c>
      <c r="S401" s="53">
        <v>19510</v>
      </c>
      <c r="T401" s="54">
        <f t="shared" si="332"/>
        <v>0.18420083650405505</v>
      </c>
      <c r="U401" s="54" t="str">
        <f t="shared" si="333"/>
        <v>&lt;20%</v>
      </c>
      <c r="V401" s="53">
        <f t="shared" si="334"/>
        <v>20903.571428571431</v>
      </c>
      <c r="W401" s="54">
        <f t="shared" si="335"/>
        <v>0.19735803911148758</v>
      </c>
    </row>
    <row r="402" spans="1:23" x14ac:dyDescent="0.3">
      <c r="A402" s="8" t="s">
        <v>776</v>
      </c>
      <c r="B402" s="5" t="s">
        <v>777</v>
      </c>
      <c r="C402" s="46" t="s">
        <v>1022</v>
      </c>
      <c r="D402" s="46" t="s">
        <v>1023</v>
      </c>
      <c r="E402" s="46" t="s">
        <v>574</v>
      </c>
      <c r="F402" s="46" t="s">
        <v>311</v>
      </c>
      <c r="G402" s="46" t="s">
        <v>1961</v>
      </c>
      <c r="H402" s="47"/>
      <c r="I402" s="47" t="s">
        <v>1872</v>
      </c>
      <c r="J402" s="48" t="s">
        <v>11</v>
      </c>
      <c r="K402" s="45"/>
      <c r="L402" s="49">
        <v>140000</v>
      </c>
      <c r="M402" s="50">
        <v>131775</v>
      </c>
      <c r="N402" s="51">
        <f t="shared" si="328"/>
        <v>0.94125000000000003</v>
      </c>
      <c r="O402" s="51" t="str">
        <f t="shared" si="329"/>
        <v>&gt;=80%-&lt;100%</v>
      </c>
      <c r="P402" s="50">
        <f t="shared" si="330"/>
        <v>141187.5</v>
      </c>
      <c r="Q402" s="51">
        <f t="shared" si="331"/>
        <v>1.0084821428571429</v>
      </c>
      <c r="R402" s="52"/>
      <c r="S402" s="53">
        <v>0</v>
      </c>
      <c r="T402" s="54">
        <f t="shared" si="332"/>
        <v>2</v>
      </c>
      <c r="U402" s="54" t="str">
        <f t="shared" si="333"/>
        <v>120% equal &amp; above</v>
      </c>
      <c r="V402" s="53">
        <f t="shared" si="334"/>
        <v>0</v>
      </c>
      <c r="W402" s="54">
        <f t="shared" si="335"/>
        <v>2</v>
      </c>
    </row>
    <row r="403" spans="1:23" x14ac:dyDescent="0.3">
      <c r="A403" s="8" t="s">
        <v>571</v>
      </c>
      <c r="B403" s="5" t="s">
        <v>572</v>
      </c>
      <c r="C403" s="46" t="s">
        <v>1067</v>
      </c>
      <c r="D403" s="46" t="s">
        <v>100</v>
      </c>
      <c r="E403" s="46" t="s">
        <v>574</v>
      </c>
      <c r="F403" s="46" t="s">
        <v>311</v>
      </c>
      <c r="G403" s="46" t="s">
        <v>1889</v>
      </c>
      <c r="H403" s="47"/>
      <c r="I403" s="47" t="s">
        <v>1872</v>
      </c>
      <c r="J403" s="48" t="s">
        <v>11</v>
      </c>
      <c r="K403" s="45"/>
      <c r="L403" s="49">
        <v>140000</v>
      </c>
      <c r="M403" s="50">
        <v>120585</v>
      </c>
      <c r="N403" s="51">
        <f t="shared" si="328"/>
        <v>0.86132142857142857</v>
      </c>
      <c r="O403" s="51" t="str">
        <f t="shared" si="329"/>
        <v>&gt;=80%-&lt;100%</v>
      </c>
      <c r="P403" s="50">
        <f t="shared" si="330"/>
        <v>129198.21428571429</v>
      </c>
      <c r="Q403" s="51">
        <f t="shared" si="331"/>
        <v>0.92284438775510202</v>
      </c>
      <c r="R403" s="52"/>
      <c r="S403" s="53">
        <v>0</v>
      </c>
      <c r="T403" s="54">
        <f t="shared" si="332"/>
        <v>2</v>
      </c>
      <c r="U403" s="54" t="str">
        <f t="shared" si="333"/>
        <v>120% equal &amp; above</v>
      </c>
      <c r="V403" s="53">
        <f t="shared" si="334"/>
        <v>0</v>
      </c>
      <c r="W403" s="54">
        <f t="shared" si="335"/>
        <v>2</v>
      </c>
    </row>
    <row r="404" spans="1:23" x14ac:dyDescent="0.3">
      <c r="A404" s="8" t="s">
        <v>776</v>
      </c>
      <c r="B404" s="5" t="s">
        <v>777</v>
      </c>
      <c r="C404" s="46" t="s">
        <v>779</v>
      </c>
      <c r="D404" s="46" t="s">
        <v>780</v>
      </c>
      <c r="E404" s="46" t="s">
        <v>574</v>
      </c>
      <c r="F404" s="46" t="s">
        <v>311</v>
      </c>
      <c r="G404" s="46" t="s">
        <v>1943</v>
      </c>
      <c r="H404" s="47"/>
      <c r="I404" s="47" t="s">
        <v>1872</v>
      </c>
      <c r="J404" s="48" t="s">
        <v>11</v>
      </c>
      <c r="K404" s="45" t="s">
        <v>11</v>
      </c>
      <c r="L404" s="49">
        <v>100000</v>
      </c>
      <c r="M404" s="50">
        <v>73470</v>
      </c>
      <c r="N404" s="51">
        <f t="shared" si="328"/>
        <v>0.73470000000000002</v>
      </c>
      <c r="O404" s="51" t="str">
        <f t="shared" si="329"/>
        <v>&gt;=50%-&lt;80%</v>
      </c>
      <c r="P404" s="50">
        <f t="shared" si="330"/>
        <v>78717.857142857145</v>
      </c>
      <c r="Q404" s="51">
        <f t="shared" si="331"/>
        <v>0.78717857142857139</v>
      </c>
      <c r="R404" s="52">
        <v>40000</v>
      </c>
      <c r="S404" s="53">
        <v>37895</v>
      </c>
      <c r="T404" s="54">
        <f t="shared" si="332"/>
        <v>0.94737499999999997</v>
      </c>
      <c r="U404" s="54" t="str">
        <f t="shared" si="333"/>
        <v>&gt;=80%-&lt;100%</v>
      </c>
      <c r="V404" s="53">
        <f t="shared" si="334"/>
        <v>40601.78571428571</v>
      </c>
      <c r="W404" s="54">
        <f t="shared" si="335"/>
        <v>1.0150446428571427</v>
      </c>
    </row>
    <row r="405" spans="1:23" x14ac:dyDescent="0.3">
      <c r="A405" s="8" t="s">
        <v>776</v>
      </c>
      <c r="B405" s="5" t="s">
        <v>777</v>
      </c>
      <c r="C405" s="46" t="s">
        <v>781</v>
      </c>
      <c r="D405" s="46" t="s">
        <v>186</v>
      </c>
      <c r="E405" s="46" t="s">
        <v>574</v>
      </c>
      <c r="F405" s="46" t="s">
        <v>311</v>
      </c>
      <c r="G405" s="46" t="s">
        <v>1943</v>
      </c>
      <c r="H405" s="47"/>
      <c r="I405" s="47" t="s">
        <v>1872</v>
      </c>
      <c r="J405" s="48" t="s">
        <v>11</v>
      </c>
      <c r="K405" s="45" t="s">
        <v>11</v>
      </c>
      <c r="L405" s="49">
        <v>100000</v>
      </c>
      <c r="M405" s="50">
        <v>55125</v>
      </c>
      <c r="N405" s="51">
        <f t="shared" si="328"/>
        <v>0.55125000000000002</v>
      </c>
      <c r="O405" s="51" t="str">
        <f t="shared" si="329"/>
        <v>&gt;=50%-&lt;80%</v>
      </c>
      <c r="P405" s="50">
        <f t="shared" si="330"/>
        <v>59062.5</v>
      </c>
      <c r="Q405" s="51">
        <f t="shared" si="331"/>
        <v>0.59062499999999996</v>
      </c>
      <c r="R405" s="52">
        <v>40000</v>
      </c>
      <c r="S405" s="53">
        <v>17415</v>
      </c>
      <c r="T405" s="54">
        <f t="shared" si="332"/>
        <v>0.43537500000000001</v>
      </c>
      <c r="U405" s="54" t="str">
        <f t="shared" si="333"/>
        <v>&gt;=20%-&lt;50%</v>
      </c>
      <c r="V405" s="53">
        <f t="shared" si="334"/>
        <v>18658.928571428569</v>
      </c>
      <c r="W405" s="54">
        <f t="shared" si="335"/>
        <v>0.4664732142857142</v>
      </c>
    </row>
    <row r="406" spans="1:23" x14ac:dyDescent="0.3">
      <c r="A406" s="8" t="s">
        <v>785</v>
      </c>
      <c r="B406" s="5" t="s">
        <v>786</v>
      </c>
      <c r="C406" s="46" t="s">
        <v>1485</v>
      </c>
      <c r="D406" s="46" t="s">
        <v>99</v>
      </c>
      <c r="E406" s="46" t="s">
        <v>789</v>
      </c>
      <c r="F406" s="46" t="s">
        <v>311</v>
      </c>
      <c r="G406" s="46" t="s">
        <v>1946</v>
      </c>
      <c r="H406" s="47"/>
      <c r="I406" s="47" t="s">
        <v>1872</v>
      </c>
      <c r="J406" s="48" t="s">
        <v>11</v>
      </c>
      <c r="K406" s="45" t="s">
        <v>11</v>
      </c>
      <c r="L406" s="49">
        <v>80000</v>
      </c>
      <c r="M406" s="50">
        <v>49295</v>
      </c>
      <c r="N406" s="51">
        <f t="shared" si="328"/>
        <v>0.6161875</v>
      </c>
      <c r="O406" s="51" t="str">
        <f t="shared" si="329"/>
        <v>&gt;=50%-&lt;80%</v>
      </c>
      <c r="P406" s="50">
        <f t="shared" si="330"/>
        <v>52816.071428571428</v>
      </c>
      <c r="Q406" s="51">
        <f t="shared" si="331"/>
        <v>0.6602008928571429</v>
      </c>
      <c r="R406" s="52">
        <v>60000</v>
      </c>
      <c r="S406" s="53">
        <v>89560</v>
      </c>
      <c r="T406" s="54">
        <f t="shared" si="332"/>
        <v>1.4926666666666666</v>
      </c>
      <c r="U406" s="54" t="str">
        <f t="shared" si="333"/>
        <v>120% equal &amp; above</v>
      </c>
      <c r="V406" s="53">
        <f t="shared" si="334"/>
        <v>95957.142857142855</v>
      </c>
      <c r="W406" s="54">
        <f t="shared" si="335"/>
        <v>1.5992857142857142</v>
      </c>
    </row>
    <row r="407" spans="1:23" x14ac:dyDescent="0.3">
      <c r="A407" s="8" t="s">
        <v>680</v>
      </c>
      <c r="B407" s="5" t="s">
        <v>681</v>
      </c>
      <c r="C407" s="46" t="s">
        <v>721</v>
      </c>
      <c r="D407" s="46" t="s">
        <v>37</v>
      </c>
      <c r="E407" s="46" t="s">
        <v>311</v>
      </c>
      <c r="F407" s="46" t="s">
        <v>311</v>
      </c>
      <c r="G407" s="46" t="s">
        <v>1933</v>
      </c>
      <c r="H407" s="47"/>
      <c r="I407" s="47" t="s">
        <v>1872</v>
      </c>
      <c r="J407" s="48" t="s">
        <v>11</v>
      </c>
      <c r="K407" s="45" t="s">
        <v>11</v>
      </c>
      <c r="L407" s="49">
        <v>80000</v>
      </c>
      <c r="M407" s="50">
        <v>56800</v>
      </c>
      <c r="N407" s="51">
        <f t="shared" si="328"/>
        <v>0.71</v>
      </c>
      <c r="O407" s="51" t="str">
        <f t="shared" si="329"/>
        <v>&gt;=50%-&lt;80%</v>
      </c>
      <c r="P407" s="50">
        <f t="shared" si="330"/>
        <v>60857.142857142862</v>
      </c>
      <c r="Q407" s="51">
        <f t="shared" si="331"/>
        <v>0.76071428571428579</v>
      </c>
      <c r="R407" s="52">
        <v>60000</v>
      </c>
      <c r="S407" s="53">
        <v>36270</v>
      </c>
      <c r="T407" s="54">
        <f t="shared" si="332"/>
        <v>0.60450000000000004</v>
      </c>
      <c r="U407" s="54" t="str">
        <f t="shared" si="333"/>
        <v>&gt;=50%-&lt;80%</v>
      </c>
      <c r="V407" s="53">
        <f t="shared" si="334"/>
        <v>38860.71428571429</v>
      </c>
      <c r="W407" s="54">
        <f t="shared" si="335"/>
        <v>0.64767857142857155</v>
      </c>
    </row>
    <row r="408" spans="1:23" x14ac:dyDescent="0.3">
      <c r="A408" s="8" t="s">
        <v>374</v>
      </c>
      <c r="B408" s="5" t="s">
        <v>375</v>
      </c>
      <c r="C408" s="46" t="s">
        <v>2182</v>
      </c>
      <c r="D408" s="46" t="s">
        <v>2183</v>
      </c>
      <c r="E408" s="46" t="s">
        <v>311</v>
      </c>
      <c r="F408" s="46" t="s">
        <v>311</v>
      </c>
      <c r="G408" s="46" t="s">
        <v>1936</v>
      </c>
      <c r="H408" s="47"/>
      <c r="I408" s="47" t="s">
        <v>1872</v>
      </c>
      <c r="J408" s="48" t="s">
        <v>11</v>
      </c>
      <c r="K408" s="45" t="s">
        <v>11</v>
      </c>
      <c r="L408" s="49">
        <v>60000</v>
      </c>
      <c r="M408" s="50">
        <v>31470</v>
      </c>
      <c r="N408" s="51">
        <f t="shared" ref="N408:N427" si="336">IFERROR(M408/L408,2)</f>
        <v>0.52449999999999997</v>
      </c>
      <c r="O408" s="51" t="str">
        <f t="shared" ref="O408:O425" si="337">IF(N408&gt;=120%, "120% equal &amp; above", IF(N408&gt;=100%,"&gt;=100%- &lt;120%",IF(N408&gt;=80%,"&gt;=80%-&lt;100%",IF(N408&gt;=50%,"&gt;=50%-&lt;80%",IF(N408&gt;=20%,"&gt;=20%-&lt;50%","&lt;20%")))))</f>
        <v>&gt;=50%-&lt;80%</v>
      </c>
      <c r="P408" s="50">
        <f t="shared" ref="P408:P427" si="338">M408/$B$3*$B$2</f>
        <v>33717.857142857138</v>
      </c>
      <c r="Q408" s="51">
        <f t="shared" ref="Q408:Q425" si="339">IFERROR(P408/L408,2)</f>
        <v>0.56196428571428558</v>
      </c>
      <c r="R408" s="52">
        <v>80000</v>
      </c>
      <c r="S408" s="53">
        <v>29115</v>
      </c>
      <c r="T408" s="54">
        <f t="shared" ref="T408:T427" si="340">IFERROR(S408/R408,2)</f>
        <v>0.36393750000000002</v>
      </c>
      <c r="U408" s="54" t="str">
        <f t="shared" ref="U408:U427" si="341">IF(T408&gt;=120%, "120% equal &amp; above", IF(T408&gt;=100%,"&gt;=100%- &lt;120%",IF(T408&gt;=80%,"&gt;=80%-&lt;100%",IF(T408&gt;=50%,"&gt;=50%-&lt;80%",IF(T408&gt;=20%,"&gt;=20%-&lt;50%","&lt;20%")))))</f>
        <v>&gt;=20%-&lt;50%</v>
      </c>
      <c r="V408" s="53">
        <f t="shared" ref="V408:V427" si="342">S408/$B$3*$B$2</f>
        <v>31194.642857142859</v>
      </c>
      <c r="W408" s="54">
        <f t="shared" ref="W408:W427" si="343">IFERROR(V408/R408,2)</f>
        <v>0.38993303571428573</v>
      </c>
    </row>
    <row r="409" spans="1:23" x14ac:dyDescent="0.3">
      <c r="A409" s="8" t="s">
        <v>374</v>
      </c>
      <c r="B409" s="5" t="s">
        <v>375</v>
      </c>
      <c r="C409" s="46" t="s">
        <v>390</v>
      </c>
      <c r="D409" s="46" t="s">
        <v>297</v>
      </c>
      <c r="E409" s="46" t="s">
        <v>311</v>
      </c>
      <c r="F409" s="46" t="s">
        <v>311</v>
      </c>
      <c r="G409" s="46" t="s">
        <v>1902</v>
      </c>
      <c r="H409" s="47"/>
      <c r="I409" s="47" t="s">
        <v>1872</v>
      </c>
      <c r="J409" s="48" t="s">
        <v>11</v>
      </c>
      <c r="K409" s="45" t="s">
        <v>11</v>
      </c>
      <c r="L409" s="49">
        <v>70000</v>
      </c>
      <c r="M409" s="50">
        <v>89405</v>
      </c>
      <c r="N409" s="51">
        <f t="shared" si="336"/>
        <v>1.2772142857142856</v>
      </c>
      <c r="O409" s="51" t="str">
        <f t="shared" si="337"/>
        <v>120% equal &amp; above</v>
      </c>
      <c r="P409" s="50">
        <f t="shared" si="338"/>
        <v>95791.07142857142</v>
      </c>
      <c r="Q409" s="51">
        <f t="shared" si="339"/>
        <v>1.3684438775510204</v>
      </c>
      <c r="R409" s="52">
        <v>70000</v>
      </c>
      <c r="S409" s="53">
        <v>85270</v>
      </c>
      <c r="T409" s="54">
        <f t="shared" si="340"/>
        <v>1.2181428571428572</v>
      </c>
      <c r="U409" s="54" t="str">
        <f t="shared" si="341"/>
        <v>120% equal &amp; above</v>
      </c>
      <c r="V409" s="53">
        <f t="shared" si="342"/>
        <v>91360.714285714275</v>
      </c>
      <c r="W409" s="54">
        <f t="shared" si="343"/>
        <v>1.3051530612244897</v>
      </c>
    </row>
    <row r="410" spans="1:23" x14ac:dyDescent="0.3">
      <c r="A410" s="8" t="s">
        <v>776</v>
      </c>
      <c r="B410" s="5" t="s">
        <v>777</v>
      </c>
      <c r="C410" s="46" t="s">
        <v>1555</v>
      </c>
      <c r="D410" s="46" t="s">
        <v>113</v>
      </c>
      <c r="E410" s="46" t="s">
        <v>574</v>
      </c>
      <c r="F410" s="46" t="s">
        <v>311</v>
      </c>
      <c r="G410" s="46" t="s">
        <v>1942</v>
      </c>
      <c r="H410" s="47"/>
      <c r="I410" s="47" t="s">
        <v>1872</v>
      </c>
      <c r="J410" s="48" t="s">
        <v>11</v>
      </c>
      <c r="K410" s="45" t="s">
        <v>11</v>
      </c>
      <c r="L410" s="49">
        <v>70000</v>
      </c>
      <c r="M410" s="50">
        <v>94685</v>
      </c>
      <c r="N410" s="51">
        <f t="shared" si="336"/>
        <v>1.352642857142857</v>
      </c>
      <c r="O410" s="51" t="str">
        <f t="shared" si="337"/>
        <v>120% equal &amp; above</v>
      </c>
      <c r="P410" s="50">
        <f t="shared" si="338"/>
        <v>101448.21428571428</v>
      </c>
      <c r="Q410" s="51">
        <f t="shared" si="339"/>
        <v>1.4492602040816325</v>
      </c>
      <c r="R410" s="52">
        <v>70000</v>
      </c>
      <c r="S410" s="53">
        <v>23650</v>
      </c>
      <c r="T410" s="54">
        <f t="shared" si="340"/>
        <v>0.33785714285714286</v>
      </c>
      <c r="U410" s="54" t="str">
        <f t="shared" si="341"/>
        <v>&gt;=20%-&lt;50%</v>
      </c>
      <c r="V410" s="53">
        <f t="shared" si="342"/>
        <v>25339.285714285714</v>
      </c>
      <c r="W410" s="54">
        <f t="shared" si="343"/>
        <v>0.36198979591836733</v>
      </c>
    </row>
    <row r="411" spans="1:23" x14ac:dyDescent="0.3">
      <c r="A411" s="8" t="s">
        <v>571</v>
      </c>
      <c r="B411" s="5" t="s">
        <v>572</v>
      </c>
      <c r="C411" s="46" t="s">
        <v>1251</v>
      </c>
      <c r="D411" s="46" t="s">
        <v>1252</v>
      </c>
      <c r="E411" s="46" t="s">
        <v>574</v>
      </c>
      <c r="F411" s="46" t="s">
        <v>311</v>
      </c>
      <c r="G411" s="46" t="s">
        <v>1883</v>
      </c>
      <c r="H411" s="47"/>
      <c r="I411" s="47" t="s">
        <v>1872</v>
      </c>
      <c r="J411" s="48" t="s">
        <v>11</v>
      </c>
      <c r="K411" s="45" t="s">
        <v>11</v>
      </c>
      <c r="L411" s="49">
        <v>80000</v>
      </c>
      <c r="M411" s="50">
        <v>43175</v>
      </c>
      <c r="N411" s="51">
        <f t="shared" si="336"/>
        <v>0.53968749999999999</v>
      </c>
      <c r="O411" s="51" t="str">
        <f t="shared" si="337"/>
        <v>&gt;=50%-&lt;80%</v>
      </c>
      <c r="P411" s="50">
        <f t="shared" si="338"/>
        <v>46258.928571428572</v>
      </c>
      <c r="Q411" s="51">
        <f t="shared" si="339"/>
        <v>0.57823660714285718</v>
      </c>
      <c r="R411" s="52">
        <v>60000</v>
      </c>
      <c r="S411" s="53">
        <v>35560</v>
      </c>
      <c r="T411" s="54">
        <f t="shared" si="340"/>
        <v>0.59266666666666667</v>
      </c>
      <c r="U411" s="54" t="str">
        <f t="shared" si="341"/>
        <v>&gt;=50%-&lt;80%</v>
      </c>
      <c r="V411" s="53">
        <f t="shared" si="342"/>
        <v>38100</v>
      </c>
      <c r="W411" s="54">
        <f t="shared" si="343"/>
        <v>0.63500000000000001</v>
      </c>
    </row>
    <row r="412" spans="1:23" x14ac:dyDescent="0.3">
      <c r="A412" s="8" t="s">
        <v>374</v>
      </c>
      <c r="B412" s="5" t="s">
        <v>375</v>
      </c>
      <c r="C412" s="46" t="s">
        <v>967</v>
      </c>
      <c r="D412" s="46" t="s">
        <v>968</v>
      </c>
      <c r="E412" s="46" t="s">
        <v>311</v>
      </c>
      <c r="F412" s="46" t="s">
        <v>311</v>
      </c>
      <c r="G412" s="46" t="s">
        <v>1901</v>
      </c>
      <c r="H412" s="47"/>
      <c r="I412" s="47" t="s">
        <v>1872</v>
      </c>
      <c r="J412" s="48" t="s">
        <v>11</v>
      </c>
      <c r="K412" s="45" t="s">
        <v>11</v>
      </c>
      <c r="L412" s="49">
        <v>60000</v>
      </c>
      <c r="M412" s="50">
        <v>44615</v>
      </c>
      <c r="N412" s="51">
        <f t="shared" si="336"/>
        <v>0.74358333333333337</v>
      </c>
      <c r="O412" s="51" t="str">
        <f t="shared" si="337"/>
        <v>&gt;=50%-&lt;80%</v>
      </c>
      <c r="P412" s="50">
        <f t="shared" si="338"/>
        <v>47801.78571428571</v>
      </c>
      <c r="Q412" s="51">
        <f t="shared" si="339"/>
        <v>0.79669642857142853</v>
      </c>
      <c r="R412" s="52">
        <v>80000</v>
      </c>
      <c r="S412" s="53">
        <v>19480</v>
      </c>
      <c r="T412" s="54">
        <f t="shared" si="340"/>
        <v>0.24349999999999999</v>
      </c>
      <c r="U412" s="54" t="str">
        <f t="shared" si="341"/>
        <v>&gt;=20%-&lt;50%</v>
      </c>
      <c r="V412" s="53">
        <f t="shared" si="342"/>
        <v>20871.428571428569</v>
      </c>
      <c r="W412" s="54">
        <f t="shared" si="343"/>
        <v>0.26089285714285709</v>
      </c>
    </row>
    <row r="413" spans="1:23" x14ac:dyDescent="0.3">
      <c r="A413" s="8" t="s">
        <v>776</v>
      </c>
      <c r="B413" s="5" t="s">
        <v>777</v>
      </c>
      <c r="C413" s="46" t="s">
        <v>1627</v>
      </c>
      <c r="D413" s="46" t="s">
        <v>1628</v>
      </c>
      <c r="E413" s="46" t="s">
        <v>574</v>
      </c>
      <c r="F413" s="46" t="s">
        <v>311</v>
      </c>
      <c r="G413" s="46" t="s">
        <v>1961</v>
      </c>
      <c r="H413" s="47"/>
      <c r="I413" s="47" t="s">
        <v>1872</v>
      </c>
      <c r="J413" s="48" t="s">
        <v>11</v>
      </c>
      <c r="K413" s="45" t="s">
        <v>11</v>
      </c>
      <c r="L413" s="49">
        <v>70000</v>
      </c>
      <c r="M413" s="50">
        <v>35310</v>
      </c>
      <c r="N413" s="51">
        <f t="shared" si="336"/>
        <v>0.50442857142857145</v>
      </c>
      <c r="O413" s="51" t="str">
        <f t="shared" si="337"/>
        <v>&gt;=50%-&lt;80%</v>
      </c>
      <c r="P413" s="50">
        <f t="shared" si="338"/>
        <v>37832.142857142862</v>
      </c>
      <c r="Q413" s="51">
        <f t="shared" si="339"/>
        <v>0.54045918367346946</v>
      </c>
      <c r="R413" s="52">
        <v>70000</v>
      </c>
      <c r="S413" s="53">
        <v>29255</v>
      </c>
      <c r="T413" s="54">
        <f t="shared" si="340"/>
        <v>0.41792857142857143</v>
      </c>
      <c r="U413" s="54" t="str">
        <f t="shared" si="341"/>
        <v>&gt;=20%-&lt;50%</v>
      </c>
      <c r="V413" s="53">
        <f t="shared" si="342"/>
        <v>31344.642857142859</v>
      </c>
      <c r="W413" s="54">
        <f t="shared" si="343"/>
        <v>0.44778061224489796</v>
      </c>
    </row>
    <row r="414" spans="1:23" x14ac:dyDescent="0.3">
      <c r="A414" s="8" t="s">
        <v>374</v>
      </c>
      <c r="B414" s="5" t="s">
        <v>375</v>
      </c>
      <c r="C414" s="46" t="s">
        <v>1083</v>
      </c>
      <c r="D414" s="46" t="s">
        <v>1084</v>
      </c>
      <c r="E414" s="46" t="s">
        <v>311</v>
      </c>
      <c r="F414" s="46" t="s">
        <v>311</v>
      </c>
      <c r="G414" s="46" t="s">
        <v>1938</v>
      </c>
      <c r="H414" s="47"/>
      <c r="I414" s="47" t="s">
        <v>1872</v>
      </c>
      <c r="J414" s="48" t="s">
        <v>11</v>
      </c>
      <c r="K414" s="45" t="s">
        <v>11</v>
      </c>
      <c r="L414" s="49">
        <v>60000</v>
      </c>
      <c r="M414" s="50">
        <v>54280</v>
      </c>
      <c r="N414" s="51">
        <f t="shared" si="336"/>
        <v>0.90466666666666662</v>
      </c>
      <c r="O414" s="51" t="str">
        <f t="shared" si="337"/>
        <v>&gt;=80%-&lt;100%</v>
      </c>
      <c r="P414" s="50">
        <f t="shared" si="338"/>
        <v>58157.142857142862</v>
      </c>
      <c r="Q414" s="51">
        <f t="shared" si="339"/>
        <v>0.96928571428571442</v>
      </c>
      <c r="R414" s="52">
        <v>80000</v>
      </c>
      <c r="S414" s="53">
        <v>32185</v>
      </c>
      <c r="T414" s="54">
        <f t="shared" si="340"/>
        <v>0.40231250000000002</v>
      </c>
      <c r="U414" s="54" t="str">
        <f t="shared" si="341"/>
        <v>&gt;=20%-&lt;50%</v>
      </c>
      <c r="V414" s="53">
        <f t="shared" si="342"/>
        <v>34483.928571428572</v>
      </c>
      <c r="W414" s="54">
        <f t="shared" si="343"/>
        <v>0.43104910714285716</v>
      </c>
    </row>
    <row r="415" spans="1:23" x14ac:dyDescent="0.3">
      <c r="A415" s="8" t="s">
        <v>770</v>
      </c>
      <c r="B415" s="5" t="s">
        <v>771</v>
      </c>
      <c r="C415" s="46" t="s">
        <v>2110</v>
      </c>
      <c r="D415" s="46" t="s">
        <v>2111</v>
      </c>
      <c r="E415" s="46" t="s">
        <v>574</v>
      </c>
      <c r="F415" s="46" t="s">
        <v>311</v>
      </c>
      <c r="G415" s="46" t="s">
        <v>1888</v>
      </c>
      <c r="H415" s="47"/>
      <c r="I415" s="47" t="s">
        <v>1872</v>
      </c>
      <c r="J415" s="48" t="s">
        <v>11</v>
      </c>
      <c r="K415" s="45" t="s">
        <v>11</v>
      </c>
      <c r="L415" s="49">
        <v>60000</v>
      </c>
      <c r="M415" s="50">
        <v>29220</v>
      </c>
      <c r="N415" s="51">
        <f t="shared" si="336"/>
        <v>0.48699999999999999</v>
      </c>
      <c r="O415" s="51" t="str">
        <f t="shared" si="337"/>
        <v>&gt;=20%-&lt;50%</v>
      </c>
      <c r="P415" s="50">
        <f t="shared" si="338"/>
        <v>31307.142857142859</v>
      </c>
      <c r="Q415" s="51">
        <f t="shared" si="339"/>
        <v>0.5217857142857143</v>
      </c>
      <c r="R415" s="52">
        <v>80000</v>
      </c>
      <c r="S415" s="53">
        <v>51260</v>
      </c>
      <c r="T415" s="54">
        <f t="shared" si="340"/>
        <v>0.64075000000000004</v>
      </c>
      <c r="U415" s="54" t="str">
        <f t="shared" si="341"/>
        <v>&gt;=50%-&lt;80%</v>
      </c>
      <c r="V415" s="53">
        <f t="shared" si="342"/>
        <v>54921.428571428572</v>
      </c>
      <c r="W415" s="54">
        <f t="shared" si="343"/>
        <v>0.68651785714285718</v>
      </c>
    </row>
    <row r="416" spans="1:23" x14ac:dyDescent="0.3">
      <c r="A416" s="8" t="s">
        <v>374</v>
      </c>
      <c r="B416" s="5" t="s">
        <v>375</v>
      </c>
      <c r="C416" s="46" t="s">
        <v>1748</v>
      </c>
      <c r="D416" s="46" t="s">
        <v>1749</v>
      </c>
      <c r="E416" s="46" t="s">
        <v>311</v>
      </c>
      <c r="F416" s="46" t="s">
        <v>311</v>
      </c>
      <c r="G416" s="46" t="s">
        <v>1901</v>
      </c>
      <c r="H416" s="47"/>
      <c r="I416" s="47" t="s">
        <v>1872</v>
      </c>
      <c r="J416" s="48" t="s">
        <v>11</v>
      </c>
      <c r="K416" s="45" t="s">
        <v>11</v>
      </c>
      <c r="L416" s="49">
        <v>40000</v>
      </c>
      <c r="M416" s="50">
        <v>50270</v>
      </c>
      <c r="N416" s="51">
        <f t="shared" si="336"/>
        <v>1.25675</v>
      </c>
      <c r="O416" s="51" t="str">
        <f t="shared" si="337"/>
        <v>120% equal &amp; above</v>
      </c>
      <c r="P416" s="50">
        <f t="shared" si="338"/>
        <v>53860.71428571429</v>
      </c>
      <c r="Q416" s="51">
        <f t="shared" si="339"/>
        <v>1.3465178571428573</v>
      </c>
      <c r="R416" s="52">
        <v>100000</v>
      </c>
      <c r="S416" s="53">
        <v>79680</v>
      </c>
      <c r="T416" s="54">
        <f t="shared" si="340"/>
        <v>0.79679999999999995</v>
      </c>
      <c r="U416" s="54" t="str">
        <f t="shared" si="341"/>
        <v>&gt;=50%-&lt;80%</v>
      </c>
      <c r="V416" s="53">
        <f t="shared" si="342"/>
        <v>85371.42857142858</v>
      </c>
      <c r="W416" s="54">
        <f t="shared" si="343"/>
        <v>0.85371428571428576</v>
      </c>
    </row>
    <row r="417" spans="1:23" x14ac:dyDescent="0.3">
      <c r="A417" s="8" t="s">
        <v>374</v>
      </c>
      <c r="B417" s="5" t="s">
        <v>375</v>
      </c>
      <c r="C417" s="46" t="s">
        <v>1177</v>
      </c>
      <c r="D417" s="46" t="s">
        <v>96</v>
      </c>
      <c r="E417" s="46" t="s">
        <v>311</v>
      </c>
      <c r="F417" s="46" t="s">
        <v>311</v>
      </c>
      <c r="G417" s="46" t="s">
        <v>1938</v>
      </c>
      <c r="H417" s="47"/>
      <c r="I417" s="47" t="s">
        <v>1872</v>
      </c>
      <c r="J417" s="48" t="s">
        <v>11</v>
      </c>
      <c r="K417" s="45" t="s">
        <v>11</v>
      </c>
      <c r="L417" s="49">
        <v>40000</v>
      </c>
      <c r="M417" s="50">
        <v>15680</v>
      </c>
      <c r="N417" s="51">
        <f t="shared" si="336"/>
        <v>0.39200000000000002</v>
      </c>
      <c r="O417" s="51" t="str">
        <f t="shared" si="337"/>
        <v>&gt;=20%-&lt;50%</v>
      </c>
      <c r="P417" s="50">
        <f t="shared" si="338"/>
        <v>16800</v>
      </c>
      <c r="Q417" s="51">
        <f t="shared" si="339"/>
        <v>0.42</v>
      </c>
      <c r="R417" s="52">
        <v>100000</v>
      </c>
      <c r="S417" s="53">
        <v>6570</v>
      </c>
      <c r="T417" s="54">
        <f t="shared" si="340"/>
        <v>6.5699999999999995E-2</v>
      </c>
      <c r="U417" s="54" t="str">
        <f t="shared" si="341"/>
        <v>&lt;20%</v>
      </c>
      <c r="V417" s="53">
        <f t="shared" si="342"/>
        <v>7039.2857142857138</v>
      </c>
      <c r="W417" s="54">
        <f t="shared" si="343"/>
        <v>7.0392857142857132E-2</v>
      </c>
    </row>
    <row r="418" spans="1:23" x14ac:dyDescent="0.3">
      <c r="A418" s="8" t="s">
        <v>776</v>
      </c>
      <c r="B418" s="5" t="s">
        <v>777</v>
      </c>
      <c r="C418" s="46" t="s">
        <v>1646</v>
      </c>
      <c r="D418" s="46" t="s">
        <v>2760</v>
      </c>
      <c r="E418" s="46" t="s">
        <v>574</v>
      </c>
      <c r="F418" s="46" t="s">
        <v>311</v>
      </c>
      <c r="G418" s="46" t="s">
        <v>1966</v>
      </c>
      <c r="H418" s="47"/>
      <c r="I418" s="47" t="s">
        <v>1872</v>
      </c>
      <c r="J418" s="48" t="s">
        <v>11</v>
      </c>
      <c r="K418" s="45" t="s">
        <v>11</v>
      </c>
      <c r="L418" s="49">
        <v>40000</v>
      </c>
      <c r="M418" s="50">
        <v>33910</v>
      </c>
      <c r="N418" s="51">
        <f t="shared" si="336"/>
        <v>0.84775</v>
      </c>
      <c r="O418" s="51" t="str">
        <f t="shared" si="337"/>
        <v>&gt;=80%-&lt;100%</v>
      </c>
      <c r="P418" s="50">
        <f t="shared" si="338"/>
        <v>36332.142857142862</v>
      </c>
      <c r="Q418" s="51">
        <f t="shared" si="339"/>
        <v>0.90830357142857154</v>
      </c>
      <c r="R418" s="52">
        <v>100000</v>
      </c>
      <c r="S418" s="53">
        <v>63505</v>
      </c>
      <c r="T418" s="54">
        <f t="shared" si="340"/>
        <v>0.63505</v>
      </c>
      <c r="U418" s="54" t="str">
        <f t="shared" si="341"/>
        <v>&gt;=50%-&lt;80%</v>
      </c>
      <c r="V418" s="53">
        <f t="shared" si="342"/>
        <v>68041.07142857142</v>
      </c>
      <c r="W418" s="54">
        <f t="shared" si="343"/>
        <v>0.6804107142857142</v>
      </c>
    </row>
    <row r="419" spans="1:23" x14ac:dyDescent="0.3">
      <c r="A419" s="8" t="s">
        <v>776</v>
      </c>
      <c r="B419" s="5" t="s">
        <v>777</v>
      </c>
      <c r="C419" s="46" t="s">
        <v>1845</v>
      </c>
      <c r="D419" s="46" t="s">
        <v>205</v>
      </c>
      <c r="E419" s="46" t="s">
        <v>574</v>
      </c>
      <c r="F419" s="46" t="s">
        <v>311</v>
      </c>
      <c r="G419" s="46" t="s">
        <v>1966</v>
      </c>
      <c r="H419" s="47"/>
      <c r="I419" s="47" t="s">
        <v>1872</v>
      </c>
      <c r="J419" s="48" t="s">
        <v>11</v>
      </c>
      <c r="K419" s="45" t="s">
        <v>11</v>
      </c>
      <c r="L419" s="49">
        <v>40000</v>
      </c>
      <c r="M419" s="50">
        <v>45340</v>
      </c>
      <c r="N419" s="51">
        <f t="shared" si="336"/>
        <v>1.1335</v>
      </c>
      <c r="O419" s="51" t="str">
        <f t="shared" si="337"/>
        <v>&gt;=100%- &lt;120%</v>
      </c>
      <c r="P419" s="50">
        <f t="shared" si="338"/>
        <v>48578.571428571428</v>
      </c>
      <c r="Q419" s="51">
        <f t="shared" si="339"/>
        <v>1.2144642857142858</v>
      </c>
      <c r="R419" s="52">
        <v>100000</v>
      </c>
      <c r="S419" s="53">
        <v>64205</v>
      </c>
      <c r="T419" s="54">
        <f t="shared" si="340"/>
        <v>0.64205000000000001</v>
      </c>
      <c r="U419" s="54" t="str">
        <f t="shared" si="341"/>
        <v>&gt;=50%-&lt;80%</v>
      </c>
      <c r="V419" s="53">
        <f t="shared" si="342"/>
        <v>68791.07142857142</v>
      </c>
      <c r="W419" s="54">
        <f t="shared" si="343"/>
        <v>0.68791071428571415</v>
      </c>
    </row>
    <row r="420" spans="1:23" x14ac:dyDescent="0.3">
      <c r="A420" s="8" t="s">
        <v>785</v>
      </c>
      <c r="B420" s="5" t="s">
        <v>786</v>
      </c>
      <c r="C420" s="46" t="s">
        <v>797</v>
      </c>
      <c r="D420" s="46" t="s">
        <v>34</v>
      </c>
      <c r="E420" s="46" t="s">
        <v>789</v>
      </c>
      <c r="F420" s="46" t="s">
        <v>311</v>
      </c>
      <c r="G420" s="46" t="s">
        <v>1947</v>
      </c>
      <c r="H420" s="47"/>
      <c r="I420" s="47" t="s">
        <v>1872</v>
      </c>
      <c r="J420" s="48" t="s">
        <v>11</v>
      </c>
      <c r="K420" s="45" t="s">
        <v>11</v>
      </c>
      <c r="L420" s="49">
        <v>40000</v>
      </c>
      <c r="M420" s="50">
        <v>34190</v>
      </c>
      <c r="N420" s="51">
        <f t="shared" si="336"/>
        <v>0.85475000000000001</v>
      </c>
      <c r="O420" s="51" t="str">
        <f t="shared" si="337"/>
        <v>&gt;=80%-&lt;100%</v>
      </c>
      <c r="P420" s="50">
        <f t="shared" si="338"/>
        <v>36632.142857142862</v>
      </c>
      <c r="Q420" s="51">
        <f t="shared" si="339"/>
        <v>0.91580357142857161</v>
      </c>
      <c r="R420" s="52">
        <v>100000</v>
      </c>
      <c r="S420" s="53">
        <v>52740</v>
      </c>
      <c r="T420" s="54">
        <f t="shared" si="340"/>
        <v>0.52739999999999998</v>
      </c>
      <c r="U420" s="54" t="str">
        <f t="shared" si="341"/>
        <v>&gt;=50%-&lt;80%</v>
      </c>
      <c r="V420" s="53">
        <f t="shared" si="342"/>
        <v>56507.142857142862</v>
      </c>
      <c r="W420" s="54">
        <f t="shared" si="343"/>
        <v>0.56507142857142867</v>
      </c>
    </row>
    <row r="421" spans="1:23" x14ac:dyDescent="0.3">
      <c r="A421" s="8" t="s">
        <v>428</v>
      </c>
      <c r="B421" s="5" t="s">
        <v>429</v>
      </c>
      <c r="C421" s="46" t="s">
        <v>459</v>
      </c>
      <c r="D421" s="46" t="s">
        <v>460</v>
      </c>
      <c r="E421" s="46" t="s">
        <v>310</v>
      </c>
      <c r="F421" s="46" t="s">
        <v>311</v>
      </c>
      <c r="G421" s="46" t="s">
        <v>1909</v>
      </c>
      <c r="H421" s="47"/>
      <c r="I421" s="47" t="s">
        <v>1872</v>
      </c>
      <c r="J421" s="48" t="s">
        <v>11</v>
      </c>
      <c r="K421" s="45" t="s">
        <v>11</v>
      </c>
      <c r="L421" s="49">
        <v>54156.600000000006</v>
      </c>
      <c r="M421" s="50">
        <v>58040</v>
      </c>
      <c r="N421" s="51">
        <f t="shared" si="336"/>
        <v>1.0717068649065855</v>
      </c>
      <c r="O421" s="51"/>
      <c r="P421" s="50">
        <f t="shared" si="338"/>
        <v>62185.714285714283</v>
      </c>
      <c r="Q421" s="51"/>
      <c r="R421" s="52">
        <v>85000</v>
      </c>
      <c r="S421" s="53">
        <v>30715</v>
      </c>
      <c r="T421" s="54">
        <f t="shared" si="340"/>
        <v>0.3613529411764706</v>
      </c>
      <c r="U421" s="54" t="str">
        <f t="shared" si="341"/>
        <v>&gt;=20%-&lt;50%</v>
      </c>
      <c r="V421" s="53">
        <f t="shared" si="342"/>
        <v>32908.928571428572</v>
      </c>
      <c r="W421" s="54">
        <f t="shared" si="343"/>
        <v>0.38716386554621851</v>
      </c>
    </row>
    <row r="422" spans="1:23" x14ac:dyDescent="0.3">
      <c r="A422" s="8" t="s">
        <v>585</v>
      </c>
      <c r="B422" s="5" t="s">
        <v>586</v>
      </c>
      <c r="C422" s="46" t="s">
        <v>1756</v>
      </c>
      <c r="D422" s="46" t="s">
        <v>1757</v>
      </c>
      <c r="E422" s="46" t="s">
        <v>589</v>
      </c>
      <c r="F422" s="46" t="s">
        <v>311</v>
      </c>
      <c r="G422" s="46" t="s">
        <v>1918</v>
      </c>
      <c r="H422" s="47"/>
      <c r="I422" s="47" t="s">
        <v>1872</v>
      </c>
      <c r="J422" s="48" t="s">
        <v>11</v>
      </c>
      <c r="K422" s="45" t="s">
        <v>11</v>
      </c>
      <c r="L422" s="49">
        <v>77362.425000000003</v>
      </c>
      <c r="M422" s="50">
        <v>53850</v>
      </c>
      <c r="N422" s="51">
        <f t="shared" si="336"/>
        <v>0.6960743539256945</v>
      </c>
      <c r="O422" s="51" t="str">
        <f t="shared" si="337"/>
        <v>&gt;=50%-&lt;80%</v>
      </c>
      <c r="P422" s="50">
        <f t="shared" si="338"/>
        <v>57696.428571428572</v>
      </c>
      <c r="Q422" s="51">
        <f t="shared" si="339"/>
        <v>0.74579395063467269</v>
      </c>
      <c r="R422" s="52">
        <v>61579.719999999994</v>
      </c>
      <c r="S422" s="53">
        <v>16660</v>
      </c>
      <c r="T422" s="54">
        <f t="shared" si="340"/>
        <v>0.27054361403397093</v>
      </c>
      <c r="U422" s="54" t="str">
        <f t="shared" si="341"/>
        <v>&gt;=20%-&lt;50%</v>
      </c>
      <c r="V422" s="53">
        <f t="shared" si="342"/>
        <v>17850</v>
      </c>
      <c r="W422" s="54">
        <f t="shared" si="343"/>
        <v>0.28986815789354031</v>
      </c>
    </row>
    <row r="423" spans="1:23" x14ac:dyDescent="0.3">
      <c r="A423" s="8" t="s">
        <v>785</v>
      </c>
      <c r="B423" s="5" t="s">
        <v>786</v>
      </c>
      <c r="C423" s="46" t="s">
        <v>1765</v>
      </c>
      <c r="D423" s="46" t="s">
        <v>170</v>
      </c>
      <c r="E423" s="46" t="s">
        <v>789</v>
      </c>
      <c r="F423" s="46" t="s">
        <v>311</v>
      </c>
      <c r="G423" s="46" t="s">
        <v>1946</v>
      </c>
      <c r="H423" s="47"/>
      <c r="I423" s="47" t="s">
        <v>1872</v>
      </c>
      <c r="J423" s="48" t="s">
        <v>11</v>
      </c>
      <c r="K423" s="45" t="s">
        <v>11</v>
      </c>
      <c r="L423" s="49">
        <v>50000</v>
      </c>
      <c r="M423" s="50">
        <v>48645</v>
      </c>
      <c r="N423" s="51">
        <f t="shared" si="336"/>
        <v>0.97289999999999999</v>
      </c>
      <c r="O423" s="51" t="str">
        <f t="shared" si="337"/>
        <v>&gt;=80%-&lt;100%</v>
      </c>
      <c r="P423" s="50">
        <f t="shared" si="338"/>
        <v>52119.642857142862</v>
      </c>
      <c r="Q423" s="51">
        <f t="shared" si="339"/>
        <v>1.0423928571428573</v>
      </c>
      <c r="R423" s="52">
        <v>88562.599999999991</v>
      </c>
      <c r="S423" s="53">
        <v>36775</v>
      </c>
      <c r="T423" s="54">
        <f t="shared" si="340"/>
        <v>0.41524300325419539</v>
      </c>
      <c r="U423" s="54" t="str">
        <f t="shared" si="341"/>
        <v>&gt;=20%-&lt;50%</v>
      </c>
      <c r="V423" s="53">
        <f t="shared" si="342"/>
        <v>39401.78571428571</v>
      </c>
      <c r="W423" s="54">
        <f t="shared" si="343"/>
        <v>0.44490321777235214</v>
      </c>
    </row>
    <row r="424" spans="1:23" x14ac:dyDescent="0.3">
      <c r="A424" s="8" t="s">
        <v>469</v>
      </c>
      <c r="B424" s="5" t="s">
        <v>470</v>
      </c>
      <c r="C424" s="46" t="s">
        <v>489</v>
      </c>
      <c r="D424" s="46" t="s">
        <v>490</v>
      </c>
      <c r="E424" s="46" t="s">
        <v>473</v>
      </c>
      <c r="F424" s="46" t="s">
        <v>311</v>
      </c>
      <c r="G424" s="46" t="s">
        <v>1910</v>
      </c>
      <c r="H424" s="47"/>
      <c r="I424" s="47" t="s">
        <v>1872</v>
      </c>
      <c r="J424" s="48" t="s">
        <v>11</v>
      </c>
      <c r="K424" s="45"/>
      <c r="L424" s="49">
        <v>138557.1</v>
      </c>
      <c r="M424" s="50">
        <v>46280</v>
      </c>
      <c r="N424" s="51">
        <f t="shared" si="336"/>
        <v>0.33401391917122975</v>
      </c>
      <c r="O424" s="51" t="str">
        <f t="shared" si="337"/>
        <v>&gt;=20%-&lt;50%</v>
      </c>
      <c r="P424" s="50">
        <f t="shared" si="338"/>
        <v>49585.71428571429</v>
      </c>
      <c r="Q424" s="51">
        <f t="shared" si="339"/>
        <v>0.35787205625488905</v>
      </c>
      <c r="R424" s="52"/>
      <c r="S424" s="53">
        <v>0</v>
      </c>
      <c r="T424" s="54">
        <f t="shared" si="340"/>
        <v>2</v>
      </c>
      <c r="U424" s="54" t="str">
        <f t="shared" si="341"/>
        <v>120% equal &amp; above</v>
      </c>
      <c r="V424" s="53">
        <f t="shared" si="342"/>
        <v>0</v>
      </c>
      <c r="W424" s="54">
        <f t="shared" si="343"/>
        <v>2</v>
      </c>
    </row>
    <row r="425" spans="1:23" x14ac:dyDescent="0.3">
      <c r="A425" s="8" t="s">
        <v>585</v>
      </c>
      <c r="B425" s="5" t="s">
        <v>586</v>
      </c>
      <c r="C425" s="46" t="s">
        <v>622</v>
      </c>
      <c r="D425" s="46" t="s">
        <v>623</v>
      </c>
      <c r="E425" s="46" t="s">
        <v>589</v>
      </c>
      <c r="F425" s="46" t="s">
        <v>311</v>
      </c>
      <c r="G425" s="46" t="s">
        <v>1919</v>
      </c>
      <c r="H425" s="47"/>
      <c r="I425" s="47" t="s">
        <v>1872</v>
      </c>
      <c r="J425" s="48" t="s">
        <v>11</v>
      </c>
      <c r="K425" s="45" t="s">
        <v>11</v>
      </c>
      <c r="L425" s="49">
        <v>80686.125</v>
      </c>
      <c r="M425" s="50">
        <v>24390</v>
      </c>
      <c r="N425" s="51">
        <f t="shared" si="336"/>
        <v>0.30228245562666445</v>
      </c>
      <c r="O425" s="51" t="str">
        <f t="shared" si="337"/>
        <v>&gt;=20%-&lt;50%</v>
      </c>
      <c r="P425" s="50">
        <f t="shared" si="338"/>
        <v>26132.142857142855</v>
      </c>
      <c r="Q425" s="51">
        <f t="shared" si="339"/>
        <v>0.3238740595999976</v>
      </c>
      <c r="R425" s="52">
        <v>57268.6</v>
      </c>
      <c r="S425" s="53">
        <v>23540</v>
      </c>
      <c r="T425" s="54">
        <f t="shared" si="340"/>
        <v>0.4110454943895957</v>
      </c>
      <c r="U425" s="54" t="str">
        <f t="shared" si="341"/>
        <v>&gt;=20%-&lt;50%</v>
      </c>
      <c r="V425" s="53">
        <f t="shared" si="342"/>
        <v>25221.428571428569</v>
      </c>
      <c r="W425" s="54">
        <f t="shared" si="343"/>
        <v>0.44040588684599535</v>
      </c>
    </row>
    <row r="426" spans="1:23" x14ac:dyDescent="0.3">
      <c r="A426" s="8" t="s">
        <v>701</v>
      </c>
      <c r="B426" s="5" t="s">
        <v>300</v>
      </c>
      <c r="C426" s="46" t="s">
        <v>767</v>
      </c>
      <c r="D426" s="46" t="s">
        <v>768</v>
      </c>
      <c r="E426" s="46" t="s">
        <v>473</v>
      </c>
      <c r="F426" s="46" t="s">
        <v>311</v>
      </c>
      <c r="G426" s="46" t="s">
        <v>1940</v>
      </c>
      <c r="H426" s="47"/>
      <c r="I426" s="47" t="s">
        <v>1872</v>
      </c>
      <c r="J426" s="48" t="s">
        <v>11</v>
      </c>
      <c r="K426" s="45"/>
      <c r="L426" s="49">
        <v>137408.70000000001</v>
      </c>
      <c r="M426" s="50">
        <v>135855</v>
      </c>
      <c r="N426" s="51">
        <f t="shared" si="336"/>
        <v>0.98869285569254339</v>
      </c>
      <c r="O426" s="51"/>
      <c r="P426" s="50">
        <f t="shared" si="338"/>
        <v>145558.92857142855</v>
      </c>
      <c r="Q426" s="51"/>
      <c r="R426" s="52"/>
      <c r="S426" s="53">
        <v>0</v>
      </c>
      <c r="T426" s="54">
        <f t="shared" si="340"/>
        <v>2</v>
      </c>
      <c r="U426" s="54" t="str">
        <f t="shared" si="341"/>
        <v>120% equal &amp; above</v>
      </c>
      <c r="V426" s="53">
        <f t="shared" si="342"/>
        <v>0</v>
      </c>
      <c r="W426" s="54">
        <f t="shared" si="343"/>
        <v>2</v>
      </c>
    </row>
    <row r="427" spans="1:23" x14ac:dyDescent="0.3">
      <c r="A427" s="8" t="s">
        <v>374</v>
      </c>
      <c r="B427" s="5" t="s">
        <v>375</v>
      </c>
      <c r="C427" s="46" t="s">
        <v>1539</v>
      </c>
      <c r="D427" s="46" t="s">
        <v>90</v>
      </c>
      <c r="E427" s="46" t="s">
        <v>311</v>
      </c>
      <c r="F427" s="46" t="s">
        <v>311</v>
      </c>
      <c r="G427" s="46" t="s">
        <v>1937</v>
      </c>
      <c r="H427" s="47"/>
      <c r="I427" s="47" t="s">
        <v>1872</v>
      </c>
      <c r="J427" s="48" t="s">
        <v>11</v>
      </c>
      <c r="K427" s="45" t="s">
        <v>11</v>
      </c>
      <c r="L427" s="49">
        <v>50116.666666666664</v>
      </c>
      <c r="M427" s="50">
        <v>97850</v>
      </c>
      <c r="N427" s="51">
        <f t="shared" si="336"/>
        <v>1.9524442966411708</v>
      </c>
      <c r="O427" s="51"/>
      <c r="P427" s="50">
        <f t="shared" si="338"/>
        <v>104839.28571428572</v>
      </c>
      <c r="Q427" s="51"/>
      <c r="R427" s="52">
        <v>87232.599999999991</v>
      </c>
      <c r="S427" s="53">
        <v>68320</v>
      </c>
      <c r="T427" s="54">
        <f t="shared" si="340"/>
        <v>0.78319343915004258</v>
      </c>
      <c r="U427" s="54" t="str">
        <f t="shared" si="341"/>
        <v>&gt;=50%-&lt;80%</v>
      </c>
      <c r="V427" s="53">
        <f t="shared" si="342"/>
        <v>73200</v>
      </c>
      <c r="W427" s="54">
        <f t="shared" si="343"/>
        <v>0.83913582766075989</v>
      </c>
    </row>
    <row r="428" spans="1:23" x14ac:dyDescent="0.3">
      <c r="A428" s="8" t="s">
        <v>585</v>
      </c>
      <c r="B428" s="5" t="s">
        <v>586</v>
      </c>
      <c r="C428" s="46" t="s">
        <v>2574</v>
      </c>
      <c r="D428" s="46" t="s">
        <v>2575</v>
      </c>
      <c r="E428" s="46" t="s">
        <v>589</v>
      </c>
      <c r="F428" s="46" t="s">
        <v>311</v>
      </c>
      <c r="G428" s="46" t="s">
        <v>1922</v>
      </c>
      <c r="H428" s="47"/>
      <c r="I428" s="47" t="s">
        <v>1872</v>
      </c>
      <c r="J428" s="48" t="s">
        <v>11</v>
      </c>
      <c r="K428" s="45" t="s">
        <v>11</v>
      </c>
      <c r="L428" s="49">
        <v>32626.800000000003</v>
      </c>
      <c r="M428" s="50">
        <v>15080</v>
      </c>
      <c r="N428" s="51">
        <f t="shared" ref="N428:N439" si="344">IFERROR(M428/L428,2)</f>
        <v>0.46219672171343801</v>
      </c>
      <c r="O428" s="51" t="str">
        <f t="shared" ref="O428:O439" si="345">IF(N428&gt;=120%, "120% equal &amp; above", IF(N428&gt;=100%,"&gt;=100%- &lt;120%",IF(N428&gt;=80%,"&gt;=80%-&lt;100%",IF(N428&gt;=50%,"&gt;=50%-&lt;80%",IF(N428&gt;=20%,"&gt;=20%-&lt;50%","&lt;20%")))))</f>
        <v>&gt;=20%-&lt;50%</v>
      </c>
      <c r="P428" s="50">
        <f t="shared" ref="P428:P439" si="346">M428/$B$3*$B$2</f>
        <v>16157.142857142857</v>
      </c>
      <c r="Q428" s="51">
        <f t="shared" ref="Q428:Q439" si="347">IFERROR(P428/L428,2)</f>
        <v>0.49521077326439783</v>
      </c>
      <c r="R428" s="52">
        <v>103618.2</v>
      </c>
      <c r="S428" s="53">
        <v>26785</v>
      </c>
      <c r="T428" s="54">
        <f t="shared" ref="T428:T439" si="348">IFERROR(S428/R428,2)</f>
        <v>0.25849705939690132</v>
      </c>
      <c r="U428" s="54" t="str">
        <f t="shared" ref="U428:U439" si="349">IF(T428&gt;=120%, "120% equal &amp; above", IF(T428&gt;=100%,"&gt;=100%- &lt;120%",IF(T428&gt;=80%,"&gt;=80%-&lt;100%",IF(T428&gt;=50%,"&gt;=50%-&lt;80%",IF(T428&gt;=20%,"&gt;=20%-&lt;50%","&lt;20%")))))</f>
        <v>&gt;=20%-&lt;50%</v>
      </c>
      <c r="V428" s="53">
        <f t="shared" ref="V428:V439" si="350">S428/$B$3*$B$2</f>
        <v>28698.214285714286</v>
      </c>
      <c r="W428" s="54">
        <f t="shared" ref="W428:W439" si="351">IFERROR(V428/R428,2)</f>
        <v>0.27696113506810854</v>
      </c>
    </row>
    <row r="429" spans="1:23" x14ac:dyDescent="0.3">
      <c r="A429" s="8" t="s">
        <v>428</v>
      </c>
      <c r="B429" s="5" t="s">
        <v>429</v>
      </c>
      <c r="C429" s="46" t="s">
        <v>1223</v>
      </c>
      <c r="D429" s="46" t="s">
        <v>1224</v>
      </c>
      <c r="E429" s="46" t="s">
        <v>310</v>
      </c>
      <c r="F429" s="46" t="s">
        <v>311</v>
      </c>
      <c r="G429" s="46" t="s">
        <v>1959</v>
      </c>
      <c r="H429" s="47"/>
      <c r="I429" s="47" t="s">
        <v>1872</v>
      </c>
      <c r="J429" s="48" t="s">
        <v>11</v>
      </c>
      <c r="K429" s="45"/>
      <c r="L429" s="49">
        <v>136136.66666666666</v>
      </c>
      <c r="M429" s="50">
        <v>10620</v>
      </c>
      <c r="N429" s="51">
        <f t="shared" si="344"/>
        <v>7.8009843049876348E-2</v>
      </c>
      <c r="O429" s="51" t="str">
        <f t="shared" si="345"/>
        <v>&lt;20%</v>
      </c>
      <c r="P429" s="50">
        <f t="shared" si="346"/>
        <v>11378.571428571428</v>
      </c>
      <c r="Q429" s="51">
        <f t="shared" si="347"/>
        <v>8.3581974696296094E-2</v>
      </c>
      <c r="R429" s="52"/>
      <c r="S429" s="53">
        <v>4180</v>
      </c>
      <c r="T429" s="54">
        <f t="shared" si="348"/>
        <v>2</v>
      </c>
      <c r="U429" s="54" t="str">
        <f t="shared" si="349"/>
        <v>120% equal &amp; above</v>
      </c>
      <c r="V429" s="53">
        <f t="shared" si="350"/>
        <v>4478.5714285714284</v>
      </c>
      <c r="W429" s="54">
        <f t="shared" si="351"/>
        <v>2</v>
      </c>
    </row>
    <row r="430" spans="1:23" x14ac:dyDescent="0.3">
      <c r="A430" s="8" t="s">
        <v>415</v>
      </c>
      <c r="B430" s="5" t="s">
        <v>416</v>
      </c>
      <c r="C430" s="46" t="s">
        <v>1336</v>
      </c>
      <c r="D430" s="46" t="s">
        <v>1337</v>
      </c>
      <c r="E430" s="46" t="s">
        <v>310</v>
      </c>
      <c r="F430" s="46" t="s">
        <v>311</v>
      </c>
      <c r="G430" s="46" t="s">
        <v>1906</v>
      </c>
      <c r="H430" s="47"/>
      <c r="I430" s="47" t="s">
        <v>1872</v>
      </c>
      <c r="J430" s="48" t="s">
        <v>11</v>
      </c>
      <c r="K430" s="45" t="s">
        <v>11</v>
      </c>
      <c r="L430" s="49">
        <v>50000</v>
      </c>
      <c r="M430" s="50">
        <v>54590</v>
      </c>
      <c r="N430" s="51">
        <f t="shared" si="344"/>
        <v>1.0918000000000001</v>
      </c>
      <c r="O430" s="51"/>
      <c r="P430" s="50">
        <f t="shared" si="346"/>
        <v>58489.28571428571</v>
      </c>
      <c r="Q430" s="51"/>
      <c r="R430" s="52">
        <v>86018.799999999988</v>
      </c>
      <c r="S430" s="53">
        <v>41790</v>
      </c>
      <c r="T430" s="54">
        <f t="shared" si="348"/>
        <v>0.48582402916571732</v>
      </c>
      <c r="U430" s="54" t="str">
        <f t="shared" si="349"/>
        <v>&gt;=20%-&lt;50%</v>
      </c>
      <c r="V430" s="53">
        <f t="shared" si="350"/>
        <v>44775</v>
      </c>
      <c r="W430" s="54">
        <f t="shared" si="351"/>
        <v>0.5205257455346971</v>
      </c>
    </row>
    <row r="431" spans="1:23" x14ac:dyDescent="0.3">
      <c r="A431" s="8" t="s">
        <v>785</v>
      </c>
      <c r="B431" s="5" t="s">
        <v>786</v>
      </c>
      <c r="C431" s="46" t="s">
        <v>1353</v>
      </c>
      <c r="D431" s="46" t="s">
        <v>303</v>
      </c>
      <c r="E431" s="46" t="s">
        <v>789</v>
      </c>
      <c r="F431" s="46" t="s">
        <v>311</v>
      </c>
      <c r="G431" s="46" t="s">
        <v>1949</v>
      </c>
      <c r="H431" s="47"/>
      <c r="I431" s="47" t="s">
        <v>1872</v>
      </c>
      <c r="J431" s="48" t="s">
        <v>11</v>
      </c>
      <c r="K431" s="45" t="s">
        <v>11</v>
      </c>
      <c r="L431" s="49">
        <v>45758.925000000003</v>
      </c>
      <c r="M431" s="50">
        <v>34930</v>
      </c>
      <c r="N431" s="51">
        <f t="shared" si="344"/>
        <v>0.76334835226133479</v>
      </c>
      <c r="O431" s="51" t="str">
        <f t="shared" si="345"/>
        <v>&gt;=50%-&lt;80%</v>
      </c>
      <c r="P431" s="50">
        <f t="shared" si="346"/>
        <v>37425</v>
      </c>
      <c r="Q431" s="51">
        <f t="shared" si="347"/>
        <v>0.81787323456571581</v>
      </c>
      <c r="R431" s="52">
        <v>90000</v>
      </c>
      <c r="S431" s="53">
        <v>26540</v>
      </c>
      <c r="T431" s="54">
        <f t="shared" si="348"/>
        <v>0.29488888888888887</v>
      </c>
      <c r="U431" s="54" t="str">
        <f t="shared" si="349"/>
        <v>&gt;=20%-&lt;50%</v>
      </c>
      <c r="V431" s="53">
        <f t="shared" si="350"/>
        <v>28435.714285714286</v>
      </c>
      <c r="W431" s="54">
        <f t="shared" si="351"/>
        <v>0.31595238095238098</v>
      </c>
    </row>
    <row r="432" spans="1:23" x14ac:dyDescent="0.3">
      <c r="A432" s="8" t="s">
        <v>585</v>
      </c>
      <c r="B432" s="5" t="s">
        <v>586</v>
      </c>
      <c r="C432" s="46" t="s">
        <v>592</v>
      </c>
      <c r="D432" s="46" t="s">
        <v>593</v>
      </c>
      <c r="E432" s="46" t="s">
        <v>589</v>
      </c>
      <c r="F432" s="46" t="s">
        <v>311</v>
      </c>
      <c r="G432" s="46" t="s">
        <v>1918</v>
      </c>
      <c r="H432" s="47"/>
      <c r="I432" s="47" t="s">
        <v>1872</v>
      </c>
      <c r="J432" s="48"/>
      <c r="K432" s="45" t="s">
        <v>11</v>
      </c>
      <c r="L432" s="49"/>
      <c r="M432" s="50">
        <v>8080</v>
      </c>
      <c r="N432" s="51">
        <f t="shared" si="344"/>
        <v>2</v>
      </c>
      <c r="O432" s="51"/>
      <c r="P432" s="50">
        <f t="shared" si="346"/>
        <v>8657.1428571428569</v>
      </c>
      <c r="Q432" s="51"/>
      <c r="R432" s="52">
        <v>135655.79999999999</v>
      </c>
      <c r="S432" s="53">
        <v>168810</v>
      </c>
      <c r="T432" s="54">
        <f t="shared" si="348"/>
        <v>1.2443994285537368</v>
      </c>
      <c r="U432" s="54" t="str">
        <f t="shared" si="349"/>
        <v>120% equal &amp; above</v>
      </c>
      <c r="V432" s="53">
        <f t="shared" si="350"/>
        <v>180867.85714285716</v>
      </c>
      <c r="W432" s="54">
        <f t="shared" si="351"/>
        <v>1.333285102021861</v>
      </c>
    </row>
    <row r="433" spans="1:23" x14ac:dyDescent="0.3">
      <c r="A433" s="8" t="s">
        <v>2751</v>
      </c>
      <c r="B433" s="5" t="s">
        <v>668</v>
      </c>
      <c r="C433" s="46" t="s">
        <v>2224</v>
      </c>
      <c r="D433" s="46" t="s">
        <v>621</v>
      </c>
      <c r="E433" s="46" t="s">
        <v>589</v>
      </c>
      <c r="F433" s="46" t="s">
        <v>311</v>
      </c>
      <c r="G433" s="46" t="s">
        <v>1886</v>
      </c>
      <c r="H433" s="47"/>
      <c r="I433" s="47" t="s">
        <v>1872</v>
      </c>
      <c r="J433" s="48" t="s">
        <v>11</v>
      </c>
      <c r="K433" s="45" t="s">
        <v>11</v>
      </c>
      <c r="L433" s="49">
        <v>28398.600000000002</v>
      </c>
      <c r="M433" s="50">
        <v>36180</v>
      </c>
      <c r="N433" s="51">
        <f t="shared" si="344"/>
        <v>1.2740064651074348</v>
      </c>
      <c r="O433" s="51" t="str">
        <f t="shared" si="345"/>
        <v>120% equal &amp; above</v>
      </c>
      <c r="P433" s="50">
        <f t="shared" si="346"/>
        <v>38764.28571428571</v>
      </c>
      <c r="Q433" s="51">
        <f t="shared" si="347"/>
        <v>1.3650069269008229</v>
      </c>
      <c r="R433" s="52">
        <v>106893.2</v>
      </c>
      <c r="S433" s="53">
        <v>129430</v>
      </c>
      <c r="T433" s="54">
        <f t="shared" si="348"/>
        <v>1.2108347397215165</v>
      </c>
      <c r="U433" s="54" t="str">
        <f t="shared" si="349"/>
        <v>120% equal &amp; above</v>
      </c>
      <c r="V433" s="53">
        <f t="shared" si="350"/>
        <v>138675</v>
      </c>
      <c r="W433" s="54">
        <f t="shared" si="351"/>
        <v>1.2973229354159106</v>
      </c>
    </row>
    <row r="434" spans="1:23" x14ac:dyDescent="0.3">
      <c r="A434" s="8" t="s">
        <v>324</v>
      </c>
      <c r="B434" s="5" t="s">
        <v>325</v>
      </c>
      <c r="C434" s="46" t="s">
        <v>326</v>
      </c>
      <c r="D434" s="46" t="s">
        <v>197</v>
      </c>
      <c r="E434" s="46" t="s">
        <v>310</v>
      </c>
      <c r="F434" s="46" t="s">
        <v>311</v>
      </c>
      <c r="G434" s="46" t="s">
        <v>1893</v>
      </c>
      <c r="H434" s="47"/>
      <c r="I434" s="47" t="s">
        <v>1872</v>
      </c>
      <c r="J434" s="48" t="s">
        <v>11</v>
      </c>
      <c r="K434" s="45" t="s">
        <v>11</v>
      </c>
      <c r="L434" s="49">
        <v>85000</v>
      </c>
      <c r="M434" s="50">
        <v>170355</v>
      </c>
      <c r="N434" s="51">
        <f t="shared" si="344"/>
        <v>2.0041764705882352</v>
      </c>
      <c r="O434" s="51" t="str">
        <f t="shared" si="345"/>
        <v>120% equal &amp; above</v>
      </c>
      <c r="P434" s="50">
        <f t="shared" si="346"/>
        <v>182523.21428571429</v>
      </c>
      <c r="Q434" s="51">
        <f t="shared" si="347"/>
        <v>2.1473319327731093</v>
      </c>
      <c r="R434" s="52">
        <v>50000</v>
      </c>
      <c r="S434" s="53">
        <v>20215</v>
      </c>
      <c r="T434" s="54">
        <f t="shared" si="348"/>
        <v>0.40429999999999999</v>
      </c>
      <c r="U434" s="54" t="str">
        <f t="shared" si="349"/>
        <v>&gt;=20%-&lt;50%</v>
      </c>
      <c r="V434" s="53">
        <f t="shared" si="350"/>
        <v>21658.928571428569</v>
      </c>
      <c r="W434" s="54">
        <f t="shared" si="351"/>
        <v>0.43317857142857136</v>
      </c>
    </row>
    <row r="435" spans="1:23" x14ac:dyDescent="0.3">
      <c r="A435" s="8" t="s">
        <v>770</v>
      </c>
      <c r="B435" s="5" t="s">
        <v>771</v>
      </c>
      <c r="C435" s="46" t="s">
        <v>1854</v>
      </c>
      <c r="D435" s="46" t="s">
        <v>2105</v>
      </c>
      <c r="E435" s="46" t="s">
        <v>574</v>
      </c>
      <c r="F435" s="46" t="s">
        <v>311</v>
      </c>
      <c r="G435" s="46" t="s">
        <v>1960</v>
      </c>
      <c r="H435" s="47"/>
      <c r="I435" s="47" t="s">
        <v>1872</v>
      </c>
      <c r="J435" s="48" t="s">
        <v>11</v>
      </c>
      <c r="K435" s="45" t="s">
        <v>11</v>
      </c>
      <c r="L435" s="49">
        <v>55000</v>
      </c>
      <c r="M435" s="50">
        <v>48220</v>
      </c>
      <c r="N435" s="51">
        <f t="shared" si="344"/>
        <v>0.87672727272727269</v>
      </c>
      <c r="O435" s="51" t="str">
        <f t="shared" si="345"/>
        <v>&gt;=80%-&lt;100%</v>
      </c>
      <c r="P435" s="50">
        <f t="shared" si="346"/>
        <v>51664.28571428571</v>
      </c>
      <c r="Q435" s="51">
        <f t="shared" si="347"/>
        <v>0.93935064935064927</v>
      </c>
      <c r="R435" s="52">
        <v>80000</v>
      </c>
      <c r="S435" s="53">
        <v>16070</v>
      </c>
      <c r="T435" s="54">
        <f t="shared" si="348"/>
        <v>0.200875</v>
      </c>
      <c r="U435" s="54" t="str">
        <f t="shared" si="349"/>
        <v>&gt;=20%-&lt;50%</v>
      </c>
      <c r="V435" s="53">
        <f t="shared" si="350"/>
        <v>17217.857142857145</v>
      </c>
      <c r="W435" s="54">
        <f t="shared" si="351"/>
        <v>0.21522321428571431</v>
      </c>
    </row>
    <row r="436" spans="1:23" x14ac:dyDescent="0.3">
      <c r="A436" s="8" t="s">
        <v>415</v>
      </c>
      <c r="B436" s="5" t="s">
        <v>416</v>
      </c>
      <c r="C436" s="46" t="s">
        <v>425</v>
      </c>
      <c r="D436" s="46" t="s">
        <v>34</v>
      </c>
      <c r="E436" s="46" t="s">
        <v>310</v>
      </c>
      <c r="F436" s="46" t="s">
        <v>311</v>
      </c>
      <c r="G436" s="46" t="s">
        <v>1903</v>
      </c>
      <c r="H436" s="47"/>
      <c r="I436" s="47" t="s">
        <v>1872</v>
      </c>
      <c r="J436" s="48" t="s">
        <v>11</v>
      </c>
      <c r="K436" s="45" t="s">
        <v>11</v>
      </c>
      <c r="L436" s="49">
        <v>50000</v>
      </c>
      <c r="M436" s="50">
        <v>58030</v>
      </c>
      <c r="N436" s="51">
        <f t="shared" si="344"/>
        <v>1.1606000000000001</v>
      </c>
      <c r="O436" s="51" t="str">
        <f t="shared" si="345"/>
        <v>&gt;=100%- &lt;120%</v>
      </c>
      <c r="P436" s="50">
        <f t="shared" si="346"/>
        <v>62175</v>
      </c>
      <c r="Q436" s="51">
        <f t="shared" si="347"/>
        <v>1.2435</v>
      </c>
      <c r="R436" s="52">
        <v>85000</v>
      </c>
      <c r="S436" s="53">
        <v>94025</v>
      </c>
      <c r="T436" s="54">
        <f t="shared" si="348"/>
        <v>1.1061764705882353</v>
      </c>
      <c r="U436" s="54" t="str">
        <f t="shared" si="349"/>
        <v>&gt;=100%- &lt;120%</v>
      </c>
      <c r="V436" s="53">
        <f t="shared" si="350"/>
        <v>100741.07142857142</v>
      </c>
      <c r="W436" s="54">
        <f t="shared" si="351"/>
        <v>1.1851890756302521</v>
      </c>
    </row>
    <row r="437" spans="1:23" x14ac:dyDescent="0.3">
      <c r="A437" s="8" t="s">
        <v>428</v>
      </c>
      <c r="B437" s="5" t="s">
        <v>429</v>
      </c>
      <c r="C437" s="46" t="s">
        <v>2455</v>
      </c>
      <c r="D437" s="46" t="s">
        <v>2456</v>
      </c>
      <c r="E437" s="46" t="s">
        <v>310</v>
      </c>
      <c r="F437" s="46" t="s">
        <v>311</v>
      </c>
      <c r="G437" s="46" t="s">
        <v>1908</v>
      </c>
      <c r="H437" s="47"/>
      <c r="I437" s="47" t="s">
        <v>1872</v>
      </c>
      <c r="J437" s="48" t="s">
        <v>11</v>
      </c>
      <c r="K437" s="45" t="s">
        <v>11</v>
      </c>
      <c r="L437" s="49">
        <v>50000</v>
      </c>
      <c r="M437" s="50">
        <v>45115</v>
      </c>
      <c r="N437" s="51">
        <f t="shared" si="344"/>
        <v>0.90229999999999999</v>
      </c>
      <c r="O437" s="51" t="str">
        <f t="shared" si="345"/>
        <v>&gt;=80%-&lt;100%</v>
      </c>
      <c r="P437" s="50">
        <f t="shared" si="346"/>
        <v>48337.5</v>
      </c>
      <c r="Q437" s="51">
        <f t="shared" si="347"/>
        <v>0.96675</v>
      </c>
      <c r="R437" s="52">
        <v>85000</v>
      </c>
      <c r="S437" s="53">
        <v>20735</v>
      </c>
      <c r="T437" s="54">
        <f t="shared" si="348"/>
        <v>0.24394117647058824</v>
      </c>
      <c r="U437" s="54" t="str">
        <f t="shared" si="349"/>
        <v>&gt;=20%-&lt;50%</v>
      </c>
      <c r="V437" s="53">
        <f t="shared" si="350"/>
        <v>22216.071428571431</v>
      </c>
      <c r="W437" s="54">
        <f t="shared" si="351"/>
        <v>0.2613655462184874</v>
      </c>
    </row>
    <row r="438" spans="1:23" x14ac:dyDescent="0.3">
      <c r="A438" s="8" t="s">
        <v>785</v>
      </c>
      <c r="B438" s="5" t="s">
        <v>786</v>
      </c>
      <c r="C438" s="46" t="s">
        <v>888</v>
      </c>
      <c r="D438" s="46" t="s">
        <v>253</v>
      </c>
      <c r="E438" s="46" t="s">
        <v>789</v>
      </c>
      <c r="F438" s="46" t="s">
        <v>311</v>
      </c>
      <c r="G438" s="46" t="s">
        <v>1948</v>
      </c>
      <c r="H438" s="47"/>
      <c r="I438" s="47" t="s">
        <v>1872</v>
      </c>
      <c r="J438" s="48" t="s">
        <v>11</v>
      </c>
      <c r="K438" s="45" t="s">
        <v>11</v>
      </c>
      <c r="L438" s="49">
        <v>63376.425000000003</v>
      </c>
      <c r="M438" s="50">
        <v>52705</v>
      </c>
      <c r="N438" s="51">
        <f t="shared" si="344"/>
        <v>0.83161838175630765</v>
      </c>
      <c r="O438" s="51" t="str">
        <f t="shared" si="345"/>
        <v>&gt;=80%-&lt;100%</v>
      </c>
      <c r="P438" s="50">
        <f t="shared" si="346"/>
        <v>56469.642857142862</v>
      </c>
      <c r="Q438" s="51">
        <f t="shared" si="347"/>
        <v>0.89101969473890108</v>
      </c>
      <c r="R438" s="52">
        <v>70000</v>
      </c>
      <c r="S438" s="53">
        <v>22050</v>
      </c>
      <c r="T438" s="54">
        <f t="shared" si="348"/>
        <v>0.315</v>
      </c>
      <c r="U438" s="54" t="str">
        <f t="shared" si="349"/>
        <v>&gt;=20%-&lt;50%</v>
      </c>
      <c r="V438" s="53">
        <f t="shared" si="350"/>
        <v>23625</v>
      </c>
      <c r="W438" s="54">
        <f t="shared" si="351"/>
        <v>0.33750000000000002</v>
      </c>
    </row>
    <row r="439" spans="1:23" x14ac:dyDescent="0.3">
      <c r="A439" s="8" t="s">
        <v>836</v>
      </c>
      <c r="B439" s="5" t="s">
        <v>837</v>
      </c>
      <c r="C439" s="46" t="s">
        <v>859</v>
      </c>
      <c r="D439" s="46" t="s">
        <v>860</v>
      </c>
      <c r="E439" s="46" t="s">
        <v>789</v>
      </c>
      <c r="F439" s="46" t="s">
        <v>311</v>
      </c>
      <c r="G439" s="46" t="s">
        <v>1957</v>
      </c>
      <c r="H439" s="47"/>
      <c r="I439" s="47" t="s">
        <v>1872</v>
      </c>
      <c r="J439" s="48" t="s">
        <v>11</v>
      </c>
      <c r="K439" s="45" t="s">
        <v>11</v>
      </c>
      <c r="L439" s="49">
        <v>68008</v>
      </c>
      <c r="M439" s="50">
        <v>94180</v>
      </c>
      <c r="N439" s="51">
        <f t="shared" si="344"/>
        <v>1.3848370779908246</v>
      </c>
      <c r="O439" s="51" t="str">
        <f t="shared" si="345"/>
        <v>120% equal &amp; above</v>
      </c>
      <c r="P439" s="50">
        <f t="shared" si="346"/>
        <v>100907.14285714286</v>
      </c>
      <c r="Q439" s="51">
        <f t="shared" si="347"/>
        <v>1.4837540121330264</v>
      </c>
      <c r="R439" s="52">
        <v>64872.7</v>
      </c>
      <c r="S439" s="53">
        <v>7350</v>
      </c>
      <c r="T439" s="54">
        <f t="shared" si="348"/>
        <v>0.11329881444737155</v>
      </c>
      <c r="U439" s="54" t="str">
        <f t="shared" si="349"/>
        <v>&lt;20%</v>
      </c>
      <c r="V439" s="53">
        <f t="shared" si="350"/>
        <v>7875</v>
      </c>
      <c r="W439" s="54">
        <f t="shared" si="351"/>
        <v>0.12139158690789809</v>
      </c>
    </row>
    <row r="440" spans="1:23" x14ac:dyDescent="0.3">
      <c r="A440" s="8" t="s">
        <v>770</v>
      </c>
      <c r="B440" s="5" t="s">
        <v>771</v>
      </c>
      <c r="C440" s="46" t="s">
        <v>2191</v>
      </c>
      <c r="D440" s="46" t="s">
        <v>2192</v>
      </c>
      <c r="E440" s="46" t="s">
        <v>574</v>
      </c>
      <c r="F440" s="46" t="s">
        <v>311</v>
      </c>
      <c r="G440" s="46" t="s">
        <v>1960</v>
      </c>
      <c r="H440" s="47"/>
      <c r="I440" s="47" t="s">
        <v>1872</v>
      </c>
      <c r="J440" s="48" t="s">
        <v>11</v>
      </c>
      <c r="K440" s="45" t="s">
        <v>11</v>
      </c>
      <c r="L440" s="49">
        <v>51719</v>
      </c>
      <c r="M440" s="50">
        <v>16990</v>
      </c>
      <c r="N440" s="51">
        <f t="shared" ref="N440:N456" si="352">IFERROR(M440/L440,2)</f>
        <v>0.32850596492584933</v>
      </c>
      <c r="O440" s="51" t="str">
        <f t="shared" ref="O440:O456" si="353">IF(N440&gt;=120%, "120% equal &amp; above", IF(N440&gt;=100%,"&gt;=100%- &lt;120%",IF(N440&gt;=80%,"&gt;=80%-&lt;100%",IF(N440&gt;=50%,"&gt;=50%-&lt;80%",IF(N440&gt;=20%,"&gt;=20%-&lt;50%","&lt;20%")))))</f>
        <v>&gt;=20%-&lt;50%</v>
      </c>
      <c r="P440" s="50">
        <f t="shared" ref="P440:P456" si="354">M440/$B$3*$B$2</f>
        <v>18203.571428571431</v>
      </c>
      <c r="Q440" s="51">
        <f t="shared" ref="Q440:Q456" si="355">IFERROR(P440/L440,2)</f>
        <v>0.35197067670626714</v>
      </c>
      <c r="R440" s="52">
        <v>80000</v>
      </c>
      <c r="S440" s="53">
        <v>23330</v>
      </c>
      <c r="T440" s="54">
        <f t="shared" ref="T440:T456" si="356">IFERROR(S440/R440,2)</f>
        <v>0.29162500000000002</v>
      </c>
      <c r="U440" s="54" t="str">
        <f t="shared" ref="U440:U456" si="357">IF(T440&gt;=120%, "120% equal &amp; above", IF(T440&gt;=100%,"&gt;=100%- &lt;120%",IF(T440&gt;=80%,"&gt;=80%-&lt;100%",IF(T440&gt;=50%,"&gt;=50%-&lt;80%",IF(T440&gt;=20%,"&gt;=20%-&lt;50%","&lt;20%")))))</f>
        <v>&gt;=20%-&lt;50%</v>
      </c>
      <c r="V440" s="53">
        <f t="shared" ref="V440:V456" si="358">S440/$B$3*$B$2</f>
        <v>24996.428571428569</v>
      </c>
      <c r="W440" s="54">
        <f t="shared" ref="W440:W456" si="359">IFERROR(V440/R440,2)</f>
        <v>0.3124553571428571</v>
      </c>
    </row>
    <row r="441" spans="1:23" x14ac:dyDescent="0.3">
      <c r="A441" s="8" t="s">
        <v>585</v>
      </c>
      <c r="B441" s="5" t="s">
        <v>586</v>
      </c>
      <c r="C441" s="46" t="s">
        <v>597</v>
      </c>
      <c r="D441" s="46" t="s">
        <v>233</v>
      </c>
      <c r="E441" s="46" t="s">
        <v>589</v>
      </c>
      <c r="F441" s="46" t="s">
        <v>311</v>
      </c>
      <c r="G441" s="46" t="s">
        <v>1920</v>
      </c>
      <c r="H441" s="47"/>
      <c r="I441" s="47" t="s">
        <v>1872</v>
      </c>
      <c r="J441" s="48" t="s">
        <v>11</v>
      </c>
      <c r="K441" s="45" t="s">
        <v>11</v>
      </c>
      <c r="L441" s="49">
        <v>84024.675000000003</v>
      </c>
      <c r="M441" s="50">
        <v>40490</v>
      </c>
      <c r="N441" s="51">
        <f t="shared" si="352"/>
        <v>0.48188225661093004</v>
      </c>
      <c r="O441" s="51" t="str">
        <f t="shared" si="353"/>
        <v>&gt;=20%-&lt;50%</v>
      </c>
      <c r="P441" s="50">
        <f t="shared" si="354"/>
        <v>43382.142857142862</v>
      </c>
      <c r="Q441" s="51">
        <f t="shared" si="355"/>
        <v>0.51630241779742514</v>
      </c>
      <c r="R441" s="52">
        <v>47047.439999999995</v>
      </c>
      <c r="S441" s="53">
        <v>31540</v>
      </c>
      <c r="T441" s="54">
        <f t="shared" si="356"/>
        <v>0.67038716665561404</v>
      </c>
      <c r="U441" s="54" t="str">
        <f t="shared" si="357"/>
        <v>&gt;=50%-&lt;80%</v>
      </c>
      <c r="V441" s="53">
        <f t="shared" si="358"/>
        <v>33792.857142857138</v>
      </c>
      <c r="W441" s="54">
        <f t="shared" si="359"/>
        <v>0.71827196427387208</v>
      </c>
    </row>
    <row r="442" spans="1:23" x14ac:dyDescent="0.3">
      <c r="A442" s="8" t="s">
        <v>585</v>
      </c>
      <c r="B442" s="5" t="s">
        <v>586</v>
      </c>
      <c r="C442" s="46" t="s">
        <v>2064</v>
      </c>
      <c r="D442" s="46" t="s">
        <v>2065</v>
      </c>
      <c r="E442" s="46" t="s">
        <v>589</v>
      </c>
      <c r="F442" s="46" t="s">
        <v>311</v>
      </c>
      <c r="G442" s="46" t="s">
        <v>1918</v>
      </c>
      <c r="H442" s="47"/>
      <c r="I442" s="47" t="s">
        <v>1872</v>
      </c>
      <c r="J442" s="48" t="s">
        <v>11</v>
      </c>
      <c r="K442" s="45" t="s">
        <v>11</v>
      </c>
      <c r="L442" s="49">
        <v>50026.950000000004</v>
      </c>
      <c r="M442" s="50">
        <v>49010</v>
      </c>
      <c r="N442" s="51">
        <f t="shared" si="352"/>
        <v>0.97967195681527652</v>
      </c>
      <c r="O442" s="51" t="str">
        <f t="shared" si="353"/>
        <v>&gt;=80%-&lt;100%</v>
      </c>
      <c r="P442" s="50">
        <f t="shared" si="354"/>
        <v>52510.71428571429</v>
      </c>
      <c r="Q442" s="51">
        <f t="shared" si="355"/>
        <v>1.0496485251592249</v>
      </c>
      <c r="R442" s="52">
        <v>80465</v>
      </c>
      <c r="S442" s="53">
        <v>49550</v>
      </c>
      <c r="T442" s="54">
        <f t="shared" si="356"/>
        <v>0.61579568756602254</v>
      </c>
      <c r="U442" s="54" t="str">
        <f t="shared" si="357"/>
        <v>&gt;=50%-&lt;80%</v>
      </c>
      <c r="V442" s="53">
        <f t="shared" si="358"/>
        <v>53089.28571428571</v>
      </c>
      <c r="W442" s="54">
        <f t="shared" si="359"/>
        <v>0.65978109382073835</v>
      </c>
    </row>
    <row r="443" spans="1:23" x14ac:dyDescent="0.3">
      <c r="A443" s="8" t="s">
        <v>685</v>
      </c>
      <c r="B443" s="5" t="s">
        <v>686</v>
      </c>
      <c r="C443" s="46" t="s">
        <v>1127</v>
      </c>
      <c r="D443" s="46" t="s">
        <v>1128</v>
      </c>
      <c r="E443" s="46" t="s">
        <v>311</v>
      </c>
      <c r="F443" s="46" t="s">
        <v>311</v>
      </c>
      <c r="G443" s="46" t="s">
        <v>1932</v>
      </c>
      <c r="H443" s="47"/>
      <c r="I443" s="47" t="s">
        <v>1872</v>
      </c>
      <c r="J443" s="48" t="s">
        <v>11</v>
      </c>
      <c r="K443" s="45"/>
      <c r="L443" s="49">
        <v>130000</v>
      </c>
      <c r="M443" s="50">
        <v>129950</v>
      </c>
      <c r="N443" s="51">
        <f t="shared" si="352"/>
        <v>0.99961538461538457</v>
      </c>
      <c r="O443" s="51" t="str">
        <f t="shared" si="353"/>
        <v>&gt;=80%-&lt;100%</v>
      </c>
      <c r="P443" s="50">
        <f t="shared" si="354"/>
        <v>139232.14285714284</v>
      </c>
      <c r="Q443" s="51">
        <f t="shared" si="355"/>
        <v>1.0710164835164835</v>
      </c>
      <c r="R443" s="52"/>
      <c r="S443" s="53">
        <v>41780</v>
      </c>
      <c r="T443" s="54">
        <f t="shared" si="356"/>
        <v>2</v>
      </c>
      <c r="U443" s="54" t="str">
        <f t="shared" si="357"/>
        <v>120% equal &amp; above</v>
      </c>
      <c r="V443" s="53">
        <f t="shared" si="358"/>
        <v>44764.28571428571</v>
      </c>
      <c r="W443" s="54">
        <f t="shared" si="359"/>
        <v>2</v>
      </c>
    </row>
    <row r="444" spans="1:23" x14ac:dyDescent="0.3">
      <c r="A444" s="8" t="s">
        <v>307</v>
      </c>
      <c r="B444" s="5" t="s">
        <v>308</v>
      </c>
      <c r="C444" s="46" t="s">
        <v>1425</v>
      </c>
      <c r="D444" s="46" t="s">
        <v>1426</v>
      </c>
      <c r="E444" s="46" t="s">
        <v>310</v>
      </c>
      <c r="F444" s="46" t="s">
        <v>311</v>
      </c>
      <c r="G444" s="46" t="s">
        <v>1890</v>
      </c>
      <c r="H444" s="47"/>
      <c r="I444" s="47" t="s">
        <v>1872</v>
      </c>
      <c r="J444" s="48" t="s">
        <v>11</v>
      </c>
      <c r="K444" s="45"/>
      <c r="L444" s="49">
        <v>130000</v>
      </c>
      <c r="M444" s="50">
        <v>159350</v>
      </c>
      <c r="N444" s="51">
        <f t="shared" si="352"/>
        <v>1.2257692307692307</v>
      </c>
      <c r="O444" s="51" t="str">
        <f t="shared" si="353"/>
        <v>120% equal &amp; above</v>
      </c>
      <c r="P444" s="50">
        <f t="shared" si="354"/>
        <v>170732.14285714284</v>
      </c>
      <c r="Q444" s="51">
        <f t="shared" si="355"/>
        <v>1.3133241758241756</v>
      </c>
      <c r="R444" s="52"/>
      <c r="S444" s="53">
        <v>0</v>
      </c>
      <c r="T444" s="54">
        <f t="shared" si="356"/>
        <v>2</v>
      </c>
      <c r="U444" s="54" t="str">
        <f t="shared" si="357"/>
        <v>120% equal &amp; above</v>
      </c>
      <c r="V444" s="53">
        <f t="shared" si="358"/>
        <v>0</v>
      </c>
      <c r="W444" s="54">
        <f t="shared" si="359"/>
        <v>2</v>
      </c>
    </row>
    <row r="445" spans="1:23" x14ac:dyDescent="0.3">
      <c r="A445" s="8" t="s">
        <v>415</v>
      </c>
      <c r="B445" s="5" t="s">
        <v>416</v>
      </c>
      <c r="C445" s="46" t="s">
        <v>1790</v>
      </c>
      <c r="D445" s="46" t="s">
        <v>191</v>
      </c>
      <c r="E445" s="46" t="s">
        <v>310</v>
      </c>
      <c r="F445" s="46" t="s">
        <v>311</v>
      </c>
      <c r="G445" s="46" t="s">
        <v>1903</v>
      </c>
      <c r="H445" s="47"/>
      <c r="I445" s="47" t="s">
        <v>1872</v>
      </c>
      <c r="J445" s="48" t="s">
        <v>11</v>
      </c>
      <c r="K445" s="45"/>
      <c r="L445" s="49">
        <v>130000</v>
      </c>
      <c r="M445" s="50">
        <v>35580</v>
      </c>
      <c r="N445" s="51">
        <f t="shared" si="352"/>
        <v>0.27369230769230768</v>
      </c>
      <c r="O445" s="51" t="str">
        <f t="shared" si="353"/>
        <v>&gt;=20%-&lt;50%</v>
      </c>
      <c r="P445" s="50">
        <f t="shared" si="354"/>
        <v>38121.428571428572</v>
      </c>
      <c r="Q445" s="51">
        <f t="shared" si="355"/>
        <v>0.29324175824175824</v>
      </c>
      <c r="R445" s="52"/>
      <c r="S445" s="53">
        <v>0</v>
      </c>
      <c r="T445" s="54">
        <f t="shared" si="356"/>
        <v>2</v>
      </c>
      <c r="U445" s="54" t="str">
        <f t="shared" si="357"/>
        <v>120% equal &amp; above</v>
      </c>
      <c r="V445" s="53">
        <f t="shared" si="358"/>
        <v>0</v>
      </c>
      <c r="W445" s="54">
        <f t="shared" si="359"/>
        <v>2</v>
      </c>
    </row>
    <row r="446" spans="1:23" x14ac:dyDescent="0.3">
      <c r="A446" s="8" t="s">
        <v>571</v>
      </c>
      <c r="B446" s="5" t="s">
        <v>572</v>
      </c>
      <c r="C446" s="46" t="s">
        <v>1523</v>
      </c>
      <c r="D446" s="46" t="s">
        <v>1524</v>
      </c>
      <c r="E446" s="46" t="s">
        <v>574</v>
      </c>
      <c r="F446" s="46" t="s">
        <v>311</v>
      </c>
      <c r="G446" s="46" t="s">
        <v>1887</v>
      </c>
      <c r="H446" s="47"/>
      <c r="I446" s="47" t="s">
        <v>1872</v>
      </c>
      <c r="J446" s="48" t="s">
        <v>11</v>
      </c>
      <c r="K446" s="45" t="s">
        <v>11</v>
      </c>
      <c r="L446" s="49">
        <v>80000</v>
      </c>
      <c r="M446" s="50">
        <v>93460</v>
      </c>
      <c r="N446" s="51">
        <f t="shared" si="352"/>
        <v>1.16825</v>
      </c>
      <c r="O446" s="51" t="str">
        <f t="shared" si="353"/>
        <v>&gt;=100%- &lt;120%</v>
      </c>
      <c r="P446" s="50">
        <f t="shared" si="354"/>
        <v>100135.71428571428</v>
      </c>
      <c r="Q446" s="51">
        <f t="shared" si="355"/>
        <v>1.2516964285714285</v>
      </c>
      <c r="R446" s="52">
        <v>50000</v>
      </c>
      <c r="S446" s="53">
        <v>19560</v>
      </c>
      <c r="T446" s="54">
        <f t="shared" si="356"/>
        <v>0.39119999999999999</v>
      </c>
      <c r="U446" s="54" t="str">
        <f t="shared" si="357"/>
        <v>&gt;=20%-&lt;50%</v>
      </c>
      <c r="V446" s="53">
        <f t="shared" si="358"/>
        <v>20957.142857142855</v>
      </c>
      <c r="W446" s="54">
        <f t="shared" si="359"/>
        <v>0.41914285714285709</v>
      </c>
    </row>
    <row r="447" spans="1:23" x14ac:dyDescent="0.3">
      <c r="A447" s="8" t="s">
        <v>374</v>
      </c>
      <c r="B447" s="5" t="s">
        <v>375</v>
      </c>
      <c r="C447" s="46" t="s">
        <v>2101</v>
      </c>
      <c r="D447" s="46" t="s">
        <v>2102</v>
      </c>
      <c r="E447" s="46" t="s">
        <v>311</v>
      </c>
      <c r="F447" s="46" t="s">
        <v>311</v>
      </c>
      <c r="G447" s="46" t="s">
        <v>1937</v>
      </c>
      <c r="H447" s="47"/>
      <c r="I447" s="47" t="s">
        <v>1872</v>
      </c>
      <c r="J447" s="48" t="s">
        <v>11</v>
      </c>
      <c r="K447" s="45" t="s">
        <v>11</v>
      </c>
      <c r="L447" s="49">
        <v>80000</v>
      </c>
      <c r="M447" s="50">
        <v>47645</v>
      </c>
      <c r="N447" s="51">
        <f t="shared" si="352"/>
        <v>0.59556249999999999</v>
      </c>
      <c r="O447" s="51" t="str">
        <f t="shared" si="353"/>
        <v>&gt;=50%-&lt;80%</v>
      </c>
      <c r="P447" s="50">
        <f t="shared" si="354"/>
        <v>51048.21428571429</v>
      </c>
      <c r="Q447" s="51">
        <f t="shared" si="355"/>
        <v>0.63810267857142866</v>
      </c>
      <c r="R447" s="52">
        <v>50000</v>
      </c>
      <c r="S447" s="53">
        <v>6570</v>
      </c>
      <c r="T447" s="54">
        <f t="shared" si="356"/>
        <v>0.13139999999999999</v>
      </c>
      <c r="U447" s="54" t="str">
        <f t="shared" si="357"/>
        <v>&lt;20%</v>
      </c>
      <c r="V447" s="53">
        <f t="shared" si="358"/>
        <v>7039.2857142857138</v>
      </c>
      <c r="W447" s="54">
        <f t="shared" si="359"/>
        <v>0.14078571428571426</v>
      </c>
    </row>
    <row r="448" spans="1:23" x14ac:dyDescent="0.3">
      <c r="A448" s="8" t="s">
        <v>571</v>
      </c>
      <c r="B448" s="5" t="s">
        <v>572</v>
      </c>
      <c r="C448" s="46" t="s">
        <v>584</v>
      </c>
      <c r="D448" s="46" t="s">
        <v>52</v>
      </c>
      <c r="E448" s="46" t="s">
        <v>574</v>
      </c>
      <c r="F448" s="46" t="s">
        <v>311</v>
      </c>
      <c r="G448" s="46" t="s">
        <v>1883</v>
      </c>
      <c r="H448" s="47"/>
      <c r="I448" s="47" t="s">
        <v>1872</v>
      </c>
      <c r="J448" s="48" t="s">
        <v>11</v>
      </c>
      <c r="K448" s="45" t="s">
        <v>11</v>
      </c>
      <c r="L448" s="49">
        <v>80000</v>
      </c>
      <c r="M448" s="50">
        <v>44080</v>
      </c>
      <c r="N448" s="51">
        <f t="shared" si="352"/>
        <v>0.55100000000000005</v>
      </c>
      <c r="O448" s="51" t="str">
        <f t="shared" si="353"/>
        <v>&gt;=50%-&lt;80%</v>
      </c>
      <c r="P448" s="50">
        <f t="shared" si="354"/>
        <v>47228.571428571428</v>
      </c>
      <c r="Q448" s="51">
        <f t="shared" si="355"/>
        <v>0.5903571428571428</v>
      </c>
      <c r="R448" s="52">
        <v>50000</v>
      </c>
      <c r="S448" s="53">
        <v>4150</v>
      </c>
      <c r="T448" s="54">
        <f t="shared" si="356"/>
        <v>8.3000000000000004E-2</v>
      </c>
      <c r="U448" s="54" t="str">
        <f t="shared" si="357"/>
        <v>&lt;20%</v>
      </c>
      <c r="V448" s="53">
        <f t="shared" si="358"/>
        <v>4446.4285714285716</v>
      </c>
      <c r="W448" s="54">
        <f t="shared" si="359"/>
        <v>8.8928571428571426E-2</v>
      </c>
    </row>
    <row r="449" spans="1:23" x14ac:dyDescent="0.3">
      <c r="A449" s="8" t="s">
        <v>307</v>
      </c>
      <c r="B449" s="5" t="s">
        <v>308</v>
      </c>
      <c r="C449" s="46" t="s">
        <v>314</v>
      </c>
      <c r="D449" s="46" t="s">
        <v>315</v>
      </c>
      <c r="E449" s="46" t="s">
        <v>310</v>
      </c>
      <c r="F449" s="46" t="s">
        <v>311</v>
      </c>
      <c r="G449" s="46" t="s">
        <v>1890</v>
      </c>
      <c r="H449" s="47"/>
      <c r="I449" s="47" t="s">
        <v>1872</v>
      </c>
      <c r="J449" s="48" t="s">
        <v>11</v>
      </c>
      <c r="K449" s="45" t="s">
        <v>11</v>
      </c>
      <c r="L449" s="49">
        <v>65000</v>
      </c>
      <c r="M449" s="50">
        <v>102780</v>
      </c>
      <c r="N449" s="51">
        <f t="shared" si="352"/>
        <v>1.5812307692307692</v>
      </c>
      <c r="O449" s="51" t="str">
        <f t="shared" si="353"/>
        <v>120% equal &amp; above</v>
      </c>
      <c r="P449" s="50">
        <f t="shared" si="354"/>
        <v>110121.42857142858</v>
      </c>
      <c r="Q449" s="51">
        <f t="shared" si="355"/>
        <v>1.6941758241758242</v>
      </c>
      <c r="R449" s="52">
        <v>65000</v>
      </c>
      <c r="S449" s="53">
        <v>23350</v>
      </c>
      <c r="T449" s="54">
        <f t="shared" si="356"/>
        <v>0.35923076923076924</v>
      </c>
      <c r="U449" s="54" t="str">
        <f t="shared" si="357"/>
        <v>&gt;=20%-&lt;50%</v>
      </c>
      <c r="V449" s="53">
        <f t="shared" si="358"/>
        <v>25017.857142857145</v>
      </c>
      <c r="W449" s="54">
        <f t="shared" si="359"/>
        <v>0.38489010989010991</v>
      </c>
    </row>
    <row r="450" spans="1:23" x14ac:dyDescent="0.3">
      <c r="A450" s="8" t="s">
        <v>374</v>
      </c>
      <c r="B450" s="5" t="s">
        <v>375</v>
      </c>
      <c r="C450" s="46" t="s">
        <v>733</v>
      </c>
      <c r="D450" s="46" t="s">
        <v>734</v>
      </c>
      <c r="E450" s="46" t="s">
        <v>311</v>
      </c>
      <c r="F450" s="46" t="s">
        <v>311</v>
      </c>
      <c r="G450" s="46" t="s">
        <v>1937</v>
      </c>
      <c r="H450" s="47"/>
      <c r="I450" s="47" t="s">
        <v>1872</v>
      </c>
      <c r="J450" s="48" t="s">
        <v>11</v>
      </c>
      <c r="K450" s="45" t="s">
        <v>11</v>
      </c>
      <c r="L450" s="49">
        <v>80000</v>
      </c>
      <c r="M450" s="50">
        <v>40920</v>
      </c>
      <c r="N450" s="51">
        <f t="shared" si="352"/>
        <v>0.51149999999999995</v>
      </c>
      <c r="O450" s="51" t="str">
        <f t="shared" si="353"/>
        <v>&gt;=50%-&lt;80%</v>
      </c>
      <c r="P450" s="50">
        <f t="shared" si="354"/>
        <v>43842.857142857138</v>
      </c>
      <c r="Q450" s="51">
        <f t="shared" si="355"/>
        <v>0.54803571428571418</v>
      </c>
      <c r="R450" s="52">
        <v>50000</v>
      </c>
      <c r="S450" s="53">
        <v>6570</v>
      </c>
      <c r="T450" s="54">
        <f t="shared" si="356"/>
        <v>0.13139999999999999</v>
      </c>
      <c r="U450" s="54" t="str">
        <f t="shared" si="357"/>
        <v>&lt;20%</v>
      </c>
      <c r="V450" s="53">
        <f t="shared" si="358"/>
        <v>7039.2857142857138</v>
      </c>
      <c r="W450" s="54">
        <f t="shared" si="359"/>
        <v>0.14078571428571426</v>
      </c>
    </row>
    <row r="451" spans="1:23" x14ac:dyDescent="0.3">
      <c r="A451" s="8" t="s">
        <v>415</v>
      </c>
      <c r="B451" s="5" t="s">
        <v>416</v>
      </c>
      <c r="C451" s="46" t="s">
        <v>426</v>
      </c>
      <c r="D451" s="46" t="s">
        <v>427</v>
      </c>
      <c r="E451" s="46" t="s">
        <v>310</v>
      </c>
      <c r="F451" s="46" t="s">
        <v>311</v>
      </c>
      <c r="G451" s="46" t="s">
        <v>1903</v>
      </c>
      <c r="H451" s="47"/>
      <c r="I451" s="47" t="s">
        <v>1872</v>
      </c>
      <c r="J451" s="48" t="s">
        <v>11</v>
      </c>
      <c r="K451" s="45" t="s">
        <v>11</v>
      </c>
      <c r="L451" s="49">
        <v>85000</v>
      </c>
      <c r="M451" s="50">
        <v>65230</v>
      </c>
      <c r="N451" s="51">
        <f t="shared" si="352"/>
        <v>0.76741176470588235</v>
      </c>
      <c r="O451" s="51" t="str">
        <f t="shared" si="353"/>
        <v>&gt;=50%-&lt;80%</v>
      </c>
      <c r="P451" s="50">
        <f t="shared" si="354"/>
        <v>69889.285714285725</v>
      </c>
      <c r="Q451" s="51">
        <f t="shared" si="355"/>
        <v>0.82222689075630262</v>
      </c>
      <c r="R451" s="52">
        <v>45000</v>
      </c>
      <c r="S451" s="53">
        <v>0</v>
      </c>
      <c r="T451" s="54">
        <f t="shared" si="356"/>
        <v>0</v>
      </c>
      <c r="U451" s="54" t="str">
        <f t="shared" si="357"/>
        <v>&lt;20%</v>
      </c>
      <c r="V451" s="53">
        <f t="shared" si="358"/>
        <v>0</v>
      </c>
      <c r="W451" s="54">
        <f t="shared" si="359"/>
        <v>0</v>
      </c>
    </row>
    <row r="452" spans="1:23" x14ac:dyDescent="0.3">
      <c r="A452" s="8" t="s">
        <v>770</v>
      </c>
      <c r="B452" s="5" t="s">
        <v>771</v>
      </c>
      <c r="C452" s="46" t="s">
        <v>774</v>
      </c>
      <c r="D452" s="46" t="s">
        <v>775</v>
      </c>
      <c r="E452" s="46" t="s">
        <v>574</v>
      </c>
      <c r="F452" s="46" t="s">
        <v>311</v>
      </c>
      <c r="G452" s="46" t="s">
        <v>1888</v>
      </c>
      <c r="H452" s="47"/>
      <c r="I452" s="47" t="s">
        <v>1872</v>
      </c>
      <c r="J452" s="48" t="s">
        <v>11</v>
      </c>
      <c r="K452" s="45" t="s">
        <v>11</v>
      </c>
      <c r="L452" s="49">
        <v>70000</v>
      </c>
      <c r="M452" s="50">
        <v>61850</v>
      </c>
      <c r="N452" s="51">
        <f t="shared" si="352"/>
        <v>0.88357142857142856</v>
      </c>
      <c r="O452" s="51" t="str">
        <f t="shared" si="353"/>
        <v>&gt;=80%-&lt;100%</v>
      </c>
      <c r="P452" s="50">
        <f t="shared" si="354"/>
        <v>66267.857142857145</v>
      </c>
      <c r="Q452" s="51">
        <f t="shared" si="355"/>
        <v>0.94668367346938775</v>
      </c>
      <c r="R452" s="52">
        <v>60000</v>
      </c>
      <c r="S452" s="53">
        <v>43460</v>
      </c>
      <c r="T452" s="54">
        <f t="shared" si="356"/>
        <v>0.72433333333333338</v>
      </c>
      <c r="U452" s="54" t="str">
        <f t="shared" si="357"/>
        <v>&gt;=50%-&lt;80%</v>
      </c>
      <c r="V452" s="53">
        <f t="shared" si="358"/>
        <v>46564.28571428571</v>
      </c>
      <c r="W452" s="54">
        <f t="shared" si="359"/>
        <v>0.77607142857142852</v>
      </c>
    </row>
    <row r="453" spans="1:23" x14ac:dyDescent="0.3">
      <c r="A453" s="8" t="s">
        <v>571</v>
      </c>
      <c r="B453" s="5" t="s">
        <v>572</v>
      </c>
      <c r="C453" s="46" t="s">
        <v>1612</v>
      </c>
      <c r="D453" s="46" t="s">
        <v>1613</v>
      </c>
      <c r="E453" s="46" t="s">
        <v>574</v>
      </c>
      <c r="F453" s="46" t="s">
        <v>311</v>
      </c>
      <c r="G453" s="46" t="s">
        <v>1917</v>
      </c>
      <c r="H453" s="47"/>
      <c r="I453" s="47" t="s">
        <v>1872</v>
      </c>
      <c r="J453" s="48" t="s">
        <v>11</v>
      </c>
      <c r="K453" s="45" t="s">
        <v>11</v>
      </c>
      <c r="L453" s="49">
        <v>70000</v>
      </c>
      <c r="M453" s="50">
        <v>48990</v>
      </c>
      <c r="N453" s="51">
        <f t="shared" si="352"/>
        <v>0.69985714285714284</v>
      </c>
      <c r="O453" s="51" t="str">
        <f t="shared" si="353"/>
        <v>&gt;=50%-&lt;80%</v>
      </c>
      <c r="P453" s="50">
        <f t="shared" si="354"/>
        <v>52489.28571428571</v>
      </c>
      <c r="Q453" s="51">
        <f t="shared" si="355"/>
        <v>0.74984693877551012</v>
      </c>
      <c r="R453" s="52">
        <v>60000</v>
      </c>
      <c r="S453" s="53">
        <v>71505</v>
      </c>
      <c r="T453" s="54">
        <f t="shared" si="356"/>
        <v>1.1917500000000001</v>
      </c>
      <c r="U453" s="54" t="str">
        <f t="shared" si="357"/>
        <v>&gt;=100%- &lt;120%</v>
      </c>
      <c r="V453" s="53">
        <f t="shared" si="358"/>
        <v>76612.5</v>
      </c>
      <c r="W453" s="54">
        <f t="shared" si="359"/>
        <v>1.276875</v>
      </c>
    </row>
    <row r="454" spans="1:23" x14ac:dyDescent="0.3">
      <c r="A454" s="8" t="s">
        <v>415</v>
      </c>
      <c r="B454" s="5" t="s">
        <v>416</v>
      </c>
      <c r="C454" s="46" t="s">
        <v>2028</v>
      </c>
      <c r="D454" s="46" t="s">
        <v>2029</v>
      </c>
      <c r="E454" s="46" t="s">
        <v>310</v>
      </c>
      <c r="F454" s="46" t="s">
        <v>311</v>
      </c>
      <c r="G454" s="46" t="s">
        <v>1907</v>
      </c>
      <c r="H454" s="47"/>
      <c r="I454" s="47" t="s">
        <v>1872</v>
      </c>
      <c r="J454" s="48" t="s">
        <v>11</v>
      </c>
      <c r="K454" s="45" t="s">
        <v>11</v>
      </c>
      <c r="L454" s="49">
        <v>65000</v>
      </c>
      <c r="M454" s="50">
        <v>56760</v>
      </c>
      <c r="N454" s="51">
        <f t="shared" si="352"/>
        <v>0.87323076923076925</v>
      </c>
      <c r="O454" s="51" t="str">
        <f t="shared" si="353"/>
        <v>&gt;=80%-&lt;100%</v>
      </c>
      <c r="P454" s="50">
        <f t="shared" si="354"/>
        <v>60814.28571428571</v>
      </c>
      <c r="Q454" s="51">
        <f t="shared" si="355"/>
        <v>0.93560439560439557</v>
      </c>
      <c r="R454" s="52">
        <v>65000</v>
      </c>
      <c r="S454" s="53">
        <v>4150</v>
      </c>
      <c r="T454" s="54">
        <f t="shared" si="356"/>
        <v>6.3846153846153844E-2</v>
      </c>
      <c r="U454" s="54" t="str">
        <f t="shared" si="357"/>
        <v>&lt;20%</v>
      </c>
      <c r="V454" s="53">
        <f t="shared" si="358"/>
        <v>4446.4285714285716</v>
      </c>
      <c r="W454" s="54">
        <f t="shared" si="359"/>
        <v>6.8406593406593413E-2</v>
      </c>
    </row>
    <row r="455" spans="1:23" x14ac:dyDescent="0.3">
      <c r="A455" s="8" t="s">
        <v>785</v>
      </c>
      <c r="B455" s="5" t="s">
        <v>786</v>
      </c>
      <c r="C455" s="46" t="s">
        <v>833</v>
      </c>
      <c r="D455" s="46" t="s">
        <v>834</v>
      </c>
      <c r="E455" s="46" t="s">
        <v>789</v>
      </c>
      <c r="F455" s="46" t="s">
        <v>311</v>
      </c>
      <c r="G455" s="46" t="s">
        <v>1952</v>
      </c>
      <c r="H455" s="47"/>
      <c r="I455" s="47" t="s">
        <v>1872</v>
      </c>
      <c r="J455" s="48" t="s">
        <v>11</v>
      </c>
      <c r="K455" s="45" t="s">
        <v>11</v>
      </c>
      <c r="L455" s="49">
        <v>50000</v>
      </c>
      <c r="M455" s="50">
        <v>64080</v>
      </c>
      <c r="N455" s="51">
        <f t="shared" si="352"/>
        <v>1.2816000000000001</v>
      </c>
      <c r="O455" s="51" t="str">
        <f t="shared" si="353"/>
        <v>120% equal &amp; above</v>
      </c>
      <c r="P455" s="50">
        <f t="shared" si="354"/>
        <v>68657.142857142855</v>
      </c>
      <c r="Q455" s="51">
        <f t="shared" si="355"/>
        <v>1.373142857142857</v>
      </c>
      <c r="R455" s="52">
        <v>80000</v>
      </c>
      <c r="S455" s="53">
        <v>81935</v>
      </c>
      <c r="T455" s="54">
        <f t="shared" si="356"/>
        <v>1.0241875</v>
      </c>
      <c r="U455" s="54" t="str">
        <f t="shared" si="357"/>
        <v>&gt;=100%- &lt;120%</v>
      </c>
      <c r="V455" s="53">
        <f t="shared" si="358"/>
        <v>87787.5</v>
      </c>
      <c r="W455" s="54">
        <f t="shared" si="359"/>
        <v>1.0973437500000001</v>
      </c>
    </row>
    <row r="456" spans="1:23" x14ac:dyDescent="0.3">
      <c r="A456" s="8" t="s">
        <v>770</v>
      </c>
      <c r="B456" s="5" t="s">
        <v>771</v>
      </c>
      <c r="C456" s="46" t="s">
        <v>1605</v>
      </c>
      <c r="D456" s="46" t="s">
        <v>1606</v>
      </c>
      <c r="E456" s="46" t="s">
        <v>574</v>
      </c>
      <c r="F456" s="46" t="s">
        <v>311</v>
      </c>
      <c r="G456" s="46" t="s">
        <v>1960</v>
      </c>
      <c r="H456" s="47"/>
      <c r="I456" s="47" t="s">
        <v>1872</v>
      </c>
      <c r="J456" s="48" t="s">
        <v>11</v>
      </c>
      <c r="K456" s="45" t="s">
        <v>11</v>
      </c>
      <c r="L456" s="49">
        <v>50000</v>
      </c>
      <c r="M456" s="50">
        <v>29390</v>
      </c>
      <c r="N456" s="51">
        <f t="shared" si="352"/>
        <v>0.58779999999999999</v>
      </c>
      <c r="O456" s="51" t="str">
        <f t="shared" si="353"/>
        <v>&gt;=50%-&lt;80%</v>
      </c>
      <c r="P456" s="50">
        <f t="shared" si="354"/>
        <v>31489.285714285714</v>
      </c>
      <c r="Q456" s="51">
        <f t="shared" si="355"/>
        <v>0.62978571428571428</v>
      </c>
      <c r="R456" s="52">
        <v>80000</v>
      </c>
      <c r="S456" s="53">
        <v>45985</v>
      </c>
      <c r="T456" s="54">
        <f t="shared" si="356"/>
        <v>0.57481249999999995</v>
      </c>
      <c r="U456" s="54" t="str">
        <f t="shared" si="357"/>
        <v>&gt;=50%-&lt;80%</v>
      </c>
      <c r="V456" s="53">
        <f t="shared" si="358"/>
        <v>49269.642857142862</v>
      </c>
      <c r="W456" s="54">
        <f t="shared" si="359"/>
        <v>0.61587053571428574</v>
      </c>
    </row>
    <row r="457" spans="1:23" x14ac:dyDescent="0.3">
      <c r="A457" s="8" t="s">
        <v>415</v>
      </c>
      <c r="B457" s="5" t="s">
        <v>416</v>
      </c>
      <c r="C457" s="46" t="s">
        <v>1050</v>
      </c>
      <c r="D457" s="46" t="s">
        <v>1051</v>
      </c>
      <c r="E457" s="46" t="s">
        <v>310</v>
      </c>
      <c r="F457" s="46" t="s">
        <v>311</v>
      </c>
      <c r="G457" s="46" t="s">
        <v>1905</v>
      </c>
      <c r="H457" s="47"/>
      <c r="I457" s="47" t="s">
        <v>1872</v>
      </c>
      <c r="J457" s="48" t="s">
        <v>11</v>
      </c>
      <c r="K457" s="45" t="s">
        <v>11</v>
      </c>
      <c r="L457" s="49">
        <v>45000</v>
      </c>
      <c r="M457" s="50">
        <v>48090</v>
      </c>
      <c r="N457" s="51">
        <f t="shared" ref="N457:N461" si="360">IFERROR(M457/L457,2)</f>
        <v>1.0686666666666667</v>
      </c>
      <c r="O457" s="51" t="str">
        <f t="shared" ref="O457:O461" si="361">IF(N457&gt;=120%, "120% equal &amp; above", IF(N457&gt;=100%,"&gt;=100%- &lt;120%",IF(N457&gt;=80%,"&gt;=80%-&lt;100%",IF(N457&gt;=50%,"&gt;=50%-&lt;80%",IF(N457&gt;=20%,"&gt;=20%-&lt;50%","&lt;20%")))))</f>
        <v>&gt;=100%- &lt;120%</v>
      </c>
      <c r="P457" s="50">
        <f t="shared" ref="P457:P461" si="362">M457/$B$3*$B$2</f>
        <v>51525</v>
      </c>
      <c r="Q457" s="51">
        <f t="shared" ref="Q457:Q461" si="363">IFERROR(P457/L457,2)</f>
        <v>1.145</v>
      </c>
      <c r="R457" s="52">
        <v>85000</v>
      </c>
      <c r="S457" s="53">
        <v>30085</v>
      </c>
      <c r="T457" s="54">
        <f t="shared" ref="T457:T461" si="364">IFERROR(S457/R457,2)</f>
        <v>0.35394117647058826</v>
      </c>
      <c r="U457" s="54" t="str">
        <f t="shared" ref="U457:U461" si="365">IF(T457&gt;=120%, "120% equal &amp; above", IF(T457&gt;=100%,"&gt;=100%- &lt;120%",IF(T457&gt;=80%,"&gt;=80%-&lt;100%",IF(T457&gt;=50%,"&gt;=50%-&lt;80%",IF(T457&gt;=20%,"&gt;=20%-&lt;50%","&lt;20%")))))</f>
        <v>&gt;=20%-&lt;50%</v>
      </c>
      <c r="V457" s="53">
        <f t="shared" ref="V457:V461" si="366">S457/$B$3*$B$2</f>
        <v>32233.928571428572</v>
      </c>
      <c r="W457" s="54">
        <f t="shared" ref="W457:W461" si="367">IFERROR(V457/R457,2)</f>
        <v>0.37922268907563028</v>
      </c>
    </row>
    <row r="458" spans="1:23" x14ac:dyDescent="0.3">
      <c r="A458" s="8" t="s">
        <v>428</v>
      </c>
      <c r="B458" s="5" t="s">
        <v>429</v>
      </c>
      <c r="C458" s="46" t="s">
        <v>2306</v>
      </c>
      <c r="D458" s="46" t="s">
        <v>55</v>
      </c>
      <c r="E458" s="46" t="s">
        <v>310</v>
      </c>
      <c r="F458" s="46" t="s">
        <v>311</v>
      </c>
      <c r="G458" s="46" t="s">
        <v>1908</v>
      </c>
      <c r="H458" s="47"/>
      <c r="I458" s="47" t="s">
        <v>1872</v>
      </c>
      <c r="J458" s="48" t="s">
        <v>11</v>
      </c>
      <c r="K458" s="45" t="s">
        <v>11</v>
      </c>
      <c r="L458" s="49">
        <v>45000</v>
      </c>
      <c r="M458" s="50">
        <v>28420</v>
      </c>
      <c r="N458" s="51">
        <f t="shared" si="360"/>
        <v>0.63155555555555554</v>
      </c>
      <c r="O458" s="51" t="str">
        <f t="shared" si="361"/>
        <v>&gt;=50%-&lt;80%</v>
      </c>
      <c r="P458" s="50">
        <f t="shared" si="362"/>
        <v>30450</v>
      </c>
      <c r="Q458" s="51">
        <f t="shared" si="363"/>
        <v>0.67666666666666664</v>
      </c>
      <c r="R458" s="52">
        <v>85000</v>
      </c>
      <c r="S458" s="53">
        <v>0</v>
      </c>
      <c r="T458" s="54">
        <f t="shared" si="364"/>
        <v>0</v>
      </c>
      <c r="U458" s="54" t="str">
        <f t="shared" si="365"/>
        <v>&lt;20%</v>
      </c>
      <c r="V458" s="53">
        <f t="shared" si="366"/>
        <v>0</v>
      </c>
      <c r="W458" s="54">
        <f t="shared" si="367"/>
        <v>0</v>
      </c>
    </row>
    <row r="459" spans="1:23" x14ac:dyDescent="0.3">
      <c r="A459" s="8" t="s">
        <v>680</v>
      </c>
      <c r="B459" s="5" t="s">
        <v>681</v>
      </c>
      <c r="C459" s="46" t="s">
        <v>2190</v>
      </c>
      <c r="D459" s="46" t="s">
        <v>235</v>
      </c>
      <c r="E459" s="46" t="s">
        <v>311</v>
      </c>
      <c r="F459" s="46" t="s">
        <v>311</v>
      </c>
      <c r="G459" s="46" t="s">
        <v>1935</v>
      </c>
      <c r="H459" s="47"/>
      <c r="I459" s="47" t="s">
        <v>1872</v>
      </c>
      <c r="J459" s="48" t="s">
        <v>11</v>
      </c>
      <c r="K459" s="45" t="s">
        <v>11</v>
      </c>
      <c r="L459" s="49">
        <v>50000</v>
      </c>
      <c r="M459" s="50">
        <v>44060</v>
      </c>
      <c r="N459" s="51">
        <f t="shared" si="360"/>
        <v>0.88119999999999998</v>
      </c>
      <c r="O459" s="51" t="str">
        <f t="shared" si="361"/>
        <v>&gt;=80%-&lt;100%</v>
      </c>
      <c r="P459" s="50">
        <f t="shared" si="362"/>
        <v>47207.142857142862</v>
      </c>
      <c r="Q459" s="51">
        <f t="shared" si="363"/>
        <v>0.94414285714285728</v>
      </c>
      <c r="R459" s="52">
        <v>80000</v>
      </c>
      <c r="S459" s="53">
        <v>57780</v>
      </c>
      <c r="T459" s="54">
        <f t="shared" si="364"/>
        <v>0.72224999999999995</v>
      </c>
      <c r="U459" s="54" t="str">
        <f t="shared" si="365"/>
        <v>&gt;=50%-&lt;80%</v>
      </c>
      <c r="V459" s="53">
        <f t="shared" si="366"/>
        <v>61907.142857142855</v>
      </c>
      <c r="W459" s="54">
        <f t="shared" si="367"/>
        <v>0.77383928571428573</v>
      </c>
    </row>
    <row r="460" spans="1:23" x14ac:dyDescent="0.3">
      <c r="A460" s="8" t="s">
        <v>324</v>
      </c>
      <c r="B460" s="5" t="s">
        <v>325</v>
      </c>
      <c r="C460" s="46" t="s">
        <v>370</v>
      </c>
      <c r="D460" s="46" t="s">
        <v>371</v>
      </c>
      <c r="E460" s="46" t="s">
        <v>310</v>
      </c>
      <c r="F460" s="46" t="s">
        <v>311</v>
      </c>
      <c r="G460" s="46" t="s">
        <v>1896</v>
      </c>
      <c r="H460" s="47"/>
      <c r="I460" s="47" t="s">
        <v>1872</v>
      </c>
      <c r="J460" s="48" t="s">
        <v>11</v>
      </c>
      <c r="K460" s="45" t="s">
        <v>11</v>
      </c>
      <c r="L460" s="49">
        <v>85000</v>
      </c>
      <c r="M460" s="50">
        <v>96900</v>
      </c>
      <c r="N460" s="51">
        <f t="shared" si="360"/>
        <v>1.1399999999999999</v>
      </c>
      <c r="O460" s="51" t="str">
        <f t="shared" si="361"/>
        <v>&gt;=100%- &lt;120%</v>
      </c>
      <c r="P460" s="50">
        <f t="shared" si="362"/>
        <v>103821.42857142858</v>
      </c>
      <c r="Q460" s="51">
        <f t="shared" si="363"/>
        <v>1.2214285714285715</v>
      </c>
      <c r="R460" s="52">
        <v>43655.06</v>
      </c>
      <c r="S460" s="53">
        <v>28140</v>
      </c>
      <c r="T460" s="54">
        <f t="shared" si="364"/>
        <v>0.6445988162655143</v>
      </c>
      <c r="U460" s="54" t="str">
        <f t="shared" si="365"/>
        <v>&gt;=50%-&lt;80%</v>
      </c>
      <c r="V460" s="53">
        <f t="shared" si="366"/>
        <v>30150</v>
      </c>
      <c r="W460" s="54">
        <f t="shared" si="367"/>
        <v>0.6906415888559081</v>
      </c>
    </row>
    <row r="461" spans="1:23" x14ac:dyDescent="0.3">
      <c r="A461" s="8" t="s">
        <v>585</v>
      </c>
      <c r="B461" s="5" t="s">
        <v>586</v>
      </c>
      <c r="C461" s="46" t="s">
        <v>1102</v>
      </c>
      <c r="D461" s="46" t="s">
        <v>1103</v>
      </c>
      <c r="E461" s="46" t="s">
        <v>589</v>
      </c>
      <c r="F461" s="46" t="s">
        <v>311</v>
      </c>
      <c r="G461" s="46" t="s">
        <v>1918</v>
      </c>
      <c r="H461" s="47"/>
      <c r="I461" s="47" t="s">
        <v>1872</v>
      </c>
      <c r="J461" s="48" t="s">
        <v>11</v>
      </c>
      <c r="K461" s="45" t="s">
        <v>11</v>
      </c>
      <c r="L461" s="49">
        <v>77673.600000000006</v>
      </c>
      <c r="M461" s="50">
        <v>64030</v>
      </c>
      <c r="N461" s="51">
        <f t="shared" si="360"/>
        <v>0.82434701108227237</v>
      </c>
      <c r="O461" s="51" t="str">
        <f t="shared" si="361"/>
        <v>&gt;=80%-&lt;100%</v>
      </c>
      <c r="P461" s="50">
        <f t="shared" si="362"/>
        <v>68603.57142857142</v>
      </c>
      <c r="Q461" s="51">
        <f t="shared" si="363"/>
        <v>0.88322894044529177</v>
      </c>
      <c r="R461" s="52">
        <v>49019.82</v>
      </c>
      <c r="S461" s="53">
        <v>31860</v>
      </c>
      <c r="T461" s="54">
        <f t="shared" si="364"/>
        <v>0.6499411870545424</v>
      </c>
      <c r="U461" s="54" t="str">
        <f t="shared" si="365"/>
        <v>&gt;=50%-&lt;80%</v>
      </c>
      <c r="V461" s="53">
        <f t="shared" si="366"/>
        <v>34135.71428571429</v>
      </c>
      <c r="W461" s="54">
        <f t="shared" si="367"/>
        <v>0.69636555755843843</v>
      </c>
    </row>
    <row r="462" spans="1:23" x14ac:dyDescent="0.3">
      <c r="A462" s="8" t="s">
        <v>307</v>
      </c>
      <c r="B462" s="5" t="s">
        <v>308</v>
      </c>
      <c r="C462" s="46" t="s">
        <v>880</v>
      </c>
      <c r="D462" s="46" t="s">
        <v>881</v>
      </c>
      <c r="E462" s="46" t="s">
        <v>310</v>
      </c>
      <c r="F462" s="46" t="s">
        <v>311</v>
      </c>
      <c r="G462" s="46" t="s">
        <v>1894</v>
      </c>
      <c r="H462" s="47"/>
      <c r="I462" s="47" t="s">
        <v>1872</v>
      </c>
      <c r="J462" s="48" t="s">
        <v>11</v>
      </c>
      <c r="K462" s="45" t="s">
        <v>11</v>
      </c>
      <c r="L462" s="49">
        <v>70000</v>
      </c>
      <c r="M462" s="50">
        <v>80940</v>
      </c>
      <c r="N462" s="51">
        <f t="shared" ref="N462:N471" si="368">IFERROR(M462/L462,2)</f>
        <v>1.1562857142857144</v>
      </c>
      <c r="O462" s="51" t="str">
        <f t="shared" ref="O462:O471" si="369">IF(N462&gt;=120%, "120% equal &amp; above", IF(N462&gt;=100%,"&gt;=100%- &lt;120%",IF(N462&gt;=80%,"&gt;=80%-&lt;100%",IF(N462&gt;=50%,"&gt;=50%-&lt;80%",IF(N462&gt;=20%,"&gt;=20%-&lt;50%","&lt;20%")))))</f>
        <v>&gt;=100%- &lt;120%</v>
      </c>
      <c r="P462" s="50">
        <f t="shared" ref="P462:P471" si="370">M462/$B$3*$B$2</f>
        <v>86721.42857142858</v>
      </c>
      <c r="Q462" s="51">
        <f t="shared" ref="Q462:Q471" si="371">IFERROR(P462/L462,2)</f>
        <v>1.2388775510204082</v>
      </c>
      <c r="R462" s="52">
        <v>55297.64</v>
      </c>
      <c r="S462" s="53">
        <v>4150</v>
      </c>
      <c r="T462" s="54">
        <f t="shared" ref="T462:T471" si="372">IFERROR(S462/R462,2)</f>
        <v>7.5048410745919725E-2</v>
      </c>
      <c r="U462" s="54" t="str">
        <f t="shared" ref="U462:U471" si="373">IF(T462&gt;=120%, "120% equal &amp; above", IF(T462&gt;=100%,"&gt;=100%- &lt;120%",IF(T462&gt;=80%,"&gt;=80%-&lt;100%",IF(T462&gt;=50%,"&gt;=50%-&lt;80%",IF(T462&gt;=20%,"&gt;=20%-&lt;50%","&lt;20%")))))</f>
        <v>&lt;20%</v>
      </c>
      <c r="V462" s="53">
        <f t="shared" ref="V462:V471" si="374">S462/$B$3*$B$2</f>
        <v>4446.4285714285716</v>
      </c>
      <c r="W462" s="54">
        <f t="shared" ref="W462:W471" si="375">IFERROR(V462/R462,2)</f>
        <v>8.0409011513485409E-2</v>
      </c>
    </row>
    <row r="463" spans="1:23" x14ac:dyDescent="0.3">
      <c r="A463" s="8" t="s">
        <v>776</v>
      </c>
      <c r="B463" s="5" t="s">
        <v>777</v>
      </c>
      <c r="C463" s="46" t="s">
        <v>2216</v>
      </c>
      <c r="D463" s="46" t="s">
        <v>731</v>
      </c>
      <c r="E463" s="46" t="s">
        <v>574</v>
      </c>
      <c r="F463" s="46" t="s">
        <v>311</v>
      </c>
      <c r="G463" s="46" t="s">
        <v>1962</v>
      </c>
      <c r="H463" s="47"/>
      <c r="I463" s="47" t="s">
        <v>1872</v>
      </c>
      <c r="J463" s="48" t="s">
        <v>11</v>
      </c>
      <c r="K463" s="45" t="s">
        <v>11</v>
      </c>
      <c r="L463" s="49">
        <v>50000</v>
      </c>
      <c r="M463" s="50">
        <v>43535</v>
      </c>
      <c r="N463" s="51">
        <f t="shared" si="368"/>
        <v>0.87070000000000003</v>
      </c>
      <c r="O463" s="51" t="str">
        <f t="shared" si="369"/>
        <v>&gt;=80%-&lt;100%</v>
      </c>
      <c r="P463" s="50">
        <f t="shared" si="370"/>
        <v>46644.642857142862</v>
      </c>
      <c r="Q463" s="51">
        <f t="shared" si="371"/>
        <v>0.9328928571428573</v>
      </c>
      <c r="R463" s="52">
        <v>75000</v>
      </c>
      <c r="S463" s="53">
        <v>60080</v>
      </c>
      <c r="T463" s="54">
        <f t="shared" si="372"/>
        <v>0.8010666666666667</v>
      </c>
      <c r="U463" s="54" t="str">
        <f t="shared" si="373"/>
        <v>&gt;=80%-&lt;100%</v>
      </c>
      <c r="V463" s="53">
        <f t="shared" si="374"/>
        <v>64371.428571428572</v>
      </c>
      <c r="W463" s="54">
        <f t="shared" si="375"/>
        <v>0.85828571428571432</v>
      </c>
    </row>
    <row r="464" spans="1:23" x14ac:dyDescent="0.3">
      <c r="A464" s="8" t="s">
        <v>785</v>
      </c>
      <c r="B464" s="5" t="s">
        <v>786</v>
      </c>
      <c r="C464" s="46" t="s">
        <v>901</v>
      </c>
      <c r="D464" s="46" t="s">
        <v>902</v>
      </c>
      <c r="E464" s="46" t="s">
        <v>789</v>
      </c>
      <c r="F464" s="46" t="s">
        <v>311</v>
      </c>
      <c r="G464" s="46" t="s">
        <v>1947</v>
      </c>
      <c r="H464" s="47"/>
      <c r="I464" s="47" t="s">
        <v>1872</v>
      </c>
      <c r="J464" s="48" t="s">
        <v>11</v>
      </c>
      <c r="K464" s="45" t="s">
        <v>11</v>
      </c>
      <c r="L464" s="49">
        <v>45000</v>
      </c>
      <c r="M464" s="50">
        <v>67895</v>
      </c>
      <c r="N464" s="51">
        <f t="shared" si="368"/>
        <v>1.5087777777777778</v>
      </c>
      <c r="O464" s="51" t="str">
        <f t="shared" si="369"/>
        <v>120% equal &amp; above</v>
      </c>
      <c r="P464" s="50">
        <f t="shared" si="370"/>
        <v>72744.642857142855</v>
      </c>
      <c r="Q464" s="51">
        <f t="shared" si="371"/>
        <v>1.6165476190476189</v>
      </c>
      <c r="R464" s="52">
        <v>80000</v>
      </c>
      <c r="S464" s="53">
        <v>86675</v>
      </c>
      <c r="T464" s="54">
        <f t="shared" si="372"/>
        <v>1.0834375000000001</v>
      </c>
      <c r="U464" s="54" t="str">
        <f t="shared" si="373"/>
        <v>&gt;=100%- &lt;120%</v>
      </c>
      <c r="V464" s="53">
        <f t="shared" si="374"/>
        <v>92866.07142857142</v>
      </c>
      <c r="W464" s="54">
        <f t="shared" si="375"/>
        <v>1.1608258928571427</v>
      </c>
    </row>
    <row r="465" spans="1:23" x14ac:dyDescent="0.3">
      <c r="A465" s="8" t="s">
        <v>415</v>
      </c>
      <c r="B465" s="5" t="s">
        <v>416</v>
      </c>
      <c r="C465" s="46" t="s">
        <v>438</v>
      </c>
      <c r="D465" s="46" t="s">
        <v>439</v>
      </c>
      <c r="E465" s="46" t="s">
        <v>310</v>
      </c>
      <c r="F465" s="46" t="s">
        <v>311</v>
      </c>
      <c r="G465" s="46" t="s">
        <v>1905</v>
      </c>
      <c r="H465" s="47"/>
      <c r="I465" s="47" t="s">
        <v>1872</v>
      </c>
      <c r="J465" s="48" t="s">
        <v>11</v>
      </c>
      <c r="K465" s="45" t="s">
        <v>11</v>
      </c>
      <c r="L465" s="49">
        <v>45000</v>
      </c>
      <c r="M465" s="50">
        <v>34130</v>
      </c>
      <c r="N465" s="51">
        <f t="shared" si="368"/>
        <v>0.75844444444444448</v>
      </c>
      <c r="O465" s="51" t="str">
        <f t="shared" si="369"/>
        <v>&gt;=50%-&lt;80%</v>
      </c>
      <c r="P465" s="50">
        <f t="shared" si="370"/>
        <v>36567.857142857138</v>
      </c>
      <c r="Q465" s="51">
        <f t="shared" si="371"/>
        <v>0.81261904761904746</v>
      </c>
      <c r="R465" s="52">
        <v>80000</v>
      </c>
      <c r="S465" s="53">
        <v>26860</v>
      </c>
      <c r="T465" s="54">
        <f t="shared" si="372"/>
        <v>0.33574999999999999</v>
      </c>
      <c r="U465" s="54" t="str">
        <f t="shared" si="373"/>
        <v>&gt;=20%-&lt;50%</v>
      </c>
      <c r="V465" s="53">
        <f t="shared" si="374"/>
        <v>28778.571428571431</v>
      </c>
      <c r="W465" s="54">
        <f t="shared" si="375"/>
        <v>0.35973214285714289</v>
      </c>
    </row>
    <row r="466" spans="1:23" x14ac:dyDescent="0.3">
      <c r="A466" s="8" t="s">
        <v>776</v>
      </c>
      <c r="B466" s="5" t="s">
        <v>777</v>
      </c>
      <c r="C466" s="46" t="s">
        <v>1656</v>
      </c>
      <c r="D466" s="46" t="s">
        <v>1657</v>
      </c>
      <c r="E466" s="46" t="s">
        <v>574</v>
      </c>
      <c r="F466" s="46" t="s">
        <v>311</v>
      </c>
      <c r="G466" s="46" t="s">
        <v>1945</v>
      </c>
      <c r="H466" s="47"/>
      <c r="I466" s="47" t="s">
        <v>1872</v>
      </c>
      <c r="J466" s="48" t="s">
        <v>11</v>
      </c>
      <c r="K466" s="45" t="s">
        <v>11</v>
      </c>
      <c r="L466" s="49">
        <v>45000</v>
      </c>
      <c r="M466" s="50">
        <v>14090</v>
      </c>
      <c r="N466" s="51">
        <f t="shared" si="368"/>
        <v>0.31311111111111112</v>
      </c>
      <c r="O466" s="51"/>
      <c r="P466" s="50">
        <f t="shared" si="370"/>
        <v>15096.428571428572</v>
      </c>
      <c r="Q466" s="51"/>
      <c r="R466" s="52">
        <v>80000</v>
      </c>
      <c r="S466" s="53">
        <v>51685</v>
      </c>
      <c r="T466" s="54">
        <f t="shared" si="372"/>
        <v>0.64606249999999998</v>
      </c>
      <c r="U466" s="54" t="str">
        <f t="shared" si="373"/>
        <v>&gt;=50%-&lt;80%</v>
      </c>
      <c r="V466" s="53">
        <f t="shared" si="374"/>
        <v>55376.78571428571</v>
      </c>
      <c r="W466" s="54">
        <f t="shared" si="375"/>
        <v>0.69220982142857135</v>
      </c>
    </row>
    <row r="467" spans="1:23" x14ac:dyDescent="0.3">
      <c r="A467" s="8" t="s">
        <v>770</v>
      </c>
      <c r="B467" s="5" t="s">
        <v>771</v>
      </c>
      <c r="C467" s="46" t="s">
        <v>1828</v>
      </c>
      <c r="D467" s="46" t="s">
        <v>1829</v>
      </c>
      <c r="E467" s="46" t="s">
        <v>574</v>
      </c>
      <c r="F467" s="46" t="s">
        <v>311</v>
      </c>
      <c r="G467" s="46" t="s">
        <v>1960</v>
      </c>
      <c r="H467" s="47"/>
      <c r="I467" s="47" t="s">
        <v>1872</v>
      </c>
      <c r="J467" s="48" t="s">
        <v>11</v>
      </c>
      <c r="K467" s="45" t="s">
        <v>11</v>
      </c>
      <c r="L467" s="49">
        <v>25000</v>
      </c>
      <c r="M467" s="50">
        <v>11990</v>
      </c>
      <c r="N467" s="51">
        <f t="shared" si="368"/>
        <v>0.47960000000000003</v>
      </c>
      <c r="O467" s="51" t="str">
        <f t="shared" si="369"/>
        <v>&gt;=20%-&lt;50%</v>
      </c>
      <c r="P467" s="50">
        <f t="shared" si="370"/>
        <v>12846.428571428572</v>
      </c>
      <c r="Q467" s="51">
        <f t="shared" si="371"/>
        <v>0.5138571428571429</v>
      </c>
      <c r="R467" s="52">
        <v>100000</v>
      </c>
      <c r="S467" s="53">
        <v>39925</v>
      </c>
      <c r="T467" s="54">
        <f t="shared" si="372"/>
        <v>0.39924999999999999</v>
      </c>
      <c r="U467" s="54" t="str">
        <f t="shared" si="373"/>
        <v>&gt;=20%-&lt;50%</v>
      </c>
      <c r="V467" s="53">
        <f t="shared" si="374"/>
        <v>42776.78571428571</v>
      </c>
      <c r="W467" s="54">
        <f t="shared" si="375"/>
        <v>0.42776785714285709</v>
      </c>
    </row>
    <row r="468" spans="1:23" x14ac:dyDescent="0.3">
      <c r="A468" s="8" t="s">
        <v>585</v>
      </c>
      <c r="B468" s="5" t="s">
        <v>586</v>
      </c>
      <c r="C468" s="46" t="s">
        <v>1056</v>
      </c>
      <c r="D468" s="46" t="s">
        <v>1057</v>
      </c>
      <c r="E468" s="46" t="s">
        <v>589</v>
      </c>
      <c r="F468" s="46" t="s">
        <v>311</v>
      </c>
      <c r="G468" s="46" t="s">
        <v>1919</v>
      </c>
      <c r="H468" s="47"/>
      <c r="I468" s="47" t="s">
        <v>1872</v>
      </c>
      <c r="J468" s="48" t="s">
        <v>11</v>
      </c>
      <c r="K468" s="45" t="s">
        <v>11</v>
      </c>
      <c r="L468" s="49">
        <v>57481.65</v>
      </c>
      <c r="M468" s="50">
        <v>43950</v>
      </c>
      <c r="N468" s="51">
        <f t="shared" si="368"/>
        <v>0.76459183061029035</v>
      </c>
      <c r="O468" s="51" t="str">
        <f t="shared" si="369"/>
        <v>&gt;=50%-&lt;80%</v>
      </c>
      <c r="P468" s="50">
        <f t="shared" si="370"/>
        <v>47089.28571428571</v>
      </c>
      <c r="Q468" s="51">
        <f t="shared" si="371"/>
        <v>0.81920553279673969</v>
      </c>
      <c r="R468" s="52">
        <v>66558.239999999991</v>
      </c>
      <c r="S468" s="53">
        <v>33040</v>
      </c>
      <c r="T468" s="54">
        <f t="shared" si="372"/>
        <v>0.49640735692530336</v>
      </c>
      <c r="U468" s="54" t="str">
        <f t="shared" si="373"/>
        <v>&gt;=20%-&lt;50%</v>
      </c>
      <c r="V468" s="53">
        <f t="shared" si="374"/>
        <v>35400</v>
      </c>
      <c r="W468" s="54">
        <f t="shared" si="375"/>
        <v>0.53186502527711077</v>
      </c>
    </row>
    <row r="469" spans="1:23" x14ac:dyDescent="0.3">
      <c r="A469" s="8" t="s">
        <v>585</v>
      </c>
      <c r="B469" s="5" t="s">
        <v>586</v>
      </c>
      <c r="C469" s="46" t="s">
        <v>1195</v>
      </c>
      <c r="D469" s="46" t="s">
        <v>303</v>
      </c>
      <c r="E469" s="46" t="s">
        <v>589</v>
      </c>
      <c r="F469" s="46" t="s">
        <v>311</v>
      </c>
      <c r="G469" s="46" t="s">
        <v>1921</v>
      </c>
      <c r="H469" s="47"/>
      <c r="I469" s="47" t="s">
        <v>1872</v>
      </c>
      <c r="J469" s="48" t="s">
        <v>11</v>
      </c>
      <c r="K469" s="45" t="s">
        <v>11</v>
      </c>
      <c r="L469" s="49">
        <v>69258.375</v>
      </c>
      <c r="M469" s="50">
        <v>12605</v>
      </c>
      <c r="N469" s="51">
        <f t="shared" si="368"/>
        <v>0.18199964986183981</v>
      </c>
      <c r="O469" s="51" t="str">
        <f t="shared" si="369"/>
        <v>&lt;20%</v>
      </c>
      <c r="P469" s="50">
        <f t="shared" si="370"/>
        <v>13505.357142857143</v>
      </c>
      <c r="Q469" s="51">
        <f t="shared" si="371"/>
        <v>0.19499962485197123</v>
      </c>
      <c r="R469" s="52">
        <v>54332.04</v>
      </c>
      <c r="S469" s="53">
        <v>5940</v>
      </c>
      <c r="T469" s="54">
        <f t="shared" si="372"/>
        <v>0.10932775577725408</v>
      </c>
      <c r="U469" s="54" t="str">
        <f t="shared" si="373"/>
        <v>&lt;20%</v>
      </c>
      <c r="V469" s="53">
        <f t="shared" si="374"/>
        <v>6364.2857142857138</v>
      </c>
      <c r="W469" s="54">
        <f t="shared" si="375"/>
        <v>0.11713688118991508</v>
      </c>
    </row>
    <row r="470" spans="1:23" x14ac:dyDescent="0.3">
      <c r="A470" s="8" t="s">
        <v>415</v>
      </c>
      <c r="B470" s="5" t="s">
        <v>416</v>
      </c>
      <c r="C470" s="46" t="s">
        <v>995</v>
      </c>
      <c r="D470" s="46" t="s">
        <v>19</v>
      </c>
      <c r="E470" s="46" t="s">
        <v>310</v>
      </c>
      <c r="F470" s="46" t="s">
        <v>311</v>
      </c>
      <c r="G470" s="46" t="s">
        <v>1906</v>
      </c>
      <c r="H470" s="47"/>
      <c r="I470" s="47" t="s">
        <v>1872</v>
      </c>
      <c r="J470" s="48" t="s">
        <v>11</v>
      </c>
      <c r="K470" s="45" t="s">
        <v>11</v>
      </c>
      <c r="L470" s="49">
        <v>45000</v>
      </c>
      <c r="M470" s="50">
        <v>30340</v>
      </c>
      <c r="N470" s="51">
        <f t="shared" si="368"/>
        <v>0.67422222222222217</v>
      </c>
      <c r="O470" s="51" t="str">
        <f t="shared" si="369"/>
        <v>&gt;=50%-&lt;80%</v>
      </c>
      <c r="P470" s="50">
        <f t="shared" si="370"/>
        <v>32507.142857142859</v>
      </c>
      <c r="Q470" s="51">
        <f t="shared" si="371"/>
        <v>0.72238095238095246</v>
      </c>
      <c r="R470" s="52">
        <v>78590.399999999994</v>
      </c>
      <c r="S470" s="53">
        <v>22440</v>
      </c>
      <c r="T470" s="54">
        <f t="shared" si="372"/>
        <v>0.2855310572283638</v>
      </c>
      <c r="U470" s="54" t="str">
        <f t="shared" si="373"/>
        <v>&gt;=20%-&lt;50%</v>
      </c>
      <c r="V470" s="53">
        <f t="shared" si="374"/>
        <v>24042.857142857145</v>
      </c>
      <c r="W470" s="54">
        <f t="shared" si="375"/>
        <v>0.30592613274467551</v>
      </c>
    </row>
    <row r="471" spans="1:23" x14ac:dyDescent="0.3">
      <c r="A471" s="8" t="s">
        <v>701</v>
      </c>
      <c r="B471" s="5" t="s">
        <v>300</v>
      </c>
      <c r="C471" s="46" t="s">
        <v>1063</v>
      </c>
      <c r="D471" s="46" t="s">
        <v>92</v>
      </c>
      <c r="E471" s="46" t="s">
        <v>473</v>
      </c>
      <c r="F471" s="46" t="s">
        <v>311</v>
      </c>
      <c r="G471" s="46" t="s">
        <v>1939</v>
      </c>
      <c r="H471" s="47"/>
      <c r="I471" s="47" t="s">
        <v>1872</v>
      </c>
      <c r="J471" s="48" t="s">
        <v>11</v>
      </c>
      <c r="K471" s="45"/>
      <c r="L471" s="49">
        <v>123394.72500000001</v>
      </c>
      <c r="M471" s="50">
        <v>91340</v>
      </c>
      <c r="N471" s="51">
        <f t="shared" si="368"/>
        <v>0.74022613203279153</v>
      </c>
      <c r="O471" s="51" t="str">
        <f t="shared" si="369"/>
        <v>&gt;=50%-&lt;80%</v>
      </c>
      <c r="P471" s="50">
        <f t="shared" si="370"/>
        <v>97864.285714285725</v>
      </c>
      <c r="Q471" s="51">
        <f t="shared" si="371"/>
        <v>0.79309942717799098</v>
      </c>
      <c r="R471" s="52"/>
      <c r="S471" s="53">
        <v>0</v>
      </c>
      <c r="T471" s="54">
        <f t="shared" si="372"/>
        <v>2</v>
      </c>
      <c r="U471" s="54" t="str">
        <f t="shared" si="373"/>
        <v>120% equal &amp; above</v>
      </c>
      <c r="V471" s="53">
        <f t="shared" si="374"/>
        <v>0</v>
      </c>
      <c r="W471" s="54">
        <f t="shared" si="375"/>
        <v>2</v>
      </c>
    </row>
    <row r="472" spans="1:23" x14ac:dyDescent="0.3">
      <c r="A472" s="8" t="s">
        <v>469</v>
      </c>
      <c r="B472" s="5" t="s">
        <v>470</v>
      </c>
      <c r="C472" s="46" t="s">
        <v>509</v>
      </c>
      <c r="D472" s="46" t="s">
        <v>510</v>
      </c>
      <c r="E472" s="46" t="s">
        <v>473</v>
      </c>
      <c r="F472" s="46" t="s">
        <v>311</v>
      </c>
      <c r="G472" s="46" t="s">
        <v>1912</v>
      </c>
      <c r="H472" s="47"/>
      <c r="I472" s="47" t="s">
        <v>1872</v>
      </c>
      <c r="J472" s="48" t="s">
        <v>11</v>
      </c>
      <c r="K472" s="45" t="s">
        <v>11</v>
      </c>
      <c r="L472" s="49">
        <v>41443.65</v>
      </c>
      <c r="M472" s="50">
        <v>52555</v>
      </c>
      <c r="N472" s="51">
        <f t="shared" ref="N472:N480" si="376">IFERROR(M472/L472,2)</f>
        <v>1.2681074181448786</v>
      </c>
      <c r="O472" s="51" t="str">
        <f t="shared" ref="O472:O480" si="377">IF(N472&gt;=120%, "120% equal &amp; above", IF(N472&gt;=100%,"&gt;=100%- &lt;120%",IF(N472&gt;=80%,"&gt;=80%-&lt;100%",IF(N472&gt;=50%,"&gt;=50%-&lt;80%",IF(N472&gt;=20%,"&gt;=20%-&lt;50%","&lt;20%")))))</f>
        <v>120% equal &amp; above</v>
      </c>
      <c r="P472" s="50">
        <f t="shared" ref="P472:P480" si="378">M472/$B$3*$B$2</f>
        <v>56308.928571428572</v>
      </c>
      <c r="Q472" s="51">
        <f t="shared" ref="Q472:Q480" si="379">IFERROR(P472/L472,2)</f>
        <v>1.3586865194409414</v>
      </c>
      <c r="R472" s="52">
        <v>79919</v>
      </c>
      <c r="S472" s="53">
        <v>26000</v>
      </c>
      <c r="T472" s="54">
        <f t="shared" ref="T472:T480" si="380">IFERROR(S472/R472,2)</f>
        <v>0.32532939601346361</v>
      </c>
      <c r="U472" s="54" t="str">
        <f t="shared" ref="U472:U480" si="381">IF(T472&gt;=120%, "120% equal &amp; above", IF(T472&gt;=100%,"&gt;=100%- &lt;120%",IF(T472&gt;=80%,"&gt;=80%-&lt;100%",IF(T472&gt;=50%,"&gt;=50%-&lt;80%",IF(T472&gt;=20%,"&gt;=20%-&lt;50%","&lt;20%")))))</f>
        <v>&gt;=20%-&lt;50%</v>
      </c>
      <c r="V472" s="53">
        <f t="shared" ref="V472:V480" si="382">S472/$B$3*$B$2</f>
        <v>27857.142857142855</v>
      </c>
      <c r="W472" s="54">
        <f t="shared" ref="W472:W480" si="383">IFERROR(V472/R472,2)</f>
        <v>0.34856721001442531</v>
      </c>
    </row>
    <row r="473" spans="1:23" x14ac:dyDescent="0.3">
      <c r="A473" s="8" t="s">
        <v>415</v>
      </c>
      <c r="B473" s="5" t="s">
        <v>416</v>
      </c>
      <c r="C473" s="46" t="s">
        <v>2562</v>
      </c>
      <c r="D473" s="46" t="s">
        <v>2563</v>
      </c>
      <c r="E473" s="46" t="s">
        <v>310</v>
      </c>
      <c r="F473" s="46" t="s">
        <v>311</v>
      </c>
      <c r="G473" s="46" t="s">
        <v>1907</v>
      </c>
      <c r="H473" s="47"/>
      <c r="I473" s="47" t="s">
        <v>1872</v>
      </c>
      <c r="J473" s="48" t="s">
        <v>11</v>
      </c>
      <c r="K473" s="45" t="s">
        <v>11</v>
      </c>
      <c r="L473" s="49">
        <v>50000</v>
      </c>
      <c r="M473" s="50">
        <v>42610</v>
      </c>
      <c r="N473" s="51">
        <f t="shared" si="376"/>
        <v>0.85219999999999996</v>
      </c>
      <c r="O473" s="51" t="str">
        <f t="shared" si="377"/>
        <v>&gt;=80%-&lt;100%</v>
      </c>
      <c r="P473" s="50">
        <f t="shared" si="378"/>
        <v>45653.571428571428</v>
      </c>
      <c r="Q473" s="51">
        <f t="shared" si="379"/>
        <v>0.91307142857142853</v>
      </c>
      <c r="R473" s="52">
        <v>71136.799999999988</v>
      </c>
      <c r="S473" s="53">
        <v>3890</v>
      </c>
      <c r="T473" s="54">
        <f t="shared" si="380"/>
        <v>5.468337063235907E-2</v>
      </c>
      <c r="U473" s="54" t="str">
        <f t="shared" si="381"/>
        <v>&lt;20%</v>
      </c>
      <c r="V473" s="53">
        <f t="shared" si="382"/>
        <v>4167.8571428571422</v>
      </c>
      <c r="W473" s="54">
        <f t="shared" si="383"/>
        <v>5.8589325677527566E-2</v>
      </c>
    </row>
    <row r="474" spans="1:23" x14ac:dyDescent="0.3">
      <c r="A474" s="8" t="s">
        <v>785</v>
      </c>
      <c r="B474" s="5" t="s">
        <v>786</v>
      </c>
      <c r="C474" s="46" t="s">
        <v>1112</v>
      </c>
      <c r="D474" s="46" t="s">
        <v>1113</v>
      </c>
      <c r="E474" s="46" t="s">
        <v>789</v>
      </c>
      <c r="F474" s="46" t="s">
        <v>311</v>
      </c>
      <c r="G474" s="46" t="s">
        <v>1955</v>
      </c>
      <c r="H474" s="47"/>
      <c r="I474" s="47" t="s">
        <v>1872</v>
      </c>
      <c r="J474" s="48" t="s">
        <v>11</v>
      </c>
      <c r="K474" s="45" t="s">
        <v>11</v>
      </c>
      <c r="L474" s="49">
        <v>40477.725000000006</v>
      </c>
      <c r="M474" s="50">
        <v>28135</v>
      </c>
      <c r="N474" s="51">
        <f t="shared" si="376"/>
        <v>0.69507364853138354</v>
      </c>
      <c r="O474" s="51" t="str">
        <f t="shared" si="377"/>
        <v>&gt;=50%-&lt;80%</v>
      </c>
      <c r="P474" s="50">
        <f t="shared" si="378"/>
        <v>30144.642857142855</v>
      </c>
      <c r="Q474" s="51">
        <f t="shared" si="379"/>
        <v>0.74472176628362519</v>
      </c>
      <c r="R474" s="52">
        <v>80000</v>
      </c>
      <c r="S474" s="53">
        <v>35995</v>
      </c>
      <c r="T474" s="54">
        <f t="shared" si="380"/>
        <v>0.44993749999999999</v>
      </c>
      <c r="U474" s="54" t="str">
        <f t="shared" si="381"/>
        <v>&gt;=20%-&lt;50%</v>
      </c>
      <c r="V474" s="53">
        <f t="shared" si="382"/>
        <v>38566.071428571428</v>
      </c>
      <c r="W474" s="54">
        <f t="shared" si="383"/>
        <v>0.48207589285714286</v>
      </c>
    </row>
    <row r="475" spans="1:23" x14ac:dyDescent="0.3">
      <c r="A475" s="8" t="s">
        <v>785</v>
      </c>
      <c r="B475" s="5" t="s">
        <v>786</v>
      </c>
      <c r="C475" s="46" t="s">
        <v>787</v>
      </c>
      <c r="D475" s="46" t="s">
        <v>788</v>
      </c>
      <c r="E475" s="46" t="s">
        <v>789</v>
      </c>
      <c r="F475" s="46" t="s">
        <v>311</v>
      </c>
      <c r="G475" s="46" t="s">
        <v>1946</v>
      </c>
      <c r="H475" s="47"/>
      <c r="I475" s="47" t="s">
        <v>1872</v>
      </c>
      <c r="J475" s="48" t="s">
        <v>11</v>
      </c>
      <c r="K475" s="45" t="s">
        <v>11</v>
      </c>
      <c r="L475" s="49">
        <v>50000</v>
      </c>
      <c r="M475" s="50">
        <v>75395</v>
      </c>
      <c r="N475" s="51">
        <f t="shared" si="376"/>
        <v>1.5079</v>
      </c>
      <c r="O475" s="51"/>
      <c r="P475" s="50">
        <f t="shared" si="378"/>
        <v>80780.357142857145</v>
      </c>
      <c r="Q475" s="51"/>
      <c r="R475" s="52">
        <v>70298.51999999999</v>
      </c>
      <c r="S475" s="53">
        <v>41165</v>
      </c>
      <c r="T475" s="54">
        <f t="shared" si="380"/>
        <v>0.58557420554515238</v>
      </c>
      <c r="U475" s="54" t="str">
        <f t="shared" si="381"/>
        <v>&gt;=50%-&lt;80%</v>
      </c>
      <c r="V475" s="53">
        <f t="shared" si="382"/>
        <v>44105.357142857138</v>
      </c>
      <c r="W475" s="54">
        <f t="shared" si="383"/>
        <v>0.62740093451266321</v>
      </c>
    </row>
    <row r="476" spans="1:23" x14ac:dyDescent="0.3">
      <c r="A476" s="8" t="s">
        <v>324</v>
      </c>
      <c r="B476" s="5" t="s">
        <v>325</v>
      </c>
      <c r="C476" s="46" t="s">
        <v>337</v>
      </c>
      <c r="D476" s="46" t="s">
        <v>338</v>
      </c>
      <c r="E476" s="46" t="s">
        <v>310</v>
      </c>
      <c r="F476" s="46" t="s">
        <v>311</v>
      </c>
      <c r="G476" s="46" t="s">
        <v>1896</v>
      </c>
      <c r="H476" s="47"/>
      <c r="I476" s="47" t="s">
        <v>1872</v>
      </c>
      <c r="J476" s="48" t="s">
        <v>11</v>
      </c>
      <c r="K476" s="45" t="s">
        <v>11</v>
      </c>
      <c r="L476" s="49">
        <v>85000</v>
      </c>
      <c r="M476" s="50">
        <v>89150</v>
      </c>
      <c r="N476" s="51">
        <f t="shared" si="376"/>
        <v>1.0488235294117647</v>
      </c>
      <c r="O476" s="51" t="str">
        <f t="shared" si="377"/>
        <v>&gt;=100%- &lt;120%</v>
      </c>
      <c r="P476" s="50">
        <f t="shared" si="378"/>
        <v>95517.857142857145</v>
      </c>
      <c r="Q476" s="51">
        <f t="shared" si="379"/>
        <v>1.1237394957983193</v>
      </c>
      <c r="R476" s="52">
        <v>35000</v>
      </c>
      <c r="S476" s="53">
        <v>18510</v>
      </c>
      <c r="T476" s="54">
        <f t="shared" si="380"/>
        <v>0.5288571428571428</v>
      </c>
      <c r="U476" s="54" t="str">
        <f t="shared" si="381"/>
        <v>&gt;=50%-&lt;80%</v>
      </c>
      <c r="V476" s="53">
        <f t="shared" si="382"/>
        <v>19832.142857142855</v>
      </c>
      <c r="W476" s="54">
        <f t="shared" si="383"/>
        <v>0.56663265306122446</v>
      </c>
    </row>
    <row r="477" spans="1:23" x14ac:dyDescent="0.3">
      <c r="A477" s="8" t="s">
        <v>307</v>
      </c>
      <c r="B477" s="5" t="s">
        <v>308</v>
      </c>
      <c r="C477" s="46" t="s">
        <v>1980</v>
      </c>
      <c r="D477" s="46" t="s">
        <v>1981</v>
      </c>
      <c r="E477" s="46" t="s">
        <v>310</v>
      </c>
      <c r="F477" s="46" t="s">
        <v>311</v>
      </c>
      <c r="G477" s="46" t="s">
        <v>1895</v>
      </c>
      <c r="H477" s="47"/>
      <c r="I477" s="47" t="s">
        <v>1872</v>
      </c>
      <c r="J477" s="48" t="s">
        <v>11</v>
      </c>
      <c r="K477" s="45" t="s">
        <v>11</v>
      </c>
      <c r="L477" s="49">
        <v>75000</v>
      </c>
      <c r="M477" s="50">
        <v>66845</v>
      </c>
      <c r="N477" s="51">
        <f t="shared" si="376"/>
        <v>0.89126666666666665</v>
      </c>
      <c r="O477" s="51" t="str">
        <f t="shared" si="377"/>
        <v>&gt;=80%-&lt;100%</v>
      </c>
      <c r="P477" s="50">
        <f t="shared" si="378"/>
        <v>71619.642857142855</v>
      </c>
      <c r="Q477" s="51">
        <f t="shared" si="379"/>
        <v>0.95492857142857135</v>
      </c>
      <c r="R477" s="52">
        <v>45000</v>
      </c>
      <c r="S477" s="53">
        <v>30580</v>
      </c>
      <c r="T477" s="54">
        <f t="shared" si="380"/>
        <v>0.67955555555555558</v>
      </c>
      <c r="U477" s="54" t="str">
        <f t="shared" si="381"/>
        <v>&gt;=50%-&lt;80%</v>
      </c>
      <c r="V477" s="53">
        <f t="shared" si="382"/>
        <v>32764.285714285714</v>
      </c>
      <c r="W477" s="54">
        <f t="shared" si="383"/>
        <v>0.72809523809523813</v>
      </c>
    </row>
    <row r="478" spans="1:23" x14ac:dyDescent="0.3">
      <c r="A478" s="8" t="s">
        <v>374</v>
      </c>
      <c r="B478" s="5" t="s">
        <v>375</v>
      </c>
      <c r="C478" s="46" t="s">
        <v>730</v>
      </c>
      <c r="D478" s="46" t="s">
        <v>731</v>
      </c>
      <c r="E478" s="46" t="s">
        <v>311</v>
      </c>
      <c r="F478" s="46" t="s">
        <v>311</v>
      </c>
      <c r="G478" s="46" t="s">
        <v>1937</v>
      </c>
      <c r="H478" s="47"/>
      <c r="I478" s="47" t="s">
        <v>1872</v>
      </c>
      <c r="J478" s="48" t="s">
        <v>11</v>
      </c>
      <c r="K478" s="45" t="s">
        <v>11</v>
      </c>
      <c r="L478" s="49">
        <v>70000</v>
      </c>
      <c r="M478" s="50">
        <v>37500</v>
      </c>
      <c r="N478" s="51">
        <f t="shared" si="376"/>
        <v>0.5357142857142857</v>
      </c>
      <c r="O478" s="51"/>
      <c r="P478" s="50">
        <f t="shared" si="378"/>
        <v>40178.571428571428</v>
      </c>
      <c r="Q478" s="51"/>
      <c r="R478" s="52">
        <v>50000</v>
      </c>
      <c r="S478" s="53">
        <v>30890</v>
      </c>
      <c r="T478" s="54">
        <f t="shared" si="380"/>
        <v>0.61780000000000002</v>
      </c>
      <c r="U478" s="54" t="str">
        <f t="shared" si="381"/>
        <v>&gt;=50%-&lt;80%</v>
      </c>
      <c r="V478" s="53">
        <f t="shared" si="382"/>
        <v>33096.428571428572</v>
      </c>
      <c r="W478" s="54">
        <f t="shared" si="383"/>
        <v>0.66192857142857142</v>
      </c>
    </row>
    <row r="479" spans="1:23" x14ac:dyDescent="0.3">
      <c r="A479" s="8" t="s">
        <v>785</v>
      </c>
      <c r="B479" s="5" t="s">
        <v>786</v>
      </c>
      <c r="C479" s="46" t="s">
        <v>1742</v>
      </c>
      <c r="D479" s="46" t="s">
        <v>152</v>
      </c>
      <c r="E479" s="46" t="s">
        <v>789</v>
      </c>
      <c r="F479" s="46" t="s">
        <v>311</v>
      </c>
      <c r="G479" s="46" t="s">
        <v>1951</v>
      </c>
      <c r="H479" s="47"/>
      <c r="I479" s="47" t="s">
        <v>1872</v>
      </c>
      <c r="J479" s="48" t="s">
        <v>11</v>
      </c>
      <c r="K479" s="45" t="s">
        <v>11</v>
      </c>
      <c r="L479" s="49">
        <v>60000</v>
      </c>
      <c r="M479" s="50">
        <v>79520</v>
      </c>
      <c r="N479" s="51">
        <f t="shared" si="376"/>
        <v>1.3253333333333333</v>
      </c>
      <c r="O479" s="51"/>
      <c r="P479" s="50">
        <f t="shared" si="378"/>
        <v>85200</v>
      </c>
      <c r="Q479" s="51"/>
      <c r="R479" s="52">
        <v>60000</v>
      </c>
      <c r="S479" s="53">
        <v>36185</v>
      </c>
      <c r="T479" s="54">
        <f t="shared" si="380"/>
        <v>0.6030833333333333</v>
      </c>
      <c r="U479" s="54" t="str">
        <f t="shared" si="381"/>
        <v>&gt;=50%-&lt;80%</v>
      </c>
      <c r="V479" s="53">
        <f t="shared" si="382"/>
        <v>38769.642857142862</v>
      </c>
      <c r="W479" s="54">
        <f t="shared" si="383"/>
        <v>0.64616071428571442</v>
      </c>
    </row>
    <row r="480" spans="1:23" x14ac:dyDescent="0.3">
      <c r="A480" s="8" t="s">
        <v>374</v>
      </c>
      <c r="B480" s="5" t="s">
        <v>375</v>
      </c>
      <c r="C480" s="46" t="s">
        <v>1482</v>
      </c>
      <c r="D480" s="46" t="s">
        <v>1483</v>
      </c>
      <c r="E480" s="46" t="s">
        <v>311</v>
      </c>
      <c r="F480" s="46" t="s">
        <v>311</v>
      </c>
      <c r="G480" s="46" t="s">
        <v>1901</v>
      </c>
      <c r="H480" s="47"/>
      <c r="I480" s="47" t="s">
        <v>1872</v>
      </c>
      <c r="J480" s="48" t="s">
        <v>11</v>
      </c>
      <c r="K480" s="45" t="s">
        <v>11</v>
      </c>
      <c r="L480" s="49">
        <v>40000</v>
      </c>
      <c r="M480" s="50">
        <v>73900</v>
      </c>
      <c r="N480" s="51">
        <f t="shared" si="376"/>
        <v>1.8474999999999999</v>
      </c>
      <c r="O480" s="51" t="str">
        <f t="shared" si="377"/>
        <v>120% equal &amp; above</v>
      </c>
      <c r="P480" s="50">
        <f t="shared" si="378"/>
        <v>79178.57142857142</v>
      </c>
      <c r="Q480" s="51">
        <f t="shared" si="379"/>
        <v>1.9794642857142855</v>
      </c>
      <c r="R480" s="52">
        <v>80000</v>
      </c>
      <c r="S480" s="53">
        <v>48270</v>
      </c>
      <c r="T480" s="54">
        <f t="shared" si="380"/>
        <v>0.60337499999999999</v>
      </c>
      <c r="U480" s="54" t="str">
        <f t="shared" si="381"/>
        <v>&gt;=50%-&lt;80%</v>
      </c>
      <c r="V480" s="53">
        <f t="shared" si="382"/>
        <v>51717.857142857138</v>
      </c>
      <c r="W480" s="54">
        <f t="shared" si="383"/>
        <v>0.64647321428571425</v>
      </c>
    </row>
    <row r="481" spans="1:23" x14ac:dyDescent="0.3">
      <c r="A481" s="8" t="s">
        <v>776</v>
      </c>
      <c r="B481" s="5" t="s">
        <v>777</v>
      </c>
      <c r="C481" s="46" t="s">
        <v>1680</v>
      </c>
      <c r="D481" s="46" t="s">
        <v>126</v>
      </c>
      <c r="E481" s="46" t="s">
        <v>574</v>
      </c>
      <c r="F481" s="46" t="s">
        <v>311</v>
      </c>
      <c r="G481" s="46" t="s">
        <v>1942</v>
      </c>
      <c r="H481" s="47"/>
      <c r="I481" s="47" t="s">
        <v>1872</v>
      </c>
      <c r="J481" s="48" t="s">
        <v>11</v>
      </c>
      <c r="K481" s="45" t="s">
        <v>11</v>
      </c>
      <c r="L481" s="49">
        <v>60000</v>
      </c>
      <c r="M481" s="50">
        <v>46310</v>
      </c>
      <c r="N481" s="51">
        <f t="shared" ref="N481:N496" si="384">IFERROR(M481/L481,2)</f>
        <v>0.77183333333333337</v>
      </c>
      <c r="O481" s="51" t="str">
        <f t="shared" ref="O481:O496" si="385">IF(N481&gt;=120%, "120% equal &amp; above", IF(N481&gt;=100%,"&gt;=100%- &lt;120%",IF(N481&gt;=80%,"&gt;=80%-&lt;100%",IF(N481&gt;=50%,"&gt;=50%-&lt;80%",IF(N481&gt;=20%,"&gt;=20%-&lt;50%","&lt;20%")))))</f>
        <v>&gt;=50%-&lt;80%</v>
      </c>
      <c r="P481" s="50">
        <f t="shared" ref="P481:P496" si="386">M481/$B$3*$B$2</f>
        <v>49617.857142857138</v>
      </c>
      <c r="Q481" s="51">
        <f t="shared" ref="Q481:Q496" si="387">IFERROR(P481/L481,2)</f>
        <v>0.8269642857142856</v>
      </c>
      <c r="R481" s="52">
        <v>60000</v>
      </c>
      <c r="S481" s="53">
        <v>55335</v>
      </c>
      <c r="T481" s="54">
        <f t="shared" ref="T481:T496" si="388">IFERROR(S481/R481,2)</f>
        <v>0.92225000000000001</v>
      </c>
      <c r="U481" s="54" t="str">
        <f t="shared" ref="U481:U496" si="389">IF(T481&gt;=120%, "120% equal &amp; above", IF(T481&gt;=100%,"&gt;=100%- &lt;120%",IF(T481&gt;=80%,"&gt;=80%-&lt;100%",IF(T481&gt;=50%,"&gt;=50%-&lt;80%",IF(T481&gt;=20%,"&gt;=20%-&lt;50%","&lt;20%")))))</f>
        <v>&gt;=80%-&lt;100%</v>
      </c>
      <c r="V481" s="53">
        <f t="shared" ref="V481:V496" si="390">S481/$B$3*$B$2</f>
        <v>59287.5</v>
      </c>
      <c r="W481" s="54">
        <f t="shared" ref="W481:W496" si="391">IFERROR(V481/R481,2)</f>
        <v>0.98812500000000003</v>
      </c>
    </row>
    <row r="482" spans="1:23" x14ac:dyDescent="0.3">
      <c r="A482" s="8" t="s">
        <v>785</v>
      </c>
      <c r="B482" s="5" t="s">
        <v>786</v>
      </c>
      <c r="C482" s="46" t="s">
        <v>1142</v>
      </c>
      <c r="D482" s="46" t="s">
        <v>46</v>
      </c>
      <c r="E482" s="46" t="s">
        <v>789</v>
      </c>
      <c r="F482" s="46" t="s">
        <v>311</v>
      </c>
      <c r="G482" s="46" t="s">
        <v>1947</v>
      </c>
      <c r="H482" s="47"/>
      <c r="I482" s="47" t="s">
        <v>1872</v>
      </c>
      <c r="J482" s="48" t="s">
        <v>11</v>
      </c>
      <c r="K482" s="45" t="s">
        <v>11</v>
      </c>
      <c r="L482" s="49">
        <v>40000</v>
      </c>
      <c r="M482" s="50">
        <v>24220</v>
      </c>
      <c r="N482" s="51">
        <f t="shared" si="384"/>
        <v>0.60550000000000004</v>
      </c>
      <c r="O482" s="51" t="str">
        <f t="shared" si="385"/>
        <v>&gt;=50%-&lt;80%</v>
      </c>
      <c r="P482" s="50">
        <f t="shared" si="386"/>
        <v>25950</v>
      </c>
      <c r="Q482" s="51">
        <f t="shared" si="387"/>
        <v>0.64875000000000005</v>
      </c>
      <c r="R482" s="52">
        <v>80000</v>
      </c>
      <c r="S482" s="53">
        <v>40865</v>
      </c>
      <c r="T482" s="54">
        <f t="shared" si="388"/>
        <v>0.5108125</v>
      </c>
      <c r="U482" s="54" t="str">
        <f t="shared" si="389"/>
        <v>&gt;=50%-&lt;80%</v>
      </c>
      <c r="V482" s="53">
        <f t="shared" si="390"/>
        <v>43783.928571428572</v>
      </c>
      <c r="W482" s="54">
        <f t="shared" si="391"/>
        <v>0.54729910714285712</v>
      </c>
    </row>
    <row r="483" spans="1:23" x14ac:dyDescent="0.3">
      <c r="A483" s="8" t="s">
        <v>374</v>
      </c>
      <c r="B483" s="5" t="s">
        <v>375</v>
      </c>
      <c r="C483" s="46" t="s">
        <v>2004</v>
      </c>
      <c r="D483" s="46" t="s">
        <v>43</v>
      </c>
      <c r="E483" s="46" t="s">
        <v>311</v>
      </c>
      <c r="F483" s="46" t="s">
        <v>311</v>
      </c>
      <c r="G483" s="46" t="s">
        <v>1899</v>
      </c>
      <c r="H483" s="47"/>
      <c r="I483" s="47" t="s">
        <v>1872</v>
      </c>
      <c r="J483" s="48" t="s">
        <v>11</v>
      </c>
      <c r="K483" s="45" t="s">
        <v>11</v>
      </c>
      <c r="L483" s="49">
        <v>50000</v>
      </c>
      <c r="M483" s="50">
        <v>18920</v>
      </c>
      <c r="N483" s="51">
        <f t="shared" si="384"/>
        <v>0.37840000000000001</v>
      </c>
      <c r="O483" s="51" t="str">
        <f t="shared" si="385"/>
        <v>&gt;=20%-&lt;50%</v>
      </c>
      <c r="P483" s="50">
        <f t="shared" si="386"/>
        <v>20271.428571428569</v>
      </c>
      <c r="Q483" s="51">
        <f t="shared" si="387"/>
        <v>0.40542857142857136</v>
      </c>
      <c r="R483" s="52">
        <v>70000</v>
      </c>
      <c r="S483" s="53">
        <v>50045</v>
      </c>
      <c r="T483" s="54">
        <f t="shared" si="388"/>
        <v>0.71492857142857147</v>
      </c>
      <c r="U483" s="54" t="str">
        <f t="shared" si="389"/>
        <v>&gt;=50%-&lt;80%</v>
      </c>
      <c r="V483" s="53">
        <f t="shared" si="390"/>
        <v>53619.642857142862</v>
      </c>
      <c r="W483" s="54">
        <f t="shared" si="391"/>
        <v>0.76599489795918374</v>
      </c>
    </row>
    <row r="484" spans="1:23" x14ac:dyDescent="0.3">
      <c r="A484" s="8" t="s">
        <v>571</v>
      </c>
      <c r="B484" s="5" t="s">
        <v>572</v>
      </c>
      <c r="C484" s="46" t="s">
        <v>1841</v>
      </c>
      <c r="D484" s="46" t="s">
        <v>1842</v>
      </c>
      <c r="E484" s="46" t="s">
        <v>574</v>
      </c>
      <c r="F484" s="46" t="s">
        <v>311</v>
      </c>
      <c r="G484" s="46" t="s">
        <v>1883</v>
      </c>
      <c r="H484" s="47"/>
      <c r="I484" s="47" t="s">
        <v>1872</v>
      </c>
      <c r="J484" s="48" t="s">
        <v>11</v>
      </c>
      <c r="K484" s="45" t="s">
        <v>11</v>
      </c>
      <c r="L484" s="49">
        <v>50000</v>
      </c>
      <c r="M484" s="50">
        <v>41480</v>
      </c>
      <c r="N484" s="51">
        <f t="shared" si="384"/>
        <v>0.8296</v>
      </c>
      <c r="O484" s="51" t="str">
        <f t="shared" si="385"/>
        <v>&gt;=80%-&lt;100%</v>
      </c>
      <c r="P484" s="50">
        <f t="shared" si="386"/>
        <v>44442.857142857138</v>
      </c>
      <c r="Q484" s="51">
        <f t="shared" si="387"/>
        <v>0.88885714285714279</v>
      </c>
      <c r="R484" s="52">
        <v>70000</v>
      </c>
      <c r="S484" s="53">
        <v>4180</v>
      </c>
      <c r="T484" s="54">
        <f t="shared" si="388"/>
        <v>5.9714285714285713E-2</v>
      </c>
      <c r="U484" s="54" t="str">
        <f t="shared" si="389"/>
        <v>&lt;20%</v>
      </c>
      <c r="V484" s="53">
        <f t="shared" si="390"/>
        <v>4478.5714285714284</v>
      </c>
      <c r="W484" s="54">
        <f t="shared" si="391"/>
        <v>6.3979591836734698E-2</v>
      </c>
    </row>
    <row r="485" spans="1:23" x14ac:dyDescent="0.3">
      <c r="A485" s="8" t="s">
        <v>776</v>
      </c>
      <c r="B485" s="5" t="s">
        <v>777</v>
      </c>
      <c r="C485" s="46" t="s">
        <v>1629</v>
      </c>
      <c r="D485" s="46" t="s">
        <v>1630</v>
      </c>
      <c r="E485" s="46" t="s">
        <v>574</v>
      </c>
      <c r="F485" s="46" t="s">
        <v>311</v>
      </c>
      <c r="G485" s="46" t="s">
        <v>1942</v>
      </c>
      <c r="H485" s="47"/>
      <c r="I485" s="47" t="s">
        <v>1872</v>
      </c>
      <c r="J485" s="48" t="s">
        <v>11</v>
      </c>
      <c r="K485" s="45" t="s">
        <v>11</v>
      </c>
      <c r="L485" s="49">
        <v>40000</v>
      </c>
      <c r="M485" s="50">
        <v>27465</v>
      </c>
      <c r="N485" s="51">
        <f t="shared" si="384"/>
        <v>0.68662500000000004</v>
      </c>
      <c r="O485" s="51" t="str">
        <f t="shared" si="385"/>
        <v>&gt;=50%-&lt;80%</v>
      </c>
      <c r="P485" s="50">
        <f t="shared" si="386"/>
        <v>29426.785714285714</v>
      </c>
      <c r="Q485" s="51">
        <f t="shared" si="387"/>
        <v>0.73566964285714287</v>
      </c>
      <c r="R485" s="52">
        <v>80000</v>
      </c>
      <c r="S485" s="53">
        <v>6570</v>
      </c>
      <c r="T485" s="54">
        <f t="shared" si="388"/>
        <v>8.2125000000000004E-2</v>
      </c>
      <c r="U485" s="54" t="str">
        <f t="shared" si="389"/>
        <v>&lt;20%</v>
      </c>
      <c r="V485" s="53">
        <f t="shared" si="390"/>
        <v>7039.2857142857138</v>
      </c>
      <c r="W485" s="54">
        <f t="shared" si="391"/>
        <v>8.7991071428571419E-2</v>
      </c>
    </row>
    <row r="486" spans="1:23" x14ac:dyDescent="0.3">
      <c r="A486" s="8" t="s">
        <v>428</v>
      </c>
      <c r="B486" s="5" t="s">
        <v>429</v>
      </c>
      <c r="C486" s="46" t="s">
        <v>1529</v>
      </c>
      <c r="D486" s="46" t="s">
        <v>1530</v>
      </c>
      <c r="E486" s="46" t="s">
        <v>310</v>
      </c>
      <c r="F486" s="46" t="s">
        <v>311</v>
      </c>
      <c r="G486" s="46" t="s">
        <v>1909</v>
      </c>
      <c r="H486" s="47"/>
      <c r="I486" s="47" t="s">
        <v>1872</v>
      </c>
      <c r="J486" s="48" t="s">
        <v>11</v>
      </c>
      <c r="K486" s="45" t="s">
        <v>11</v>
      </c>
      <c r="L486" s="49">
        <v>50000</v>
      </c>
      <c r="M486" s="50">
        <v>73270</v>
      </c>
      <c r="N486" s="51">
        <f t="shared" si="384"/>
        <v>1.4654</v>
      </c>
      <c r="O486" s="51" t="str">
        <f t="shared" si="385"/>
        <v>120% equal &amp; above</v>
      </c>
      <c r="P486" s="50">
        <f t="shared" si="386"/>
        <v>78503.57142857142</v>
      </c>
      <c r="Q486" s="51">
        <f t="shared" si="387"/>
        <v>1.5700714285714283</v>
      </c>
      <c r="R486" s="52">
        <v>70000</v>
      </c>
      <c r="S486" s="53">
        <v>63355</v>
      </c>
      <c r="T486" s="54">
        <f t="shared" si="388"/>
        <v>0.90507142857142853</v>
      </c>
      <c r="U486" s="54" t="str">
        <f t="shared" si="389"/>
        <v>&gt;=80%-&lt;100%</v>
      </c>
      <c r="V486" s="53">
        <f t="shared" si="390"/>
        <v>67880.357142857145</v>
      </c>
      <c r="W486" s="54">
        <f t="shared" si="391"/>
        <v>0.96971938775510202</v>
      </c>
    </row>
    <row r="487" spans="1:23" x14ac:dyDescent="0.3">
      <c r="A487" s="8" t="s">
        <v>785</v>
      </c>
      <c r="B487" s="5" t="s">
        <v>786</v>
      </c>
      <c r="C487" s="46" t="s">
        <v>1745</v>
      </c>
      <c r="D487" s="46" t="s">
        <v>124</v>
      </c>
      <c r="E487" s="46" t="s">
        <v>789</v>
      </c>
      <c r="F487" s="46" t="s">
        <v>311</v>
      </c>
      <c r="G487" s="46" t="s">
        <v>1955</v>
      </c>
      <c r="H487" s="47"/>
      <c r="I487" s="47" t="s">
        <v>1872</v>
      </c>
      <c r="J487" s="48" t="s">
        <v>11</v>
      </c>
      <c r="K487" s="45" t="s">
        <v>11</v>
      </c>
      <c r="L487" s="49">
        <v>60000</v>
      </c>
      <c r="M487" s="50">
        <v>22215</v>
      </c>
      <c r="N487" s="51">
        <f t="shared" si="384"/>
        <v>0.37025000000000002</v>
      </c>
      <c r="O487" s="51" t="str">
        <f t="shared" si="385"/>
        <v>&gt;=20%-&lt;50%</v>
      </c>
      <c r="P487" s="50">
        <f t="shared" si="386"/>
        <v>23801.785714285714</v>
      </c>
      <c r="Q487" s="51">
        <f t="shared" si="387"/>
        <v>0.39669642857142856</v>
      </c>
      <c r="R487" s="52">
        <v>60000</v>
      </c>
      <c r="S487" s="53">
        <v>0</v>
      </c>
      <c r="T487" s="54">
        <f t="shared" si="388"/>
        <v>0</v>
      </c>
      <c r="U487" s="54" t="str">
        <f t="shared" si="389"/>
        <v>&lt;20%</v>
      </c>
      <c r="V487" s="53">
        <f t="shared" si="390"/>
        <v>0</v>
      </c>
      <c r="W487" s="54">
        <f t="shared" si="391"/>
        <v>0</v>
      </c>
    </row>
    <row r="488" spans="1:23" x14ac:dyDescent="0.3">
      <c r="A488" s="8" t="s">
        <v>785</v>
      </c>
      <c r="B488" s="5" t="s">
        <v>786</v>
      </c>
      <c r="C488" s="46" t="s">
        <v>2778</v>
      </c>
      <c r="D488" s="46" t="s">
        <v>56</v>
      </c>
      <c r="E488" s="46" t="s">
        <v>789</v>
      </c>
      <c r="F488" s="46" t="s">
        <v>311</v>
      </c>
      <c r="G488" s="46" t="s">
        <v>1955</v>
      </c>
      <c r="H488" s="47"/>
      <c r="I488" s="47" t="s">
        <v>1872</v>
      </c>
      <c r="J488" s="48" t="s">
        <v>11</v>
      </c>
      <c r="K488" s="45" t="s">
        <v>11</v>
      </c>
      <c r="L488" s="49">
        <v>70000</v>
      </c>
      <c r="M488" s="50">
        <v>38950</v>
      </c>
      <c r="N488" s="51">
        <f t="shared" si="384"/>
        <v>0.55642857142857138</v>
      </c>
      <c r="O488" s="51" t="str">
        <f t="shared" si="385"/>
        <v>&gt;=50%-&lt;80%</v>
      </c>
      <c r="P488" s="50">
        <f t="shared" si="386"/>
        <v>41732.142857142862</v>
      </c>
      <c r="Q488" s="51">
        <f t="shared" si="387"/>
        <v>0.59617346938775517</v>
      </c>
      <c r="R488" s="52">
        <v>50000</v>
      </c>
      <c r="S488" s="53">
        <v>15580</v>
      </c>
      <c r="T488" s="54">
        <f t="shared" si="388"/>
        <v>0.31159999999999999</v>
      </c>
      <c r="U488" s="54" t="str">
        <f t="shared" si="389"/>
        <v>&gt;=20%-&lt;50%</v>
      </c>
      <c r="V488" s="53">
        <f t="shared" si="390"/>
        <v>16692.857142857145</v>
      </c>
      <c r="W488" s="54">
        <f t="shared" si="391"/>
        <v>0.33385714285714291</v>
      </c>
    </row>
    <row r="489" spans="1:23" x14ac:dyDescent="0.3">
      <c r="A489" s="8" t="s">
        <v>770</v>
      </c>
      <c r="B489" s="5" t="s">
        <v>771</v>
      </c>
      <c r="C489" s="46" t="s">
        <v>1826</v>
      </c>
      <c r="D489" s="46" t="s">
        <v>1827</v>
      </c>
      <c r="E489" s="46" t="s">
        <v>574</v>
      </c>
      <c r="F489" s="46" t="s">
        <v>311</v>
      </c>
      <c r="G489" s="46" t="s">
        <v>1888</v>
      </c>
      <c r="H489" s="47"/>
      <c r="I489" s="47" t="s">
        <v>1872</v>
      </c>
      <c r="J489" s="48" t="s">
        <v>11</v>
      </c>
      <c r="K489" s="45" t="s">
        <v>11</v>
      </c>
      <c r="L489" s="49">
        <v>53511</v>
      </c>
      <c r="M489" s="50">
        <v>43740</v>
      </c>
      <c r="N489" s="51">
        <f t="shared" si="384"/>
        <v>0.81740202948926388</v>
      </c>
      <c r="O489" s="51" t="str">
        <f t="shared" si="385"/>
        <v>&gt;=80%-&lt;100%</v>
      </c>
      <c r="P489" s="50">
        <f t="shared" si="386"/>
        <v>46864.28571428571</v>
      </c>
      <c r="Q489" s="51">
        <f t="shared" si="387"/>
        <v>0.875787888738497</v>
      </c>
      <c r="R489" s="52">
        <v>64631</v>
      </c>
      <c r="S489" s="53">
        <v>26180</v>
      </c>
      <c r="T489" s="54">
        <f t="shared" si="388"/>
        <v>0.40506877504603056</v>
      </c>
      <c r="U489" s="54" t="str">
        <f t="shared" si="389"/>
        <v>&gt;=20%-&lt;50%</v>
      </c>
      <c r="V489" s="53">
        <f t="shared" si="390"/>
        <v>28050</v>
      </c>
      <c r="W489" s="54">
        <f t="shared" si="391"/>
        <v>0.43400225897788985</v>
      </c>
    </row>
    <row r="490" spans="1:23" x14ac:dyDescent="0.3">
      <c r="A490" s="8" t="s">
        <v>374</v>
      </c>
      <c r="B490" s="5" t="s">
        <v>375</v>
      </c>
      <c r="C490" s="46" t="s">
        <v>2723</v>
      </c>
      <c r="D490" s="46" t="s">
        <v>270</v>
      </c>
      <c r="E490" s="46" t="s">
        <v>311</v>
      </c>
      <c r="F490" s="46" t="s">
        <v>311</v>
      </c>
      <c r="G490" s="46" t="s">
        <v>1936</v>
      </c>
      <c r="H490" s="47"/>
      <c r="I490" s="47" t="s">
        <v>1872</v>
      </c>
      <c r="J490" s="48" t="s">
        <v>11</v>
      </c>
      <c r="K490" s="45" t="s">
        <v>11</v>
      </c>
      <c r="L490" s="49">
        <v>68012.5</v>
      </c>
      <c r="M490" s="50">
        <v>17535</v>
      </c>
      <c r="N490" s="51">
        <f t="shared" si="384"/>
        <v>0.25782025362984745</v>
      </c>
      <c r="O490" s="51" t="str">
        <f t="shared" si="385"/>
        <v>&gt;=20%-&lt;50%</v>
      </c>
      <c r="P490" s="50">
        <f t="shared" si="386"/>
        <v>18787.5</v>
      </c>
      <c r="Q490" s="51">
        <f t="shared" si="387"/>
        <v>0.27623598603197941</v>
      </c>
      <c r="R490" s="52">
        <v>50000</v>
      </c>
      <c r="S490" s="53">
        <v>0</v>
      </c>
      <c r="T490" s="54">
        <f t="shared" si="388"/>
        <v>0</v>
      </c>
      <c r="U490" s="54" t="str">
        <f t="shared" si="389"/>
        <v>&lt;20%</v>
      </c>
      <c r="V490" s="53">
        <f t="shared" si="390"/>
        <v>0</v>
      </c>
      <c r="W490" s="54">
        <f t="shared" si="391"/>
        <v>0</v>
      </c>
    </row>
    <row r="491" spans="1:23" x14ac:dyDescent="0.3">
      <c r="A491" s="8" t="s">
        <v>469</v>
      </c>
      <c r="B491" s="5" t="s">
        <v>470</v>
      </c>
      <c r="C491" s="46" t="s">
        <v>484</v>
      </c>
      <c r="D491" s="46" t="s">
        <v>485</v>
      </c>
      <c r="E491" s="46" t="s">
        <v>473</v>
      </c>
      <c r="F491" s="46" t="s">
        <v>311</v>
      </c>
      <c r="G491" s="46" t="s">
        <v>1910</v>
      </c>
      <c r="H491" s="47"/>
      <c r="I491" s="47" t="s">
        <v>1872</v>
      </c>
      <c r="J491" s="48" t="s">
        <v>11</v>
      </c>
      <c r="K491" s="45" t="s">
        <v>11</v>
      </c>
      <c r="L491" s="49">
        <v>41814.225000000006</v>
      </c>
      <c r="M491" s="50">
        <v>27690</v>
      </c>
      <c r="N491" s="51">
        <f t="shared" si="384"/>
        <v>0.66221483239256484</v>
      </c>
      <c r="O491" s="51" t="str">
        <f t="shared" si="385"/>
        <v>&gt;=50%-&lt;80%</v>
      </c>
      <c r="P491" s="50">
        <f t="shared" si="386"/>
        <v>29667.857142857145</v>
      </c>
      <c r="Q491" s="51">
        <f t="shared" si="387"/>
        <v>0.70951589184917674</v>
      </c>
      <c r="R491" s="52">
        <v>75923.86</v>
      </c>
      <c r="S491" s="53">
        <v>12425</v>
      </c>
      <c r="T491" s="54">
        <f t="shared" si="388"/>
        <v>0.16365079436161439</v>
      </c>
      <c r="U491" s="54" t="str">
        <f t="shared" si="389"/>
        <v>&lt;20%</v>
      </c>
      <c r="V491" s="53">
        <f t="shared" si="390"/>
        <v>13312.5</v>
      </c>
      <c r="W491" s="54">
        <f t="shared" si="391"/>
        <v>0.1753401368160154</v>
      </c>
    </row>
    <row r="492" spans="1:23" x14ac:dyDescent="0.3">
      <c r="A492" s="8" t="s">
        <v>785</v>
      </c>
      <c r="B492" s="5" t="s">
        <v>786</v>
      </c>
      <c r="C492" s="46" t="s">
        <v>1780</v>
      </c>
      <c r="D492" s="46" t="s">
        <v>1781</v>
      </c>
      <c r="E492" s="46" t="s">
        <v>789</v>
      </c>
      <c r="F492" s="46" t="s">
        <v>311</v>
      </c>
      <c r="G492" s="46" t="s">
        <v>1949</v>
      </c>
      <c r="H492" s="47"/>
      <c r="I492" s="47" t="s">
        <v>1872</v>
      </c>
      <c r="J492" s="48" t="s">
        <v>11</v>
      </c>
      <c r="K492" s="45" t="s">
        <v>11</v>
      </c>
      <c r="L492" s="49">
        <v>27039.825000000001</v>
      </c>
      <c r="M492" s="50">
        <v>14115</v>
      </c>
      <c r="N492" s="51">
        <f t="shared" si="384"/>
        <v>0.52200781624881076</v>
      </c>
      <c r="O492" s="51" t="str">
        <f t="shared" si="385"/>
        <v>&gt;=50%-&lt;80%</v>
      </c>
      <c r="P492" s="50">
        <f t="shared" si="386"/>
        <v>15123.214285714284</v>
      </c>
      <c r="Q492" s="51">
        <f t="shared" si="387"/>
        <v>0.55929408883801146</v>
      </c>
      <c r="R492" s="52">
        <v>90000</v>
      </c>
      <c r="S492" s="53">
        <v>31270</v>
      </c>
      <c r="T492" s="54">
        <f t="shared" si="388"/>
        <v>0.34744444444444444</v>
      </c>
      <c r="U492" s="54" t="str">
        <f t="shared" si="389"/>
        <v>&gt;=20%-&lt;50%</v>
      </c>
      <c r="V492" s="53">
        <f t="shared" si="390"/>
        <v>33503.571428571428</v>
      </c>
      <c r="W492" s="54">
        <f t="shared" si="391"/>
        <v>0.37226190476190474</v>
      </c>
    </row>
    <row r="493" spans="1:23" x14ac:dyDescent="0.3">
      <c r="A493" s="8" t="s">
        <v>469</v>
      </c>
      <c r="B493" s="5" t="s">
        <v>470</v>
      </c>
      <c r="C493" s="46" t="s">
        <v>481</v>
      </c>
      <c r="D493" s="46" t="s">
        <v>20</v>
      </c>
      <c r="E493" s="46" t="s">
        <v>473</v>
      </c>
      <c r="F493" s="46" t="s">
        <v>311</v>
      </c>
      <c r="G493" s="46" t="s">
        <v>1910</v>
      </c>
      <c r="H493" s="47"/>
      <c r="I493" s="47" t="s">
        <v>1872</v>
      </c>
      <c r="J493" s="48" t="s">
        <v>11</v>
      </c>
      <c r="K493" s="45" t="s">
        <v>11</v>
      </c>
      <c r="L493" s="49">
        <v>58398.3</v>
      </c>
      <c r="M493" s="50">
        <v>67895</v>
      </c>
      <c r="N493" s="51">
        <f t="shared" si="384"/>
        <v>1.1626194598130424</v>
      </c>
      <c r="O493" s="51" t="str">
        <f t="shared" si="385"/>
        <v>&gt;=100%- &lt;120%</v>
      </c>
      <c r="P493" s="50">
        <f t="shared" si="386"/>
        <v>72744.642857142855</v>
      </c>
      <c r="Q493" s="51">
        <f t="shared" si="387"/>
        <v>1.2456637069425454</v>
      </c>
      <c r="R493" s="52">
        <v>58474.18</v>
      </c>
      <c r="S493" s="53">
        <v>45465</v>
      </c>
      <c r="T493" s="54">
        <f t="shared" si="388"/>
        <v>0.77752266042892781</v>
      </c>
      <c r="U493" s="54" t="str">
        <f t="shared" si="389"/>
        <v>&gt;=50%-&lt;80%</v>
      </c>
      <c r="V493" s="53">
        <f t="shared" si="390"/>
        <v>48712.5</v>
      </c>
      <c r="W493" s="54">
        <f t="shared" si="391"/>
        <v>0.83305999331670832</v>
      </c>
    </row>
    <row r="494" spans="1:23" x14ac:dyDescent="0.3">
      <c r="A494" s="8" t="s">
        <v>701</v>
      </c>
      <c r="B494" s="5" t="s">
        <v>300</v>
      </c>
      <c r="C494" s="46" t="s">
        <v>1479</v>
      </c>
      <c r="D494" s="46" t="s">
        <v>2761</v>
      </c>
      <c r="E494" s="46" t="s">
        <v>473</v>
      </c>
      <c r="F494" s="46" t="s">
        <v>311</v>
      </c>
      <c r="G494" s="46" t="s">
        <v>1941</v>
      </c>
      <c r="H494" s="47"/>
      <c r="I494" s="47" t="s">
        <v>1872</v>
      </c>
      <c r="J494" s="48" t="s">
        <v>11</v>
      </c>
      <c r="K494" s="45"/>
      <c r="L494" s="49">
        <v>116449.65000000001</v>
      </c>
      <c r="M494" s="50">
        <v>88655</v>
      </c>
      <c r="N494" s="51">
        <f t="shared" si="384"/>
        <v>0.76131615681111964</v>
      </c>
      <c r="O494" s="51"/>
      <c r="P494" s="50">
        <f t="shared" si="386"/>
        <v>94987.5</v>
      </c>
      <c r="Q494" s="51"/>
      <c r="R494" s="52"/>
      <c r="S494" s="53">
        <v>12410</v>
      </c>
      <c r="T494" s="54">
        <f t="shared" si="388"/>
        <v>2</v>
      </c>
      <c r="U494" s="54" t="str">
        <f t="shared" si="389"/>
        <v>120% equal &amp; above</v>
      </c>
      <c r="V494" s="53">
        <f t="shared" si="390"/>
        <v>13296.428571428572</v>
      </c>
      <c r="W494" s="54">
        <f t="shared" si="391"/>
        <v>2</v>
      </c>
    </row>
    <row r="495" spans="1:23" x14ac:dyDescent="0.3">
      <c r="A495" s="8" t="s">
        <v>469</v>
      </c>
      <c r="B495" s="5" t="s">
        <v>470</v>
      </c>
      <c r="C495" s="46" t="s">
        <v>1077</v>
      </c>
      <c r="D495" s="46" t="s">
        <v>84</v>
      </c>
      <c r="E495" s="46" t="s">
        <v>473</v>
      </c>
      <c r="F495" s="46" t="s">
        <v>311</v>
      </c>
      <c r="G495" s="46" t="s">
        <v>1914</v>
      </c>
      <c r="H495" s="47"/>
      <c r="I495" s="47" t="s">
        <v>1872</v>
      </c>
      <c r="J495" s="48" t="s">
        <v>11</v>
      </c>
      <c r="K495" s="45"/>
      <c r="L495" s="49">
        <v>116234.32500000001</v>
      </c>
      <c r="M495" s="50">
        <v>114305</v>
      </c>
      <c r="N495" s="51">
        <f t="shared" si="384"/>
        <v>0.98340141778256973</v>
      </c>
      <c r="O495" s="51" t="str">
        <f t="shared" si="385"/>
        <v>&gt;=80%-&lt;100%</v>
      </c>
      <c r="P495" s="50">
        <f t="shared" si="386"/>
        <v>122469.64285714286</v>
      </c>
      <c r="Q495" s="51">
        <f t="shared" si="387"/>
        <v>1.0536443761956105</v>
      </c>
      <c r="R495" s="52"/>
      <c r="S495" s="53">
        <v>13820</v>
      </c>
      <c r="T495" s="54">
        <f t="shared" si="388"/>
        <v>2</v>
      </c>
      <c r="U495" s="54" t="str">
        <f t="shared" si="389"/>
        <v>120% equal &amp; above</v>
      </c>
      <c r="V495" s="53">
        <f t="shared" si="390"/>
        <v>14807.142857142857</v>
      </c>
      <c r="W495" s="54">
        <f t="shared" si="391"/>
        <v>2</v>
      </c>
    </row>
    <row r="496" spans="1:23" x14ac:dyDescent="0.3">
      <c r="A496" s="8" t="s">
        <v>469</v>
      </c>
      <c r="B496" s="5" t="s">
        <v>470</v>
      </c>
      <c r="C496" s="46" t="s">
        <v>1369</v>
      </c>
      <c r="D496" s="46" t="s">
        <v>94</v>
      </c>
      <c r="E496" s="46" t="s">
        <v>473</v>
      </c>
      <c r="F496" s="46" t="s">
        <v>311</v>
      </c>
      <c r="G496" s="46" t="s">
        <v>1914</v>
      </c>
      <c r="H496" s="47"/>
      <c r="I496" s="47" t="s">
        <v>1872</v>
      </c>
      <c r="J496" s="48" t="s">
        <v>11</v>
      </c>
      <c r="K496" s="45"/>
      <c r="L496" s="49">
        <v>116142.52500000001</v>
      </c>
      <c r="M496" s="50">
        <v>63910</v>
      </c>
      <c r="N496" s="51">
        <f t="shared" si="384"/>
        <v>0.55027217636261994</v>
      </c>
      <c r="O496" s="51" t="str">
        <f t="shared" si="385"/>
        <v>&gt;=50%-&lt;80%</v>
      </c>
      <c r="P496" s="50">
        <f t="shared" si="386"/>
        <v>68475</v>
      </c>
      <c r="Q496" s="51">
        <f t="shared" si="387"/>
        <v>0.58957733181709282</v>
      </c>
      <c r="R496" s="52"/>
      <c r="S496" s="53">
        <v>3640</v>
      </c>
      <c r="T496" s="54">
        <f t="shared" si="388"/>
        <v>2</v>
      </c>
      <c r="U496" s="54" t="str">
        <f t="shared" si="389"/>
        <v>120% equal &amp; above</v>
      </c>
      <c r="V496" s="53">
        <f t="shared" si="390"/>
        <v>3900</v>
      </c>
      <c r="W496" s="54">
        <f t="shared" si="391"/>
        <v>2</v>
      </c>
    </row>
    <row r="497" spans="1:23" x14ac:dyDescent="0.3">
      <c r="A497" s="8" t="s">
        <v>770</v>
      </c>
      <c r="B497" s="5" t="s">
        <v>771</v>
      </c>
      <c r="C497" s="46" t="s">
        <v>2262</v>
      </c>
      <c r="D497" s="46" t="s">
        <v>284</v>
      </c>
      <c r="E497" s="46" t="s">
        <v>574</v>
      </c>
      <c r="F497" s="46" t="s">
        <v>311</v>
      </c>
      <c r="G497" s="46" t="s">
        <v>1888</v>
      </c>
      <c r="H497" s="47"/>
      <c r="I497" s="47" t="s">
        <v>1872</v>
      </c>
      <c r="J497" s="48" t="s">
        <v>11</v>
      </c>
      <c r="K497" s="45" t="s">
        <v>11</v>
      </c>
      <c r="L497" s="49">
        <v>70000</v>
      </c>
      <c r="M497" s="50">
        <v>29090</v>
      </c>
      <c r="N497" s="51">
        <f t="shared" ref="N497:N504" si="392">IFERROR(M497/L497,2)</f>
        <v>0.41557142857142859</v>
      </c>
      <c r="O497" s="51" t="str">
        <f t="shared" ref="O497:O504" si="393">IF(N497&gt;=120%, "120% equal &amp; above", IF(N497&gt;=100%,"&gt;=100%- &lt;120%",IF(N497&gt;=80%,"&gt;=80%-&lt;100%",IF(N497&gt;=50%,"&gt;=50%-&lt;80%",IF(N497&gt;=20%,"&gt;=20%-&lt;50%","&lt;20%")))))</f>
        <v>&gt;=20%-&lt;50%</v>
      </c>
      <c r="P497" s="50">
        <f t="shared" ref="P497:P504" si="394">M497/$B$3*$B$2</f>
        <v>31167.857142857141</v>
      </c>
      <c r="Q497" s="51">
        <f t="shared" ref="Q497:Q504" si="395">IFERROR(P497/L497,2)</f>
        <v>0.44525510204081631</v>
      </c>
      <c r="R497" s="52">
        <v>45788</v>
      </c>
      <c r="S497" s="53">
        <v>30920</v>
      </c>
      <c r="T497" s="54">
        <f t="shared" ref="T497:T504" si="396">IFERROR(S497/R497,2)</f>
        <v>0.67528610116187648</v>
      </c>
      <c r="U497" s="54" t="str">
        <f t="shared" ref="U497:U504" si="397">IF(T497&gt;=120%, "120% equal &amp; above", IF(T497&gt;=100%,"&gt;=100%- &lt;120%",IF(T497&gt;=80%,"&gt;=80%-&lt;100%",IF(T497&gt;=50%,"&gt;=50%-&lt;80%",IF(T497&gt;=20%,"&gt;=20%-&lt;50%","&lt;20%")))))</f>
        <v>&gt;=50%-&lt;80%</v>
      </c>
      <c r="V497" s="53">
        <f t="shared" ref="V497:V504" si="398">S497/$B$3*$B$2</f>
        <v>33128.571428571428</v>
      </c>
      <c r="W497" s="54">
        <f t="shared" ref="W497:W504" si="399">IFERROR(V497/R497,2)</f>
        <v>0.72352082267343909</v>
      </c>
    </row>
    <row r="498" spans="1:23" x14ac:dyDescent="0.3">
      <c r="A498" s="8" t="s">
        <v>307</v>
      </c>
      <c r="B498" s="5" t="s">
        <v>308</v>
      </c>
      <c r="C498" s="46" t="s">
        <v>1772</v>
      </c>
      <c r="D498" s="46" t="s">
        <v>1773</v>
      </c>
      <c r="E498" s="46" t="s">
        <v>310</v>
      </c>
      <c r="F498" s="46" t="s">
        <v>311</v>
      </c>
      <c r="G498" s="46" t="s">
        <v>1894</v>
      </c>
      <c r="H498" s="47"/>
      <c r="I498" s="47" t="s">
        <v>1872</v>
      </c>
      <c r="J498" s="48" t="s">
        <v>11</v>
      </c>
      <c r="K498" s="45" t="s">
        <v>11</v>
      </c>
      <c r="L498" s="49">
        <v>50000</v>
      </c>
      <c r="M498" s="50">
        <v>80110</v>
      </c>
      <c r="N498" s="51">
        <f t="shared" si="392"/>
        <v>1.6022000000000001</v>
      </c>
      <c r="O498" s="51"/>
      <c r="P498" s="50">
        <f t="shared" si="394"/>
        <v>85832.142857142855</v>
      </c>
      <c r="Q498" s="51"/>
      <c r="R498" s="52">
        <v>65000</v>
      </c>
      <c r="S498" s="53">
        <v>3640</v>
      </c>
      <c r="T498" s="54">
        <f t="shared" si="396"/>
        <v>5.6000000000000001E-2</v>
      </c>
      <c r="U498" s="54" t="str">
        <f t="shared" si="397"/>
        <v>&lt;20%</v>
      </c>
      <c r="V498" s="53">
        <f t="shared" si="398"/>
        <v>3900</v>
      </c>
      <c r="W498" s="54">
        <f t="shared" si="399"/>
        <v>0.06</v>
      </c>
    </row>
    <row r="499" spans="1:23" x14ac:dyDescent="0.3">
      <c r="A499" s="8" t="s">
        <v>776</v>
      </c>
      <c r="B499" s="5" t="s">
        <v>777</v>
      </c>
      <c r="C499" s="46" t="s">
        <v>1611</v>
      </c>
      <c r="D499" s="46" t="s">
        <v>143</v>
      </c>
      <c r="E499" s="46" t="s">
        <v>574</v>
      </c>
      <c r="F499" s="46" t="s">
        <v>311</v>
      </c>
      <c r="G499" s="46" t="s">
        <v>1962</v>
      </c>
      <c r="H499" s="47"/>
      <c r="I499" s="47" t="s">
        <v>1872</v>
      </c>
      <c r="J499" s="48" t="s">
        <v>11</v>
      </c>
      <c r="K499" s="45" t="s">
        <v>11</v>
      </c>
      <c r="L499" s="49">
        <v>50000</v>
      </c>
      <c r="M499" s="50">
        <v>37510</v>
      </c>
      <c r="N499" s="51">
        <f t="shared" si="392"/>
        <v>0.75019999999999998</v>
      </c>
      <c r="O499" s="51"/>
      <c r="P499" s="50">
        <f t="shared" si="394"/>
        <v>40189.28571428571</v>
      </c>
      <c r="Q499" s="51"/>
      <c r="R499" s="52">
        <v>65000</v>
      </c>
      <c r="S499" s="53">
        <v>50390</v>
      </c>
      <c r="T499" s="54">
        <f t="shared" si="396"/>
        <v>0.77523076923076928</v>
      </c>
      <c r="U499" s="54" t="str">
        <f t="shared" si="397"/>
        <v>&gt;=50%-&lt;80%</v>
      </c>
      <c r="V499" s="53">
        <f t="shared" si="398"/>
        <v>53989.28571428571</v>
      </c>
      <c r="W499" s="54">
        <f t="shared" si="399"/>
        <v>0.83060439560439558</v>
      </c>
    </row>
    <row r="500" spans="1:23" x14ac:dyDescent="0.3">
      <c r="A500" s="8" t="s">
        <v>776</v>
      </c>
      <c r="B500" s="5" t="s">
        <v>777</v>
      </c>
      <c r="C500" s="46" t="s">
        <v>2113</v>
      </c>
      <c r="D500" s="46" t="s">
        <v>2114</v>
      </c>
      <c r="E500" s="46" t="s">
        <v>574</v>
      </c>
      <c r="F500" s="46" t="s">
        <v>311</v>
      </c>
      <c r="G500" s="46" t="s">
        <v>1962</v>
      </c>
      <c r="H500" s="47"/>
      <c r="I500" s="47" t="s">
        <v>1872</v>
      </c>
      <c r="J500" s="48" t="s">
        <v>11</v>
      </c>
      <c r="K500" s="45" t="s">
        <v>11</v>
      </c>
      <c r="L500" s="49">
        <v>40000</v>
      </c>
      <c r="M500" s="50">
        <v>41385</v>
      </c>
      <c r="N500" s="51">
        <f t="shared" si="392"/>
        <v>1.0346249999999999</v>
      </c>
      <c r="O500" s="51" t="str">
        <f t="shared" si="393"/>
        <v>&gt;=100%- &lt;120%</v>
      </c>
      <c r="P500" s="50">
        <f t="shared" si="394"/>
        <v>44341.071428571428</v>
      </c>
      <c r="Q500" s="51">
        <f t="shared" si="395"/>
        <v>1.1085267857142858</v>
      </c>
      <c r="R500" s="52">
        <v>75000</v>
      </c>
      <c r="S500" s="53">
        <v>52455</v>
      </c>
      <c r="T500" s="54">
        <f t="shared" si="396"/>
        <v>0.69940000000000002</v>
      </c>
      <c r="U500" s="54" t="str">
        <f t="shared" si="397"/>
        <v>&gt;=50%-&lt;80%</v>
      </c>
      <c r="V500" s="53">
        <f t="shared" si="398"/>
        <v>56201.78571428571</v>
      </c>
      <c r="W500" s="54">
        <f t="shared" si="399"/>
        <v>0.74935714285714283</v>
      </c>
    </row>
    <row r="501" spans="1:23" x14ac:dyDescent="0.3">
      <c r="A501" s="8" t="s">
        <v>776</v>
      </c>
      <c r="B501" s="5" t="s">
        <v>777</v>
      </c>
      <c r="C501" s="46" t="s">
        <v>1834</v>
      </c>
      <c r="D501" s="46" t="s">
        <v>1835</v>
      </c>
      <c r="E501" s="46" t="s">
        <v>574</v>
      </c>
      <c r="F501" s="46" t="s">
        <v>311</v>
      </c>
      <c r="G501" s="46" t="s">
        <v>1962</v>
      </c>
      <c r="H501" s="47"/>
      <c r="I501" s="47" t="s">
        <v>1872</v>
      </c>
      <c r="J501" s="48" t="s">
        <v>11</v>
      </c>
      <c r="K501" s="45" t="s">
        <v>11</v>
      </c>
      <c r="L501" s="49">
        <v>40000</v>
      </c>
      <c r="M501" s="50">
        <v>48520</v>
      </c>
      <c r="N501" s="51">
        <f t="shared" si="392"/>
        <v>1.2130000000000001</v>
      </c>
      <c r="O501" s="51" t="str">
        <f t="shared" si="393"/>
        <v>120% equal &amp; above</v>
      </c>
      <c r="P501" s="50">
        <f t="shared" si="394"/>
        <v>51985.71428571429</v>
      </c>
      <c r="Q501" s="51">
        <f t="shared" si="395"/>
        <v>1.2996428571428573</v>
      </c>
      <c r="R501" s="52">
        <v>75000</v>
      </c>
      <c r="S501" s="53">
        <v>32870</v>
      </c>
      <c r="T501" s="54">
        <f t="shared" si="396"/>
        <v>0.43826666666666669</v>
      </c>
      <c r="U501" s="54" t="str">
        <f t="shared" si="397"/>
        <v>&gt;=20%-&lt;50%</v>
      </c>
      <c r="V501" s="53">
        <f t="shared" si="398"/>
        <v>35217.857142857138</v>
      </c>
      <c r="W501" s="54">
        <f t="shared" si="399"/>
        <v>0.46957142857142853</v>
      </c>
    </row>
    <row r="502" spans="1:23" x14ac:dyDescent="0.3">
      <c r="A502" s="8" t="s">
        <v>776</v>
      </c>
      <c r="B502" s="5" t="s">
        <v>777</v>
      </c>
      <c r="C502" s="46" t="s">
        <v>1609</v>
      </c>
      <c r="D502" s="46" t="s">
        <v>1610</v>
      </c>
      <c r="E502" s="46" t="s">
        <v>574</v>
      </c>
      <c r="F502" s="46" t="s">
        <v>311</v>
      </c>
      <c r="G502" s="46" t="s">
        <v>1962</v>
      </c>
      <c r="H502" s="47"/>
      <c r="I502" s="47" t="s">
        <v>1872</v>
      </c>
      <c r="J502" s="48" t="s">
        <v>11</v>
      </c>
      <c r="K502" s="45" t="s">
        <v>11</v>
      </c>
      <c r="L502" s="49">
        <v>39862.125</v>
      </c>
      <c r="M502" s="50">
        <v>17005</v>
      </c>
      <c r="N502" s="51">
        <f t="shared" si="392"/>
        <v>0.42659542109207677</v>
      </c>
      <c r="O502" s="51" t="str">
        <f t="shared" si="393"/>
        <v>&gt;=20%-&lt;50%</v>
      </c>
      <c r="P502" s="50">
        <f t="shared" si="394"/>
        <v>18219.642857142855</v>
      </c>
      <c r="Q502" s="51">
        <f t="shared" si="395"/>
        <v>0.4570665225986536</v>
      </c>
      <c r="R502" s="52">
        <v>75000</v>
      </c>
      <c r="S502" s="53">
        <v>3640</v>
      </c>
      <c r="T502" s="54">
        <f t="shared" si="396"/>
        <v>4.8533333333333331E-2</v>
      </c>
      <c r="U502" s="54" t="str">
        <f t="shared" si="397"/>
        <v>&lt;20%</v>
      </c>
      <c r="V502" s="53">
        <f t="shared" si="398"/>
        <v>3900</v>
      </c>
      <c r="W502" s="54">
        <f t="shared" si="399"/>
        <v>5.1999999999999998E-2</v>
      </c>
    </row>
    <row r="503" spans="1:23" x14ac:dyDescent="0.3">
      <c r="A503" s="8" t="s">
        <v>701</v>
      </c>
      <c r="B503" s="5" t="s">
        <v>300</v>
      </c>
      <c r="C503" s="46" t="s">
        <v>736</v>
      </c>
      <c r="D503" s="46" t="s">
        <v>737</v>
      </c>
      <c r="E503" s="46" t="s">
        <v>473</v>
      </c>
      <c r="F503" s="46" t="s">
        <v>311</v>
      </c>
      <c r="G503" s="46" t="s">
        <v>1939</v>
      </c>
      <c r="H503" s="47"/>
      <c r="I503" s="47" t="s">
        <v>1872</v>
      </c>
      <c r="J503" s="48" t="s">
        <v>11</v>
      </c>
      <c r="K503" s="45"/>
      <c r="L503" s="49">
        <v>114563.70000000001</v>
      </c>
      <c r="M503" s="50">
        <v>83395</v>
      </c>
      <c r="N503" s="51">
        <f t="shared" si="392"/>
        <v>0.72793563755360546</v>
      </c>
      <c r="O503" s="51" t="str">
        <f t="shared" si="393"/>
        <v>&gt;=50%-&lt;80%</v>
      </c>
      <c r="P503" s="50">
        <f t="shared" si="394"/>
        <v>89351.785714285725</v>
      </c>
      <c r="Q503" s="51">
        <f t="shared" si="395"/>
        <v>0.7799310402360059</v>
      </c>
      <c r="R503" s="52"/>
      <c r="S503" s="53">
        <v>7790</v>
      </c>
      <c r="T503" s="54">
        <f t="shared" si="396"/>
        <v>2</v>
      </c>
      <c r="U503" s="54" t="str">
        <f t="shared" si="397"/>
        <v>120% equal &amp; above</v>
      </c>
      <c r="V503" s="53">
        <f t="shared" si="398"/>
        <v>8346.4285714285725</v>
      </c>
      <c r="W503" s="54">
        <f t="shared" si="399"/>
        <v>2</v>
      </c>
    </row>
    <row r="504" spans="1:23" x14ac:dyDescent="0.3">
      <c r="A504" s="8" t="s">
        <v>785</v>
      </c>
      <c r="B504" s="5" t="s">
        <v>786</v>
      </c>
      <c r="C504" s="46" t="s">
        <v>1143</v>
      </c>
      <c r="D504" s="46" t="s">
        <v>71</v>
      </c>
      <c r="E504" s="46" t="s">
        <v>789</v>
      </c>
      <c r="F504" s="46" t="s">
        <v>311</v>
      </c>
      <c r="G504" s="46" t="s">
        <v>1946</v>
      </c>
      <c r="H504" s="47"/>
      <c r="I504" s="47" t="s">
        <v>1872</v>
      </c>
      <c r="J504" s="48" t="s">
        <v>11</v>
      </c>
      <c r="K504" s="45" t="s">
        <v>11</v>
      </c>
      <c r="L504" s="49">
        <v>42401.475000000006</v>
      </c>
      <c r="M504" s="50">
        <v>47520</v>
      </c>
      <c r="N504" s="51">
        <f t="shared" si="392"/>
        <v>1.1207157298183612</v>
      </c>
      <c r="O504" s="51" t="str">
        <f t="shared" si="393"/>
        <v>&gt;=100%- &lt;120%</v>
      </c>
      <c r="P504" s="50">
        <f t="shared" si="394"/>
        <v>50914.28571428571</v>
      </c>
      <c r="Q504" s="51">
        <f t="shared" si="395"/>
        <v>1.2007668533768154</v>
      </c>
      <c r="R504" s="52">
        <v>70567</v>
      </c>
      <c r="S504" s="53">
        <v>81960</v>
      </c>
      <c r="T504" s="54">
        <f t="shared" si="396"/>
        <v>1.1614494026953108</v>
      </c>
      <c r="U504" s="54" t="str">
        <f t="shared" si="397"/>
        <v>&gt;=100%- &lt;120%</v>
      </c>
      <c r="V504" s="53">
        <f t="shared" si="398"/>
        <v>87814.285714285725</v>
      </c>
      <c r="W504" s="54">
        <f t="shared" si="399"/>
        <v>1.2444100743164046</v>
      </c>
    </row>
    <row r="505" spans="1:23" x14ac:dyDescent="0.3">
      <c r="A505" s="8" t="s">
        <v>633</v>
      </c>
      <c r="B505" s="5" t="s">
        <v>128</v>
      </c>
      <c r="C505" s="46" t="s">
        <v>647</v>
      </c>
      <c r="D505" s="46" t="s">
        <v>648</v>
      </c>
      <c r="E505" s="46" t="s">
        <v>589</v>
      </c>
      <c r="F505" s="46" t="s">
        <v>311</v>
      </c>
      <c r="G505" s="46" t="s">
        <v>1885</v>
      </c>
      <c r="H505" s="47"/>
      <c r="I505" s="47" t="s">
        <v>1872</v>
      </c>
      <c r="J505" s="48" t="s">
        <v>11</v>
      </c>
      <c r="K505" s="45"/>
      <c r="L505" s="49">
        <v>110965.95000000001</v>
      </c>
      <c r="M505" s="50">
        <v>56670</v>
      </c>
      <c r="N505" s="51">
        <f t="shared" ref="N505:N517" si="400">IFERROR(M505/L505,2)</f>
        <v>0.51069720035740684</v>
      </c>
      <c r="O505" s="51" t="str">
        <f t="shared" ref="O505:O517" si="401">IF(N505&gt;=120%, "120% equal &amp; above", IF(N505&gt;=100%,"&gt;=100%- &lt;120%",IF(N505&gt;=80%,"&gt;=80%-&lt;100%",IF(N505&gt;=50%,"&gt;=50%-&lt;80%",IF(N505&gt;=20%,"&gt;=20%-&lt;50%","&lt;20%")))))</f>
        <v>&gt;=50%-&lt;80%</v>
      </c>
      <c r="P505" s="50">
        <f t="shared" ref="P505:P517" si="402">M505/$B$3*$B$2</f>
        <v>60717.857142857138</v>
      </c>
      <c r="Q505" s="51">
        <f t="shared" ref="Q505:Q517" si="403">IFERROR(P505/L505,2)</f>
        <v>0.54717557181150733</v>
      </c>
      <c r="R505" s="52"/>
      <c r="S505" s="53">
        <v>22460</v>
      </c>
      <c r="T505" s="54">
        <f t="shared" ref="T505:T517" si="404">IFERROR(S505/R505,2)</f>
        <v>2</v>
      </c>
      <c r="U505" s="54" t="str">
        <f t="shared" ref="U505:U517" si="405">IF(T505&gt;=120%, "120% equal &amp; above", IF(T505&gt;=100%,"&gt;=100%- &lt;120%",IF(T505&gt;=80%,"&gt;=80%-&lt;100%",IF(T505&gt;=50%,"&gt;=50%-&lt;80%",IF(T505&gt;=20%,"&gt;=20%-&lt;50%","&lt;20%")))))</f>
        <v>120% equal &amp; above</v>
      </c>
      <c r="V505" s="53">
        <f t="shared" ref="V505:V517" si="406">S505/$B$3*$B$2</f>
        <v>24064.285714285714</v>
      </c>
      <c r="W505" s="54">
        <f t="shared" ref="W505:W517" si="407">IFERROR(V505/R505,2)</f>
        <v>2</v>
      </c>
    </row>
    <row r="506" spans="1:23" x14ac:dyDescent="0.3">
      <c r="A506" s="8" t="s">
        <v>469</v>
      </c>
      <c r="B506" s="5" t="s">
        <v>470</v>
      </c>
      <c r="C506" s="46" t="s">
        <v>1249</v>
      </c>
      <c r="D506" s="46" t="s">
        <v>1250</v>
      </c>
      <c r="E506" s="46" t="s">
        <v>473</v>
      </c>
      <c r="F506" s="46" t="s">
        <v>311</v>
      </c>
      <c r="G506" s="46" t="s">
        <v>1911</v>
      </c>
      <c r="H506" s="47"/>
      <c r="I506" s="47" t="s">
        <v>1872</v>
      </c>
      <c r="J506" s="48" t="s">
        <v>11</v>
      </c>
      <c r="K506" s="45" t="s">
        <v>11</v>
      </c>
      <c r="L506" s="49">
        <v>47362.725000000006</v>
      </c>
      <c r="M506" s="50">
        <v>26600</v>
      </c>
      <c r="N506" s="51">
        <f t="shared" si="400"/>
        <v>0.56162309073221606</v>
      </c>
      <c r="O506" s="51" t="str">
        <f t="shared" si="401"/>
        <v>&gt;=50%-&lt;80%</v>
      </c>
      <c r="P506" s="50">
        <f t="shared" si="402"/>
        <v>28500</v>
      </c>
      <c r="Q506" s="51">
        <f t="shared" si="403"/>
        <v>0.60173902578451721</v>
      </c>
      <c r="R506" s="52">
        <v>63227.64</v>
      </c>
      <c r="S506" s="53">
        <v>15770</v>
      </c>
      <c r="T506" s="54">
        <f t="shared" si="404"/>
        <v>0.24941623631690191</v>
      </c>
      <c r="U506" s="54" t="str">
        <f t="shared" si="405"/>
        <v>&gt;=20%-&lt;50%</v>
      </c>
      <c r="V506" s="53">
        <f t="shared" si="406"/>
        <v>16896.428571428569</v>
      </c>
      <c r="W506" s="54">
        <f t="shared" si="407"/>
        <v>0.26723168176810913</v>
      </c>
    </row>
    <row r="507" spans="1:23" x14ac:dyDescent="0.3">
      <c r="A507" s="8" t="s">
        <v>776</v>
      </c>
      <c r="B507" s="5" t="s">
        <v>777</v>
      </c>
      <c r="C507" s="46" t="s">
        <v>1648</v>
      </c>
      <c r="D507" s="46" t="s">
        <v>1649</v>
      </c>
      <c r="E507" s="46" t="s">
        <v>574</v>
      </c>
      <c r="F507" s="46" t="s">
        <v>311</v>
      </c>
      <c r="G507" s="46" t="s">
        <v>1966</v>
      </c>
      <c r="H507" s="47"/>
      <c r="I507" s="47" t="s">
        <v>1872</v>
      </c>
      <c r="J507" s="48" t="s">
        <v>11</v>
      </c>
      <c r="K507" s="45" t="s">
        <v>11</v>
      </c>
      <c r="L507" s="49">
        <v>40000</v>
      </c>
      <c r="M507" s="50">
        <v>21410</v>
      </c>
      <c r="N507" s="51">
        <f t="shared" si="400"/>
        <v>0.53525</v>
      </c>
      <c r="O507" s="51" t="str">
        <f t="shared" si="401"/>
        <v>&gt;=50%-&lt;80%</v>
      </c>
      <c r="P507" s="50">
        <f t="shared" si="402"/>
        <v>22939.285714285714</v>
      </c>
      <c r="Q507" s="51">
        <f t="shared" si="403"/>
        <v>0.57348214285714283</v>
      </c>
      <c r="R507" s="52">
        <v>70438.2</v>
      </c>
      <c r="S507" s="53">
        <v>6570</v>
      </c>
      <c r="T507" s="54">
        <f t="shared" si="404"/>
        <v>9.3273252297758888E-2</v>
      </c>
      <c r="U507" s="54" t="str">
        <f t="shared" si="405"/>
        <v>&lt;20%</v>
      </c>
      <c r="V507" s="53">
        <f t="shared" si="406"/>
        <v>7039.2857142857138</v>
      </c>
      <c r="W507" s="54">
        <f t="shared" si="407"/>
        <v>9.9935627461884516E-2</v>
      </c>
    </row>
    <row r="508" spans="1:23" x14ac:dyDescent="0.3">
      <c r="A508" s="8" t="s">
        <v>633</v>
      </c>
      <c r="B508" s="5" t="s">
        <v>128</v>
      </c>
      <c r="C508" s="46" t="s">
        <v>1819</v>
      </c>
      <c r="D508" s="46" t="s">
        <v>115</v>
      </c>
      <c r="E508" s="46" t="s">
        <v>589</v>
      </c>
      <c r="F508" s="46" t="s">
        <v>311</v>
      </c>
      <c r="G508" s="46" t="s">
        <v>1924</v>
      </c>
      <c r="H508" s="47"/>
      <c r="I508" s="47" t="s">
        <v>1872</v>
      </c>
      <c r="J508" s="48" t="s">
        <v>11</v>
      </c>
      <c r="K508" s="45" t="s">
        <v>11</v>
      </c>
      <c r="L508" s="49">
        <v>39702.15</v>
      </c>
      <c r="M508" s="50">
        <v>12030</v>
      </c>
      <c r="N508" s="51">
        <f t="shared" si="400"/>
        <v>0.30300626036625217</v>
      </c>
      <c r="O508" s="51" t="str">
        <f t="shared" si="401"/>
        <v>&gt;=20%-&lt;50%</v>
      </c>
      <c r="P508" s="50">
        <f t="shared" si="402"/>
        <v>12889.285714285716</v>
      </c>
      <c r="Q508" s="51">
        <f t="shared" si="403"/>
        <v>0.32464956467812739</v>
      </c>
      <c r="R508" s="52">
        <v>70352.799999999988</v>
      </c>
      <c r="S508" s="53">
        <v>73990</v>
      </c>
      <c r="T508" s="54">
        <f t="shared" si="404"/>
        <v>1.0516994348483644</v>
      </c>
      <c r="U508" s="54" t="str">
        <f t="shared" si="405"/>
        <v>&gt;=100%- &lt;120%</v>
      </c>
      <c r="V508" s="53">
        <f t="shared" si="406"/>
        <v>79275</v>
      </c>
      <c r="W508" s="54">
        <f t="shared" si="407"/>
        <v>1.1268208230518191</v>
      </c>
    </row>
    <row r="509" spans="1:23" x14ac:dyDescent="0.3">
      <c r="A509" s="8" t="s">
        <v>836</v>
      </c>
      <c r="B509" s="5" t="s">
        <v>837</v>
      </c>
      <c r="C509" s="46" t="s">
        <v>1409</v>
      </c>
      <c r="D509" s="46" t="s">
        <v>1410</v>
      </c>
      <c r="E509" s="46" t="s">
        <v>789</v>
      </c>
      <c r="F509" s="46" t="s">
        <v>311</v>
      </c>
      <c r="G509" s="46" t="s">
        <v>1957</v>
      </c>
      <c r="H509" s="47"/>
      <c r="I509" s="47" t="s">
        <v>1872</v>
      </c>
      <c r="J509" s="48" t="s">
        <v>11</v>
      </c>
      <c r="K509" s="45"/>
      <c r="L509" s="49">
        <v>110000</v>
      </c>
      <c r="M509" s="50">
        <v>52840</v>
      </c>
      <c r="N509" s="51">
        <f t="shared" si="400"/>
        <v>0.48036363636363638</v>
      </c>
      <c r="O509" s="51" t="str">
        <f t="shared" si="401"/>
        <v>&gt;=20%-&lt;50%</v>
      </c>
      <c r="P509" s="50">
        <f t="shared" si="402"/>
        <v>56614.28571428571</v>
      </c>
      <c r="Q509" s="51">
        <f t="shared" si="403"/>
        <v>0.51467532467532462</v>
      </c>
      <c r="R509" s="52"/>
      <c r="S509" s="53">
        <v>0</v>
      </c>
      <c r="T509" s="54">
        <f t="shared" si="404"/>
        <v>2</v>
      </c>
      <c r="U509" s="54" t="str">
        <f t="shared" si="405"/>
        <v>120% equal &amp; above</v>
      </c>
      <c r="V509" s="53">
        <f t="shared" si="406"/>
        <v>0</v>
      </c>
      <c r="W509" s="54">
        <f t="shared" si="407"/>
        <v>2</v>
      </c>
    </row>
    <row r="510" spans="1:23" x14ac:dyDescent="0.3">
      <c r="A510" s="8" t="s">
        <v>374</v>
      </c>
      <c r="B510" s="5" t="s">
        <v>375</v>
      </c>
      <c r="C510" s="46" t="s">
        <v>1551</v>
      </c>
      <c r="D510" s="46" t="s">
        <v>1552</v>
      </c>
      <c r="E510" s="46" t="s">
        <v>311</v>
      </c>
      <c r="F510" s="46" t="s">
        <v>311</v>
      </c>
      <c r="G510" s="46" t="s">
        <v>1902</v>
      </c>
      <c r="H510" s="47"/>
      <c r="I510" s="47" t="s">
        <v>1872</v>
      </c>
      <c r="J510" s="48" t="s">
        <v>11</v>
      </c>
      <c r="K510" s="45" t="s">
        <v>11</v>
      </c>
      <c r="L510" s="49">
        <v>60000</v>
      </c>
      <c r="M510" s="50">
        <v>36025</v>
      </c>
      <c r="N510" s="51">
        <f t="shared" si="400"/>
        <v>0.60041666666666671</v>
      </c>
      <c r="O510" s="51" t="str">
        <f t="shared" si="401"/>
        <v>&gt;=50%-&lt;80%</v>
      </c>
      <c r="P510" s="50">
        <f t="shared" si="402"/>
        <v>38598.21428571429</v>
      </c>
      <c r="Q510" s="51">
        <f t="shared" si="403"/>
        <v>0.64330357142857153</v>
      </c>
      <c r="R510" s="52">
        <v>50000</v>
      </c>
      <c r="S510" s="53">
        <v>19305</v>
      </c>
      <c r="T510" s="54">
        <f t="shared" si="404"/>
        <v>0.3861</v>
      </c>
      <c r="U510" s="54" t="str">
        <f t="shared" si="405"/>
        <v>&gt;=20%-&lt;50%</v>
      </c>
      <c r="V510" s="53">
        <f t="shared" si="406"/>
        <v>20683.928571428569</v>
      </c>
      <c r="W510" s="54">
        <f t="shared" si="407"/>
        <v>0.4136785714285714</v>
      </c>
    </row>
    <row r="511" spans="1:23" x14ac:dyDescent="0.3">
      <c r="A511" s="8" t="s">
        <v>374</v>
      </c>
      <c r="B511" s="5" t="s">
        <v>375</v>
      </c>
      <c r="C511" s="46" t="s">
        <v>394</v>
      </c>
      <c r="D511" s="46" t="s">
        <v>395</v>
      </c>
      <c r="E511" s="46" t="s">
        <v>311</v>
      </c>
      <c r="F511" s="46" t="s">
        <v>311</v>
      </c>
      <c r="G511" s="46" t="s">
        <v>1902</v>
      </c>
      <c r="H511" s="47"/>
      <c r="I511" s="47" t="s">
        <v>1872</v>
      </c>
      <c r="J511" s="48" t="s">
        <v>11</v>
      </c>
      <c r="K511" s="45" t="s">
        <v>11</v>
      </c>
      <c r="L511" s="49">
        <v>60000</v>
      </c>
      <c r="M511" s="50">
        <v>70110</v>
      </c>
      <c r="N511" s="51">
        <f t="shared" si="400"/>
        <v>1.1685000000000001</v>
      </c>
      <c r="O511" s="51" t="str">
        <f t="shared" si="401"/>
        <v>&gt;=100%- &lt;120%</v>
      </c>
      <c r="P511" s="50">
        <f t="shared" si="402"/>
        <v>75117.857142857145</v>
      </c>
      <c r="Q511" s="51">
        <f t="shared" si="403"/>
        <v>1.2519642857142856</v>
      </c>
      <c r="R511" s="52">
        <v>50000</v>
      </c>
      <c r="S511" s="53">
        <v>40940</v>
      </c>
      <c r="T511" s="54">
        <f t="shared" si="404"/>
        <v>0.81879999999999997</v>
      </c>
      <c r="U511" s="54" t="str">
        <f t="shared" si="405"/>
        <v>&gt;=80%-&lt;100%</v>
      </c>
      <c r="V511" s="53">
        <f t="shared" si="406"/>
        <v>43864.28571428571</v>
      </c>
      <c r="W511" s="54">
        <f t="shared" si="407"/>
        <v>0.87728571428571422</v>
      </c>
    </row>
    <row r="512" spans="1:23" x14ac:dyDescent="0.3">
      <c r="A512" s="8" t="s">
        <v>374</v>
      </c>
      <c r="B512" s="5" t="s">
        <v>375</v>
      </c>
      <c r="C512" s="46" t="s">
        <v>724</v>
      </c>
      <c r="D512" s="46" t="s">
        <v>725</v>
      </c>
      <c r="E512" s="46" t="s">
        <v>311</v>
      </c>
      <c r="F512" s="46" t="s">
        <v>311</v>
      </c>
      <c r="G512" s="46" t="s">
        <v>1936</v>
      </c>
      <c r="H512" s="47"/>
      <c r="I512" s="47" t="s">
        <v>1872</v>
      </c>
      <c r="J512" s="48" t="s">
        <v>11</v>
      </c>
      <c r="K512" s="45" t="s">
        <v>11</v>
      </c>
      <c r="L512" s="49">
        <v>60000</v>
      </c>
      <c r="M512" s="50">
        <v>25780</v>
      </c>
      <c r="N512" s="51">
        <f t="shared" si="400"/>
        <v>0.42966666666666664</v>
      </c>
      <c r="O512" s="51" t="str">
        <f t="shared" si="401"/>
        <v>&gt;=20%-&lt;50%</v>
      </c>
      <c r="P512" s="50">
        <f t="shared" si="402"/>
        <v>27621.428571428569</v>
      </c>
      <c r="Q512" s="51">
        <f t="shared" si="403"/>
        <v>0.4603571428571428</v>
      </c>
      <c r="R512" s="52">
        <v>50000</v>
      </c>
      <c r="S512" s="53">
        <v>15870</v>
      </c>
      <c r="T512" s="54">
        <f t="shared" si="404"/>
        <v>0.31740000000000002</v>
      </c>
      <c r="U512" s="54" t="str">
        <f t="shared" si="405"/>
        <v>&gt;=20%-&lt;50%</v>
      </c>
      <c r="V512" s="53">
        <f t="shared" si="406"/>
        <v>17003.571428571431</v>
      </c>
      <c r="W512" s="54">
        <f t="shared" si="407"/>
        <v>0.34007142857142864</v>
      </c>
    </row>
    <row r="513" spans="1:23" x14ac:dyDescent="0.3">
      <c r="A513" s="8" t="s">
        <v>770</v>
      </c>
      <c r="B513" s="5" t="s">
        <v>771</v>
      </c>
      <c r="C513" s="46" t="s">
        <v>1643</v>
      </c>
      <c r="D513" s="46" t="s">
        <v>1644</v>
      </c>
      <c r="E513" s="46" t="s">
        <v>574</v>
      </c>
      <c r="F513" s="46" t="s">
        <v>311</v>
      </c>
      <c r="G513" s="46" t="s">
        <v>1960</v>
      </c>
      <c r="H513" s="47"/>
      <c r="I513" s="47" t="s">
        <v>1872</v>
      </c>
      <c r="J513" s="48" t="s">
        <v>11</v>
      </c>
      <c r="K513" s="45" t="s">
        <v>11</v>
      </c>
      <c r="L513" s="49">
        <v>50000</v>
      </c>
      <c r="M513" s="50">
        <v>54965</v>
      </c>
      <c r="N513" s="51">
        <f t="shared" si="400"/>
        <v>1.0992999999999999</v>
      </c>
      <c r="O513" s="51" t="str">
        <f t="shared" si="401"/>
        <v>&gt;=100%- &lt;120%</v>
      </c>
      <c r="P513" s="50">
        <f t="shared" si="402"/>
        <v>58891.071428571428</v>
      </c>
      <c r="Q513" s="51">
        <f t="shared" si="403"/>
        <v>1.1778214285714286</v>
      </c>
      <c r="R513" s="52">
        <v>60000</v>
      </c>
      <c r="S513" s="53">
        <v>24600</v>
      </c>
      <c r="T513" s="54">
        <f t="shared" si="404"/>
        <v>0.41</v>
      </c>
      <c r="U513" s="54" t="str">
        <f t="shared" si="405"/>
        <v>&gt;=20%-&lt;50%</v>
      </c>
      <c r="V513" s="53">
        <f t="shared" si="406"/>
        <v>26357.142857142855</v>
      </c>
      <c r="W513" s="54">
        <f t="shared" si="407"/>
        <v>0.43928571428571422</v>
      </c>
    </row>
    <row r="514" spans="1:23" x14ac:dyDescent="0.3">
      <c r="A514" s="8" t="s">
        <v>374</v>
      </c>
      <c r="B514" s="5" t="s">
        <v>375</v>
      </c>
      <c r="C514" s="46" t="s">
        <v>404</v>
      </c>
      <c r="D514" s="46" t="s">
        <v>405</v>
      </c>
      <c r="E514" s="46" t="s">
        <v>311</v>
      </c>
      <c r="F514" s="46" t="s">
        <v>311</v>
      </c>
      <c r="G514" s="46" t="s">
        <v>1902</v>
      </c>
      <c r="H514" s="47"/>
      <c r="I514" s="47" t="s">
        <v>1872</v>
      </c>
      <c r="J514" s="48" t="s">
        <v>11</v>
      </c>
      <c r="K514" s="45" t="s">
        <v>11</v>
      </c>
      <c r="L514" s="49">
        <v>60000</v>
      </c>
      <c r="M514" s="50">
        <v>60455</v>
      </c>
      <c r="N514" s="51">
        <f t="shared" si="400"/>
        <v>1.0075833333333333</v>
      </c>
      <c r="O514" s="51"/>
      <c r="P514" s="50">
        <f t="shared" si="402"/>
        <v>64773.214285714283</v>
      </c>
      <c r="Q514" s="51"/>
      <c r="R514" s="52">
        <v>50000</v>
      </c>
      <c r="S514" s="53">
        <v>51305</v>
      </c>
      <c r="T514" s="54">
        <f t="shared" si="404"/>
        <v>1.0261</v>
      </c>
      <c r="U514" s="54" t="str">
        <f t="shared" si="405"/>
        <v>&gt;=100%- &lt;120%</v>
      </c>
      <c r="V514" s="53">
        <f t="shared" si="406"/>
        <v>54969.642857142862</v>
      </c>
      <c r="W514" s="54">
        <f t="shared" si="407"/>
        <v>1.0993928571428573</v>
      </c>
    </row>
    <row r="515" spans="1:23" x14ac:dyDescent="0.3">
      <c r="A515" s="8" t="s">
        <v>776</v>
      </c>
      <c r="B515" s="5" t="s">
        <v>777</v>
      </c>
      <c r="C515" s="46" t="s">
        <v>2471</v>
      </c>
      <c r="D515" s="46" t="s">
        <v>2472</v>
      </c>
      <c r="E515" s="46" t="s">
        <v>574</v>
      </c>
      <c r="F515" s="46" t="s">
        <v>311</v>
      </c>
      <c r="G515" s="46" t="s">
        <v>1962</v>
      </c>
      <c r="H515" s="47"/>
      <c r="I515" s="47" t="s">
        <v>1872</v>
      </c>
      <c r="J515" s="48" t="s">
        <v>11</v>
      </c>
      <c r="K515" s="45" t="s">
        <v>11</v>
      </c>
      <c r="L515" s="49">
        <v>60000</v>
      </c>
      <c r="M515" s="50">
        <v>91710</v>
      </c>
      <c r="N515" s="51">
        <f t="shared" si="400"/>
        <v>1.5285</v>
      </c>
      <c r="O515" s="51" t="str">
        <f t="shared" si="401"/>
        <v>120% equal &amp; above</v>
      </c>
      <c r="P515" s="50">
        <f t="shared" si="402"/>
        <v>98260.714285714275</v>
      </c>
      <c r="Q515" s="51">
        <f t="shared" si="403"/>
        <v>1.6376785714285713</v>
      </c>
      <c r="R515" s="52">
        <v>50000</v>
      </c>
      <c r="S515" s="53">
        <v>43170</v>
      </c>
      <c r="T515" s="54">
        <f t="shared" si="404"/>
        <v>0.86339999999999995</v>
      </c>
      <c r="U515" s="54" t="str">
        <f t="shared" si="405"/>
        <v>&gt;=80%-&lt;100%</v>
      </c>
      <c r="V515" s="53">
        <f t="shared" si="406"/>
        <v>46253.571428571428</v>
      </c>
      <c r="W515" s="54">
        <f t="shared" si="407"/>
        <v>0.92507142857142854</v>
      </c>
    </row>
    <row r="516" spans="1:23" x14ac:dyDescent="0.3">
      <c r="A516" s="8" t="s">
        <v>776</v>
      </c>
      <c r="B516" s="5" t="s">
        <v>777</v>
      </c>
      <c r="C516" s="46" t="s">
        <v>2544</v>
      </c>
      <c r="D516" s="46" t="s">
        <v>2545</v>
      </c>
      <c r="E516" s="46" t="s">
        <v>574</v>
      </c>
      <c r="F516" s="46" t="s">
        <v>311</v>
      </c>
      <c r="G516" s="46" t="s">
        <v>1961</v>
      </c>
      <c r="H516" s="47"/>
      <c r="I516" s="47" t="s">
        <v>1872</v>
      </c>
      <c r="J516" s="48" t="s">
        <v>11</v>
      </c>
      <c r="K516" s="45" t="s">
        <v>11</v>
      </c>
      <c r="L516" s="49">
        <v>50000</v>
      </c>
      <c r="M516" s="50">
        <v>25810</v>
      </c>
      <c r="N516" s="51">
        <f t="shared" si="400"/>
        <v>0.51619999999999999</v>
      </c>
      <c r="O516" s="51"/>
      <c r="P516" s="50">
        <f t="shared" si="402"/>
        <v>27653.571428571431</v>
      </c>
      <c r="Q516" s="51"/>
      <c r="R516" s="52">
        <v>60000</v>
      </c>
      <c r="S516" s="53">
        <v>0</v>
      </c>
      <c r="T516" s="54">
        <f t="shared" si="404"/>
        <v>0</v>
      </c>
      <c r="U516" s="54" t="str">
        <f t="shared" si="405"/>
        <v>&lt;20%</v>
      </c>
      <c r="V516" s="53">
        <f t="shared" si="406"/>
        <v>0</v>
      </c>
      <c r="W516" s="54">
        <f t="shared" si="407"/>
        <v>0</v>
      </c>
    </row>
    <row r="517" spans="1:23" x14ac:dyDescent="0.3">
      <c r="A517" s="8" t="s">
        <v>685</v>
      </c>
      <c r="B517" s="5" t="s">
        <v>686</v>
      </c>
      <c r="C517" s="46" t="s">
        <v>2160</v>
      </c>
      <c r="D517" s="46" t="s">
        <v>147</v>
      </c>
      <c r="E517" s="46" t="s">
        <v>311</v>
      </c>
      <c r="F517" s="46" t="s">
        <v>311</v>
      </c>
      <c r="G517" s="46" t="s">
        <v>1932</v>
      </c>
      <c r="H517" s="47"/>
      <c r="I517" s="47" t="s">
        <v>1872</v>
      </c>
      <c r="J517" s="48" t="s">
        <v>11</v>
      </c>
      <c r="K517" s="45" t="s">
        <v>11</v>
      </c>
      <c r="L517" s="49">
        <v>60000</v>
      </c>
      <c r="M517" s="50">
        <v>53585</v>
      </c>
      <c r="N517" s="51">
        <f t="shared" si="400"/>
        <v>0.89308333333333334</v>
      </c>
      <c r="O517" s="51" t="str">
        <f t="shared" si="401"/>
        <v>&gt;=80%-&lt;100%</v>
      </c>
      <c r="P517" s="50">
        <f t="shared" si="402"/>
        <v>57412.5</v>
      </c>
      <c r="Q517" s="51">
        <f t="shared" si="403"/>
        <v>0.95687500000000003</v>
      </c>
      <c r="R517" s="52">
        <v>50000</v>
      </c>
      <c r="S517" s="53">
        <v>37700</v>
      </c>
      <c r="T517" s="54">
        <f t="shared" si="404"/>
        <v>0.754</v>
      </c>
      <c r="U517" s="54" t="str">
        <f t="shared" si="405"/>
        <v>&gt;=50%-&lt;80%</v>
      </c>
      <c r="V517" s="53">
        <f t="shared" si="406"/>
        <v>40392.857142857138</v>
      </c>
      <c r="W517" s="54">
        <f t="shared" si="407"/>
        <v>0.80785714285714272</v>
      </c>
    </row>
    <row r="518" spans="1:23" x14ac:dyDescent="0.3">
      <c r="A518" s="8" t="s">
        <v>469</v>
      </c>
      <c r="B518" s="5" t="s">
        <v>470</v>
      </c>
      <c r="C518" s="46" t="s">
        <v>865</v>
      </c>
      <c r="D518" s="46" t="s">
        <v>866</v>
      </c>
      <c r="E518" s="46" t="s">
        <v>473</v>
      </c>
      <c r="F518" s="46" t="s">
        <v>311</v>
      </c>
      <c r="G518" s="46" t="s">
        <v>1914</v>
      </c>
      <c r="H518" s="47"/>
      <c r="I518" s="47" t="s">
        <v>1872</v>
      </c>
      <c r="J518" s="48" t="s">
        <v>11</v>
      </c>
      <c r="K518" s="45"/>
      <c r="L518" s="49">
        <v>109634.85</v>
      </c>
      <c r="M518" s="50">
        <v>130480</v>
      </c>
      <c r="N518" s="51">
        <f t="shared" ref="N518:N529" si="408">IFERROR(M518/L518,2)</f>
        <v>1.1901325171694948</v>
      </c>
      <c r="O518" s="51" t="str">
        <f t="shared" ref="O518:O528" si="409">IF(N518&gt;=120%, "120% equal &amp; above", IF(N518&gt;=100%,"&gt;=100%- &lt;120%",IF(N518&gt;=80%,"&gt;=80%-&lt;100%",IF(N518&gt;=50%,"&gt;=50%-&lt;80%",IF(N518&gt;=20%,"&gt;=20%-&lt;50%","&lt;20%")))))</f>
        <v>&gt;=100%- &lt;120%</v>
      </c>
      <c r="P518" s="50">
        <f t="shared" ref="P518:P529" si="410">M518/$B$3*$B$2</f>
        <v>139800</v>
      </c>
      <c r="Q518" s="51">
        <f t="shared" ref="Q518:Q528" si="411">IFERROR(P518/L518,2)</f>
        <v>1.2751419826816017</v>
      </c>
      <c r="R518" s="57"/>
      <c r="S518" s="53">
        <v>0</v>
      </c>
      <c r="T518" s="54">
        <f t="shared" ref="T518:T529" si="412">IFERROR(S518/R518,2)</f>
        <v>2</v>
      </c>
      <c r="U518" s="54"/>
      <c r="V518" s="53">
        <f t="shared" ref="V518:V529" si="413">S518/$B$3*$B$2</f>
        <v>0</v>
      </c>
      <c r="W518" s="54"/>
    </row>
    <row r="519" spans="1:23" x14ac:dyDescent="0.3">
      <c r="A519" s="8" t="s">
        <v>415</v>
      </c>
      <c r="B519" s="5" t="s">
        <v>416</v>
      </c>
      <c r="C519" s="46" t="s">
        <v>1791</v>
      </c>
      <c r="D519" s="46" t="s">
        <v>133</v>
      </c>
      <c r="E519" s="46" t="s">
        <v>310</v>
      </c>
      <c r="F519" s="46" t="s">
        <v>311</v>
      </c>
      <c r="G519" s="46" t="s">
        <v>1907</v>
      </c>
      <c r="H519" s="47"/>
      <c r="I519" s="47" t="s">
        <v>1872</v>
      </c>
      <c r="J519" s="48" t="s">
        <v>11</v>
      </c>
      <c r="K519" s="45" t="s">
        <v>11</v>
      </c>
      <c r="L519" s="49">
        <v>82635</v>
      </c>
      <c r="M519" s="50">
        <v>72890</v>
      </c>
      <c r="N519" s="51">
        <f t="shared" si="408"/>
        <v>0.88207176136019849</v>
      </c>
      <c r="O519" s="51" t="str">
        <f t="shared" si="409"/>
        <v>&gt;=80%-&lt;100%</v>
      </c>
      <c r="P519" s="50">
        <f t="shared" si="410"/>
        <v>78096.42857142858</v>
      </c>
      <c r="Q519" s="51">
        <f t="shared" si="411"/>
        <v>0.94507688717164129</v>
      </c>
      <c r="R519" s="57">
        <v>26000</v>
      </c>
      <c r="S519" s="53">
        <v>0</v>
      </c>
      <c r="T519" s="54">
        <f t="shared" si="412"/>
        <v>0</v>
      </c>
      <c r="U519" s="54"/>
      <c r="V519" s="53">
        <f t="shared" si="413"/>
        <v>0</v>
      </c>
      <c r="W519" s="54"/>
    </row>
    <row r="520" spans="1:23" x14ac:dyDescent="0.3">
      <c r="A520" s="8" t="s">
        <v>836</v>
      </c>
      <c r="B520" s="5" t="s">
        <v>837</v>
      </c>
      <c r="C520" s="46" t="s">
        <v>1795</v>
      </c>
      <c r="D520" s="46" t="s">
        <v>1796</v>
      </c>
      <c r="E520" s="46" t="s">
        <v>789</v>
      </c>
      <c r="F520" s="46" t="s">
        <v>311</v>
      </c>
      <c r="G520" s="46" t="s">
        <v>1953</v>
      </c>
      <c r="H520" s="47"/>
      <c r="I520" s="47" t="s">
        <v>1872</v>
      </c>
      <c r="J520" s="48" t="s">
        <v>11</v>
      </c>
      <c r="K520" s="45" t="s">
        <v>11</v>
      </c>
      <c r="L520" s="49">
        <v>43010.325000000004</v>
      </c>
      <c r="M520" s="50">
        <v>54490</v>
      </c>
      <c r="N520" s="51">
        <f t="shared" si="408"/>
        <v>1.266905097787566</v>
      </c>
      <c r="O520" s="51" t="str">
        <f t="shared" si="409"/>
        <v>120% equal &amp; above</v>
      </c>
      <c r="P520" s="50">
        <f t="shared" si="410"/>
        <v>58382.142857142862</v>
      </c>
      <c r="Q520" s="51">
        <f t="shared" si="411"/>
        <v>1.3573983190581065</v>
      </c>
      <c r="R520" s="57">
        <v>65354.079999999994</v>
      </c>
      <c r="S520" s="53">
        <v>49900</v>
      </c>
      <c r="T520" s="54">
        <f t="shared" si="412"/>
        <v>0.76353304950509604</v>
      </c>
      <c r="U520" s="54"/>
      <c r="V520" s="53">
        <f t="shared" si="413"/>
        <v>53464.28571428571</v>
      </c>
      <c r="W520" s="54"/>
    </row>
    <row r="521" spans="1:23" x14ac:dyDescent="0.3">
      <c r="A521" s="8" t="s">
        <v>701</v>
      </c>
      <c r="B521" s="5" t="s">
        <v>300</v>
      </c>
      <c r="C521" s="46" t="s">
        <v>753</v>
      </c>
      <c r="D521" s="46" t="s">
        <v>754</v>
      </c>
      <c r="E521" s="46" t="s">
        <v>473</v>
      </c>
      <c r="F521" s="46" t="s">
        <v>311</v>
      </c>
      <c r="G521" s="46" t="s">
        <v>1939</v>
      </c>
      <c r="H521" s="47"/>
      <c r="I521" s="47" t="s">
        <v>1872</v>
      </c>
      <c r="J521" s="48" t="s">
        <v>11</v>
      </c>
      <c r="K521" s="45"/>
      <c r="L521" s="49">
        <v>108223.425</v>
      </c>
      <c r="M521" s="50">
        <v>72770</v>
      </c>
      <c r="N521" s="51">
        <f t="shared" si="408"/>
        <v>0.67240525791897643</v>
      </c>
      <c r="O521" s="51" t="str">
        <f t="shared" si="409"/>
        <v>&gt;=50%-&lt;80%</v>
      </c>
      <c r="P521" s="50">
        <f t="shared" si="410"/>
        <v>77967.857142857145</v>
      </c>
      <c r="Q521" s="51">
        <f t="shared" si="411"/>
        <v>0.72043420491318899</v>
      </c>
      <c r="R521" s="57"/>
      <c r="S521" s="53">
        <v>3640</v>
      </c>
      <c r="T521" s="54">
        <f t="shared" si="412"/>
        <v>2</v>
      </c>
      <c r="U521" s="54"/>
      <c r="V521" s="53">
        <f t="shared" si="413"/>
        <v>3900</v>
      </c>
      <c r="W521" s="54"/>
    </row>
    <row r="522" spans="1:23" x14ac:dyDescent="0.3">
      <c r="A522" s="8" t="s">
        <v>469</v>
      </c>
      <c r="B522" s="5" t="s">
        <v>470</v>
      </c>
      <c r="C522" s="46" t="s">
        <v>1823</v>
      </c>
      <c r="D522" s="46" t="s">
        <v>60</v>
      </c>
      <c r="E522" s="46" t="s">
        <v>473</v>
      </c>
      <c r="F522" s="46" t="s">
        <v>311</v>
      </c>
      <c r="G522" s="46" t="s">
        <v>1916</v>
      </c>
      <c r="H522" s="47"/>
      <c r="I522" s="47" t="s">
        <v>1872</v>
      </c>
      <c r="J522" s="48" t="s">
        <v>11</v>
      </c>
      <c r="K522" s="45" t="s">
        <v>11</v>
      </c>
      <c r="L522" s="49">
        <v>35357.850000000006</v>
      </c>
      <c r="M522" s="50">
        <v>17430</v>
      </c>
      <c r="N522" s="51">
        <f t="shared" si="408"/>
        <v>0.49295983777294144</v>
      </c>
      <c r="O522" s="51" t="str">
        <f t="shared" si="409"/>
        <v>&gt;=20%-&lt;50%</v>
      </c>
      <c r="P522" s="50">
        <f t="shared" si="410"/>
        <v>18675</v>
      </c>
      <c r="Q522" s="51">
        <f t="shared" si="411"/>
        <v>0.528171254756723</v>
      </c>
      <c r="R522" s="57">
        <v>72821</v>
      </c>
      <c r="S522" s="53">
        <v>11460</v>
      </c>
      <c r="T522" s="54">
        <f t="shared" si="412"/>
        <v>0.15737218659452631</v>
      </c>
      <c r="U522" s="54"/>
      <c r="V522" s="53">
        <f t="shared" si="413"/>
        <v>12278.571428571428</v>
      </c>
      <c r="W522" s="54"/>
    </row>
    <row r="523" spans="1:23" x14ac:dyDescent="0.3">
      <c r="A523" s="8" t="s">
        <v>785</v>
      </c>
      <c r="B523" s="5" t="s">
        <v>786</v>
      </c>
      <c r="C523" s="46" t="s">
        <v>1208</v>
      </c>
      <c r="D523" s="46" t="s">
        <v>1209</v>
      </c>
      <c r="E523" s="46" t="s">
        <v>789</v>
      </c>
      <c r="F523" s="46" t="s">
        <v>311</v>
      </c>
      <c r="G523" s="46" t="s">
        <v>1951</v>
      </c>
      <c r="H523" s="47"/>
      <c r="I523" s="47" t="s">
        <v>1872</v>
      </c>
      <c r="J523" s="48" t="s">
        <v>11</v>
      </c>
      <c r="K523" s="45" t="s">
        <v>11</v>
      </c>
      <c r="L523" s="49">
        <v>30000</v>
      </c>
      <c r="M523" s="50">
        <v>16685</v>
      </c>
      <c r="N523" s="51">
        <f t="shared" si="408"/>
        <v>0.5561666666666667</v>
      </c>
      <c r="O523" s="51" t="str">
        <f t="shared" si="409"/>
        <v>&gt;=50%-&lt;80%</v>
      </c>
      <c r="P523" s="50">
        <f t="shared" si="410"/>
        <v>17876.785714285714</v>
      </c>
      <c r="Q523" s="51">
        <f t="shared" si="411"/>
        <v>0.59589285714285711</v>
      </c>
      <c r="R523" s="57">
        <v>78111.599999999991</v>
      </c>
      <c r="S523" s="53">
        <v>43675</v>
      </c>
      <c r="T523" s="54">
        <f t="shared" si="412"/>
        <v>0.55913590299008087</v>
      </c>
      <c r="U523" s="54"/>
      <c r="V523" s="53">
        <f t="shared" si="413"/>
        <v>46794.642857142862</v>
      </c>
      <c r="W523" s="54"/>
    </row>
    <row r="524" spans="1:23" x14ac:dyDescent="0.3">
      <c r="A524" s="8" t="s">
        <v>374</v>
      </c>
      <c r="B524" s="5" t="s">
        <v>375</v>
      </c>
      <c r="C524" s="46" t="s">
        <v>2178</v>
      </c>
      <c r="D524" s="46" t="s">
        <v>2179</v>
      </c>
      <c r="E524" s="46" t="s">
        <v>311</v>
      </c>
      <c r="F524" s="46" t="s">
        <v>311</v>
      </c>
      <c r="G524" s="46" t="s">
        <v>1901</v>
      </c>
      <c r="H524" s="47"/>
      <c r="I524" s="47" t="s">
        <v>1872</v>
      </c>
      <c r="J524" s="48" t="s">
        <v>11</v>
      </c>
      <c r="K524" s="45" t="s">
        <v>11</v>
      </c>
      <c r="L524" s="49">
        <v>30000</v>
      </c>
      <c r="M524" s="50">
        <v>19920</v>
      </c>
      <c r="N524" s="51">
        <f t="shared" si="408"/>
        <v>0.66400000000000003</v>
      </c>
      <c r="O524" s="51" t="str">
        <f t="shared" si="409"/>
        <v>&gt;=50%-&lt;80%</v>
      </c>
      <c r="P524" s="50">
        <f t="shared" si="410"/>
        <v>21342.857142857145</v>
      </c>
      <c r="Q524" s="51">
        <f t="shared" si="411"/>
        <v>0.71142857142857152</v>
      </c>
      <c r="R524" s="57">
        <v>77939.399999999994</v>
      </c>
      <c r="S524" s="53">
        <v>70940</v>
      </c>
      <c r="T524" s="54">
        <f t="shared" si="412"/>
        <v>0.91019433046700393</v>
      </c>
      <c r="U524" s="54"/>
      <c r="V524" s="53">
        <f t="shared" si="413"/>
        <v>76007.142857142855</v>
      </c>
      <c r="W524" s="54"/>
    </row>
    <row r="525" spans="1:23" x14ac:dyDescent="0.3">
      <c r="A525" s="8" t="s">
        <v>469</v>
      </c>
      <c r="B525" s="5" t="s">
        <v>470</v>
      </c>
      <c r="C525" s="46" t="s">
        <v>561</v>
      </c>
      <c r="D525" s="46" t="s">
        <v>562</v>
      </c>
      <c r="E525" s="46" t="s">
        <v>473</v>
      </c>
      <c r="F525" s="46" t="s">
        <v>311</v>
      </c>
      <c r="G525" s="46" t="s">
        <v>1913</v>
      </c>
      <c r="H525" s="47"/>
      <c r="I525" s="47" t="s">
        <v>1872</v>
      </c>
      <c r="J525" s="48" t="s">
        <v>11</v>
      </c>
      <c r="K525" s="45" t="s">
        <v>11</v>
      </c>
      <c r="L525" s="49">
        <v>44191.575000000004</v>
      </c>
      <c r="M525" s="50">
        <v>40645</v>
      </c>
      <c r="N525" s="51">
        <f t="shared" si="408"/>
        <v>0.91974544921741297</v>
      </c>
      <c r="O525" s="51" t="str">
        <f t="shared" si="409"/>
        <v>&gt;=80%-&lt;100%</v>
      </c>
      <c r="P525" s="50">
        <f t="shared" si="410"/>
        <v>43548.21428571429</v>
      </c>
      <c r="Q525" s="51">
        <f t="shared" si="411"/>
        <v>0.98544155273294254</v>
      </c>
      <c r="R525" s="57">
        <v>63435.659999999996</v>
      </c>
      <c r="S525" s="53">
        <v>14360</v>
      </c>
      <c r="T525" s="54">
        <f t="shared" si="412"/>
        <v>0.22637109789667201</v>
      </c>
      <c r="U525" s="54"/>
      <c r="V525" s="53">
        <f t="shared" si="413"/>
        <v>15385.714285714286</v>
      </c>
      <c r="W525" s="54"/>
    </row>
    <row r="526" spans="1:23" x14ac:dyDescent="0.3">
      <c r="A526" s="8" t="s">
        <v>469</v>
      </c>
      <c r="B526" s="5" t="s">
        <v>470</v>
      </c>
      <c r="C526" s="46" t="s">
        <v>1752</v>
      </c>
      <c r="D526" s="46" t="s">
        <v>1753</v>
      </c>
      <c r="E526" s="46" t="s">
        <v>473</v>
      </c>
      <c r="F526" s="46" t="s">
        <v>311</v>
      </c>
      <c r="G526" s="46" t="s">
        <v>1910</v>
      </c>
      <c r="H526" s="47"/>
      <c r="I526" s="47" t="s">
        <v>1872</v>
      </c>
      <c r="J526" s="48" t="s">
        <v>11</v>
      </c>
      <c r="K526" s="45" t="s">
        <v>11</v>
      </c>
      <c r="L526" s="49">
        <v>39690.675000000003</v>
      </c>
      <c r="M526" s="50">
        <v>36515</v>
      </c>
      <c r="N526" s="51">
        <f t="shared" si="408"/>
        <v>0.91998939297454618</v>
      </c>
      <c r="O526" s="51" t="str">
        <f t="shared" si="409"/>
        <v>&gt;=80%-&lt;100%</v>
      </c>
      <c r="P526" s="50">
        <f t="shared" si="410"/>
        <v>39123.21428571429</v>
      </c>
      <c r="Q526" s="51">
        <f t="shared" si="411"/>
        <v>0.9857029210441568</v>
      </c>
      <c r="R526" s="57">
        <v>67472.72</v>
      </c>
      <c r="S526" s="53">
        <v>31405</v>
      </c>
      <c r="T526" s="54">
        <f t="shared" si="412"/>
        <v>0.46544736895148142</v>
      </c>
      <c r="U526" s="54"/>
      <c r="V526" s="53">
        <f t="shared" si="413"/>
        <v>33648.21428571429</v>
      </c>
      <c r="W526" s="54"/>
    </row>
    <row r="527" spans="1:23" x14ac:dyDescent="0.3">
      <c r="A527" s="8" t="s">
        <v>633</v>
      </c>
      <c r="B527" s="5" t="s">
        <v>128</v>
      </c>
      <c r="C527" s="46" t="s">
        <v>660</v>
      </c>
      <c r="D527" s="46" t="s">
        <v>146</v>
      </c>
      <c r="E527" s="46" t="s">
        <v>589</v>
      </c>
      <c r="F527" s="46" t="s">
        <v>311</v>
      </c>
      <c r="G527" s="46" t="s">
        <v>1926</v>
      </c>
      <c r="H527" s="47"/>
      <c r="I527" s="47" t="s">
        <v>1872</v>
      </c>
      <c r="J527" s="48" t="s">
        <v>11</v>
      </c>
      <c r="K527" s="45"/>
      <c r="L527" s="49">
        <v>106832.5</v>
      </c>
      <c r="M527" s="50">
        <v>108935</v>
      </c>
      <c r="N527" s="51">
        <f t="shared" si="408"/>
        <v>1.0196803407202863</v>
      </c>
      <c r="O527" s="51" t="str">
        <f t="shared" si="409"/>
        <v>&gt;=100%- &lt;120%</v>
      </c>
      <c r="P527" s="50">
        <f t="shared" si="410"/>
        <v>116716.07142857142</v>
      </c>
      <c r="Q527" s="51">
        <f t="shared" si="411"/>
        <v>1.0925146507717354</v>
      </c>
      <c r="R527" s="57"/>
      <c r="S527" s="53">
        <v>32565</v>
      </c>
      <c r="T527" s="54">
        <f t="shared" si="412"/>
        <v>2</v>
      </c>
      <c r="U527" s="54"/>
      <c r="V527" s="53">
        <f t="shared" si="413"/>
        <v>34891.071428571428</v>
      </c>
      <c r="W527" s="54"/>
    </row>
    <row r="528" spans="1:23" x14ac:dyDescent="0.3">
      <c r="A528" s="8" t="s">
        <v>469</v>
      </c>
      <c r="B528" s="5" t="s">
        <v>470</v>
      </c>
      <c r="C528" s="46" t="s">
        <v>543</v>
      </c>
      <c r="D528" s="46" t="s">
        <v>181</v>
      </c>
      <c r="E528" s="46" t="s">
        <v>473</v>
      </c>
      <c r="F528" s="46" t="s">
        <v>311</v>
      </c>
      <c r="G528" s="46" t="s">
        <v>1915</v>
      </c>
      <c r="H528" s="47"/>
      <c r="I528" s="47" t="s">
        <v>1872</v>
      </c>
      <c r="J528" s="48" t="s">
        <v>11</v>
      </c>
      <c r="K528" s="45"/>
      <c r="L528" s="49">
        <v>106330.72500000001</v>
      </c>
      <c r="M528" s="50">
        <v>102520</v>
      </c>
      <c r="N528" s="51">
        <f t="shared" si="408"/>
        <v>0.96416158170651045</v>
      </c>
      <c r="O528" s="51" t="str">
        <f t="shared" si="409"/>
        <v>&gt;=80%-&lt;100%</v>
      </c>
      <c r="P528" s="50">
        <f t="shared" si="410"/>
        <v>109842.85714285714</v>
      </c>
      <c r="Q528" s="51">
        <f t="shared" si="411"/>
        <v>1.0330302661141184</v>
      </c>
      <c r="R528" s="57"/>
      <c r="S528" s="53">
        <v>14260</v>
      </c>
      <c r="T528" s="54">
        <f t="shared" si="412"/>
        <v>2</v>
      </c>
      <c r="U528" s="54"/>
      <c r="V528" s="53">
        <f t="shared" si="413"/>
        <v>15278.571428571428</v>
      </c>
      <c r="W528" s="54"/>
    </row>
    <row r="529" spans="1:23" x14ac:dyDescent="0.3">
      <c r="A529" s="8" t="s">
        <v>701</v>
      </c>
      <c r="B529" s="5" t="s">
        <v>300</v>
      </c>
      <c r="C529" s="46" t="s">
        <v>1572</v>
      </c>
      <c r="D529" s="46" t="s">
        <v>1573</v>
      </c>
      <c r="E529" s="46" t="s">
        <v>473</v>
      </c>
      <c r="F529" s="46" t="s">
        <v>311</v>
      </c>
      <c r="G529" s="46" t="s">
        <v>1939</v>
      </c>
      <c r="H529" s="47"/>
      <c r="I529" s="47" t="s">
        <v>1872</v>
      </c>
      <c r="J529" s="48" t="s">
        <v>11</v>
      </c>
      <c r="K529" s="45" t="s">
        <v>11</v>
      </c>
      <c r="L529" s="49">
        <v>70120.899999999994</v>
      </c>
      <c r="M529" s="50">
        <v>22990</v>
      </c>
      <c r="N529" s="51">
        <f t="shared" si="408"/>
        <v>0.3278623063879671</v>
      </c>
      <c r="O529" s="51" t="str">
        <f t="shared" ref="O529:O533" si="414">IF(N529&gt;=120%, "120% equal &amp; above", IF(N529&gt;=100%,"&gt;=100%- &lt;120%",IF(N529&gt;=80%,"&gt;=80%-&lt;100%",IF(N529&gt;=50%,"&gt;=50%-&lt;80%",IF(N529&gt;=20%,"&gt;=20%-&lt;50%","&lt;20%")))))</f>
        <v>&gt;=20%-&lt;50%</v>
      </c>
      <c r="P529" s="50">
        <f t="shared" si="410"/>
        <v>24632.142857142855</v>
      </c>
      <c r="Q529" s="51">
        <f t="shared" ref="Q529:Q533" si="415">IFERROR(P529/L529,2)</f>
        <v>0.35128104255853615</v>
      </c>
      <c r="R529" s="57">
        <v>36000</v>
      </c>
      <c r="S529" s="53">
        <v>0</v>
      </c>
      <c r="T529" s="54">
        <f t="shared" si="412"/>
        <v>0</v>
      </c>
      <c r="U529" s="54"/>
      <c r="V529" s="53">
        <f t="shared" si="413"/>
        <v>0</v>
      </c>
      <c r="W529" s="54"/>
    </row>
    <row r="530" spans="1:23" x14ac:dyDescent="0.3">
      <c r="A530" s="8" t="s">
        <v>776</v>
      </c>
      <c r="B530" s="5" t="s">
        <v>777</v>
      </c>
      <c r="C530" s="46" t="s">
        <v>1601</v>
      </c>
      <c r="D530" s="46" t="s">
        <v>1602</v>
      </c>
      <c r="E530" s="46" t="s">
        <v>574</v>
      </c>
      <c r="F530" s="46" t="s">
        <v>311</v>
      </c>
      <c r="G530" s="46" t="s">
        <v>1942</v>
      </c>
      <c r="H530" s="47"/>
      <c r="I530" s="47" t="s">
        <v>1872</v>
      </c>
      <c r="J530" s="48" t="s">
        <v>11</v>
      </c>
      <c r="K530" s="45" t="s">
        <v>11</v>
      </c>
      <c r="L530" s="49">
        <v>80000</v>
      </c>
      <c r="M530" s="50">
        <v>61580</v>
      </c>
      <c r="N530" s="51">
        <f t="shared" ref="N530:N533" si="416">IFERROR(M530/L530,2)</f>
        <v>0.76975000000000005</v>
      </c>
      <c r="O530" s="51" t="str">
        <f t="shared" si="414"/>
        <v>&gt;=50%-&lt;80%</v>
      </c>
      <c r="P530" s="50">
        <f t="shared" ref="P530:P533" si="417">M530/$B$3*$B$2</f>
        <v>65978.57142857142</v>
      </c>
      <c r="Q530" s="51">
        <f t="shared" si="415"/>
        <v>0.8247321428571428</v>
      </c>
      <c r="R530" s="57">
        <v>26000</v>
      </c>
      <c r="S530" s="53">
        <v>0</v>
      </c>
      <c r="T530" s="54">
        <f t="shared" ref="T530:T533" si="418">IFERROR(S530/R530,2)</f>
        <v>0</v>
      </c>
      <c r="U530" s="54"/>
      <c r="V530" s="53">
        <f t="shared" ref="V530:V533" si="419">S530/$B$3*$B$2</f>
        <v>0</v>
      </c>
      <c r="W530" s="54"/>
    </row>
    <row r="531" spans="1:23" x14ac:dyDescent="0.3">
      <c r="A531" s="8" t="s">
        <v>776</v>
      </c>
      <c r="B531" s="5" t="s">
        <v>777</v>
      </c>
      <c r="C531" s="46" t="s">
        <v>1350</v>
      </c>
      <c r="D531" s="46" t="s">
        <v>83</v>
      </c>
      <c r="E531" s="46" t="s">
        <v>574</v>
      </c>
      <c r="F531" s="46" t="s">
        <v>311</v>
      </c>
      <c r="G531" s="46" t="s">
        <v>1961</v>
      </c>
      <c r="H531" s="47"/>
      <c r="I531" s="47" t="s">
        <v>1872</v>
      </c>
      <c r="J531" s="48" t="s">
        <v>11</v>
      </c>
      <c r="K531" s="45" t="s">
        <v>11</v>
      </c>
      <c r="L531" s="49">
        <v>65000</v>
      </c>
      <c r="M531" s="50">
        <v>58850</v>
      </c>
      <c r="N531" s="51">
        <f t="shared" si="416"/>
        <v>0.90538461538461534</v>
      </c>
      <c r="O531" s="51" t="str">
        <f t="shared" si="414"/>
        <v>&gt;=80%-&lt;100%</v>
      </c>
      <c r="P531" s="50">
        <f t="shared" si="417"/>
        <v>63053.571428571428</v>
      </c>
      <c r="Q531" s="51">
        <f t="shared" si="415"/>
        <v>0.97005494505494505</v>
      </c>
      <c r="R531" s="57">
        <v>40000</v>
      </c>
      <c r="S531" s="53">
        <v>47590</v>
      </c>
      <c r="T531" s="54">
        <f t="shared" si="418"/>
        <v>1.1897500000000001</v>
      </c>
      <c r="U531" s="54"/>
      <c r="V531" s="53">
        <f t="shared" si="419"/>
        <v>50989.28571428571</v>
      </c>
      <c r="W531" s="54"/>
    </row>
    <row r="532" spans="1:23" x14ac:dyDescent="0.3">
      <c r="A532" s="8" t="s">
        <v>776</v>
      </c>
      <c r="B532" s="5" t="s">
        <v>777</v>
      </c>
      <c r="C532" s="46" t="s">
        <v>2295</v>
      </c>
      <c r="D532" s="46" t="s">
        <v>175</v>
      </c>
      <c r="E532" s="46" t="s">
        <v>574</v>
      </c>
      <c r="F532" s="46" t="s">
        <v>311</v>
      </c>
      <c r="G532" s="46" t="s">
        <v>1942</v>
      </c>
      <c r="H532" s="47"/>
      <c r="I532" s="47" t="s">
        <v>1872</v>
      </c>
      <c r="J532" s="48" t="s">
        <v>11</v>
      </c>
      <c r="K532" s="45" t="s">
        <v>11</v>
      </c>
      <c r="L532" s="49">
        <v>35000</v>
      </c>
      <c r="M532" s="50">
        <v>43670</v>
      </c>
      <c r="N532" s="51">
        <f t="shared" si="416"/>
        <v>1.2477142857142858</v>
      </c>
      <c r="O532" s="51" t="str">
        <f t="shared" si="414"/>
        <v>120% equal &amp; above</v>
      </c>
      <c r="P532" s="50">
        <f t="shared" si="417"/>
        <v>46789.28571428571</v>
      </c>
      <c r="Q532" s="51">
        <f t="shared" si="415"/>
        <v>1.3368367346938774</v>
      </c>
      <c r="R532" s="57">
        <v>70000</v>
      </c>
      <c r="S532" s="53">
        <v>77820</v>
      </c>
      <c r="T532" s="54">
        <f t="shared" si="418"/>
        <v>1.1117142857142857</v>
      </c>
      <c r="U532" s="54"/>
      <c r="V532" s="53">
        <f t="shared" si="419"/>
        <v>83378.57142857142</v>
      </c>
      <c r="W532" s="54"/>
    </row>
    <row r="533" spans="1:23" x14ac:dyDescent="0.3">
      <c r="A533" s="8" t="s">
        <v>776</v>
      </c>
      <c r="B533" s="5" t="s">
        <v>777</v>
      </c>
      <c r="C533" s="46" t="s">
        <v>2592</v>
      </c>
      <c r="D533" s="46" t="s">
        <v>2593</v>
      </c>
      <c r="E533" s="46" t="s">
        <v>574</v>
      </c>
      <c r="F533" s="46" t="s">
        <v>311</v>
      </c>
      <c r="G533" s="46" t="s">
        <v>1945</v>
      </c>
      <c r="H533" s="47"/>
      <c r="I533" s="47" t="s">
        <v>1872</v>
      </c>
      <c r="J533" s="48" t="s">
        <v>11</v>
      </c>
      <c r="K533" s="45" t="s">
        <v>11</v>
      </c>
      <c r="L533" s="49">
        <v>25000</v>
      </c>
      <c r="M533" s="50">
        <v>38430</v>
      </c>
      <c r="N533" s="51">
        <f t="shared" si="416"/>
        <v>1.5371999999999999</v>
      </c>
      <c r="O533" s="51" t="str">
        <f t="shared" si="414"/>
        <v>120% equal &amp; above</v>
      </c>
      <c r="P533" s="50">
        <f t="shared" si="417"/>
        <v>41175</v>
      </c>
      <c r="Q533" s="51">
        <f t="shared" si="415"/>
        <v>1.647</v>
      </c>
      <c r="R533" s="57">
        <v>80000</v>
      </c>
      <c r="S533" s="53">
        <v>63445</v>
      </c>
      <c r="T533" s="54">
        <f t="shared" si="418"/>
        <v>0.7930625</v>
      </c>
      <c r="U533" s="54"/>
      <c r="V533" s="53">
        <f t="shared" si="419"/>
        <v>67976.785714285725</v>
      </c>
      <c r="W533" s="54"/>
    </row>
    <row r="534" spans="1:23" x14ac:dyDescent="0.3">
      <c r="A534" s="8" t="s">
        <v>785</v>
      </c>
      <c r="B534" s="5" t="s">
        <v>786</v>
      </c>
      <c r="C534" s="46" t="s">
        <v>2278</v>
      </c>
      <c r="D534" s="46" t="s">
        <v>2279</v>
      </c>
      <c r="E534" s="46" t="s">
        <v>789</v>
      </c>
      <c r="F534" s="46" t="s">
        <v>311</v>
      </c>
      <c r="G534" s="46" t="s">
        <v>1951</v>
      </c>
      <c r="H534" s="47"/>
      <c r="I534" s="47" t="s">
        <v>1872</v>
      </c>
      <c r="J534" s="48" t="s">
        <v>11</v>
      </c>
      <c r="K534" s="45" t="s">
        <v>11</v>
      </c>
      <c r="L534" s="49">
        <v>51753.600000000006</v>
      </c>
      <c r="M534" s="50">
        <v>11585</v>
      </c>
      <c r="N534" s="51">
        <f t="shared" ref="N534:N539" si="420">IFERROR(M534/L534,2)</f>
        <v>0.2238491621838867</v>
      </c>
      <c r="O534" s="51" t="str">
        <f t="shared" ref="O534:O539" si="421">IF(N534&gt;=120%, "120% equal &amp; above", IF(N534&gt;=100%,"&gt;=100%- &lt;120%",IF(N534&gt;=80%,"&gt;=80%-&lt;100%",IF(N534&gt;=50%,"&gt;=50%-&lt;80%",IF(N534&gt;=20%,"&gt;=20%-&lt;50%","&lt;20%")))))</f>
        <v>&gt;=20%-&lt;50%</v>
      </c>
      <c r="P534" s="50">
        <f t="shared" ref="P534:P539" si="422">M534/$B$3*$B$2</f>
        <v>12412.5</v>
      </c>
      <c r="Q534" s="51">
        <f t="shared" ref="Q534:Q539" si="423">IFERROR(P534/L534,2)</f>
        <v>0.23983838805416433</v>
      </c>
      <c r="R534" s="57">
        <v>50000</v>
      </c>
      <c r="S534" s="53">
        <v>25080</v>
      </c>
      <c r="T534" s="54">
        <f t="shared" ref="T534:T539" si="424">IFERROR(S534/R534,2)</f>
        <v>0.50160000000000005</v>
      </c>
      <c r="U534" s="54"/>
      <c r="V534" s="53">
        <f t="shared" ref="V534:V539" si="425">S534/$B$3*$B$2</f>
        <v>26871.428571428569</v>
      </c>
      <c r="W534" s="54"/>
    </row>
    <row r="535" spans="1:23" x14ac:dyDescent="0.3">
      <c r="A535" s="8" t="s">
        <v>776</v>
      </c>
      <c r="B535" s="5" t="s">
        <v>777</v>
      </c>
      <c r="C535" s="46" t="s">
        <v>1594</v>
      </c>
      <c r="D535" s="46" t="s">
        <v>1595</v>
      </c>
      <c r="E535" s="46" t="s">
        <v>574</v>
      </c>
      <c r="F535" s="46" t="s">
        <v>311</v>
      </c>
      <c r="G535" s="46" t="s">
        <v>1944</v>
      </c>
      <c r="H535" s="47"/>
      <c r="I535" s="47" t="s">
        <v>1872</v>
      </c>
      <c r="J535" s="48" t="s">
        <v>11</v>
      </c>
      <c r="K535" s="45" t="s">
        <v>11</v>
      </c>
      <c r="L535" s="49">
        <v>75000</v>
      </c>
      <c r="M535" s="50">
        <v>47360</v>
      </c>
      <c r="N535" s="51">
        <f t="shared" si="420"/>
        <v>0.63146666666666662</v>
      </c>
      <c r="O535" s="51" t="str">
        <f t="shared" si="421"/>
        <v>&gt;=50%-&lt;80%</v>
      </c>
      <c r="P535" s="50">
        <f t="shared" si="422"/>
        <v>50742.857142857138</v>
      </c>
      <c r="Q535" s="51">
        <f t="shared" si="423"/>
        <v>0.67657142857142849</v>
      </c>
      <c r="R535" s="57">
        <v>26000</v>
      </c>
      <c r="S535" s="53">
        <v>17880</v>
      </c>
      <c r="T535" s="54">
        <f t="shared" si="424"/>
        <v>0.68769230769230771</v>
      </c>
      <c r="U535" s="54"/>
      <c r="V535" s="53">
        <f t="shared" si="425"/>
        <v>19157.142857142855</v>
      </c>
      <c r="W535" s="54"/>
    </row>
    <row r="536" spans="1:23" x14ac:dyDescent="0.3">
      <c r="A536" s="8" t="s">
        <v>770</v>
      </c>
      <c r="B536" s="5" t="s">
        <v>771</v>
      </c>
      <c r="C536" s="46" t="s">
        <v>2651</v>
      </c>
      <c r="D536" s="46" t="s">
        <v>2652</v>
      </c>
      <c r="E536" s="46" t="s">
        <v>574</v>
      </c>
      <c r="F536" s="46" t="s">
        <v>311</v>
      </c>
      <c r="G536" s="46" t="s">
        <v>1960</v>
      </c>
      <c r="H536" s="47"/>
      <c r="I536" s="47" t="s">
        <v>1872</v>
      </c>
      <c r="J536" s="48" t="s">
        <v>11</v>
      </c>
      <c r="K536" s="45" t="s">
        <v>11</v>
      </c>
      <c r="L536" s="49">
        <v>13000</v>
      </c>
      <c r="M536" s="50">
        <v>34200</v>
      </c>
      <c r="N536" s="51">
        <f t="shared" si="420"/>
        <v>2.6307692307692307</v>
      </c>
      <c r="O536" s="51" t="str">
        <f t="shared" si="421"/>
        <v>120% equal &amp; above</v>
      </c>
      <c r="P536" s="50">
        <f t="shared" si="422"/>
        <v>36642.857142857138</v>
      </c>
      <c r="Q536" s="51">
        <f t="shared" si="423"/>
        <v>2.8186813186813184</v>
      </c>
      <c r="R536" s="57">
        <v>87060</v>
      </c>
      <c r="S536" s="53">
        <v>58720</v>
      </c>
      <c r="T536" s="54">
        <f t="shared" si="424"/>
        <v>0.67447737192740642</v>
      </c>
      <c r="U536" s="54"/>
      <c r="V536" s="53">
        <f t="shared" si="425"/>
        <v>62914.285714285717</v>
      </c>
      <c r="W536" s="54"/>
    </row>
    <row r="537" spans="1:23" x14ac:dyDescent="0.3">
      <c r="A537" s="8" t="s">
        <v>374</v>
      </c>
      <c r="B537" s="5" t="s">
        <v>375</v>
      </c>
      <c r="C537" s="46" t="s">
        <v>2684</v>
      </c>
      <c r="D537" s="46" t="s">
        <v>2685</v>
      </c>
      <c r="E537" s="46" t="s">
        <v>311</v>
      </c>
      <c r="F537" s="46" t="s">
        <v>311</v>
      </c>
      <c r="G537" s="46" t="s">
        <v>1902</v>
      </c>
      <c r="H537" s="47"/>
      <c r="I537" s="47" t="s">
        <v>1872</v>
      </c>
      <c r="J537" s="48" t="s">
        <v>11</v>
      </c>
      <c r="K537" s="45"/>
      <c r="L537" s="49">
        <v>100000</v>
      </c>
      <c r="M537" s="50">
        <v>81390</v>
      </c>
      <c r="N537" s="51">
        <f t="shared" si="420"/>
        <v>0.81389999999999996</v>
      </c>
      <c r="O537" s="51" t="str">
        <f t="shared" si="421"/>
        <v>&gt;=80%-&lt;100%</v>
      </c>
      <c r="P537" s="50">
        <f t="shared" si="422"/>
        <v>87203.57142857142</v>
      </c>
      <c r="Q537" s="51">
        <f t="shared" si="423"/>
        <v>0.87203571428571425</v>
      </c>
      <c r="R537" s="57"/>
      <c r="S537" s="53">
        <v>41550</v>
      </c>
      <c r="T537" s="54">
        <f t="shared" si="424"/>
        <v>2</v>
      </c>
      <c r="U537" s="54"/>
      <c r="V537" s="53">
        <f t="shared" si="425"/>
        <v>44517.857142857138</v>
      </c>
      <c r="W537" s="54"/>
    </row>
    <row r="538" spans="1:23" x14ac:dyDescent="0.3">
      <c r="A538" s="8" t="s">
        <v>571</v>
      </c>
      <c r="B538" s="5" t="s">
        <v>572</v>
      </c>
      <c r="C538" s="46" t="s">
        <v>582</v>
      </c>
      <c r="D538" s="46" t="s">
        <v>583</v>
      </c>
      <c r="E538" s="46" t="s">
        <v>574</v>
      </c>
      <c r="F538" s="46" t="s">
        <v>311</v>
      </c>
      <c r="G538" s="46" t="s">
        <v>1883</v>
      </c>
      <c r="H538" s="47"/>
      <c r="I538" s="47" t="s">
        <v>1872</v>
      </c>
      <c r="J538" s="48" t="s">
        <v>11</v>
      </c>
      <c r="K538" s="45"/>
      <c r="L538" s="49">
        <v>100000</v>
      </c>
      <c r="M538" s="50">
        <v>57320</v>
      </c>
      <c r="N538" s="51">
        <f t="shared" si="420"/>
        <v>0.57320000000000004</v>
      </c>
      <c r="O538" s="51" t="str">
        <f t="shared" si="421"/>
        <v>&gt;=50%-&lt;80%</v>
      </c>
      <c r="P538" s="50">
        <f t="shared" si="422"/>
        <v>61414.28571428571</v>
      </c>
      <c r="Q538" s="51">
        <f t="shared" si="423"/>
        <v>0.6141428571428571</v>
      </c>
      <c r="R538" s="57"/>
      <c r="S538" s="53">
        <v>0</v>
      </c>
      <c r="T538" s="54">
        <f t="shared" si="424"/>
        <v>2</v>
      </c>
      <c r="U538" s="54"/>
      <c r="V538" s="53">
        <f t="shared" si="425"/>
        <v>0</v>
      </c>
      <c r="W538" s="54"/>
    </row>
    <row r="539" spans="1:23" x14ac:dyDescent="0.3">
      <c r="A539" s="8" t="s">
        <v>685</v>
      </c>
      <c r="B539" s="5" t="s">
        <v>686</v>
      </c>
      <c r="C539" s="46" t="s">
        <v>1504</v>
      </c>
      <c r="D539" s="46" t="s">
        <v>268</v>
      </c>
      <c r="E539" s="46" t="s">
        <v>311</v>
      </c>
      <c r="F539" s="46" t="s">
        <v>311</v>
      </c>
      <c r="G539" s="46" t="s">
        <v>1958</v>
      </c>
      <c r="H539" s="47"/>
      <c r="I539" s="47" t="s">
        <v>1872</v>
      </c>
      <c r="J539" s="48" t="s">
        <v>11</v>
      </c>
      <c r="K539" s="45"/>
      <c r="L539" s="49">
        <v>100000</v>
      </c>
      <c r="M539" s="50">
        <v>107260</v>
      </c>
      <c r="N539" s="51">
        <f t="shared" si="420"/>
        <v>1.0726</v>
      </c>
      <c r="O539" s="51" t="str">
        <f t="shared" si="421"/>
        <v>&gt;=100%- &lt;120%</v>
      </c>
      <c r="P539" s="50">
        <f t="shared" si="422"/>
        <v>114921.42857142858</v>
      </c>
      <c r="Q539" s="51">
        <f t="shared" si="423"/>
        <v>1.1492142857142857</v>
      </c>
      <c r="R539" s="57"/>
      <c r="S539" s="53">
        <v>9040</v>
      </c>
      <c r="T539" s="54">
        <f t="shared" si="424"/>
        <v>2</v>
      </c>
      <c r="U539" s="54"/>
      <c r="V539" s="53">
        <f t="shared" si="425"/>
        <v>9685.7142857142844</v>
      </c>
      <c r="W539" s="54"/>
    </row>
    <row r="540" spans="1:23" x14ac:dyDescent="0.3">
      <c r="A540" s="8" t="s">
        <v>785</v>
      </c>
      <c r="B540" s="5" t="s">
        <v>786</v>
      </c>
      <c r="C540" s="46" t="s">
        <v>1253</v>
      </c>
      <c r="D540" s="46" t="s">
        <v>1254</v>
      </c>
      <c r="E540" s="46" t="s">
        <v>789</v>
      </c>
      <c r="F540" s="46" t="s">
        <v>311</v>
      </c>
      <c r="G540" s="46" t="s">
        <v>1946</v>
      </c>
      <c r="H540" s="47"/>
      <c r="I540" s="47" t="s">
        <v>1872</v>
      </c>
      <c r="J540" s="48" t="s">
        <v>11</v>
      </c>
      <c r="K540" s="45"/>
      <c r="L540" s="49">
        <v>100000</v>
      </c>
      <c r="M540" s="50">
        <v>109930</v>
      </c>
      <c r="N540" s="51">
        <f t="shared" ref="N540:N550" si="426">IFERROR(M540/L540,2)</f>
        <v>1.0992999999999999</v>
      </c>
      <c r="O540" s="51" t="str">
        <f t="shared" ref="O540:O550" si="427">IF(N540&gt;=120%, "120% equal &amp; above", IF(N540&gt;=100%,"&gt;=100%- &lt;120%",IF(N540&gt;=80%,"&gt;=80%-&lt;100%",IF(N540&gt;=50%,"&gt;=50%-&lt;80%",IF(N540&gt;=20%,"&gt;=20%-&lt;50%","&lt;20%")))))</f>
        <v>&gt;=100%- &lt;120%</v>
      </c>
      <c r="P540" s="50">
        <f t="shared" ref="P540:P550" si="428">M540/$B$3*$B$2</f>
        <v>117782.14285714286</v>
      </c>
      <c r="Q540" s="51">
        <f t="shared" ref="Q540:Q550" si="429">IFERROR(P540/L540,2)</f>
        <v>1.1778214285714286</v>
      </c>
      <c r="R540" s="57"/>
      <c r="S540" s="53">
        <v>0</v>
      </c>
      <c r="T540" s="54">
        <f t="shared" ref="T540:T550" si="430">IFERROR(S540/R540,2)</f>
        <v>2</v>
      </c>
      <c r="U540" s="54"/>
      <c r="V540" s="53">
        <f t="shared" ref="V540:V550" si="431">S540/$B$3*$B$2</f>
        <v>0</v>
      </c>
      <c r="W540" s="54"/>
    </row>
    <row r="541" spans="1:23" x14ac:dyDescent="0.3">
      <c r="A541" s="8" t="s">
        <v>374</v>
      </c>
      <c r="B541" s="5" t="s">
        <v>375</v>
      </c>
      <c r="C541" s="46" t="s">
        <v>1466</v>
      </c>
      <c r="D541" s="46" t="s">
        <v>1467</v>
      </c>
      <c r="E541" s="46" t="s">
        <v>311</v>
      </c>
      <c r="F541" s="46" t="s">
        <v>311</v>
      </c>
      <c r="G541" s="46" t="s">
        <v>1901</v>
      </c>
      <c r="H541" s="47"/>
      <c r="I541" s="47" t="s">
        <v>1872</v>
      </c>
      <c r="J541" s="48" t="s">
        <v>11</v>
      </c>
      <c r="K541" s="45"/>
      <c r="L541" s="49">
        <v>100000</v>
      </c>
      <c r="M541" s="50">
        <v>116685</v>
      </c>
      <c r="N541" s="51">
        <f t="shared" si="426"/>
        <v>1.1668499999999999</v>
      </c>
      <c r="O541" s="51" t="str">
        <f t="shared" si="427"/>
        <v>&gt;=100%- &lt;120%</v>
      </c>
      <c r="P541" s="50">
        <f t="shared" si="428"/>
        <v>125019.64285714286</v>
      </c>
      <c r="Q541" s="51">
        <f t="shared" si="429"/>
        <v>1.2501964285714287</v>
      </c>
      <c r="R541" s="57"/>
      <c r="S541" s="53">
        <v>0</v>
      </c>
      <c r="T541" s="54">
        <f t="shared" si="430"/>
        <v>2</v>
      </c>
      <c r="U541" s="54"/>
      <c r="V541" s="53">
        <f t="shared" si="431"/>
        <v>0</v>
      </c>
      <c r="W541" s="54"/>
    </row>
    <row r="542" spans="1:23" x14ac:dyDescent="0.3">
      <c r="A542" s="8" t="s">
        <v>374</v>
      </c>
      <c r="B542" s="5" t="s">
        <v>375</v>
      </c>
      <c r="C542" s="46" t="s">
        <v>1549</v>
      </c>
      <c r="D542" s="46" t="s">
        <v>1550</v>
      </c>
      <c r="E542" s="46" t="s">
        <v>311</v>
      </c>
      <c r="F542" s="46" t="s">
        <v>311</v>
      </c>
      <c r="G542" s="46" t="s">
        <v>1900</v>
      </c>
      <c r="H542" s="47"/>
      <c r="I542" s="47" t="s">
        <v>1872</v>
      </c>
      <c r="J542" s="48" t="s">
        <v>11</v>
      </c>
      <c r="K542" s="45"/>
      <c r="L542" s="49">
        <v>100000</v>
      </c>
      <c r="M542" s="50">
        <v>58685</v>
      </c>
      <c r="N542" s="51">
        <f t="shared" si="426"/>
        <v>0.58684999999999998</v>
      </c>
      <c r="O542" s="51" t="str">
        <f t="shared" si="427"/>
        <v>&gt;=50%-&lt;80%</v>
      </c>
      <c r="P542" s="50">
        <f t="shared" si="428"/>
        <v>62876.785714285717</v>
      </c>
      <c r="Q542" s="51">
        <f t="shared" si="429"/>
        <v>0.62876785714285721</v>
      </c>
      <c r="R542" s="57"/>
      <c r="S542" s="53">
        <v>21240</v>
      </c>
      <c r="T542" s="54">
        <f t="shared" si="430"/>
        <v>2</v>
      </c>
      <c r="U542" s="54"/>
      <c r="V542" s="53">
        <f t="shared" si="431"/>
        <v>22757.142857142855</v>
      </c>
      <c r="W542" s="54"/>
    </row>
    <row r="543" spans="1:23" x14ac:dyDescent="0.3">
      <c r="A543" s="8" t="s">
        <v>785</v>
      </c>
      <c r="B543" s="5" t="s">
        <v>786</v>
      </c>
      <c r="C543" s="46" t="s">
        <v>1297</v>
      </c>
      <c r="D543" s="46" t="s">
        <v>1298</v>
      </c>
      <c r="E543" s="46" t="s">
        <v>789</v>
      </c>
      <c r="F543" s="46" t="s">
        <v>311</v>
      </c>
      <c r="G543" s="46" t="s">
        <v>1952</v>
      </c>
      <c r="H543" s="47"/>
      <c r="I543" s="47" t="s">
        <v>1872</v>
      </c>
      <c r="J543" s="48" t="s">
        <v>11</v>
      </c>
      <c r="K543" s="45"/>
      <c r="L543" s="49">
        <v>100000</v>
      </c>
      <c r="M543" s="50">
        <v>121555</v>
      </c>
      <c r="N543" s="51">
        <f t="shared" si="426"/>
        <v>1.2155499999999999</v>
      </c>
      <c r="O543" s="51" t="str">
        <f t="shared" si="427"/>
        <v>120% equal &amp; above</v>
      </c>
      <c r="P543" s="50">
        <f t="shared" si="428"/>
        <v>130237.5</v>
      </c>
      <c r="Q543" s="51">
        <f t="shared" si="429"/>
        <v>1.3023750000000001</v>
      </c>
      <c r="R543" s="57"/>
      <c r="S543" s="53">
        <v>15830</v>
      </c>
      <c r="T543" s="54">
        <f t="shared" si="430"/>
        <v>2</v>
      </c>
      <c r="U543" s="54"/>
      <c r="V543" s="53">
        <f t="shared" si="431"/>
        <v>16960.714285714286</v>
      </c>
      <c r="W543" s="54"/>
    </row>
    <row r="544" spans="1:23" x14ac:dyDescent="0.3">
      <c r="A544" s="8" t="s">
        <v>785</v>
      </c>
      <c r="B544" s="5" t="s">
        <v>786</v>
      </c>
      <c r="C544" s="46" t="s">
        <v>1062</v>
      </c>
      <c r="D544" s="46" t="s">
        <v>217</v>
      </c>
      <c r="E544" s="46" t="s">
        <v>789</v>
      </c>
      <c r="F544" s="46" t="s">
        <v>311</v>
      </c>
      <c r="G544" s="46" t="s">
        <v>1951</v>
      </c>
      <c r="H544" s="47"/>
      <c r="I544" s="47" t="s">
        <v>1872</v>
      </c>
      <c r="J544" s="48" t="s">
        <v>11</v>
      </c>
      <c r="K544" s="45"/>
      <c r="L544" s="49">
        <v>100000</v>
      </c>
      <c r="M544" s="50">
        <v>52390</v>
      </c>
      <c r="N544" s="51">
        <f t="shared" si="426"/>
        <v>0.52390000000000003</v>
      </c>
      <c r="O544" s="51" t="str">
        <f t="shared" si="427"/>
        <v>&gt;=50%-&lt;80%</v>
      </c>
      <c r="P544" s="50">
        <f t="shared" si="428"/>
        <v>56132.142857142862</v>
      </c>
      <c r="Q544" s="51">
        <f t="shared" si="429"/>
        <v>0.56132142857142864</v>
      </c>
      <c r="R544" s="57"/>
      <c r="S544" s="53">
        <v>4050</v>
      </c>
      <c r="T544" s="54">
        <f t="shared" si="430"/>
        <v>2</v>
      </c>
      <c r="U544" s="54"/>
      <c r="V544" s="53">
        <f t="shared" si="431"/>
        <v>4339.2857142857138</v>
      </c>
      <c r="W544" s="54"/>
    </row>
    <row r="545" spans="1:23" x14ac:dyDescent="0.3">
      <c r="A545" s="8" t="s">
        <v>415</v>
      </c>
      <c r="B545" s="5" t="s">
        <v>416</v>
      </c>
      <c r="C545" s="46" t="s">
        <v>1810</v>
      </c>
      <c r="D545" s="46" t="s">
        <v>1811</v>
      </c>
      <c r="E545" s="46" t="s">
        <v>310</v>
      </c>
      <c r="F545" s="46" t="s">
        <v>311</v>
      </c>
      <c r="G545" s="46" t="s">
        <v>1905</v>
      </c>
      <c r="H545" s="47"/>
      <c r="I545" s="47" t="s">
        <v>1872</v>
      </c>
      <c r="J545" s="48" t="s">
        <v>11</v>
      </c>
      <c r="K545" s="45"/>
      <c r="L545" s="49">
        <v>100000</v>
      </c>
      <c r="M545" s="50">
        <v>14875</v>
      </c>
      <c r="N545" s="51">
        <f t="shared" si="426"/>
        <v>0.14874999999999999</v>
      </c>
      <c r="O545" s="51" t="str">
        <f t="shared" si="427"/>
        <v>&lt;20%</v>
      </c>
      <c r="P545" s="50">
        <f t="shared" si="428"/>
        <v>15937.5</v>
      </c>
      <c r="Q545" s="51">
        <f t="shared" si="429"/>
        <v>0.15937499999999999</v>
      </c>
      <c r="R545" s="57"/>
      <c r="S545" s="53">
        <v>0</v>
      </c>
      <c r="T545" s="54">
        <f t="shared" si="430"/>
        <v>2</v>
      </c>
      <c r="U545" s="54"/>
      <c r="V545" s="53">
        <f t="shared" si="431"/>
        <v>0</v>
      </c>
      <c r="W545" s="54"/>
    </row>
    <row r="546" spans="1:23" x14ac:dyDescent="0.3">
      <c r="A546" s="8" t="s">
        <v>680</v>
      </c>
      <c r="B546" s="5" t="s">
        <v>681</v>
      </c>
      <c r="C546" s="46" t="s">
        <v>1088</v>
      </c>
      <c r="D546" s="46" t="s">
        <v>90</v>
      </c>
      <c r="E546" s="46" t="s">
        <v>311</v>
      </c>
      <c r="F546" s="46" t="s">
        <v>311</v>
      </c>
      <c r="G546" s="46" t="s">
        <v>1931</v>
      </c>
      <c r="H546" s="47"/>
      <c r="I546" s="47" t="s">
        <v>1872</v>
      </c>
      <c r="J546" s="48" t="s">
        <v>11</v>
      </c>
      <c r="K546" s="45" t="s">
        <v>11</v>
      </c>
      <c r="L546" s="49">
        <v>50000</v>
      </c>
      <c r="M546" s="50">
        <v>55265</v>
      </c>
      <c r="N546" s="51">
        <f t="shared" si="426"/>
        <v>1.1052999999999999</v>
      </c>
      <c r="O546" s="51" t="str">
        <f t="shared" si="427"/>
        <v>&gt;=100%- &lt;120%</v>
      </c>
      <c r="P546" s="50">
        <f t="shared" si="428"/>
        <v>59212.5</v>
      </c>
      <c r="Q546" s="51">
        <f t="shared" si="429"/>
        <v>1.18425</v>
      </c>
      <c r="R546" s="57">
        <v>50000</v>
      </c>
      <c r="S546" s="53">
        <v>69250</v>
      </c>
      <c r="T546" s="54">
        <f t="shared" si="430"/>
        <v>1.385</v>
      </c>
      <c r="U546" s="54"/>
      <c r="V546" s="53">
        <f t="shared" si="431"/>
        <v>74196.42857142858</v>
      </c>
      <c r="W546" s="54"/>
    </row>
    <row r="547" spans="1:23" x14ac:dyDescent="0.3">
      <c r="A547" s="8" t="s">
        <v>374</v>
      </c>
      <c r="B547" s="5" t="s">
        <v>375</v>
      </c>
      <c r="C547" s="46" t="s">
        <v>2313</v>
      </c>
      <c r="D547" s="46" t="s">
        <v>164</v>
      </c>
      <c r="E547" s="46" t="s">
        <v>311</v>
      </c>
      <c r="F547" s="46" t="s">
        <v>311</v>
      </c>
      <c r="G547" s="46" t="s">
        <v>1936</v>
      </c>
      <c r="H547" s="47"/>
      <c r="I547" s="47" t="s">
        <v>1872</v>
      </c>
      <c r="J547" s="48" t="s">
        <v>11</v>
      </c>
      <c r="K547" s="45" t="s">
        <v>11</v>
      </c>
      <c r="L547" s="49">
        <v>50000</v>
      </c>
      <c r="M547" s="50">
        <v>28410</v>
      </c>
      <c r="N547" s="51">
        <f t="shared" si="426"/>
        <v>0.56820000000000004</v>
      </c>
      <c r="O547" s="51" t="str">
        <f t="shared" si="427"/>
        <v>&gt;=50%-&lt;80%</v>
      </c>
      <c r="P547" s="50">
        <f t="shared" si="428"/>
        <v>30439.285714285714</v>
      </c>
      <c r="Q547" s="51">
        <f t="shared" si="429"/>
        <v>0.60878571428571426</v>
      </c>
      <c r="R547" s="57">
        <v>50000</v>
      </c>
      <c r="S547" s="53">
        <v>24470</v>
      </c>
      <c r="T547" s="54">
        <f t="shared" si="430"/>
        <v>0.4894</v>
      </c>
      <c r="U547" s="54"/>
      <c r="V547" s="53">
        <f t="shared" si="431"/>
        <v>26217.857142857145</v>
      </c>
      <c r="W547" s="54"/>
    </row>
    <row r="548" spans="1:23" x14ac:dyDescent="0.3">
      <c r="A548" s="8" t="s">
        <v>374</v>
      </c>
      <c r="B548" s="5" t="s">
        <v>375</v>
      </c>
      <c r="C548" s="46" t="s">
        <v>1140</v>
      </c>
      <c r="D548" s="46" t="s">
        <v>1141</v>
      </c>
      <c r="E548" s="46" t="s">
        <v>311</v>
      </c>
      <c r="F548" s="46" t="s">
        <v>311</v>
      </c>
      <c r="G548" s="46" t="s">
        <v>1937</v>
      </c>
      <c r="H548" s="47"/>
      <c r="I548" s="47" t="s">
        <v>1872</v>
      </c>
      <c r="J548" s="48" t="s">
        <v>11</v>
      </c>
      <c r="K548" s="45" t="s">
        <v>11</v>
      </c>
      <c r="L548" s="49">
        <v>50000</v>
      </c>
      <c r="M548" s="50">
        <v>54570</v>
      </c>
      <c r="N548" s="51">
        <f t="shared" si="426"/>
        <v>1.0913999999999999</v>
      </c>
      <c r="O548" s="51" t="str">
        <f t="shared" si="427"/>
        <v>&gt;=100%- &lt;120%</v>
      </c>
      <c r="P548" s="50">
        <f t="shared" si="428"/>
        <v>58467.857142857138</v>
      </c>
      <c r="Q548" s="51">
        <f t="shared" si="429"/>
        <v>1.1693571428571428</v>
      </c>
      <c r="R548" s="57">
        <v>50000</v>
      </c>
      <c r="S548" s="53">
        <v>22440</v>
      </c>
      <c r="T548" s="54">
        <f t="shared" si="430"/>
        <v>0.44879999999999998</v>
      </c>
      <c r="U548" s="54"/>
      <c r="V548" s="53">
        <f t="shared" si="431"/>
        <v>24042.857142857145</v>
      </c>
      <c r="W548" s="54"/>
    </row>
    <row r="549" spans="1:23" x14ac:dyDescent="0.3">
      <c r="A549" s="8" t="s">
        <v>770</v>
      </c>
      <c r="B549" s="5" t="s">
        <v>771</v>
      </c>
      <c r="C549" s="46" t="s">
        <v>1345</v>
      </c>
      <c r="D549" s="46" t="s">
        <v>46</v>
      </c>
      <c r="E549" s="46" t="s">
        <v>574</v>
      </c>
      <c r="F549" s="46" t="s">
        <v>311</v>
      </c>
      <c r="G549" s="46" t="s">
        <v>1964</v>
      </c>
      <c r="H549" s="47"/>
      <c r="I549" s="47" t="s">
        <v>1872</v>
      </c>
      <c r="J549" s="48" t="s">
        <v>11</v>
      </c>
      <c r="K549" s="45" t="s">
        <v>11</v>
      </c>
      <c r="L549" s="49">
        <v>50000</v>
      </c>
      <c r="M549" s="50">
        <v>43520</v>
      </c>
      <c r="N549" s="51">
        <f t="shared" si="426"/>
        <v>0.87039999999999995</v>
      </c>
      <c r="O549" s="51" t="str">
        <f t="shared" si="427"/>
        <v>&gt;=80%-&lt;100%</v>
      </c>
      <c r="P549" s="50">
        <f t="shared" si="428"/>
        <v>46628.571428571428</v>
      </c>
      <c r="Q549" s="51">
        <f t="shared" si="429"/>
        <v>0.9325714285714285</v>
      </c>
      <c r="R549" s="57">
        <v>50000</v>
      </c>
      <c r="S549" s="53">
        <v>6570</v>
      </c>
      <c r="T549" s="54">
        <f t="shared" si="430"/>
        <v>0.13139999999999999</v>
      </c>
      <c r="U549" s="54"/>
      <c r="V549" s="53">
        <f t="shared" si="431"/>
        <v>7039.2857142857138</v>
      </c>
      <c r="W549" s="54"/>
    </row>
    <row r="550" spans="1:23" x14ac:dyDescent="0.3">
      <c r="A550" s="8" t="s">
        <v>770</v>
      </c>
      <c r="B550" s="5" t="s">
        <v>771</v>
      </c>
      <c r="C550" s="46" t="s">
        <v>772</v>
      </c>
      <c r="D550" s="46" t="s">
        <v>773</v>
      </c>
      <c r="E550" s="46" t="s">
        <v>574</v>
      </c>
      <c r="F550" s="46" t="s">
        <v>311</v>
      </c>
      <c r="G550" s="46" t="s">
        <v>1888</v>
      </c>
      <c r="H550" s="47"/>
      <c r="I550" s="47" t="s">
        <v>1872</v>
      </c>
      <c r="J550" s="48" t="s">
        <v>11</v>
      </c>
      <c r="K550" s="45" t="s">
        <v>11</v>
      </c>
      <c r="L550" s="49">
        <v>50000</v>
      </c>
      <c r="M550" s="50">
        <v>39425</v>
      </c>
      <c r="N550" s="51">
        <f t="shared" si="426"/>
        <v>0.78849999999999998</v>
      </c>
      <c r="O550" s="51" t="str">
        <f t="shared" si="427"/>
        <v>&gt;=50%-&lt;80%</v>
      </c>
      <c r="P550" s="50">
        <f t="shared" si="428"/>
        <v>42241.071428571428</v>
      </c>
      <c r="Q550" s="51">
        <f t="shared" si="429"/>
        <v>0.8448214285714285</v>
      </c>
      <c r="R550" s="57">
        <v>50000</v>
      </c>
      <c r="S550" s="53">
        <v>6570</v>
      </c>
      <c r="T550" s="54">
        <f t="shared" si="430"/>
        <v>0.13139999999999999</v>
      </c>
      <c r="U550" s="54"/>
      <c r="V550" s="53">
        <f t="shared" si="431"/>
        <v>7039.2857142857138</v>
      </c>
      <c r="W550" s="54"/>
    </row>
    <row r="551" spans="1:23" x14ac:dyDescent="0.3">
      <c r="A551" s="8" t="s">
        <v>680</v>
      </c>
      <c r="B551" s="5" t="s">
        <v>681</v>
      </c>
      <c r="C551" s="46" t="s">
        <v>693</v>
      </c>
      <c r="D551" s="46" t="s">
        <v>694</v>
      </c>
      <c r="E551" s="46" t="s">
        <v>311</v>
      </c>
      <c r="F551" s="46" t="s">
        <v>311</v>
      </c>
      <c r="G551" s="46" t="s">
        <v>1931</v>
      </c>
      <c r="H551" s="47"/>
      <c r="I551" s="47" t="s">
        <v>1872</v>
      </c>
      <c r="J551" s="48" t="s">
        <v>11</v>
      </c>
      <c r="K551" s="45" t="s">
        <v>11</v>
      </c>
      <c r="L551" s="49">
        <v>50000</v>
      </c>
      <c r="M551" s="50">
        <v>16180</v>
      </c>
      <c r="N551" s="51">
        <f t="shared" ref="N551:N560" si="432">IFERROR(M551/L551,2)</f>
        <v>0.3236</v>
      </c>
      <c r="O551" s="51" t="str">
        <f t="shared" ref="O551:O560" si="433">IF(N551&gt;=120%, "120% equal &amp; above", IF(N551&gt;=100%,"&gt;=100%- &lt;120%",IF(N551&gt;=80%,"&gt;=80%-&lt;100%",IF(N551&gt;=50%,"&gt;=50%-&lt;80%",IF(N551&gt;=20%,"&gt;=20%-&lt;50%","&lt;20%")))))</f>
        <v>&gt;=20%-&lt;50%</v>
      </c>
      <c r="P551" s="50">
        <f t="shared" ref="P551:P560" si="434">M551/$B$3*$B$2</f>
        <v>17335.714285714286</v>
      </c>
      <c r="Q551" s="51">
        <f t="shared" ref="Q551:Q560" si="435">IFERROR(P551/L551,2)</f>
        <v>0.3467142857142857</v>
      </c>
      <c r="R551" s="57">
        <v>50000</v>
      </c>
      <c r="S551" s="53">
        <v>6570</v>
      </c>
      <c r="T551" s="54">
        <f t="shared" ref="T551:T560" si="436">IFERROR(S551/R551,2)</f>
        <v>0.13139999999999999</v>
      </c>
      <c r="U551" s="54"/>
      <c r="V551" s="53">
        <f t="shared" ref="V551:V560" si="437">S551/$B$3*$B$2</f>
        <v>7039.2857142857138</v>
      </c>
      <c r="W551" s="54"/>
    </row>
    <row r="552" spans="1:23" x14ac:dyDescent="0.3">
      <c r="A552" s="8" t="s">
        <v>571</v>
      </c>
      <c r="B552" s="5" t="s">
        <v>572</v>
      </c>
      <c r="C552" s="46" t="s">
        <v>1411</v>
      </c>
      <c r="D552" s="46" t="s">
        <v>269</v>
      </c>
      <c r="E552" s="46" t="s">
        <v>574</v>
      </c>
      <c r="F552" s="46" t="s">
        <v>311</v>
      </c>
      <c r="G552" s="46" t="s">
        <v>1887</v>
      </c>
      <c r="H552" s="47"/>
      <c r="I552" s="47" t="s">
        <v>1872</v>
      </c>
      <c r="J552" s="48" t="s">
        <v>11</v>
      </c>
      <c r="K552" s="45" t="s">
        <v>11</v>
      </c>
      <c r="L552" s="49">
        <v>50000</v>
      </c>
      <c r="M552" s="50">
        <v>37600</v>
      </c>
      <c r="N552" s="51">
        <f t="shared" si="432"/>
        <v>0.752</v>
      </c>
      <c r="O552" s="51" t="str">
        <f t="shared" si="433"/>
        <v>&gt;=50%-&lt;80%</v>
      </c>
      <c r="P552" s="50">
        <f t="shared" si="434"/>
        <v>40285.71428571429</v>
      </c>
      <c r="Q552" s="51">
        <f t="shared" si="435"/>
        <v>0.80571428571428583</v>
      </c>
      <c r="R552" s="57">
        <v>50000</v>
      </c>
      <c r="S552" s="53">
        <v>7820</v>
      </c>
      <c r="T552" s="54">
        <f t="shared" si="436"/>
        <v>0.15640000000000001</v>
      </c>
      <c r="U552" s="54"/>
      <c r="V552" s="53">
        <f t="shared" si="437"/>
        <v>8378.5714285714275</v>
      </c>
      <c r="W552" s="54"/>
    </row>
    <row r="553" spans="1:23" x14ac:dyDescent="0.3">
      <c r="A553" s="8" t="s">
        <v>785</v>
      </c>
      <c r="B553" s="5" t="s">
        <v>786</v>
      </c>
      <c r="C553" s="46" t="s">
        <v>886</v>
      </c>
      <c r="D553" s="46" t="s">
        <v>887</v>
      </c>
      <c r="E553" s="46" t="s">
        <v>789</v>
      </c>
      <c r="F553" s="46" t="s">
        <v>311</v>
      </c>
      <c r="G553" s="46" t="s">
        <v>1948</v>
      </c>
      <c r="H553" s="47"/>
      <c r="I553" s="47" t="s">
        <v>1872</v>
      </c>
      <c r="J553" s="48" t="s">
        <v>11</v>
      </c>
      <c r="K553" s="45" t="s">
        <v>11</v>
      </c>
      <c r="L553" s="49">
        <v>40000</v>
      </c>
      <c r="M553" s="50">
        <v>26250</v>
      </c>
      <c r="N553" s="51">
        <f t="shared" si="432"/>
        <v>0.65625</v>
      </c>
      <c r="O553" s="51" t="str">
        <f t="shared" si="433"/>
        <v>&gt;=50%-&lt;80%</v>
      </c>
      <c r="P553" s="50">
        <f t="shared" si="434"/>
        <v>28125</v>
      </c>
      <c r="Q553" s="51">
        <f t="shared" si="435"/>
        <v>0.703125</v>
      </c>
      <c r="R553" s="57">
        <v>60000</v>
      </c>
      <c r="S553" s="53">
        <v>8200</v>
      </c>
      <c r="T553" s="54">
        <f t="shared" si="436"/>
        <v>0.13666666666666666</v>
      </c>
      <c r="U553" s="54"/>
      <c r="V553" s="53">
        <f t="shared" si="437"/>
        <v>8785.7142857142844</v>
      </c>
      <c r="W553" s="54"/>
    </row>
    <row r="554" spans="1:23" x14ac:dyDescent="0.3">
      <c r="A554" s="8" t="s">
        <v>680</v>
      </c>
      <c r="B554" s="5" t="s">
        <v>681</v>
      </c>
      <c r="C554" s="46" t="s">
        <v>931</v>
      </c>
      <c r="D554" s="46" t="s">
        <v>177</v>
      </c>
      <c r="E554" s="46" t="s">
        <v>311</v>
      </c>
      <c r="F554" s="46" t="s">
        <v>311</v>
      </c>
      <c r="G554" s="46" t="s">
        <v>1931</v>
      </c>
      <c r="H554" s="47"/>
      <c r="I554" s="47" t="s">
        <v>1872</v>
      </c>
      <c r="J554" s="48" t="s">
        <v>11</v>
      </c>
      <c r="K554" s="45" t="s">
        <v>11</v>
      </c>
      <c r="L554" s="49">
        <v>50000</v>
      </c>
      <c r="M554" s="50">
        <v>23840</v>
      </c>
      <c r="N554" s="51">
        <f t="shared" si="432"/>
        <v>0.4768</v>
      </c>
      <c r="O554" s="51" t="str">
        <f t="shared" si="433"/>
        <v>&gt;=20%-&lt;50%</v>
      </c>
      <c r="P554" s="50">
        <f t="shared" si="434"/>
        <v>25542.857142857145</v>
      </c>
      <c r="Q554" s="51">
        <f t="shared" si="435"/>
        <v>0.5108571428571429</v>
      </c>
      <c r="R554" s="57">
        <v>50000</v>
      </c>
      <c r="S554" s="53">
        <v>6570</v>
      </c>
      <c r="T554" s="54">
        <f t="shared" si="436"/>
        <v>0.13139999999999999</v>
      </c>
      <c r="U554" s="54"/>
      <c r="V554" s="53">
        <f t="shared" si="437"/>
        <v>7039.2857142857138</v>
      </c>
      <c r="W554" s="54"/>
    </row>
    <row r="555" spans="1:23" x14ac:dyDescent="0.3">
      <c r="A555" s="8" t="s">
        <v>680</v>
      </c>
      <c r="B555" s="5" t="s">
        <v>681</v>
      </c>
      <c r="C555" s="46" t="s">
        <v>1852</v>
      </c>
      <c r="D555" s="46" t="s">
        <v>1853</v>
      </c>
      <c r="E555" s="46" t="s">
        <v>311</v>
      </c>
      <c r="F555" s="46" t="s">
        <v>311</v>
      </c>
      <c r="G555" s="46" t="s">
        <v>1931</v>
      </c>
      <c r="H555" s="47"/>
      <c r="I555" s="47" t="s">
        <v>1872</v>
      </c>
      <c r="J555" s="48" t="s">
        <v>11</v>
      </c>
      <c r="K555" s="45" t="s">
        <v>11</v>
      </c>
      <c r="L555" s="49">
        <v>50000</v>
      </c>
      <c r="M555" s="50">
        <v>53140</v>
      </c>
      <c r="N555" s="51">
        <f t="shared" si="432"/>
        <v>1.0628</v>
      </c>
      <c r="O555" s="51" t="str">
        <f t="shared" si="433"/>
        <v>&gt;=100%- &lt;120%</v>
      </c>
      <c r="P555" s="50">
        <f t="shared" si="434"/>
        <v>56935.71428571429</v>
      </c>
      <c r="Q555" s="51">
        <f t="shared" si="435"/>
        <v>1.1387142857142858</v>
      </c>
      <c r="R555" s="57">
        <v>50000</v>
      </c>
      <c r="S555" s="53">
        <v>0</v>
      </c>
      <c r="T555" s="54">
        <f t="shared" si="436"/>
        <v>0</v>
      </c>
      <c r="U555" s="54"/>
      <c r="V555" s="53">
        <f t="shared" si="437"/>
        <v>0</v>
      </c>
      <c r="W555" s="54"/>
    </row>
    <row r="556" spans="1:23" x14ac:dyDescent="0.3">
      <c r="A556" s="8" t="s">
        <v>785</v>
      </c>
      <c r="B556" s="5" t="s">
        <v>786</v>
      </c>
      <c r="C556" s="46" t="s">
        <v>852</v>
      </c>
      <c r="D556" s="46" t="s">
        <v>17</v>
      </c>
      <c r="E556" s="46" t="s">
        <v>789</v>
      </c>
      <c r="F556" s="46" t="s">
        <v>311</v>
      </c>
      <c r="G556" s="46" t="s">
        <v>1955</v>
      </c>
      <c r="H556" s="47"/>
      <c r="I556" s="47" t="s">
        <v>1872</v>
      </c>
      <c r="J556" s="48" t="s">
        <v>11</v>
      </c>
      <c r="K556" s="45" t="s">
        <v>11</v>
      </c>
      <c r="L556" s="49">
        <v>30000</v>
      </c>
      <c r="M556" s="50">
        <v>34090</v>
      </c>
      <c r="N556" s="51">
        <f t="shared" si="432"/>
        <v>1.1363333333333334</v>
      </c>
      <c r="O556" s="51" t="str">
        <f t="shared" si="433"/>
        <v>&gt;=100%- &lt;120%</v>
      </c>
      <c r="P556" s="50">
        <f t="shared" si="434"/>
        <v>36525</v>
      </c>
      <c r="Q556" s="51">
        <f t="shared" si="435"/>
        <v>1.2175</v>
      </c>
      <c r="R556" s="57">
        <v>70000</v>
      </c>
      <c r="S556" s="53">
        <v>0</v>
      </c>
      <c r="T556" s="54">
        <f t="shared" si="436"/>
        <v>0</v>
      </c>
      <c r="U556" s="54"/>
      <c r="V556" s="53">
        <f t="shared" si="437"/>
        <v>0</v>
      </c>
      <c r="W556" s="54"/>
    </row>
    <row r="557" spans="1:23" x14ac:dyDescent="0.3">
      <c r="A557" s="8" t="s">
        <v>680</v>
      </c>
      <c r="B557" s="5" t="s">
        <v>681</v>
      </c>
      <c r="C557" s="46" t="s">
        <v>691</v>
      </c>
      <c r="D557" s="46" t="s">
        <v>692</v>
      </c>
      <c r="E557" s="46" t="s">
        <v>311</v>
      </c>
      <c r="F557" s="46" t="s">
        <v>311</v>
      </c>
      <c r="G557" s="46" t="s">
        <v>1931</v>
      </c>
      <c r="H557" s="47"/>
      <c r="I557" s="47" t="s">
        <v>1872</v>
      </c>
      <c r="J557" s="48" t="s">
        <v>11</v>
      </c>
      <c r="K557" s="45" t="s">
        <v>11</v>
      </c>
      <c r="L557" s="49">
        <v>50000</v>
      </c>
      <c r="M557" s="50">
        <v>45000</v>
      </c>
      <c r="N557" s="51">
        <f t="shared" si="432"/>
        <v>0.9</v>
      </c>
      <c r="O557" s="51" t="str">
        <f t="shared" si="433"/>
        <v>&gt;=80%-&lt;100%</v>
      </c>
      <c r="P557" s="50">
        <f t="shared" si="434"/>
        <v>48214.28571428571</v>
      </c>
      <c r="Q557" s="51">
        <f t="shared" si="435"/>
        <v>0.96428571428571419</v>
      </c>
      <c r="R557" s="57">
        <v>50000</v>
      </c>
      <c r="S557" s="53">
        <v>17050</v>
      </c>
      <c r="T557" s="54">
        <f t="shared" si="436"/>
        <v>0.34100000000000003</v>
      </c>
      <c r="U557" s="54"/>
      <c r="V557" s="53">
        <f t="shared" si="437"/>
        <v>18267.857142857145</v>
      </c>
      <c r="W557" s="54"/>
    </row>
    <row r="558" spans="1:23" x14ac:dyDescent="0.3">
      <c r="A558" s="8" t="s">
        <v>776</v>
      </c>
      <c r="B558" s="5" t="s">
        <v>777</v>
      </c>
      <c r="C558" s="46" t="s">
        <v>1623</v>
      </c>
      <c r="D558" s="46" t="s">
        <v>1624</v>
      </c>
      <c r="E558" s="46" t="s">
        <v>574</v>
      </c>
      <c r="F558" s="46" t="s">
        <v>311</v>
      </c>
      <c r="G558" s="46" t="s">
        <v>1966</v>
      </c>
      <c r="H558" s="47"/>
      <c r="I558" s="47" t="s">
        <v>1872</v>
      </c>
      <c r="J558" s="48" t="s">
        <v>11</v>
      </c>
      <c r="K558" s="45" t="s">
        <v>11</v>
      </c>
      <c r="L558" s="49">
        <v>20000</v>
      </c>
      <c r="M558" s="50">
        <v>30830</v>
      </c>
      <c r="N558" s="51">
        <f t="shared" si="432"/>
        <v>1.5415000000000001</v>
      </c>
      <c r="O558" s="51" t="str">
        <f t="shared" si="433"/>
        <v>120% equal &amp; above</v>
      </c>
      <c r="P558" s="50">
        <f t="shared" si="434"/>
        <v>33032.142857142862</v>
      </c>
      <c r="Q558" s="51">
        <f t="shared" si="435"/>
        <v>1.6516071428571431</v>
      </c>
      <c r="R558" s="57">
        <v>80000</v>
      </c>
      <c r="S558" s="53">
        <v>48220</v>
      </c>
      <c r="T558" s="54">
        <f t="shared" si="436"/>
        <v>0.60275000000000001</v>
      </c>
      <c r="U558" s="54"/>
      <c r="V558" s="53">
        <f t="shared" si="437"/>
        <v>51664.28571428571</v>
      </c>
      <c r="W558" s="54"/>
    </row>
    <row r="559" spans="1:23" x14ac:dyDescent="0.3">
      <c r="A559" s="8" t="s">
        <v>785</v>
      </c>
      <c r="B559" s="5" t="s">
        <v>786</v>
      </c>
      <c r="C559" s="46" t="s">
        <v>2779</v>
      </c>
      <c r="D559" s="46" t="s">
        <v>2780</v>
      </c>
      <c r="E559" s="46" t="s">
        <v>789</v>
      </c>
      <c r="F559" s="46" t="s">
        <v>311</v>
      </c>
      <c r="G559" s="46" t="s">
        <v>1950</v>
      </c>
      <c r="H559" s="47"/>
      <c r="I559" s="47" t="s">
        <v>1872</v>
      </c>
      <c r="J559" s="48" t="s">
        <v>11</v>
      </c>
      <c r="K559" s="45" t="s">
        <v>11</v>
      </c>
      <c r="L559" s="49">
        <v>50000</v>
      </c>
      <c r="M559" s="50">
        <v>18225</v>
      </c>
      <c r="N559" s="51">
        <f t="shared" si="432"/>
        <v>0.36449999999999999</v>
      </c>
      <c r="O559" s="51" t="str">
        <f t="shared" si="433"/>
        <v>&gt;=20%-&lt;50%</v>
      </c>
      <c r="P559" s="50">
        <f t="shared" si="434"/>
        <v>19526.785714285714</v>
      </c>
      <c r="Q559" s="51">
        <f t="shared" si="435"/>
        <v>0.39053571428571426</v>
      </c>
      <c r="R559" s="57">
        <v>50000</v>
      </c>
      <c r="S559" s="53">
        <v>6470</v>
      </c>
      <c r="T559" s="54">
        <f t="shared" si="436"/>
        <v>0.12939999999999999</v>
      </c>
      <c r="U559" s="54"/>
      <c r="V559" s="53">
        <f t="shared" si="437"/>
        <v>6932.1428571428578</v>
      </c>
      <c r="W559" s="54"/>
    </row>
    <row r="560" spans="1:23" x14ac:dyDescent="0.3">
      <c r="A560" s="8" t="s">
        <v>585</v>
      </c>
      <c r="B560" s="5" t="s">
        <v>586</v>
      </c>
      <c r="C560" s="46" t="s">
        <v>1349</v>
      </c>
      <c r="D560" s="46" t="s">
        <v>122</v>
      </c>
      <c r="E560" s="46" t="s">
        <v>589</v>
      </c>
      <c r="F560" s="46" t="s">
        <v>311</v>
      </c>
      <c r="G560" s="46" t="s">
        <v>1921</v>
      </c>
      <c r="H560" s="47"/>
      <c r="I560" s="47" t="s">
        <v>1872</v>
      </c>
      <c r="J560" s="48" t="s">
        <v>11</v>
      </c>
      <c r="K560" s="45"/>
      <c r="L560" s="49">
        <v>99968.85</v>
      </c>
      <c r="M560" s="50">
        <v>141970</v>
      </c>
      <c r="N560" s="51">
        <f t="shared" si="432"/>
        <v>1.4201423743496098</v>
      </c>
      <c r="O560" s="51" t="str">
        <f t="shared" si="433"/>
        <v>120% equal &amp; above</v>
      </c>
      <c r="P560" s="50">
        <f t="shared" si="434"/>
        <v>152110.71428571429</v>
      </c>
      <c r="Q560" s="51">
        <f t="shared" si="435"/>
        <v>1.521581115374582</v>
      </c>
      <c r="R560" s="57"/>
      <c r="S560" s="53">
        <v>0</v>
      </c>
      <c r="T560" s="54">
        <f t="shared" si="436"/>
        <v>2</v>
      </c>
      <c r="U560" s="54"/>
      <c r="V560" s="53">
        <f t="shared" si="437"/>
        <v>0</v>
      </c>
      <c r="W560" s="54"/>
    </row>
    <row r="561" spans="1:23" x14ac:dyDescent="0.3">
      <c r="A561" s="8" t="s">
        <v>785</v>
      </c>
      <c r="B561" s="5" t="s">
        <v>786</v>
      </c>
      <c r="C561" s="46" t="s">
        <v>1393</v>
      </c>
      <c r="D561" s="46" t="s">
        <v>1394</v>
      </c>
      <c r="E561" s="46" t="s">
        <v>789</v>
      </c>
      <c r="F561" s="46" t="s">
        <v>311</v>
      </c>
      <c r="G561" s="46" t="s">
        <v>1947</v>
      </c>
      <c r="H561" s="47"/>
      <c r="I561" s="47" t="s">
        <v>1872</v>
      </c>
      <c r="J561" s="48" t="s">
        <v>11</v>
      </c>
      <c r="K561" s="45" t="s">
        <v>11</v>
      </c>
      <c r="L561" s="49">
        <v>49690</v>
      </c>
      <c r="M561" s="50">
        <v>25150</v>
      </c>
      <c r="N561" s="51">
        <f t="shared" ref="N561:N569" si="438">IFERROR(M561/L561,2)</f>
        <v>0.50613805594687056</v>
      </c>
      <c r="O561" s="51" t="str">
        <f t="shared" ref="O561:O569" si="439">IF(N561&gt;=120%, "120% equal &amp; above", IF(N561&gt;=100%,"&gt;=100%- &lt;120%",IF(N561&gt;=80%,"&gt;=80%-&lt;100%",IF(N561&gt;=50%,"&gt;=50%-&lt;80%",IF(N561&gt;=20%,"&gt;=20%-&lt;50%","&lt;20%")))))</f>
        <v>&gt;=50%-&lt;80%</v>
      </c>
      <c r="P561" s="50">
        <f t="shared" ref="P561:P569" si="440">M561/$B$3*$B$2</f>
        <v>26946.428571428569</v>
      </c>
      <c r="Q561" s="51">
        <f t="shared" ref="Q561:Q569" si="441">IFERROR(P561/L561,2)</f>
        <v>0.54229077422878991</v>
      </c>
      <c r="R561" s="57">
        <v>50000</v>
      </c>
      <c r="S561" s="53">
        <v>0</v>
      </c>
      <c r="T561" s="54">
        <f t="shared" ref="T561:T569" si="442">IFERROR(S561/R561,2)</f>
        <v>0</v>
      </c>
      <c r="U561" s="54"/>
      <c r="V561" s="53">
        <f t="shared" ref="V561:V569" si="443">S561/$B$3*$B$2</f>
        <v>0</v>
      </c>
      <c r="W561" s="54"/>
    </row>
    <row r="562" spans="1:23" x14ac:dyDescent="0.3">
      <c r="A562" s="8" t="s">
        <v>415</v>
      </c>
      <c r="B562" s="5" t="s">
        <v>416</v>
      </c>
      <c r="C562" s="46" t="s">
        <v>2018</v>
      </c>
      <c r="D562" s="46" t="s">
        <v>2019</v>
      </c>
      <c r="E562" s="46" t="s">
        <v>310</v>
      </c>
      <c r="F562" s="46" t="s">
        <v>311</v>
      </c>
      <c r="G562" s="46" t="s">
        <v>1903</v>
      </c>
      <c r="H562" s="47"/>
      <c r="I562" s="47" t="s">
        <v>1872</v>
      </c>
      <c r="J562" s="48" t="s">
        <v>11</v>
      </c>
      <c r="K562" s="45" t="s">
        <v>11</v>
      </c>
      <c r="L562" s="49">
        <v>49275</v>
      </c>
      <c r="M562" s="50">
        <v>38410</v>
      </c>
      <c r="N562" s="51">
        <f t="shared" si="438"/>
        <v>0.77950279046169457</v>
      </c>
      <c r="O562" s="51" t="str">
        <f t="shared" si="439"/>
        <v>&gt;=50%-&lt;80%</v>
      </c>
      <c r="P562" s="50">
        <f t="shared" si="440"/>
        <v>41153.571428571428</v>
      </c>
      <c r="Q562" s="51">
        <f t="shared" si="441"/>
        <v>0.83518156120895848</v>
      </c>
      <c r="R562" s="57">
        <v>50000</v>
      </c>
      <c r="S562" s="53">
        <v>11240</v>
      </c>
      <c r="T562" s="54">
        <f t="shared" si="442"/>
        <v>0.2248</v>
      </c>
      <c r="U562" s="54"/>
      <c r="V562" s="53">
        <f t="shared" si="443"/>
        <v>12042.857142857143</v>
      </c>
      <c r="W562" s="54"/>
    </row>
    <row r="563" spans="1:23" x14ac:dyDescent="0.3">
      <c r="A563" s="8" t="s">
        <v>469</v>
      </c>
      <c r="B563" s="5" t="s">
        <v>470</v>
      </c>
      <c r="C563" s="46" t="s">
        <v>1794</v>
      </c>
      <c r="D563" s="46" t="s">
        <v>2754</v>
      </c>
      <c r="E563" s="46" t="s">
        <v>473</v>
      </c>
      <c r="F563" s="46" t="s">
        <v>311</v>
      </c>
      <c r="G563" s="46" t="s">
        <v>1912</v>
      </c>
      <c r="H563" s="47"/>
      <c r="I563" s="47" t="s">
        <v>1872</v>
      </c>
      <c r="J563" s="48" t="s">
        <v>11</v>
      </c>
      <c r="K563" s="45" t="s">
        <v>11</v>
      </c>
      <c r="L563" s="49">
        <v>13000</v>
      </c>
      <c r="M563" s="50">
        <v>8155</v>
      </c>
      <c r="N563" s="51">
        <f t="shared" si="438"/>
        <v>0.62730769230769234</v>
      </c>
      <c r="O563" s="51" t="str">
        <f t="shared" si="439"/>
        <v>&gt;=50%-&lt;80%</v>
      </c>
      <c r="P563" s="50">
        <f t="shared" si="440"/>
        <v>8737.5</v>
      </c>
      <c r="Q563" s="51">
        <f t="shared" si="441"/>
        <v>0.67211538461538467</v>
      </c>
      <c r="R563" s="57">
        <v>85477</v>
      </c>
      <c r="S563" s="53">
        <v>59905</v>
      </c>
      <c r="T563" s="54">
        <f t="shared" si="442"/>
        <v>0.70083180270716094</v>
      </c>
      <c r="U563" s="54"/>
      <c r="V563" s="53">
        <f t="shared" si="443"/>
        <v>64183.928571428572</v>
      </c>
      <c r="W563" s="54"/>
    </row>
    <row r="564" spans="1:23" x14ac:dyDescent="0.3">
      <c r="A564" s="8" t="s">
        <v>701</v>
      </c>
      <c r="B564" s="5" t="s">
        <v>300</v>
      </c>
      <c r="C564" s="46" t="s">
        <v>702</v>
      </c>
      <c r="D564" s="46" t="s">
        <v>26</v>
      </c>
      <c r="E564" s="46" t="s">
        <v>473</v>
      </c>
      <c r="F564" s="46" t="s">
        <v>311</v>
      </c>
      <c r="G564" s="46" t="s">
        <v>2766</v>
      </c>
      <c r="H564" s="47"/>
      <c r="I564" s="47" t="s">
        <v>1872</v>
      </c>
      <c r="J564" s="48" t="s">
        <v>11</v>
      </c>
      <c r="K564" s="45" t="s">
        <v>11</v>
      </c>
      <c r="L564" s="49">
        <v>61599.7</v>
      </c>
      <c r="M564" s="50">
        <v>34990</v>
      </c>
      <c r="N564" s="51">
        <f t="shared" si="438"/>
        <v>0.56802224686159186</v>
      </c>
      <c r="O564" s="51" t="str">
        <f t="shared" si="439"/>
        <v>&gt;=50%-&lt;80%</v>
      </c>
      <c r="P564" s="50">
        <f t="shared" si="440"/>
        <v>37489.28571428571</v>
      </c>
      <c r="Q564" s="51">
        <f t="shared" si="441"/>
        <v>0.60859526449456269</v>
      </c>
      <c r="R564" s="57">
        <v>36000</v>
      </c>
      <c r="S564" s="53">
        <v>4990</v>
      </c>
      <c r="T564" s="54">
        <f t="shared" si="442"/>
        <v>0.1386111111111111</v>
      </c>
      <c r="U564" s="54"/>
      <c r="V564" s="53">
        <f t="shared" si="443"/>
        <v>5346.4285714285716</v>
      </c>
      <c r="W564" s="54"/>
    </row>
    <row r="565" spans="1:23" x14ac:dyDescent="0.3">
      <c r="A565" s="8" t="s">
        <v>785</v>
      </c>
      <c r="B565" s="5" t="s">
        <v>786</v>
      </c>
      <c r="C565" s="46" t="s">
        <v>807</v>
      </c>
      <c r="D565" s="46" t="s">
        <v>808</v>
      </c>
      <c r="E565" s="46" t="s">
        <v>789</v>
      </c>
      <c r="F565" s="46" t="s">
        <v>311</v>
      </c>
      <c r="G565" s="46" t="s">
        <v>1949</v>
      </c>
      <c r="H565" s="47"/>
      <c r="I565" s="47" t="s">
        <v>1872</v>
      </c>
      <c r="J565" s="48" t="s">
        <v>11</v>
      </c>
      <c r="K565" s="45" t="s">
        <v>11</v>
      </c>
      <c r="L565" s="49">
        <v>38855</v>
      </c>
      <c r="M565" s="50">
        <v>34490</v>
      </c>
      <c r="N565" s="51">
        <f t="shared" si="438"/>
        <v>0.88765924591429679</v>
      </c>
      <c r="O565" s="51" t="str">
        <f t="shared" si="439"/>
        <v>&gt;=80%-&lt;100%</v>
      </c>
      <c r="P565" s="50">
        <f t="shared" si="440"/>
        <v>36953.571428571428</v>
      </c>
      <c r="Q565" s="51">
        <f t="shared" si="441"/>
        <v>0.95106347776531797</v>
      </c>
      <c r="R565" s="57">
        <v>58124.86</v>
      </c>
      <c r="S565" s="53">
        <v>6470</v>
      </c>
      <c r="T565" s="54">
        <f t="shared" si="442"/>
        <v>0.11131209606354321</v>
      </c>
      <c r="U565" s="54"/>
      <c r="V565" s="53">
        <f t="shared" si="443"/>
        <v>6932.1428571428578</v>
      </c>
      <c r="W565" s="54"/>
    </row>
    <row r="566" spans="1:23" x14ac:dyDescent="0.3">
      <c r="A566" s="8" t="s">
        <v>776</v>
      </c>
      <c r="B566" s="5" t="s">
        <v>777</v>
      </c>
      <c r="C566" s="46" t="s">
        <v>1396</v>
      </c>
      <c r="D566" s="46" t="s">
        <v>1397</v>
      </c>
      <c r="E566" s="46" t="s">
        <v>574</v>
      </c>
      <c r="F566" s="46" t="s">
        <v>311</v>
      </c>
      <c r="G566" s="46" t="s">
        <v>1944</v>
      </c>
      <c r="H566" s="47"/>
      <c r="I566" s="47" t="s">
        <v>1872</v>
      </c>
      <c r="J566" s="48" t="s">
        <v>11</v>
      </c>
      <c r="K566" s="45" t="s">
        <v>11</v>
      </c>
      <c r="L566" s="49">
        <v>70000</v>
      </c>
      <c r="M566" s="50">
        <v>60180</v>
      </c>
      <c r="N566" s="51">
        <f t="shared" si="438"/>
        <v>0.85971428571428576</v>
      </c>
      <c r="O566" s="51" t="str">
        <f t="shared" si="439"/>
        <v>&gt;=80%-&lt;100%</v>
      </c>
      <c r="P566" s="50">
        <f t="shared" si="440"/>
        <v>64478.571428571428</v>
      </c>
      <c r="Q566" s="51">
        <f t="shared" si="441"/>
        <v>0.92112244897959183</v>
      </c>
      <c r="R566" s="57">
        <v>26000</v>
      </c>
      <c r="S566" s="53">
        <v>5940</v>
      </c>
      <c r="T566" s="54">
        <f t="shared" si="442"/>
        <v>0.22846153846153847</v>
      </c>
      <c r="U566" s="54"/>
      <c r="V566" s="53">
        <f t="shared" si="443"/>
        <v>6364.2857142857138</v>
      </c>
      <c r="W566" s="54"/>
    </row>
    <row r="567" spans="1:23" x14ac:dyDescent="0.3">
      <c r="A567" s="8" t="s">
        <v>571</v>
      </c>
      <c r="B567" s="5" t="s">
        <v>572</v>
      </c>
      <c r="C567" s="46" t="s">
        <v>1472</v>
      </c>
      <c r="D567" s="46" t="s">
        <v>1473</v>
      </c>
      <c r="E567" s="46" t="s">
        <v>574</v>
      </c>
      <c r="F567" s="46" t="s">
        <v>311</v>
      </c>
      <c r="G567" s="46" t="s">
        <v>1917</v>
      </c>
      <c r="H567" s="47"/>
      <c r="I567" s="47" t="s">
        <v>1872</v>
      </c>
      <c r="J567" s="48" t="s">
        <v>11</v>
      </c>
      <c r="K567" s="45" t="s">
        <v>11</v>
      </c>
      <c r="L567" s="49">
        <v>70000</v>
      </c>
      <c r="M567" s="50">
        <v>47010</v>
      </c>
      <c r="N567" s="51">
        <f t="shared" si="438"/>
        <v>0.6715714285714286</v>
      </c>
      <c r="O567" s="51" t="str">
        <f t="shared" si="439"/>
        <v>&gt;=50%-&lt;80%</v>
      </c>
      <c r="P567" s="50">
        <f t="shared" si="440"/>
        <v>50367.857142857138</v>
      </c>
      <c r="Q567" s="51">
        <f t="shared" si="441"/>
        <v>0.71954081632653055</v>
      </c>
      <c r="R567" s="57">
        <v>26000</v>
      </c>
      <c r="S567" s="53">
        <v>0</v>
      </c>
      <c r="T567" s="54">
        <f t="shared" si="442"/>
        <v>0</v>
      </c>
      <c r="U567" s="54"/>
      <c r="V567" s="53">
        <f t="shared" si="443"/>
        <v>0</v>
      </c>
      <c r="W567" s="54"/>
    </row>
    <row r="568" spans="1:23" x14ac:dyDescent="0.3">
      <c r="A568" s="8" t="s">
        <v>428</v>
      </c>
      <c r="B568" s="5" t="s">
        <v>429</v>
      </c>
      <c r="C568" s="46" t="s">
        <v>2740</v>
      </c>
      <c r="D568" s="46" t="s">
        <v>2611</v>
      </c>
      <c r="E568" s="46" t="s">
        <v>310</v>
      </c>
      <c r="F568" s="46" t="s">
        <v>311</v>
      </c>
      <c r="G568" s="46" t="s">
        <v>1909</v>
      </c>
      <c r="H568" s="47"/>
      <c r="I568" s="47" t="s">
        <v>1872</v>
      </c>
      <c r="J568" s="48" t="s">
        <v>11</v>
      </c>
      <c r="K568" s="45" t="s">
        <v>11</v>
      </c>
      <c r="L568" s="49">
        <v>35940</v>
      </c>
      <c r="M568" s="50">
        <v>46980</v>
      </c>
      <c r="N568" s="51">
        <f t="shared" si="438"/>
        <v>1.307178631051753</v>
      </c>
      <c r="O568" s="51" t="str">
        <f t="shared" si="439"/>
        <v>120% equal &amp; above</v>
      </c>
      <c r="P568" s="50">
        <f t="shared" si="440"/>
        <v>50335.71428571429</v>
      </c>
      <c r="Q568" s="51">
        <f t="shared" si="441"/>
        <v>1.4005485332697354</v>
      </c>
      <c r="R568" s="57">
        <v>60000</v>
      </c>
      <c r="S568" s="53">
        <v>62390</v>
      </c>
      <c r="T568" s="54">
        <f t="shared" si="442"/>
        <v>1.0398333333333334</v>
      </c>
      <c r="U568" s="54"/>
      <c r="V568" s="53">
        <f t="shared" si="443"/>
        <v>66846.42857142858</v>
      </c>
      <c r="W568" s="54"/>
    </row>
    <row r="569" spans="1:23" x14ac:dyDescent="0.3">
      <c r="A569" s="8" t="s">
        <v>701</v>
      </c>
      <c r="B569" s="5" t="s">
        <v>300</v>
      </c>
      <c r="C569" s="46" t="s">
        <v>1257</v>
      </c>
      <c r="D569" s="46" t="s">
        <v>1258</v>
      </c>
      <c r="E569" s="46" t="s">
        <v>473</v>
      </c>
      <c r="F569" s="46" t="s">
        <v>311</v>
      </c>
      <c r="G569" s="46" t="s">
        <v>1941</v>
      </c>
      <c r="H569" s="47"/>
      <c r="I569" s="47" t="s">
        <v>1872</v>
      </c>
      <c r="J569" s="48" t="s">
        <v>11</v>
      </c>
      <c r="K569" s="45"/>
      <c r="L569" s="49">
        <v>95769.675000000003</v>
      </c>
      <c r="M569" s="50">
        <v>61560</v>
      </c>
      <c r="N569" s="51">
        <f t="shared" si="438"/>
        <v>0.64279219909642582</v>
      </c>
      <c r="O569" s="51" t="str">
        <f t="shared" si="439"/>
        <v>&gt;=50%-&lt;80%</v>
      </c>
      <c r="P569" s="50">
        <f t="shared" si="440"/>
        <v>65957.142857142855</v>
      </c>
      <c r="Q569" s="51">
        <f t="shared" si="441"/>
        <v>0.68870592760331339</v>
      </c>
      <c r="R569" s="57"/>
      <c r="S569" s="53">
        <v>12020</v>
      </c>
      <c r="T569" s="54">
        <f t="shared" si="442"/>
        <v>2</v>
      </c>
      <c r="U569" s="54"/>
      <c r="V569" s="53">
        <f t="shared" si="443"/>
        <v>12878.571428571428</v>
      </c>
      <c r="W569" s="54"/>
    </row>
    <row r="570" spans="1:23" x14ac:dyDescent="0.3">
      <c r="A570" s="8" t="s">
        <v>307</v>
      </c>
      <c r="B570" s="5" t="s">
        <v>308</v>
      </c>
      <c r="C570" s="46" t="s">
        <v>2463</v>
      </c>
      <c r="D570" s="46" t="s">
        <v>65</v>
      </c>
      <c r="E570" s="46" t="s">
        <v>310</v>
      </c>
      <c r="F570" s="46" t="s">
        <v>311</v>
      </c>
      <c r="G570" s="46" t="s">
        <v>1892</v>
      </c>
      <c r="H570" s="47"/>
      <c r="I570" s="47" t="s">
        <v>1872</v>
      </c>
      <c r="J570" s="48" t="s">
        <v>11</v>
      </c>
      <c r="K570" s="45" t="s">
        <v>11</v>
      </c>
      <c r="L570" s="49">
        <v>50000</v>
      </c>
      <c r="M570" s="50">
        <v>38540</v>
      </c>
      <c r="N570" s="51">
        <f t="shared" ref="N570:N585" si="444">IFERROR(M570/L570,2)</f>
        <v>0.77080000000000004</v>
      </c>
      <c r="O570" s="51" t="str">
        <f t="shared" ref="O570:O584" si="445">IF(N570&gt;=120%, "120% equal &amp; above", IF(N570&gt;=100%,"&gt;=100%- &lt;120%",IF(N570&gt;=80%,"&gt;=80%-&lt;100%",IF(N570&gt;=50%,"&gt;=50%-&lt;80%",IF(N570&gt;=20%,"&gt;=20%-&lt;50%","&lt;20%")))))</f>
        <v>&gt;=50%-&lt;80%</v>
      </c>
      <c r="P570" s="50">
        <f t="shared" ref="P570:P585" si="446">M570/$B$3*$B$2</f>
        <v>41292.857142857138</v>
      </c>
      <c r="Q570" s="51">
        <f t="shared" ref="Q570:Q584" si="447">IFERROR(P570/L570,2)</f>
        <v>0.82585714285714273</v>
      </c>
      <c r="R570" s="57">
        <v>45000</v>
      </c>
      <c r="S570" s="53">
        <v>11840</v>
      </c>
      <c r="T570" s="54">
        <f t="shared" ref="T570:T585" si="448">IFERROR(S570/R570,2)</f>
        <v>0.26311111111111113</v>
      </c>
      <c r="U570" s="54"/>
      <c r="V570" s="53">
        <f t="shared" ref="V570:V585" si="449">S570/$B$3*$B$2</f>
        <v>12685.714285714284</v>
      </c>
      <c r="W570" s="54"/>
    </row>
    <row r="571" spans="1:23" x14ac:dyDescent="0.3">
      <c r="A571" s="8" t="s">
        <v>415</v>
      </c>
      <c r="B571" s="5" t="s">
        <v>416</v>
      </c>
      <c r="C571" s="46" t="s">
        <v>994</v>
      </c>
      <c r="D571" s="46" t="s">
        <v>214</v>
      </c>
      <c r="E571" s="46" t="s">
        <v>310</v>
      </c>
      <c r="F571" s="46" t="s">
        <v>311</v>
      </c>
      <c r="G571" s="46" t="s">
        <v>1907</v>
      </c>
      <c r="H571" s="47"/>
      <c r="I571" s="47" t="s">
        <v>1872</v>
      </c>
      <c r="J571" s="48" t="s">
        <v>11</v>
      </c>
      <c r="K571" s="45" t="s">
        <v>11</v>
      </c>
      <c r="L571" s="49">
        <v>65000</v>
      </c>
      <c r="M571" s="50">
        <v>75040</v>
      </c>
      <c r="N571" s="51">
        <f t="shared" si="444"/>
        <v>1.1544615384615384</v>
      </c>
      <c r="O571" s="51" t="str">
        <f t="shared" si="445"/>
        <v>&gt;=100%- &lt;120%</v>
      </c>
      <c r="P571" s="50">
        <f t="shared" si="446"/>
        <v>80400</v>
      </c>
      <c r="Q571" s="51">
        <f t="shared" si="447"/>
        <v>1.236923076923077</v>
      </c>
      <c r="R571" s="57">
        <v>30000</v>
      </c>
      <c r="S571" s="53">
        <v>3640</v>
      </c>
      <c r="T571" s="54">
        <f t="shared" si="448"/>
        <v>0.12133333333333333</v>
      </c>
      <c r="U571" s="54"/>
      <c r="V571" s="53">
        <f t="shared" si="449"/>
        <v>3900</v>
      </c>
      <c r="W571" s="54"/>
    </row>
    <row r="572" spans="1:23" x14ac:dyDescent="0.3">
      <c r="A572" s="8" t="s">
        <v>415</v>
      </c>
      <c r="B572" s="5" t="s">
        <v>416</v>
      </c>
      <c r="C572" s="46" t="s">
        <v>2016</v>
      </c>
      <c r="D572" s="46" t="s">
        <v>2017</v>
      </c>
      <c r="E572" s="46" t="s">
        <v>310</v>
      </c>
      <c r="F572" s="46" t="s">
        <v>311</v>
      </c>
      <c r="G572" s="46" t="s">
        <v>1906</v>
      </c>
      <c r="H572" s="47"/>
      <c r="I572" s="47" t="s">
        <v>1872</v>
      </c>
      <c r="J572" s="48" t="s">
        <v>11</v>
      </c>
      <c r="K572" s="45" t="s">
        <v>11</v>
      </c>
      <c r="L572" s="49">
        <v>65000</v>
      </c>
      <c r="M572" s="50">
        <v>13350</v>
      </c>
      <c r="N572" s="51">
        <f t="shared" si="444"/>
        <v>0.20538461538461539</v>
      </c>
      <c r="O572" s="51" t="str">
        <f t="shared" si="445"/>
        <v>&gt;=20%-&lt;50%</v>
      </c>
      <c r="P572" s="50">
        <f t="shared" si="446"/>
        <v>14303.571428571428</v>
      </c>
      <c r="Q572" s="51">
        <f t="shared" si="447"/>
        <v>0.22005494505494505</v>
      </c>
      <c r="R572" s="57">
        <v>30000</v>
      </c>
      <c r="S572" s="53">
        <v>21010</v>
      </c>
      <c r="T572" s="54">
        <f t="shared" si="448"/>
        <v>0.70033333333333336</v>
      </c>
      <c r="U572" s="54"/>
      <c r="V572" s="53">
        <f t="shared" si="449"/>
        <v>22510.714285714286</v>
      </c>
      <c r="W572" s="54"/>
    </row>
    <row r="573" spans="1:23" x14ac:dyDescent="0.3">
      <c r="A573" s="8" t="s">
        <v>770</v>
      </c>
      <c r="B573" s="5" t="s">
        <v>771</v>
      </c>
      <c r="C573" s="46" t="s">
        <v>1672</v>
      </c>
      <c r="D573" s="46" t="s">
        <v>42</v>
      </c>
      <c r="E573" s="46" t="s">
        <v>574</v>
      </c>
      <c r="F573" s="46" t="s">
        <v>311</v>
      </c>
      <c r="G573" s="46" t="s">
        <v>1965</v>
      </c>
      <c r="H573" s="47"/>
      <c r="I573" s="47" t="s">
        <v>1872</v>
      </c>
      <c r="J573" s="48" t="s">
        <v>11</v>
      </c>
      <c r="K573" s="45" t="s">
        <v>11</v>
      </c>
      <c r="L573" s="49">
        <v>65000</v>
      </c>
      <c r="M573" s="50">
        <v>46280</v>
      </c>
      <c r="N573" s="51">
        <f t="shared" si="444"/>
        <v>0.71199999999999997</v>
      </c>
      <c r="O573" s="51" t="str">
        <f t="shared" si="445"/>
        <v>&gt;=50%-&lt;80%</v>
      </c>
      <c r="P573" s="50">
        <f t="shared" si="446"/>
        <v>49585.71428571429</v>
      </c>
      <c r="Q573" s="51">
        <f t="shared" si="447"/>
        <v>0.7628571428571429</v>
      </c>
      <c r="R573" s="57">
        <v>30000</v>
      </c>
      <c r="S573" s="53">
        <v>0</v>
      </c>
      <c r="T573" s="54">
        <f t="shared" si="448"/>
        <v>0</v>
      </c>
      <c r="U573" s="54"/>
      <c r="V573" s="53">
        <f t="shared" si="449"/>
        <v>0</v>
      </c>
      <c r="W573" s="54"/>
    </row>
    <row r="574" spans="1:23" x14ac:dyDescent="0.3">
      <c r="A574" s="8" t="s">
        <v>770</v>
      </c>
      <c r="B574" s="5" t="s">
        <v>771</v>
      </c>
      <c r="C574" s="46" t="s">
        <v>2291</v>
      </c>
      <c r="D574" s="46" t="s">
        <v>1978</v>
      </c>
      <c r="E574" s="46" t="s">
        <v>574</v>
      </c>
      <c r="F574" s="46" t="s">
        <v>311</v>
      </c>
      <c r="G574" s="46" t="s">
        <v>1965</v>
      </c>
      <c r="H574" s="47"/>
      <c r="I574" s="47" t="s">
        <v>1872</v>
      </c>
      <c r="J574" s="48" t="s">
        <v>11</v>
      </c>
      <c r="K574" s="45" t="s">
        <v>11</v>
      </c>
      <c r="L574" s="49">
        <v>60000</v>
      </c>
      <c r="M574" s="50">
        <v>28300</v>
      </c>
      <c r="N574" s="51">
        <f t="shared" si="444"/>
        <v>0.47166666666666668</v>
      </c>
      <c r="O574" s="51" t="str">
        <f t="shared" si="445"/>
        <v>&gt;=20%-&lt;50%</v>
      </c>
      <c r="P574" s="50">
        <f t="shared" si="446"/>
        <v>30321.428571428569</v>
      </c>
      <c r="Q574" s="51">
        <f t="shared" si="447"/>
        <v>0.50535714285714284</v>
      </c>
      <c r="R574" s="57">
        <v>35000</v>
      </c>
      <c r="S574" s="53">
        <v>6470</v>
      </c>
      <c r="T574" s="54">
        <f t="shared" si="448"/>
        <v>0.18485714285714286</v>
      </c>
      <c r="U574" s="54"/>
      <c r="V574" s="53">
        <f t="shared" si="449"/>
        <v>6932.1428571428578</v>
      </c>
      <c r="W574" s="54"/>
    </row>
    <row r="575" spans="1:23" x14ac:dyDescent="0.3">
      <c r="A575" s="8" t="s">
        <v>776</v>
      </c>
      <c r="B575" s="5" t="s">
        <v>777</v>
      </c>
      <c r="C575" s="46" t="s">
        <v>1044</v>
      </c>
      <c r="D575" s="46" t="s">
        <v>1045</v>
      </c>
      <c r="E575" s="46" t="s">
        <v>574</v>
      </c>
      <c r="F575" s="46" t="s">
        <v>311</v>
      </c>
      <c r="G575" s="46" t="s">
        <v>1961</v>
      </c>
      <c r="H575" s="47"/>
      <c r="I575" s="47" t="s">
        <v>1872</v>
      </c>
      <c r="J575" s="48" t="s">
        <v>11</v>
      </c>
      <c r="K575" s="45" t="s">
        <v>11</v>
      </c>
      <c r="L575" s="49">
        <v>50000</v>
      </c>
      <c r="M575" s="50">
        <v>13895</v>
      </c>
      <c r="N575" s="51">
        <f t="shared" si="444"/>
        <v>0.27789999999999998</v>
      </c>
      <c r="O575" s="51" t="str">
        <f t="shared" si="445"/>
        <v>&gt;=20%-&lt;50%</v>
      </c>
      <c r="P575" s="50">
        <f t="shared" si="446"/>
        <v>14887.5</v>
      </c>
      <c r="Q575" s="51">
        <f t="shared" si="447"/>
        <v>0.29775000000000001</v>
      </c>
      <c r="R575" s="57">
        <v>45000</v>
      </c>
      <c r="S575" s="53">
        <v>6570</v>
      </c>
      <c r="T575" s="54">
        <f t="shared" si="448"/>
        <v>0.14599999999999999</v>
      </c>
      <c r="U575" s="54"/>
      <c r="V575" s="53">
        <f t="shared" si="449"/>
        <v>7039.2857142857138</v>
      </c>
      <c r="W575" s="54"/>
    </row>
    <row r="576" spans="1:23" x14ac:dyDescent="0.3">
      <c r="A576" s="8" t="s">
        <v>785</v>
      </c>
      <c r="B576" s="5" t="s">
        <v>786</v>
      </c>
      <c r="C576" s="46" t="s">
        <v>1788</v>
      </c>
      <c r="D576" s="46" t="s">
        <v>1789</v>
      </c>
      <c r="E576" s="46" t="s">
        <v>789</v>
      </c>
      <c r="F576" s="46" t="s">
        <v>311</v>
      </c>
      <c r="G576" s="46" t="s">
        <v>1955</v>
      </c>
      <c r="H576" s="47"/>
      <c r="I576" s="47" t="s">
        <v>1872</v>
      </c>
      <c r="J576" s="48" t="s">
        <v>11</v>
      </c>
      <c r="K576" s="45" t="s">
        <v>11</v>
      </c>
      <c r="L576" s="49">
        <v>35000</v>
      </c>
      <c r="M576" s="50">
        <v>34405</v>
      </c>
      <c r="N576" s="51">
        <f t="shared" si="444"/>
        <v>0.98299999999999998</v>
      </c>
      <c r="O576" s="51" t="str">
        <f t="shared" si="445"/>
        <v>&gt;=80%-&lt;100%</v>
      </c>
      <c r="P576" s="50">
        <f t="shared" si="446"/>
        <v>36862.5</v>
      </c>
      <c r="Q576" s="51">
        <f t="shared" si="447"/>
        <v>1.0532142857142857</v>
      </c>
      <c r="R576" s="57">
        <v>60000</v>
      </c>
      <c r="S576" s="53">
        <v>35800</v>
      </c>
      <c r="T576" s="54">
        <f t="shared" si="448"/>
        <v>0.59666666666666668</v>
      </c>
      <c r="U576" s="54"/>
      <c r="V576" s="53">
        <f t="shared" si="449"/>
        <v>38357.142857142862</v>
      </c>
      <c r="W576" s="54"/>
    </row>
    <row r="577" spans="1:23" x14ac:dyDescent="0.3">
      <c r="A577" s="8" t="s">
        <v>785</v>
      </c>
      <c r="B577" s="5" t="s">
        <v>786</v>
      </c>
      <c r="C577" s="46" t="s">
        <v>2141</v>
      </c>
      <c r="D577" s="46" t="s">
        <v>145</v>
      </c>
      <c r="E577" s="46" t="s">
        <v>789</v>
      </c>
      <c r="F577" s="46" t="s">
        <v>311</v>
      </c>
      <c r="G577" s="46" t="s">
        <v>1946</v>
      </c>
      <c r="H577" s="47"/>
      <c r="I577" s="47" t="s">
        <v>1872</v>
      </c>
      <c r="J577" s="48" t="s">
        <v>11</v>
      </c>
      <c r="K577" s="45" t="s">
        <v>11</v>
      </c>
      <c r="L577" s="49">
        <v>35000</v>
      </c>
      <c r="M577" s="50">
        <v>45595</v>
      </c>
      <c r="N577" s="51">
        <f t="shared" si="444"/>
        <v>1.3027142857142857</v>
      </c>
      <c r="O577" s="51" t="str">
        <f t="shared" si="445"/>
        <v>120% equal &amp; above</v>
      </c>
      <c r="P577" s="50">
        <f t="shared" si="446"/>
        <v>48851.78571428571</v>
      </c>
      <c r="Q577" s="51">
        <f t="shared" si="447"/>
        <v>1.3957653061224489</v>
      </c>
      <c r="R577" s="57">
        <v>60000</v>
      </c>
      <c r="S577" s="53">
        <v>26685</v>
      </c>
      <c r="T577" s="54">
        <f t="shared" si="448"/>
        <v>0.44474999999999998</v>
      </c>
      <c r="U577" s="54"/>
      <c r="V577" s="53">
        <f t="shared" si="449"/>
        <v>28591.071428571431</v>
      </c>
      <c r="W577" s="54"/>
    </row>
    <row r="578" spans="1:23" x14ac:dyDescent="0.3">
      <c r="A578" s="8" t="s">
        <v>785</v>
      </c>
      <c r="B578" s="5" t="s">
        <v>786</v>
      </c>
      <c r="C578" s="46" t="s">
        <v>790</v>
      </c>
      <c r="D578" s="46" t="s">
        <v>245</v>
      </c>
      <c r="E578" s="46" t="s">
        <v>789</v>
      </c>
      <c r="F578" s="46" t="s">
        <v>311</v>
      </c>
      <c r="G578" s="46" t="s">
        <v>1947</v>
      </c>
      <c r="H578" s="47"/>
      <c r="I578" s="47" t="s">
        <v>1872</v>
      </c>
      <c r="J578" s="48" t="s">
        <v>11</v>
      </c>
      <c r="K578" s="45" t="s">
        <v>11</v>
      </c>
      <c r="L578" s="49">
        <v>35000</v>
      </c>
      <c r="M578" s="50">
        <v>10630</v>
      </c>
      <c r="N578" s="51">
        <f t="shared" si="444"/>
        <v>0.30371428571428571</v>
      </c>
      <c r="O578" s="51" t="str">
        <f t="shared" si="445"/>
        <v>&gt;=20%-&lt;50%</v>
      </c>
      <c r="P578" s="50">
        <f t="shared" si="446"/>
        <v>11389.285714285716</v>
      </c>
      <c r="Q578" s="51">
        <f t="shared" si="447"/>
        <v>0.32540816326530614</v>
      </c>
      <c r="R578" s="57">
        <v>60000</v>
      </c>
      <c r="S578" s="53">
        <v>19510</v>
      </c>
      <c r="T578" s="54">
        <f t="shared" si="448"/>
        <v>0.32516666666666666</v>
      </c>
      <c r="U578" s="54"/>
      <c r="V578" s="53">
        <f t="shared" si="449"/>
        <v>20903.571428571431</v>
      </c>
      <c r="W578" s="54"/>
    </row>
    <row r="579" spans="1:23" x14ac:dyDescent="0.3">
      <c r="A579" s="8" t="s">
        <v>428</v>
      </c>
      <c r="B579" s="5" t="s">
        <v>429</v>
      </c>
      <c r="C579" s="46" t="s">
        <v>462</v>
      </c>
      <c r="D579" s="46" t="s">
        <v>173</v>
      </c>
      <c r="E579" s="46" t="s">
        <v>310</v>
      </c>
      <c r="F579" s="46" t="s">
        <v>311</v>
      </c>
      <c r="G579" s="46" t="s">
        <v>1909</v>
      </c>
      <c r="H579" s="47"/>
      <c r="I579" s="47" t="s">
        <v>1872</v>
      </c>
      <c r="J579" s="48" t="s">
        <v>11</v>
      </c>
      <c r="K579" s="45" t="s">
        <v>11</v>
      </c>
      <c r="L579" s="49">
        <v>50000</v>
      </c>
      <c r="M579" s="50">
        <v>107930</v>
      </c>
      <c r="N579" s="51">
        <f t="shared" si="444"/>
        <v>2.1585999999999999</v>
      </c>
      <c r="O579" s="51" t="str">
        <f t="shared" si="445"/>
        <v>120% equal &amp; above</v>
      </c>
      <c r="P579" s="50">
        <f t="shared" si="446"/>
        <v>115639.28571428572</v>
      </c>
      <c r="Q579" s="51">
        <f t="shared" si="447"/>
        <v>2.3127857142857144</v>
      </c>
      <c r="R579" s="57">
        <v>45000</v>
      </c>
      <c r="S579" s="53">
        <v>12425</v>
      </c>
      <c r="T579" s="54">
        <f t="shared" si="448"/>
        <v>0.27611111111111108</v>
      </c>
      <c r="U579" s="54"/>
      <c r="V579" s="53">
        <f t="shared" si="449"/>
        <v>13312.5</v>
      </c>
      <c r="W579" s="54"/>
    </row>
    <row r="580" spans="1:23" x14ac:dyDescent="0.3">
      <c r="A580" s="8" t="s">
        <v>785</v>
      </c>
      <c r="B580" s="5" t="s">
        <v>786</v>
      </c>
      <c r="C580" s="46" t="s">
        <v>2678</v>
      </c>
      <c r="D580" s="46" t="s">
        <v>2679</v>
      </c>
      <c r="E580" s="46" t="s">
        <v>789</v>
      </c>
      <c r="F580" s="46" t="s">
        <v>311</v>
      </c>
      <c r="G580" s="46" t="s">
        <v>1956</v>
      </c>
      <c r="H580" s="47"/>
      <c r="I580" s="47" t="s">
        <v>1872</v>
      </c>
      <c r="J580" s="48" t="s">
        <v>11</v>
      </c>
      <c r="K580" s="45" t="s">
        <v>11</v>
      </c>
      <c r="L580" s="49">
        <v>40000</v>
      </c>
      <c r="M580" s="50">
        <v>9190</v>
      </c>
      <c r="N580" s="51">
        <f t="shared" si="444"/>
        <v>0.22975000000000001</v>
      </c>
      <c r="O580" s="51" t="str">
        <f t="shared" si="445"/>
        <v>&gt;=20%-&lt;50%</v>
      </c>
      <c r="P580" s="50">
        <f t="shared" si="446"/>
        <v>9846.4285714285725</v>
      </c>
      <c r="Q580" s="51">
        <f t="shared" si="447"/>
        <v>0.24616071428571432</v>
      </c>
      <c r="R580" s="57">
        <v>55000</v>
      </c>
      <c r="S580" s="53">
        <v>20215</v>
      </c>
      <c r="T580" s="54">
        <f t="shared" si="448"/>
        <v>0.36754545454545456</v>
      </c>
      <c r="U580" s="54"/>
      <c r="V580" s="53">
        <f t="shared" si="449"/>
        <v>21658.928571428569</v>
      </c>
      <c r="W580" s="54"/>
    </row>
    <row r="581" spans="1:23" x14ac:dyDescent="0.3">
      <c r="A581" s="8" t="s">
        <v>785</v>
      </c>
      <c r="B581" s="5" t="s">
        <v>786</v>
      </c>
      <c r="C581" s="46" t="s">
        <v>1316</v>
      </c>
      <c r="D581" s="46" t="s">
        <v>1317</v>
      </c>
      <c r="E581" s="46" t="s">
        <v>789</v>
      </c>
      <c r="F581" s="46" t="s">
        <v>311</v>
      </c>
      <c r="G581" s="46" t="s">
        <v>1956</v>
      </c>
      <c r="H581" s="47"/>
      <c r="I581" s="47" t="s">
        <v>1872</v>
      </c>
      <c r="J581" s="48" t="s">
        <v>11</v>
      </c>
      <c r="K581" s="45" t="s">
        <v>11</v>
      </c>
      <c r="L581" s="49">
        <v>30000</v>
      </c>
      <c r="M581" s="50">
        <v>6940</v>
      </c>
      <c r="N581" s="51">
        <f t="shared" si="444"/>
        <v>0.23133333333333334</v>
      </c>
      <c r="O581" s="51" t="str">
        <f t="shared" si="445"/>
        <v>&gt;=20%-&lt;50%</v>
      </c>
      <c r="P581" s="50">
        <f t="shared" si="446"/>
        <v>7435.7142857142862</v>
      </c>
      <c r="Q581" s="51">
        <f t="shared" si="447"/>
        <v>0.24785714285714289</v>
      </c>
      <c r="R581" s="57">
        <v>64283.399999999994</v>
      </c>
      <c r="S581" s="53">
        <v>30025</v>
      </c>
      <c r="T581" s="54">
        <f t="shared" si="448"/>
        <v>0.46707237016088138</v>
      </c>
      <c r="U581" s="54"/>
      <c r="V581" s="53">
        <f t="shared" si="449"/>
        <v>32169.642857142859</v>
      </c>
      <c r="W581" s="54"/>
    </row>
    <row r="582" spans="1:23" x14ac:dyDescent="0.3">
      <c r="A582" s="8" t="s">
        <v>701</v>
      </c>
      <c r="B582" s="5" t="s">
        <v>300</v>
      </c>
      <c r="C582" s="46" t="s">
        <v>1121</v>
      </c>
      <c r="D582" s="46" t="s">
        <v>1122</v>
      </c>
      <c r="E582" s="46" t="s">
        <v>473</v>
      </c>
      <c r="F582" s="46" t="s">
        <v>311</v>
      </c>
      <c r="G582" s="46" t="s">
        <v>2766</v>
      </c>
      <c r="H582" s="47"/>
      <c r="I582" s="47" t="s">
        <v>1872</v>
      </c>
      <c r="J582" s="48" t="s">
        <v>11</v>
      </c>
      <c r="K582" s="45"/>
      <c r="L582" s="49">
        <v>93858.75</v>
      </c>
      <c r="M582" s="50">
        <v>42045</v>
      </c>
      <c r="N582" s="51">
        <f t="shared" si="444"/>
        <v>0.44796036597546846</v>
      </c>
      <c r="O582" s="51" t="str">
        <f t="shared" si="445"/>
        <v>&gt;=20%-&lt;50%</v>
      </c>
      <c r="P582" s="50">
        <f t="shared" si="446"/>
        <v>45048.21428571429</v>
      </c>
      <c r="Q582" s="51">
        <f t="shared" si="447"/>
        <v>0.47995753497371624</v>
      </c>
      <c r="R582" s="57"/>
      <c r="S582" s="53">
        <v>0</v>
      </c>
      <c r="T582" s="54">
        <f t="shared" si="448"/>
        <v>2</v>
      </c>
      <c r="U582" s="54"/>
      <c r="V582" s="53">
        <f t="shared" si="449"/>
        <v>0</v>
      </c>
      <c r="W582" s="54"/>
    </row>
    <row r="583" spans="1:23" x14ac:dyDescent="0.3">
      <c r="A583" s="8" t="s">
        <v>585</v>
      </c>
      <c r="B583" s="5" t="s">
        <v>586</v>
      </c>
      <c r="C583" s="46" t="s">
        <v>1817</v>
      </c>
      <c r="D583" s="46" t="s">
        <v>1818</v>
      </c>
      <c r="E583" s="46" t="s">
        <v>589</v>
      </c>
      <c r="F583" s="46" t="s">
        <v>311</v>
      </c>
      <c r="G583" s="46" t="s">
        <v>1921</v>
      </c>
      <c r="H583" s="47"/>
      <c r="I583" s="47" t="s">
        <v>1872</v>
      </c>
      <c r="J583" s="48" t="s">
        <v>11</v>
      </c>
      <c r="K583" s="45" t="s">
        <v>11</v>
      </c>
      <c r="L583" s="49">
        <v>66915.450000000012</v>
      </c>
      <c r="M583" s="50">
        <v>61900</v>
      </c>
      <c r="N583" s="51">
        <f t="shared" si="444"/>
        <v>0.9250479523039894</v>
      </c>
      <c r="O583" s="51" t="str">
        <f t="shared" si="445"/>
        <v>&gt;=80%-&lt;100%</v>
      </c>
      <c r="P583" s="50">
        <f t="shared" si="446"/>
        <v>66321.42857142858</v>
      </c>
      <c r="Q583" s="51">
        <f t="shared" si="447"/>
        <v>0.99112280603998881</v>
      </c>
      <c r="R583" s="57">
        <v>26000</v>
      </c>
      <c r="S583" s="53">
        <v>19760</v>
      </c>
      <c r="T583" s="54">
        <f t="shared" si="448"/>
        <v>0.76</v>
      </c>
      <c r="U583" s="54"/>
      <c r="V583" s="53">
        <f t="shared" si="449"/>
        <v>21171.428571428569</v>
      </c>
      <c r="W583" s="54"/>
    </row>
    <row r="584" spans="1:23" x14ac:dyDescent="0.3">
      <c r="A584" s="8" t="s">
        <v>469</v>
      </c>
      <c r="B584" s="5" t="s">
        <v>470</v>
      </c>
      <c r="C584" s="46" t="s">
        <v>487</v>
      </c>
      <c r="D584" s="46" t="s">
        <v>488</v>
      </c>
      <c r="E584" s="46" t="s">
        <v>473</v>
      </c>
      <c r="F584" s="46" t="s">
        <v>311</v>
      </c>
      <c r="G584" s="46" t="s">
        <v>1910</v>
      </c>
      <c r="H584" s="47"/>
      <c r="I584" s="47" t="s">
        <v>1872</v>
      </c>
      <c r="J584" s="48" t="s">
        <v>11</v>
      </c>
      <c r="K584" s="45"/>
      <c r="L584" s="49">
        <v>92738.25</v>
      </c>
      <c r="M584" s="50">
        <v>12960</v>
      </c>
      <c r="N584" s="51">
        <f t="shared" si="444"/>
        <v>0.13974816216609651</v>
      </c>
      <c r="O584" s="51" t="str">
        <f t="shared" si="445"/>
        <v>&lt;20%</v>
      </c>
      <c r="P584" s="50">
        <f t="shared" si="446"/>
        <v>13885.714285714284</v>
      </c>
      <c r="Q584" s="51">
        <f t="shared" si="447"/>
        <v>0.1497301737493891</v>
      </c>
      <c r="R584" s="57"/>
      <c r="S584" s="53">
        <v>0</v>
      </c>
      <c r="T584" s="54">
        <f t="shared" si="448"/>
        <v>2</v>
      </c>
      <c r="U584" s="54"/>
      <c r="V584" s="53">
        <f t="shared" si="449"/>
        <v>0</v>
      </c>
      <c r="W584" s="54"/>
    </row>
    <row r="585" spans="1:23" x14ac:dyDescent="0.3">
      <c r="A585" s="8" t="s">
        <v>701</v>
      </c>
      <c r="B585" s="5" t="s">
        <v>300</v>
      </c>
      <c r="C585" s="46" t="s">
        <v>751</v>
      </c>
      <c r="D585" s="46" t="s">
        <v>201</v>
      </c>
      <c r="E585" s="46" t="s">
        <v>473</v>
      </c>
      <c r="F585" s="46" t="s">
        <v>311</v>
      </c>
      <c r="G585" s="46" t="s">
        <v>1941</v>
      </c>
      <c r="H585" s="47"/>
      <c r="I585" s="47" t="s">
        <v>1872</v>
      </c>
      <c r="J585" s="48" t="s">
        <v>11</v>
      </c>
      <c r="K585" s="45"/>
      <c r="L585" s="49">
        <v>92703.150000000009</v>
      </c>
      <c r="M585" s="50">
        <v>98130</v>
      </c>
      <c r="N585" s="51">
        <f t="shared" si="444"/>
        <v>1.0585400819713244</v>
      </c>
      <c r="O585" s="51" t="str">
        <f t="shared" ref="O585:O593" si="450">IF(N585&gt;=120%, "120% equal &amp; above", IF(N585&gt;=100%,"&gt;=100%- &lt;120%",IF(N585&gt;=80%,"&gt;=80%-&lt;100%",IF(N585&gt;=50%,"&gt;=50%-&lt;80%",IF(N585&gt;=20%,"&gt;=20%-&lt;50%","&lt;20%")))))</f>
        <v>&gt;=100%- &lt;120%</v>
      </c>
      <c r="P585" s="50">
        <f t="shared" si="446"/>
        <v>105139.28571428572</v>
      </c>
      <c r="Q585" s="51">
        <f t="shared" ref="Q585:Q593" si="451">IFERROR(P585/L585,2)</f>
        <v>1.1341500878264192</v>
      </c>
      <c r="R585" s="57"/>
      <c r="S585" s="53">
        <v>19940</v>
      </c>
      <c r="T585" s="54">
        <f t="shared" si="448"/>
        <v>2</v>
      </c>
      <c r="U585" s="54"/>
      <c r="V585" s="53">
        <f t="shared" si="449"/>
        <v>21364.285714285714</v>
      </c>
      <c r="W585" s="54"/>
    </row>
    <row r="586" spans="1:23" x14ac:dyDescent="0.3">
      <c r="A586" s="8" t="s">
        <v>701</v>
      </c>
      <c r="B586" s="5" t="s">
        <v>300</v>
      </c>
      <c r="C586" s="46" t="s">
        <v>1237</v>
      </c>
      <c r="D586" s="46" t="s">
        <v>1238</v>
      </c>
      <c r="E586" s="46" t="s">
        <v>473</v>
      </c>
      <c r="F586" s="46" t="s">
        <v>311</v>
      </c>
      <c r="G586" s="46" t="s">
        <v>2767</v>
      </c>
      <c r="H586" s="47"/>
      <c r="I586" s="47" t="s">
        <v>1872</v>
      </c>
      <c r="J586" s="48" t="s">
        <v>11</v>
      </c>
      <c r="K586" s="45"/>
      <c r="L586" s="49">
        <v>92450.700000000012</v>
      </c>
      <c r="M586" s="50">
        <v>70025</v>
      </c>
      <c r="N586" s="51">
        <f t="shared" ref="N586:N593" si="452">IFERROR(M586/L586,2)</f>
        <v>0.75743071712815579</v>
      </c>
      <c r="O586" s="51" t="str">
        <f t="shared" si="450"/>
        <v>&gt;=50%-&lt;80%</v>
      </c>
      <c r="P586" s="50">
        <f t="shared" ref="P586:P593" si="453">M586/$B$3*$B$2</f>
        <v>75026.785714285725</v>
      </c>
      <c r="Q586" s="51">
        <f t="shared" si="451"/>
        <v>0.81153291120873849</v>
      </c>
      <c r="R586" s="57"/>
      <c r="S586" s="53">
        <v>7690</v>
      </c>
      <c r="T586" s="54">
        <f t="shared" ref="T586:T593" si="454">IFERROR(S586/R586,2)</f>
        <v>2</v>
      </c>
      <c r="U586" s="54"/>
      <c r="V586" s="53">
        <f t="shared" ref="V586:V593" si="455">S586/$B$3*$B$2</f>
        <v>8239.2857142857156</v>
      </c>
      <c r="W586" s="54"/>
    </row>
    <row r="587" spans="1:23" x14ac:dyDescent="0.3">
      <c r="A587" s="8" t="s">
        <v>585</v>
      </c>
      <c r="B587" s="5" t="s">
        <v>586</v>
      </c>
      <c r="C587" s="46" t="s">
        <v>1305</v>
      </c>
      <c r="D587" s="46" t="s">
        <v>1306</v>
      </c>
      <c r="E587" s="46" t="s">
        <v>589</v>
      </c>
      <c r="F587" s="46" t="s">
        <v>311</v>
      </c>
      <c r="G587" s="46" t="s">
        <v>1918</v>
      </c>
      <c r="H587" s="47"/>
      <c r="I587" s="47" t="s">
        <v>1872</v>
      </c>
      <c r="J587" s="48" t="s">
        <v>11</v>
      </c>
      <c r="K587" s="45"/>
      <c r="L587" s="49">
        <v>92371.56</v>
      </c>
      <c r="M587" s="50">
        <v>155355</v>
      </c>
      <c r="N587" s="51">
        <f t="shared" si="452"/>
        <v>1.6818488287953566</v>
      </c>
      <c r="O587" s="51" t="str">
        <f t="shared" si="450"/>
        <v>120% equal &amp; above</v>
      </c>
      <c r="P587" s="50">
        <f t="shared" si="453"/>
        <v>166451.78571428571</v>
      </c>
      <c r="Q587" s="51">
        <f t="shared" si="451"/>
        <v>1.8019808879950248</v>
      </c>
      <c r="R587" s="57"/>
      <c r="S587" s="53">
        <v>44990</v>
      </c>
      <c r="T587" s="54">
        <f t="shared" si="454"/>
        <v>2</v>
      </c>
      <c r="U587" s="54"/>
      <c r="V587" s="53">
        <f t="shared" si="455"/>
        <v>48203.571428571428</v>
      </c>
      <c r="W587" s="54"/>
    </row>
    <row r="588" spans="1:23" x14ac:dyDescent="0.3">
      <c r="A588" s="8" t="s">
        <v>785</v>
      </c>
      <c r="B588" s="5" t="s">
        <v>786</v>
      </c>
      <c r="C588" s="46" t="s">
        <v>2424</v>
      </c>
      <c r="D588" s="46" t="s">
        <v>2425</v>
      </c>
      <c r="E588" s="46" t="s">
        <v>789</v>
      </c>
      <c r="F588" s="46" t="s">
        <v>311</v>
      </c>
      <c r="G588" s="46" t="s">
        <v>1955</v>
      </c>
      <c r="H588" s="47"/>
      <c r="I588" s="47" t="s">
        <v>1872</v>
      </c>
      <c r="J588" s="48" t="s">
        <v>11</v>
      </c>
      <c r="K588" s="45" t="s">
        <v>11</v>
      </c>
      <c r="L588" s="49">
        <v>41830</v>
      </c>
      <c r="M588" s="50">
        <v>31145</v>
      </c>
      <c r="N588" s="51">
        <f t="shared" si="452"/>
        <v>0.74456131962706196</v>
      </c>
      <c r="O588" s="51" t="str">
        <f t="shared" si="450"/>
        <v>&gt;=50%-&lt;80%</v>
      </c>
      <c r="P588" s="50">
        <f t="shared" si="453"/>
        <v>33369.642857142862</v>
      </c>
      <c r="Q588" s="51">
        <f t="shared" si="451"/>
        <v>0.79774427102899503</v>
      </c>
      <c r="R588" s="57">
        <v>50000</v>
      </c>
      <c r="S588" s="53">
        <v>17190</v>
      </c>
      <c r="T588" s="54">
        <f t="shared" si="454"/>
        <v>0.34379999999999999</v>
      </c>
      <c r="U588" s="54"/>
      <c r="V588" s="53">
        <f t="shared" si="455"/>
        <v>18417.857142857145</v>
      </c>
      <c r="W588" s="54"/>
    </row>
    <row r="589" spans="1:23" x14ac:dyDescent="0.3">
      <c r="A589" s="8" t="s">
        <v>770</v>
      </c>
      <c r="B589" s="5" t="s">
        <v>771</v>
      </c>
      <c r="C589" s="46" t="s">
        <v>2287</v>
      </c>
      <c r="D589" s="46" t="s">
        <v>2288</v>
      </c>
      <c r="E589" s="46" t="s">
        <v>574</v>
      </c>
      <c r="F589" s="46" t="s">
        <v>311</v>
      </c>
      <c r="G589" s="46" t="s">
        <v>1965</v>
      </c>
      <c r="H589" s="47"/>
      <c r="I589" s="47" t="s">
        <v>1872</v>
      </c>
      <c r="J589" s="48" t="s">
        <v>11</v>
      </c>
      <c r="K589" s="45" t="s">
        <v>11</v>
      </c>
      <c r="L589" s="49">
        <v>56000</v>
      </c>
      <c r="M589" s="50">
        <v>0</v>
      </c>
      <c r="N589" s="51">
        <f t="shared" si="452"/>
        <v>0</v>
      </c>
      <c r="O589" s="51" t="str">
        <f t="shared" si="450"/>
        <v>&lt;20%</v>
      </c>
      <c r="P589" s="50">
        <f t="shared" si="453"/>
        <v>0</v>
      </c>
      <c r="Q589" s="51">
        <f t="shared" si="451"/>
        <v>0</v>
      </c>
      <c r="R589" s="57">
        <v>35000</v>
      </c>
      <c r="S589" s="53">
        <v>9980</v>
      </c>
      <c r="T589" s="54">
        <f t="shared" si="454"/>
        <v>0.28514285714285714</v>
      </c>
      <c r="U589" s="54"/>
      <c r="V589" s="53">
        <f t="shared" si="455"/>
        <v>10692.857142857143</v>
      </c>
      <c r="W589" s="54"/>
    </row>
    <row r="590" spans="1:23" x14ac:dyDescent="0.3">
      <c r="A590" s="8" t="s">
        <v>701</v>
      </c>
      <c r="B590" s="5" t="s">
        <v>300</v>
      </c>
      <c r="C590" s="46" t="s">
        <v>1489</v>
      </c>
      <c r="D590" s="46" t="s">
        <v>1490</v>
      </c>
      <c r="E590" s="46" t="s">
        <v>473</v>
      </c>
      <c r="F590" s="46" t="s">
        <v>311</v>
      </c>
      <c r="G590" s="46" t="s">
        <v>2766</v>
      </c>
      <c r="H590" s="47"/>
      <c r="I590" s="47" t="s">
        <v>1872</v>
      </c>
      <c r="J590" s="48" t="s">
        <v>11</v>
      </c>
      <c r="K590" s="45"/>
      <c r="L590" s="49">
        <v>90302.85</v>
      </c>
      <c r="M590" s="50">
        <v>59165</v>
      </c>
      <c r="N590" s="51">
        <f t="shared" si="452"/>
        <v>0.65518419407582373</v>
      </c>
      <c r="O590" s="51" t="str">
        <f t="shared" si="450"/>
        <v>&gt;=50%-&lt;80%</v>
      </c>
      <c r="P590" s="50">
        <f t="shared" si="453"/>
        <v>63391.071428571428</v>
      </c>
      <c r="Q590" s="51">
        <f t="shared" si="451"/>
        <v>0.70198306508123964</v>
      </c>
      <c r="R590" s="57"/>
      <c r="S590" s="53">
        <v>16300</v>
      </c>
      <c r="T590" s="54">
        <f t="shared" si="454"/>
        <v>2</v>
      </c>
      <c r="U590" s="54"/>
      <c r="V590" s="53">
        <f t="shared" si="455"/>
        <v>17464.285714285714</v>
      </c>
      <c r="W590" s="54"/>
    </row>
    <row r="591" spans="1:23" x14ac:dyDescent="0.3">
      <c r="A591" s="8" t="s">
        <v>283</v>
      </c>
      <c r="B591" s="5" t="s">
        <v>586</v>
      </c>
      <c r="C591" s="46" t="s">
        <v>2368</v>
      </c>
      <c r="D591" s="46" t="s">
        <v>2103</v>
      </c>
      <c r="E591" s="46" t="s">
        <v>589</v>
      </c>
      <c r="F591" s="46" t="s">
        <v>311</v>
      </c>
      <c r="G591" s="46" t="s">
        <v>1921</v>
      </c>
      <c r="H591" s="47"/>
      <c r="I591" s="47" t="s">
        <v>1872</v>
      </c>
      <c r="J591" s="48" t="s">
        <v>11</v>
      </c>
      <c r="K591" s="45" t="s">
        <v>11</v>
      </c>
      <c r="L591" s="49">
        <v>41522.625</v>
      </c>
      <c r="M591" s="50">
        <v>9230</v>
      </c>
      <c r="N591" s="51">
        <f t="shared" si="452"/>
        <v>0.22228845117571444</v>
      </c>
      <c r="O591" s="51" t="str">
        <f t="shared" si="450"/>
        <v>&gt;=20%-&lt;50%</v>
      </c>
      <c r="P591" s="50">
        <f t="shared" si="453"/>
        <v>9889.2857142857156</v>
      </c>
      <c r="Q591" s="51">
        <f t="shared" si="451"/>
        <v>0.2381661976882655</v>
      </c>
      <c r="R591" s="57">
        <v>48595.24</v>
      </c>
      <c r="S591" s="53">
        <v>17975</v>
      </c>
      <c r="T591" s="54">
        <f t="shared" si="454"/>
        <v>0.3698921952026577</v>
      </c>
      <c r="U591" s="54"/>
      <c r="V591" s="53">
        <f t="shared" si="455"/>
        <v>19258.928571428569</v>
      </c>
      <c r="W591" s="54"/>
    </row>
    <row r="592" spans="1:23" x14ac:dyDescent="0.3">
      <c r="A592" s="8" t="s">
        <v>469</v>
      </c>
      <c r="B592" s="5" t="s">
        <v>470</v>
      </c>
      <c r="C592" s="46" t="s">
        <v>1351</v>
      </c>
      <c r="D592" s="46" t="s">
        <v>79</v>
      </c>
      <c r="E592" s="46" t="s">
        <v>473</v>
      </c>
      <c r="F592" s="46" t="s">
        <v>311</v>
      </c>
      <c r="G592" s="46" t="s">
        <v>1914</v>
      </c>
      <c r="H592" s="47"/>
      <c r="I592" s="47" t="s">
        <v>1872</v>
      </c>
      <c r="J592" s="48" t="s">
        <v>11</v>
      </c>
      <c r="K592" s="45" t="s">
        <v>11</v>
      </c>
      <c r="L592" s="49">
        <v>64046.025000000001</v>
      </c>
      <c r="M592" s="50">
        <v>100420</v>
      </c>
      <c r="N592" s="51">
        <f t="shared" si="452"/>
        <v>1.5679349342913944</v>
      </c>
      <c r="O592" s="51" t="str">
        <f t="shared" si="450"/>
        <v>120% equal &amp; above</v>
      </c>
      <c r="P592" s="50">
        <f t="shared" si="453"/>
        <v>107592.85714285714</v>
      </c>
      <c r="Q592" s="51">
        <f t="shared" si="451"/>
        <v>1.6799302867407797</v>
      </c>
      <c r="R592" s="57">
        <v>26000</v>
      </c>
      <c r="S592" s="53">
        <v>0</v>
      </c>
      <c r="T592" s="54">
        <f t="shared" si="454"/>
        <v>0</v>
      </c>
      <c r="U592" s="54"/>
      <c r="V592" s="53">
        <f t="shared" si="455"/>
        <v>0</v>
      </c>
      <c r="W592" s="54"/>
    </row>
    <row r="593" spans="1:23" x14ac:dyDescent="0.3">
      <c r="A593" s="8" t="s">
        <v>415</v>
      </c>
      <c r="B593" s="5" t="s">
        <v>416</v>
      </c>
      <c r="C593" s="46" t="s">
        <v>1046</v>
      </c>
      <c r="D593" s="46" t="s">
        <v>1047</v>
      </c>
      <c r="E593" s="46" t="s">
        <v>310</v>
      </c>
      <c r="F593" s="46" t="s">
        <v>311</v>
      </c>
      <c r="G593" s="46" t="s">
        <v>1903</v>
      </c>
      <c r="H593" s="47"/>
      <c r="I593" s="47" t="s">
        <v>1872</v>
      </c>
      <c r="J593" s="48" t="s">
        <v>11</v>
      </c>
      <c r="K593" s="45"/>
      <c r="L593" s="49">
        <v>90000</v>
      </c>
      <c r="M593" s="50">
        <v>78310</v>
      </c>
      <c r="N593" s="51">
        <f t="shared" si="452"/>
        <v>0.87011111111111106</v>
      </c>
      <c r="O593" s="51" t="str">
        <f t="shared" si="450"/>
        <v>&gt;=80%-&lt;100%</v>
      </c>
      <c r="P593" s="50">
        <f t="shared" si="453"/>
        <v>83903.57142857142</v>
      </c>
      <c r="Q593" s="51">
        <f t="shared" si="451"/>
        <v>0.93226190476190463</v>
      </c>
      <c r="R593" s="57"/>
      <c r="S593" s="53">
        <v>7890</v>
      </c>
      <c r="T593" s="54">
        <f t="shared" si="454"/>
        <v>2</v>
      </c>
      <c r="U593" s="54"/>
      <c r="V593" s="53">
        <f t="shared" si="455"/>
        <v>8453.5714285714275</v>
      </c>
      <c r="W593" s="54"/>
    </row>
    <row r="594" spans="1:23" x14ac:dyDescent="0.3">
      <c r="A594" s="8" t="s">
        <v>307</v>
      </c>
      <c r="B594" s="5" t="s">
        <v>308</v>
      </c>
      <c r="C594" s="46" t="s">
        <v>312</v>
      </c>
      <c r="D594" s="46" t="s">
        <v>130</v>
      </c>
      <c r="E594" s="46" t="s">
        <v>310</v>
      </c>
      <c r="F594" s="46" t="s">
        <v>311</v>
      </c>
      <c r="G594" s="46" t="s">
        <v>1890</v>
      </c>
      <c r="H594" s="47"/>
      <c r="I594" s="47" t="s">
        <v>1872</v>
      </c>
      <c r="J594" s="48" t="s">
        <v>11</v>
      </c>
      <c r="K594" s="45" t="s">
        <v>11</v>
      </c>
      <c r="L594" s="49">
        <v>50000</v>
      </c>
      <c r="M594" s="50">
        <v>70610</v>
      </c>
      <c r="N594" s="51">
        <f t="shared" ref="N594:N606" si="456">IFERROR(M594/L594,2)</f>
        <v>1.4121999999999999</v>
      </c>
      <c r="O594" s="51" t="str">
        <f t="shared" ref="O594:O606" si="457">IF(N594&gt;=120%, "120% equal &amp; above", IF(N594&gt;=100%,"&gt;=100%- &lt;120%",IF(N594&gt;=80%,"&gt;=80%-&lt;100%",IF(N594&gt;=50%,"&gt;=50%-&lt;80%",IF(N594&gt;=20%,"&gt;=20%-&lt;50%","&lt;20%")))))</f>
        <v>120% equal &amp; above</v>
      </c>
      <c r="P594" s="50">
        <f t="shared" ref="P594:P606" si="458">M594/$B$3*$B$2</f>
        <v>75653.57142857142</v>
      </c>
      <c r="Q594" s="51">
        <f t="shared" ref="Q594:Q606" si="459">IFERROR(P594/L594,2)</f>
        <v>1.5130714285714284</v>
      </c>
      <c r="R594" s="57">
        <v>40000</v>
      </c>
      <c r="S594" s="53">
        <v>13140</v>
      </c>
      <c r="T594" s="54">
        <f t="shared" ref="T594:T606" si="460">IFERROR(S594/R594,2)</f>
        <v>0.32850000000000001</v>
      </c>
      <c r="U594" s="54"/>
      <c r="V594" s="53">
        <f t="shared" ref="V594:V606" si="461">S594/$B$3*$B$2</f>
        <v>14078.571428571428</v>
      </c>
      <c r="W594" s="54"/>
    </row>
    <row r="595" spans="1:23" x14ac:dyDescent="0.3">
      <c r="A595" s="8" t="s">
        <v>415</v>
      </c>
      <c r="B595" s="5" t="s">
        <v>416</v>
      </c>
      <c r="C595" s="46" t="s">
        <v>929</v>
      </c>
      <c r="D595" s="46" t="s">
        <v>125</v>
      </c>
      <c r="E595" s="46" t="s">
        <v>310</v>
      </c>
      <c r="F595" s="46" t="s">
        <v>311</v>
      </c>
      <c r="G595" s="46" t="s">
        <v>1905</v>
      </c>
      <c r="H595" s="47"/>
      <c r="I595" s="47" t="s">
        <v>1872</v>
      </c>
      <c r="J595" s="48" t="s">
        <v>11</v>
      </c>
      <c r="K595" s="45" t="s">
        <v>11</v>
      </c>
      <c r="L595" s="49">
        <v>45000</v>
      </c>
      <c r="M595" s="50">
        <v>44990</v>
      </c>
      <c r="N595" s="51">
        <f t="shared" si="456"/>
        <v>0.99977777777777777</v>
      </c>
      <c r="O595" s="51" t="str">
        <f t="shared" si="457"/>
        <v>&gt;=80%-&lt;100%</v>
      </c>
      <c r="P595" s="50">
        <f t="shared" si="458"/>
        <v>48203.571428571428</v>
      </c>
      <c r="Q595" s="51">
        <f t="shared" si="459"/>
        <v>1.0711904761904762</v>
      </c>
      <c r="R595" s="57">
        <v>45000</v>
      </c>
      <c r="S595" s="53">
        <v>29145</v>
      </c>
      <c r="T595" s="54">
        <f t="shared" si="460"/>
        <v>0.64766666666666661</v>
      </c>
      <c r="U595" s="54"/>
      <c r="V595" s="53">
        <f t="shared" si="461"/>
        <v>31226.785714285714</v>
      </c>
      <c r="W595" s="54"/>
    </row>
    <row r="596" spans="1:23" x14ac:dyDescent="0.3">
      <c r="A596" s="8" t="s">
        <v>324</v>
      </c>
      <c r="B596" s="5" t="s">
        <v>325</v>
      </c>
      <c r="C596" s="46" t="s">
        <v>339</v>
      </c>
      <c r="D596" s="46" t="s">
        <v>91</v>
      </c>
      <c r="E596" s="46" t="s">
        <v>310</v>
      </c>
      <c r="F596" s="46" t="s">
        <v>311</v>
      </c>
      <c r="G596" s="46" t="s">
        <v>1897</v>
      </c>
      <c r="H596" s="47"/>
      <c r="I596" s="47" t="s">
        <v>1872</v>
      </c>
      <c r="J596" s="48" t="s">
        <v>11</v>
      </c>
      <c r="K596" s="45" t="s">
        <v>11</v>
      </c>
      <c r="L596" s="49">
        <v>60000</v>
      </c>
      <c r="M596" s="50">
        <v>83980</v>
      </c>
      <c r="N596" s="51">
        <f t="shared" si="456"/>
        <v>1.3996666666666666</v>
      </c>
      <c r="O596" s="51" t="str">
        <f t="shared" si="457"/>
        <v>120% equal &amp; above</v>
      </c>
      <c r="P596" s="50">
        <f t="shared" si="458"/>
        <v>89978.57142857142</v>
      </c>
      <c r="Q596" s="51">
        <f t="shared" si="459"/>
        <v>1.4996428571428571</v>
      </c>
      <c r="R596" s="57">
        <v>30000</v>
      </c>
      <c r="S596" s="53">
        <v>14360</v>
      </c>
      <c r="T596" s="54">
        <f t="shared" si="460"/>
        <v>0.47866666666666668</v>
      </c>
      <c r="U596" s="54"/>
      <c r="V596" s="53">
        <f t="shared" si="461"/>
        <v>15385.714285714286</v>
      </c>
      <c r="W596" s="54"/>
    </row>
    <row r="597" spans="1:23" x14ac:dyDescent="0.3">
      <c r="A597" s="8" t="s">
        <v>776</v>
      </c>
      <c r="B597" s="5" t="s">
        <v>777</v>
      </c>
      <c r="C597" s="46" t="s">
        <v>2237</v>
      </c>
      <c r="D597" s="46" t="s">
        <v>2238</v>
      </c>
      <c r="E597" s="46" t="s">
        <v>574</v>
      </c>
      <c r="F597" s="46" t="s">
        <v>311</v>
      </c>
      <c r="G597" s="46" t="s">
        <v>1944</v>
      </c>
      <c r="H597" s="47"/>
      <c r="I597" s="47" t="s">
        <v>1872</v>
      </c>
      <c r="J597" s="48" t="s">
        <v>11</v>
      </c>
      <c r="K597" s="45" t="s">
        <v>11</v>
      </c>
      <c r="L597" s="49">
        <v>45000</v>
      </c>
      <c r="M597" s="50">
        <v>58380</v>
      </c>
      <c r="N597" s="51">
        <f t="shared" si="456"/>
        <v>1.2973333333333332</v>
      </c>
      <c r="O597" s="51" t="str">
        <f t="shared" si="457"/>
        <v>120% equal &amp; above</v>
      </c>
      <c r="P597" s="50">
        <f t="shared" si="458"/>
        <v>62550</v>
      </c>
      <c r="Q597" s="51">
        <f t="shared" si="459"/>
        <v>1.39</v>
      </c>
      <c r="R597" s="57">
        <v>45000</v>
      </c>
      <c r="S597" s="53">
        <v>23530</v>
      </c>
      <c r="T597" s="54">
        <f t="shared" si="460"/>
        <v>0.52288888888888885</v>
      </c>
      <c r="U597" s="54"/>
      <c r="V597" s="53">
        <f t="shared" si="461"/>
        <v>25210.714285714286</v>
      </c>
      <c r="W597" s="54"/>
    </row>
    <row r="598" spans="1:23" x14ac:dyDescent="0.3">
      <c r="A598" s="8" t="s">
        <v>374</v>
      </c>
      <c r="B598" s="5" t="s">
        <v>375</v>
      </c>
      <c r="C598" s="46" t="s">
        <v>2509</v>
      </c>
      <c r="D598" s="46" t="s">
        <v>277</v>
      </c>
      <c r="E598" s="46" t="s">
        <v>311</v>
      </c>
      <c r="F598" s="46" t="s">
        <v>311</v>
      </c>
      <c r="G598" s="46" t="s">
        <v>1902</v>
      </c>
      <c r="H598" s="47"/>
      <c r="I598" s="47" t="s">
        <v>1872</v>
      </c>
      <c r="J598" s="48" t="s">
        <v>11</v>
      </c>
      <c r="K598" s="45" t="s">
        <v>11</v>
      </c>
      <c r="L598" s="49">
        <v>40000</v>
      </c>
      <c r="M598" s="50">
        <v>23530</v>
      </c>
      <c r="N598" s="51">
        <f t="shared" si="456"/>
        <v>0.58825000000000005</v>
      </c>
      <c r="O598" s="51" t="str">
        <f t="shared" si="457"/>
        <v>&gt;=50%-&lt;80%</v>
      </c>
      <c r="P598" s="50">
        <f t="shared" si="458"/>
        <v>25210.714285714286</v>
      </c>
      <c r="Q598" s="51">
        <f t="shared" si="459"/>
        <v>0.63026785714285716</v>
      </c>
      <c r="R598" s="57">
        <v>50000</v>
      </c>
      <c r="S598" s="53">
        <v>52710</v>
      </c>
      <c r="T598" s="54">
        <f t="shared" si="460"/>
        <v>1.0542</v>
      </c>
      <c r="U598" s="54"/>
      <c r="V598" s="53">
        <f t="shared" si="461"/>
        <v>56475</v>
      </c>
      <c r="W598" s="54"/>
    </row>
    <row r="599" spans="1:23" x14ac:dyDescent="0.3">
      <c r="A599" s="8" t="s">
        <v>307</v>
      </c>
      <c r="B599" s="5" t="s">
        <v>308</v>
      </c>
      <c r="C599" s="46" t="s">
        <v>322</v>
      </c>
      <c r="D599" s="46" t="s">
        <v>323</v>
      </c>
      <c r="E599" s="46" t="s">
        <v>310</v>
      </c>
      <c r="F599" s="46" t="s">
        <v>311</v>
      </c>
      <c r="G599" s="46" t="s">
        <v>1892</v>
      </c>
      <c r="H599" s="47"/>
      <c r="I599" s="47" t="s">
        <v>1872</v>
      </c>
      <c r="J599" s="48" t="s">
        <v>11</v>
      </c>
      <c r="K599" s="45" t="s">
        <v>11</v>
      </c>
      <c r="L599" s="49">
        <v>45000</v>
      </c>
      <c r="M599" s="50">
        <v>57895</v>
      </c>
      <c r="N599" s="51">
        <f t="shared" si="456"/>
        <v>1.2865555555555555</v>
      </c>
      <c r="O599" s="51" t="str">
        <f t="shared" si="457"/>
        <v>120% equal &amp; above</v>
      </c>
      <c r="P599" s="50">
        <f t="shared" si="458"/>
        <v>62030.357142857145</v>
      </c>
      <c r="Q599" s="51">
        <f t="shared" si="459"/>
        <v>1.378452380952381</v>
      </c>
      <c r="R599" s="57">
        <v>45000</v>
      </c>
      <c r="S599" s="53">
        <v>6570</v>
      </c>
      <c r="T599" s="54">
        <f t="shared" si="460"/>
        <v>0.14599999999999999</v>
      </c>
      <c r="U599" s="54"/>
      <c r="V599" s="53">
        <f t="shared" si="461"/>
        <v>7039.2857142857138</v>
      </c>
      <c r="W599" s="54"/>
    </row>
    <row r="600" spans="1:23" x14ac:dyDescent="0.3">
      <c r="A600" s="8" t="s">
        <v>415</v>
      </c>
      <c r="B600" s="5" t="s">
        <v>416</v>
      </c>
      <c r="C600" s="46" t="s">
        <v>2026</v>
      </c>
      <c r="D600" s="46" t="s">
        <v>2027</v>
      </c>
      <c r="E600" s="46" t="s">
        <v>310</v>
      </c>
      <c r="F600" s="46" t="s">
        <v>311</v>
      </c>
      <c r="G600" s="46" t="s">
        <v>1905</v>
      </c>
      <c r="H600" s="47"/>
      <c r="I600" s="47" t="s">
        <v>1872</v>
      </c>
      <c r="J600" s="48" t="s">
        <v>11</v>
      </c>
      <c r="K600" s="45" t="s">
        <v>11</v>
      </c>
      <c r="L600" s="49">
        <v>40000</v>
      </c>
      <c r="M600" s="50">
        <v>34980</v>
      </c>
      <c r="N600" s="51">
        <f t="shared" si="456"/>
        <v>0.87450000000000006</v>
      </c>
      <c r="O600" s="51" t="str">
        <f t="shared" si="457"/>
        <v>&gt;=80%-&lt;100%</v>
      </c>
      <c r="P600" s="50">
        <f t="shared" si="458"/>
        <v>37478.571428571428</v>
      </c>
      <c r="Q600" s="51">
        <f t="shared" si="459"/>
        <v>0.93696428571428569</v>
      </c>
      <c r="R600" s="57">
        <v>50000</v>
      </c>
      <c r="S600" s="53">
        <v>17090</v>
      </c>
      <c r="T600" s="54">
        <f t="shared" si="460"/>
        <v>0.34179999999999999</v>
      </c>
      <c r="U600" s="54"/>
      <c r="V600" s="53">
        <f t="shared" si="461"/>
        <v>18310.714285714286</v>
      </c>
      <c r="W600" s="54"/>
    </row>
    <row r="601" spans="1:23" x14ac:dyDescent="0.3">
      <c r="A601" s="8" t="s">
        <v>571</v>
      </c>
      <c r="B601" s="5" t="s">
        <v>572</v>
      </c>
      <c r="C601" s="46" t="s">
        <v>2048</v>
      </c>
      <c r="D601" s="46" t="s">
        <v>2049</v>
      </c>
      <c r="E601" s="46" t="s">
        <v>574</v>
      </c>
      <c r="F601" s="46" t="s">
        <v>311</v>
      </c>
      <c r="G601" s="46" t="s">
        <v>1917</v>
      </c>
      <c r="H601" s="47"/>
      <c r="I601" s="47" t="s">
        <v>1872</v>
      </c>
      <c r="J601" s="48" t="s">
        <v>11</v>
      </c>
      <c r="K601" s="45" t="s">
        <v>11</v>
      </c>
      <c r="L601" s="49">
        <v>40000</v>
      </c>
      <c r="M601" s="50">
        <v>16460</v>
      </c>
      <c r="N601" s="51">
        <f t="shared" si="456"/>
        <v>0.41149999999999998</v>
      </c>
      <c r="O601" s="51" t="str">
        <f t="shared" si="457"/>
        <v>&gt;=20%-&lt;50%</v>
      </c>
      <c r="P601" s="50">
        <f t="shared" si="458"/>
        <v>17635.714285714286</v>
      </c>
      <c r="Q601" s="51">
        <f t="shared" si="459"/>
        <v>0.44089285714285714</v>
      </c>
      <c r="R601" s="57">
        <v>50000</v>
      </c>
      <c r="S601" s="53">
        <v>11710</v>
      </c>
      <c r="T601" s="54">
        <f t="shared" si="460"/>
        <v>0.23419999999999999</v>
      </c>
      <c r="U601" s="54"/>
      <c r="V601" s="53">
        <f t="shared" si="461"/>
        <v>12546.428571428572</v>
      </c>
      <c r="W601" s="54"/>
    </row>
    <row r="602" spans="1:23" x14ac:dyDescent="0.3">
      <c r="A602" s="8" t="s">
        <v>324</v>
      </c>
      <c r="B602" s="5" t="s">
        <v>325</v>
      </c>
      <c r="C602" s="46" t="s">
        <v>2576</v>
      </c>
      <c r="D602" s="46" t="s">
        <v>2577</v>
      </c>
      <c r="E602" s="46" t="s">
        <v>310</v>
      </c>
      <c r="F602" s="46" t="s">
        <v>311</v>
      </c>
      <c r="G602" s="46" t="s">
        <v>1896</v>
      </c>
      <c r="H602" s="47"/>
      <c r="I602" s="47" t="s">
        <v>1872</v>
      </c>
      <c r="J602" s="48" t="s">
        <v>11</v>
      </c>
      <c r="K602" s="45" t="s">
        <v>11</v>
      </c>
      <c r="L602" s="49">
        <v>45000</v>
      </c>
      <c r="M602" s="50">
        <v>38150</v>
      </c>
      <c r="N602" s="51">
        <f t="shared" si="456"/>
        <v>0.84777777777777774</v>
      </c>
      <c r="O602" s="51" t="str">
        <f t="shared" si="457"/>
        <v>&gt;=80%-&lt;100%</v>
      </c>
      <c r="P602" s="50">
        <f t="shared" si="458"/>
        <v>40875</v>
      </c>
      <c r="Q602" s="51">
        <f t="shared" si="459"/>
        <v>0.90833333333333333</v>
      </c>
      <c r="R602" s="57">
        <v>45000</v>
      </c>
      <c r="S602" s="53">
        <v>4990</v>
      </c>
      <c r="T602" s="54">
        <f t="shared" si="460"/>
        <v>0.11088888888888888</v>
      </c>
      <c r="U602" s="54"/>
      <c r="V602" s="53">
        <f t="shared" si="461"/>
        <v>5346.4285714285716</v>
      </c>
      <c r="W602" s="54"/>
    </row>
    <row r="603" spans="1:23" x14ac:dyDescent="0.3">
      <c r="A603" s="8" t="s">
        <v>776</v>
      </c>
      <c r="B603" s="5" t="s">
        <v>777</v>
      </c>
      <c r="C603" s="46" t="s">
        <v>1687</v>
      </c>
      <c r="D603" s="46" t="s">
        <v>1688</v>
      </c>
      <c r="E603" s="46" t="s">
        <v>574</v>
      </c>
      <c r="F603" s="46" t="s">
        <v>311</v>
      </c>
      <c r="G603" s="46" t="s">
        <v>1961</v>
      </c>
      <c r="H603" s="47"/>
      <c r="I603" s="47" t="s">
        <v>1872</v>
      </c>
      <c r="J603" s="48" t="s">
        <v>11</v>
      </c>
      <c r="K603" s="45" t="s">
        <v>11</v>
      </c>
      <c r="L603" s="49">
        <v>30000</v>
      </c>
      <c r="M603" s="50">
        <v>4180</v>
      </c>
      <c r="N603" s="51">
        <f t="shared" si="456"/>
        <v>0.13933333333333334</v>
      </c>
      <c r="O603" s="51" t="str">
        <f t="shared" si="457"/>
        <v>&lt;20%</v>
      </c>
      <c r="P603" s="50">
        <f t="shared" si="458"/>
        <v>4478.5714285714284</v>
      </c>
      <c r="Q603" s="51">
        <f t="shared" si="459"/>
        <v>0.14928571428571427</v>
      </c>
      <c r="R603" s="57">
        <v>60000</v>
      </c>
      <c r="S603" s="53">
        <v>14360</v>
      </c>
      <c r="T603" s="54">
        <f t="shared" si="460"/>
        <v>0.23933333333333334</v>
      </c>
      <c r="U603" s="54"/>
      <c r="V603" s="53">
        <f t="shared" si="461"/>
        <v>15385.714285714286</v>
      </c>
      <c r="W603" s="54"/>
    </row>
    <row r="604" spans="1:23" x14ac:dyDescent="0.3">
      <c r="A604" s="8" t="s">
        <v>776</v>
      </c>
      <c r="B604" s="5" t="s">
        <v>777</v>
      </c>
      <c r="C604" s="46" t="s">
        <v>1225</v>
      </c>
      <c r="D604" s="46" t="s">
        <v>226</v>
      </c>
      <c r="E604" s="46" t="s">
        <v>574</v>
      </c>
      <c r="F604" s="46" t="s">
        <v>311</v>
      </c>
      <c r="G604" s="46" t="s">
        <v>1962</v>
      </c>
      <c r="H604" s="47"/>
      <c r="I604" s="47" t="s">
        <v>1872</v>
      </c>
      <c r="J604" s="48" t="s">
        <v>11</v>
      </c>
      <c r="K604" s="45" t="s">
        <v>11</v>
      </c>
      <c r="L604" s="49">
        <v>30000</v>
      </c>
      <c r="M604" s="50">
        <v>17860</v>
      </c>
      <c r="N604" s="51">
        <f t="shared" si="456"/>
        <v>0.59533333333333338</v>
      </c>
      <c r="O604" s="51" t="str">
        <f t="shared" si="457"/>
        <v>&gt;=50%-&lt;80%</v>
      </c>
      <c r="P604" s="50">
        <f t="shared" si="458"/>
        <v>19135.714285714286</v>
      </c>
      <c r="Q604" s="51">
        <f t="shared" si="459"/>
        <v>0.6378571428571429</v>
      </c>
      <c r="R604" s="57">
        <v>60000</v>
      </c>
      <c r="S604" s="53">
        <v>34690</v>
      </c>
      <c r="T604" s="54">
        <f t="shared" si="460"/>
        <v>0.57816666666666672</v>
      </c>
      <c r="U604" s="54"/>
      <c r="V604" s="53">
        <f t="shared" si="461"/>
        <v>37167.857142857138</v>
      </c>
      <c r="W604" s="54"/>
    </row>
    <row r="605" spans="1:23" x14ac:dyDescent="0.3">
      <c r="A605" s="8" t="s">
        <v>785</v>
      </c>
      <c r="B605" s="5" t="s">
        <v>786</v>
      </c>
      <c r="C605" s="46" t="s">
        <v>1114</v>
      </c>
      <c r="D605" s="46" t="s">
        <v>1115</v>
      </c>
      <c r="E605" s="46" t="s">
        <v>789</v>
      </c>
      <c r="F605" s="46" t="s">
        <v>311</v>
      </c>
      <c r="G605" s="46" t="s">
        <v>1955</v>
      </c>
      <c r="H605" s="47"/>
      <c r="I605" s="47" t="s">
        <v>1872</v>
      </c>
      <c r="J605" s="48" t="s">
        <v>11</v>
      </c>
      <c r="K605" s="45" t="s">
        <v>11</v>
      </c>
      <c r="L605" s="49">
        <v>30000</v>
      </c>
      <c r="M605" s="50">
        <v>14695</v>
      </c>
      <c r="N605" s="51">
        <f t="shared" si="456"/>
        <v>0.48983333333333334</v>
      </c>
      <c r="O605" s="51" t="str">
        <f t="shared" si="457"/>
        <v>&gt;=20%-&lt;50%</v>
      </c>
      <c r="P605" s="50">
        <f t="shared" si="458"/>
        <v>15744.642857142857</v>
      </c>
      <c r="Q605" s="51">
        <f t="shared" si="459"/>
        <v>0.52482142857142855</v>
      </c>
      <c r="R605" s="57">
        <v>60000</v>
      </c>
      <c r="S605" s="53">
        <v>22770</v>
      </c>
      <c r="T605" s="54">
        <f t="shared" si="460"/>
        <v>0.3795</v>
      </c>
      <c r="U605" s="54"/>
      <c r="V605" s="53">
        <f t="shared" si="461"/>
        <v>24396.428571428569</v>
      </c>
      <c r="W605" s="54"/>
    </row>
    <row r="606" spans="1:23" x14ac:dyDescent="0.3">
      <c r="A606" s="8" t="s">
        <v>571</v>
      </c>
      <c r="B606" s="5" t="s">
        <v>572</v>
      </c>
      <c r="C606" s="46" t="s">
        <v>2724</v>
      </c>
      <c r="D606" s="46" t="s">
        <v>2725</v>
      </c>
      <c r="E606" s="46" t="s">
        <v>574</v>
      </c>
      <c r="F606" s="46" t="s">
        <v>311</v>
      </c>
      <c r="G606" s="46" t="s">
        <v>1887</v>
      </c>
      <c r="H606" s="47"/>
      <c r="I606" s="47" t="s">
        <v>1872</v>
      </c>
      <c r="J606" s="48" t="s">
        <v>11</v>
      </c>
      <c r="K606" s="45" t="s">
        <v>11</v>
      </c>
      <c r="L606" s="49">
        <v>30000</v>
      </c>
      <c r="M606" s="50">
        <v>20200</v>
      </c>
      <c r="N606" s="51">
        <f t="shared" si="456"/>
        <v>0.67333333333333334</v>
      </c>
      <c r="O606" s="51" t="str">
        <f t="shared" si="457"/>
        <v>&gt;=50%-&lt;80%</v>
      </c>
      <c r="P606" s="50">
        <f t="shared" si="458"/>
        <v>21642.857142857145</v>
      </c>
      <c r="Q606" s="51">
        <f t="shared" si="459"/>
        <v>0.72142857142857153</v>
      </c>
      <c r="R606" s="57">
        <v>60000</v>
      </c>
      <c r="S606" s="53">
        <v>6570</v>
      </c>
      <c r="T606" s="54">
        <f t="shared" si="460"/>
        <v>0.1095</v>
      </c>
      <c r="U606" s="54"/>
      <c r="V606" s="53">
        <f t="shared" si="461"/>
        <v>7039.2857142857138</v>
      </c>
      <c r="W606" s="54"/>
    </row>
    <row r="607" spans="1:23" x14ac:dyDescent="0.3">
      <c r="A607" s="8" t="s">
        <v>585</v>
      </c>
      <c r="B607" s="5" t="s">
        <v>586</v>
      </c>
      <c r="C607" s="46" t="s">
        <v>624</v>
      </c>
      <c r="D607" s="46" t="s">
        <v>625</v>
      </c>
      <c r="E607" s="46" t="s">
        <v>589</v>
      </c>
      <c r="F607" s="46" t="s">
        <v>311</v>
      </c>
      <c r="G607" s="46" t="s">
        <v>1919</v>
      </c>
      <c r="H607" s="47"/>
      <c r="I607" s="47" t="s">
        <v>1872</v>
      </c>
      <c r="J607" s="48" t="s">
        <v>11</v>
      </c>
      <c r="K607" s="45" t="s">
        <v>11</v>
      </c>
      <c r="L607" s="49">
        <v>63231.3</v>
      </c>
      <c r="M607" s="50">
        <v>76420</v>
      </c>
      <c r="N607" s="51">
        <f t="shared" ref="N607:N619" si="462">IFERROR(M607/L607,2)</f>
        <v>1.2085786627825144</v>
      </c>
      <c r="O607" s="51" t="str">
        <f t="shared" ref="O607:O619" si="463">IF(N607&gt;=120%, "120% equal &amp; above", IF(N607&gt;=100%,"&gt;=100%- &lt;120%",IF(N607&gt;=80%,"&gt;=80%-&lt;100%",IF(N607&gt;=50%,"&gt;=50%-&lt;80%",IF(N607&gt;=20%,"&gt;=20%-&lt;50%","&lt;20%")))))</f>
        <v>120% equal &amp; above</v>
      </c>
      <c r="P607" s="50">
        <f t="shared" ref="P607:P619" si="464">M607/$B$3*$B$2</f>
        <v>81878.57142857142</v>
      </c>
      <c r="Q607" s="51">
        <f t="shared" ref="Q607:Q619" si="465">IFERROR(P607/L607,2)</f>
        <v>1.2949057101241224</v>
      </c>
      <c r="R607" s="57">
        <v>26000</v>
      </c>
      <c r="S607" s="53">
        <v>47425</v>
      </c>
      <c r="T607" s="54">
        <f t="shared" ref="T607:T619" si="466">IFERROR(S607/R607,2)</f>
        <v>1.8240384615384615</v>
      </c>
      <c r="U607" s="54"/>
      <c r="V607" s="53">
        <f t="shared" ref="V607:V619" si="467">S607/$B$3*$B$2</f>
        <v>50812.5</v>
      </c>
      <c r="W607" s="54"/>
    </row>
    <row r="608" spans="1:23" x14ac:dyDescent="0.3">
      <c r="A608" s="8" t="s">
        <v>701</v>
      </c>
      <c r="B608" s="5" t="s">
        <v>300</v>
      </c>
      <c r="C608" s="46" t="s">
        <v>761</v>
      </c>
      <c r="D608" s="46" t="s">
        <v>762</v>
      </c>
      <c r="E608" s="46" t="s">
        <v>473</v>
      </c>
      <c r="F608" s="46" t="s">
        <v>311</v>
      </c>
      <c r="G608" s="46" t="s">
        <v>1941</v>
      </c>
      <c r="H608" s="47"/>
      <c r="I608" s="47" t="s">
        <v>1872</v>
      </c>
      <c r="J608" s="48" t="s">
        <v>11</v>
      </c>
      <c r="K608" s="45"/>
      <c r="L608" s="49">
        <v>88767.900000000009</v>
      </c>
      <c r="M608" s="50">
        <v>115195</v>
      </c>
      <c r="N608" s="51">
        <f t="shared" si="462"/>
        <v>1.2977100956539469</v>
      </c>
      <c r="O608" s="51" t="str">
        <f t="shared" si="463"/>
        <v>120% equal &amp; above</v>
      </c>
      <c r="P608" s="50">
        <f t="shared" si="464"/>
        <v>123423.21428571429</v>
      </c>
      <c r="Q608" s="51">
        <f t="shared" si="465"/>
        <v>1.390403673914943</v>
      </c>
      <c r="R608" s="57"/>
      <c r="S608" s="53">
        <v>0</v>
      </c>
      <c r="T608" s="54">
        <f t="shared" si="466"/>
        <v>2</v>
      </c>
      <c r="U608" s="54"/>
      <c r="V608" s="53">
        <f t="shared" si="467"/>
        <v>0</v>
      </c>
      <c r="W608" s="54"/>
    </row>
    <row r="609" spans="1:23" x14ac:dyDescent="0.3">
      <c r="A609" s="8" t="s">
        <v>428</v>
      </c>
      <c r="B609" s="5" t="s">
        <v>429</v>
      </c>
      <c r="C609" s="46" t="s">
        <v>1184</v>
      </c>
      <c r="D609" s="46" t="s">
        <v>1185</v>
      </c>
      <c r="E609" s="46" t="s">
        <v>310</v>
      </c>
      <c r="F609" s="46" t="s">
        <v>311</v>
      </c>
      <c r="G609" s="46" t="s">
        <v>1904</v>
      </c>
      <c r="H609" s="47"/>
      <c r="I609" s="47" t="s">
        <v>1872</v>
      </c>
      <c r="J609" s="48" t="s">
        <v>11</v>
      </c>
      <c r="K609" s="45"/>
      <c r="L609" s="49">
        <v>88568.333333333328</v>
      </c>
      <c r="M609" s="50">
        <v>155305</v>
      </c>
      <c r="N609" s="51">
        <f t="shared" si="462"/>
        <v>1.7535048267815811</v>
      </c>
      <c r="O609" s="51" t="str">
        <f t="shared" si="463"/>
        <v>120% equal &amp; above</v>
      </c>
      <c r="P609" s="50">
        <f t="shared" si="464"/>
        <v>166398.21428571429</v>
      </c>
      <c r="Q609" s="51">
        <f t="shared" si="465"/>
        <v>1.8787551715516941</v>
      </c>
      <c r="R609" s="57"/>
      <c r="S609" s="53">
        <v>7790</v>
      </c>
      <c r="T609" s="54">
        <f t="shared" si="466"/>
        <v>2</v>
      </c>
      <c r="U609" s="54"/>
      <c r="V609" s="53">
        <f t="shared" si="467"/>
        <v>8346.4285714285725</v>
      </c>
      <c r="W609" s="54"/>
    </row>
    <row r="610" spans="1:23" x14ac:dyDescent="0.3">
      <c r="A610" s="8" t="s">
        <v>770</v>
      </c>
      <c r="B610" s="5" t="s">
        <v>771</v>
      </c>
      <c r="C610" s="46" t="s">
        <v>1019</v>
      </c>
      <c r="D610" s="46" t="s">
        <v>1020</v>
      </c>
      <c r="E610" s="46" t="s">
        <v>574</v>
      </c>
      <c r="F610" s="46" t="s">
        <v>311</v>
      </c>
      <c r="G610" s="46" t="s">
        <v>1960</v>
      </c>
      <c r="H610" s="47"/>
      <c r="I610" s="47" t="s">
        <v>1872</v>
      </c>
      <c r="J610" s="48" t="s">
        <v>11</v>
      </c>
      <c r="K610" s="45" t="s">
        <v>11</v>
      </c>
      <c r="L610" s="49">
        <v>40000</v>
      </c>
      <c r="M610" s="50">
        <v>31370</v>
      </c>
      <c r="N610" s="51">
        <f t="shared" si="462"/>
        <v>0.78425</v>
      </c>
      <c r="O610" s="51" t="str">
        <f t="shared" si="463"/>
        <v>&gt;=50%-&lt;80%</v>
      </c>
      <c r="P610" s="50">
        <f t="shared" si="464"/>
        <v>33610.71428571429</v>
      </c>
      <c r="Q610" s="51">
        <f t="shared" si="465"/>
        <v>0.84026785714285723</v>
      </c>
      <c r="R610" s="57">
        <v>48456</v>
      </c>
      <c r="S610" s="53">
        <v>57875</v>
      </c>
      <c r="T610" s="54">
        <f t="shared" si="466"/>
        <v>1.1943825326069011</v>
      </c>
      <c r="U610" s="54"/>
      <c r="V610" s="53">
        <f t="shared" si="467"/>
        <v>62008.928571428572</v>
      </c>
      <c r="W610" s="54"/>
    </row>
    <row r="611" spans="1:23" x14ac:dyDescent="0.3">
      <c r="A611" s="8" t="s">
        <v>469</v>
      </c>
      <c r="B611" s="5" t="s">
        <v>470</v>
      </c>
      <c r="C611" s="46" t="s">
        <v>540</v>
      </c>
      <c r="D611" s="46" t="s">
        <v>541</v>
      </c>
      <c r="E611" s="46" t="s">
        <v>473</v>
      </c>
      <c r="F611" s="46" t="s">
        <v>311</v>
      </c>
      <c r="G611" s="46" t="s">
        <v>1915</v>
      </c>
      <c r="H611" s="47"/>
      <c r="I611" s="47" t="s">
        <v>1872</v>
      </c>
      <c r="J611" s="48" t="s">
        <v>11</v>
      </c>
      <c r="K611" s="45"/>
      <c r="L611" s="49">
        <v>87969.375</v>
      </c>
      <c r="M611" s="50">
        <v>81495</v>
      </c>
      <c r="N611" s="51">
        <f t="shared" si="462"/>
        <v>0.92640194385830299</v>
      </c>
      <c r="O611" s="51" t="str">
        <f t="shared" si="463"/>
        <v>&gt;=80%-&lt;100%</v>
      </c>
      <c r="P611" s="50">
        <f t="shared" si="464"/>
        <v>87316.07142857142</v>
      </c>
      <c r="Q611" s="51">
        <f t="shared" si="465"/>
        <v>0.99257351127675308</v>
      </c>
      <c r="R611" s="57"/>
      <c r="S611" s="53">
        <v>18365</v>
      </c>
      <c r="T611" s="54">
        <f t="shared" si="466"/>
        <v>2</v>
      </c>
      <c r="U611" s="54"/>
      <c r="V611" s="53">
        <f t="shared" si="467"/>
        <v>19676.785714285714</v>
      </c>
      <c r="W611" s="54"/>
    </row>
    <row r="612" spans="1:23" x14ac:dyDescent="0.3">
      <c r="A612" s="8" t="s">
        <v>785</v>
      </c>
      <c r="B612" s="5" t="s">
        <v>786</v>
      </c>
      <c r="C612" s="46" t="s">
        <v>1779</v>
      </c>
      <c r="D612" s="46" t="s">
        <v>111</v>
      </c>
      <c r="E612" s="46" t="s">
        <v>789</v>
      </c>
      <c r="F612" s="46" t="s">
        <v>311</v>
      </c>
      <c r="G612" s="46" t="s">
        <v>1951</v>
      </c>
      <c r="H612" s="47"/>
      <c r="I612" s="47" t="s">
        <v>1872</v>
      </c>
      <c r="J612" s="48" t="s">
        <v>11</v>
      </c>
      <c r="K612" s="45" t="s">
        <v>11</v>
      </c>
      <c r="L612" s="49">
        <v>18568.59</v>
      </c>
      <c r="M612" s="50">
        <v>15830</v>
      </c>
      <c r="N612" s="51">
        <f t="shared" si="462"/>
        <v>0.85251491901108267</v>
      </c>
      <c r="O612" s="51" t="str">
        <f t="shared" si="463"/>
        <v>&gt;=80%-&lt;100%</v>
      </c>
      <c r="P612" s="50">
        <f t="shared" si="464"/>
        <v>16960.714285714286</v>
      </c>
      <c r="Q612" s="51">
        <f t="shared" si="465"/>
        <v>0.91340884179758863</v>
      </c>
      <c r="R612" s="57">
        <v>68909.759999999995</v>
      </c>
      <c r="S612" s="53">
        <v>7790</v>
      </c>
      <c r="T612" s="54">
        <f t="shared" si="466"/>
        <v>0.113046395750036</v>
      </c>
      <c r="U612" s="54"/>
      <c r="V612" s="53">
        <f t="shared" si="467"/>
        <v>8346.4285714285725</v>
      </c>
      <c r="W612" s="54"/>
    </row>
    <row r="613" spans="1:23" x14ac:dyDescent="0.3">
      <c r="A613" s="8" t="s">
        <v>685</v>
      </c>
      <c r="B613" s="5" t="s">
        <v>686</v>
      </c>
      <c r="C613" s="46" t="s">
        <v>2366</v>
      </c>
      <c r="D613" s="46" t="s">
        <v>2367</v>
      </c>
      <c r="E613" s="46" t="s">
        <v>311</v>
      </c>
      <c r="F613" s="46" t="s">
        <v>311</v>
      </c>
      <c r="G613" s="46" t="s">
        <v>1932</v>
      </c>
      <c r="H613" s="47"/>
      <c r="I613" s="47" t="s">
        <v>1872</v>
      </c>
      <c r="J613" s="48" t="s">
        <v>11</v>
      </c>
      <c r="K613" s="45"/>
      <c r="L613" s="49">
        <v>86583.333333333328</v>
      </c>
      <c r="M613" s="50">
        <v>30940</v>
      </c>
      <c r="N613" s="51">
        <f t="shared" si="462"/>
        <v>0.35734359961501444</v>
      </c>
      <c r="O613" s="51" t="str">
        <f t="shared" si="463"/>
        <v>&gt;=20%-&lt;50%</v>
      </c>
      <c r="P613" s="50">
        <f t="shared" si="464"/>
        <v>33150</v>
      </c>
      <c r="Q613" s="51">
        <f t="shared" si="465"/>
        <v>0.38286814244465833</v>
      </c>
      <c r="R613" s="57"/>
      <c r="S613" s="53">
        <v>3710</v>
      </c>
      <c r="T613" s="54">
        <f t="shared" si="466"/>
        <v>2</v>
      </c>
      <c r="U613" s="54"/>
      <c r="V613" s="53">
        <f t="shared" si="467"/>
        <v>3975</v>
      </c>
      <c r="W613" s="54"/>
    </row>
    <row r="614" spans="1:23" x14ac:dyDescent="0.3">
      <c r="A614" s="8" t="s">
        <v>785</v>
      </c>
      <c r="B614" s="5" t="s">
        <v>786</v>
      </c>
      <c r="C614" s="46" t="s">
        <v>1206</v>
      </c>
      <c r="D614" s="46" t="s">
        <v>1207</v>
      </c>
      <c r="E614" s="46" t="s">
        <v>789</v>
      </c>
      <c r="F614" s="46" t="s">
        <v>311</v>
      </c>
      <c r="G614" s="46" t="s">
        <v>1950</v>
      </c>
      <c r="H614" s="47"/>
      <c r="I614" s="47" t="s">
        <v>1872</v>
      </c>
      <c r="J614" s="48" t="s">
        <v>11</v>
      </c>
      <c r="K614" s="45" t="s">
        <v>11</v>
      </c>
      <c r="L614" s="49">
        <v>13000</v>
      </c>
      <c r="M614" s="50">
        <v>0</v>
      </c>
      <c r="N614" s="51">
        <f t="shared" si="462"/>
        <v>0</v>
      </c>
      <c r="O614" s="51" t="str">
        <f t="shared" si="463"/>
        <v>&lt;20%</v>
      </c>
      <c r="P614" s="50">
        <f t="shared" si="464"/>
        <v>0</v>
      </c>
      <c r="Q614" s="51">
        <f t="shared" si="465"/>
        <v>0</v>
      </c>
      <c r="R614" s="57">
        <v>73512</v>
      </c>
      <c r="S614" s="53">
        <v>97190</v>
      </c>
      <c r="T614" s="54">
        <f t="shared" si="466"/>
        <v>1.3220970725867887</v>
      </c>
      <c r="U614" s="54"/>
      <c r="V614" s="53">
        <f t="shared" si="467"/>
        <v>104132.14285714286</v>
      </c>
      <c r="W614" s="54"/>
    </row>
    <row r="615" spans="1:23" x14ac:dyDescent="0.3">
      <c r="A615" s="8" t="s">
        <v>415</v>
      </c>
      <c r="B615" s="5" t="s">
        <v>416</v>
      </c>
      <c r="C615" s="46" t="s">
        <v>447</v>
      </c>
      <c r="D615" s="46" t="s">
        <v>448</v>
      </c>
      <c r="E615" s="46" t="s">
        <v>310</v>
      </c>
      <c r="F615" s="46" t="s">
        <v>311</v>
      </c>
      <c r="G615" s="46" t="s">
        <v>1907</v>
      </c>
      <c r="H615" s="47"/>
      <c r="I615" s="47" t="s">
        <v>1872</v>
      </c>
      <c r="J615" s="48" t="s">
        <v>11</v>
      </c>
      <c r="K615" s="45" t="s">
        <v>11</v>
      </c>
      <c r="L615" s="49">
        <v>60000</v>
      </c>
      <c r="M615" s="50">
        <v>45660</v>
      </c>
      <c r="N615" s="51">
        <f t="shared" si="462"/>
        <v>0.76100000000000001</v>
      </c>
      <c r="O615" s="51" t="str">
        <f t="shared" si="463"/>
        <v>&gt;=50%-&lt;80%</v>
      </c>
      <c r="P615" s="50">
        <f t="shared" si="464"/>
        <v>48921.428571428572</v>
      </c>
      <c r="Q615" s="51">
        <f t="shared" si="465"/>
        <v>0.81535714285714289</v>
      </c>
      <c r="R615" s="57">
        <v>26000</v>
      </c>
      <c r="S615" s="53">
        <v>21810</v>
      </c>
      <c r="T615" s="54">
        <f t="shared" si="466"/>
        <v>0.8388461538461538</v>
      </c>
      <c r="U615" s="54"/>
      <c r="V615" s="53">
        <f t="shared" si="467"/>
        <v>23367.857142857145</v>
      </c>
      <c r="W615" s="54"/>
    </row>
    <row r="616" spans="1:23" x14ac:dyDescent="0.3">
      <c r="A616" s="8" t="s">
        <v>776</v>
      </c>
      <c r="B616" s="5" t="s">
        <v>777</v>
      </c>
      <c r="C616" s="46" t="s">
        <v>1577</v>
      </c>
      <c r="D616" s="46" t="s">
        <v>1578</v>
      </c>
      <c r="E616" s="46" t="s">
        <v>574</v>
      </c>
      <c r="F616" s="46" t="s">
        <v>311</v>
      </c>
      <c r="G616" s="46" t="s">
        <v>1962</v>
      </c>
      <c r="H616" s="47"/>
      <c r="I616" s="47" t="s">
        <v>1872</v>
      </c>
      <c r="J616" s="48" t="s">
        <v>11</v>
      </c>
      <c r="K616" s="45" t="s">
        <v>11</v>
      </c>
      <c r="L616" s="49">
        <v>60000</v>
      </c>
      <c r="M616" s="50">
        <v>66030</v>
      </c>
      <c r="N616" s="51">
        <f t="shared" si="462"/>
        <v>1.1005</v>
      </c>
      <c r="O616" s="51" t="str">
        <f t="shared" si="463"/>
        <v>&gt;=100%- &lt;120%</v>
      </c>
      <c r="P616" s="50">
        <f t="shared" si="464"/>
        <v>70746.42857142858</v>
      </c>
      <c r="Q616" s="51">
        <f t="shared" si="465"/>
        <v>1.1791071428571429</v>
      </c>
      <c r="R616" s="57">
        <v>26000</v>
      </c>
      <c r="S616" s="53">
        <v>7690</v>
      </c>
      <c r="T616" s="54">
        <f t="shared" si="466"/>
        <v>0.29576923076923078</v>
      </c>
      <c r="U616" s="54"/>
      <c r="V616" s="53">
        <f t="shared" si="467"/>
        <v>8239.2857142857156</v>
      </c>
      <c r="W616" s="54"/>
    </row>
    <row r="617" spans="1:23" x14ac:dyDescent="0.3">
      <c r="A617" s="8" t="s">
        <v>415</v>
      </c>
      <c r="B617" s="5" t="s">
        <v>416</v>
      </c>
      <c r="C617" s="46" t="s">
        <v>942</v>
      </c>
      <c r="D617" s="46" t="s">
        <v>943</v>
      </c>
      <c r="E617" s="46" t="s">
        <v>310</v>
      </c>
      <c r="F617" s="46" t="s">
        <v>311</v>
      </c>
      <c r="G617" s="46" t="s">
        <v>1906</v>
      </c>
      <c r="H617" s="47"/>
      <c r="I617" s="47" t="s">
        <v>1872</v>
      </c>
      <c r="J617" s="48" t="s">
        <v>11</v>
      </c>
      <c r="K617" s="45" t="s">
        <v>11</v>
      </c>
      <c r="L617" s="49">
        <v>60000</v>
      </c>
      <c r="M617" s="50">
        <v>18765</v>
      </c>
      <c r="N617" s="51">
        <f t="shared" si="462"/>
        <v>0.31274999999999997</v>
      </c>
      <c r="O617" s="51" t="str">
        <f t="shared" si="463"/>
        <v>&gt;=20%-&lt;50%</v>
      </c>
      <c r="P617" s="50">
        <f t="shared" si="464"/>
        <v>20105.357142857145</v>
      </c>
      <c r="Q617" s="51">
        <f t="shared" si="465"/>
        <v>0.33508928571428576</v>
      </c>
      <c r="R617" s="57">
        <v>26000</v>
      </c>
      <c r="S617" s="53">
        <v>0</v>
      </c>
      <c r="T617" s="54">
        <f t="shared" si="466"/>
        <v>0</v>
      </c>
      <c r="U617" s="54"/>
      <c r="V617" s="53">
        <f t="shared" si="467"/>
        <v>0</v>
      </c>
      <c r="W617" s="54"/>
    </row>
    <row r="618" spans="1:23" x14ac:dyDescent="0.3">
      <c r="A618" s="8" t="s">
        <v>571</v>
      </c>
      <c r="B618" s="5" t="s">
        <v>572</v>
      </c>
      <c r="C618" s="46" t="s">
        <v>1579</v>
      </c>
      <c r="D618" s="46" t="s">
        <v>1580</v>
      </c>
      <c r="E618" s="46" t="s">
        <v>574</v>
      </c>
      <c r="F618" s="46" t="s">
        <v>311</v>
      </c>
      <c r="G618" s="46" t="s">
        <v>1889</v>
      </c>
      <c r="H618" s="47"/>
      <c r="I618" s="47" t="s">
        <v>1872</v>
      </c>
      <c r="J618" s="48" t="s">
        <v>11</v>
      </c>
      <c r="K618" s="45" t="s">
        <v>11</v>
      </c>
      <c r="L618" s="49">
        <v>60000</v>
      </c>
      <c r="M618" s="50">
        <v>50350</v>
      </c>
      <c r="N618" s="51">
        <f t="shared" si="462"/>
        <v>0.83916666666666662</v>
      </c>
      <c r="O618" s="51" t="str">
        <f t="shared" si="463"/>
        <v>&gt;=80%-&lt;100%</v>
      </c>
      <c r="P618" s="50">
        <f t="shared" si="464"/>
        <v>53946.428571428572</v>
      </c>
      <c r="Q618" s="51">
        <f t="shared" si="465"/>
        <v>0.89910714285714288</v>
      </c>
      <c r="R618" s="57">
        <v>26000</v>
      </c>
      <c r="S618" s="53">
        <v>11500</v>
      </c>
      <c r="T618" s="54">
        <f t="shared" si="466"/>
        <v>0.44230769230769229</v>
      </c>
      <c r="U618" s="54"/>
      <c r="V618" s="53">
        <f t="shared" si="467"/>
        <v>12321.428571428572</v>
      </c>
      <c r="W618" s="54"/>
    </row>
    <row r="619" spans="1:23" x14ac:dyDescent="0.3">
      <c r="A619" s="8" t="s">
        <v>469</v>
      </c>
      <c r="B619" s="5" t="s">
        <v>470</v>
      </c>
      <c r="C619" s="46" t="s">
        <v>505</v>
      </c>
      <c r="D619" s="46" t="s">
        <v>506</v>
      </c>
      <c r="E619" s="46" t="s">
        <v>473</v>
      </c>
      <c r="F619" s="46" t="s">
        <v>311</v>
      </c>
      <c r="G619" s="46" t="s">
        <v>1911</v>
      </c>
      <c r="H619" s="47"/>
      <c r="I619" s="47" t="s">
        <v>1872</v>
      </c>
      <c r="J619" s="48" t="s">
        <v>11</v>
      </c>
      <c r="K619" s="45"/>
      <c r="L619" s="49">
        <v>85598.775000000009</v>
      </c>
      <c r="M619" s="50">
        <v>103130</v>
      </c>
      <c r="N619" s="51">
        <f t="shared" si="462"/>
        <v>1.2048069613145747</v>
      </c>
      <c r="O619" s="51" t="str">
        <f t="shared" si="463"/>
        <v>120% equal &amp; above</v>
      </c>
      <c r="P619" s="50">
        <f t="shared" si="464"/>
        <v>110496.42857142858</v>
      </c>
      <c r="Q619" s="51">
        <f t="shared" si="465"/>
        <v>1.290864601408473</v>
      </c>
      <c r="R619" s="57"/>
      <c r="S619" s="53">
        <v>21270</v>
      </c>
      <c r="T619" s="54">
        <f t="shared" si="466"/>
        <v>2</v>
      </c>
      <c r="U619" s="54"/>
      <c r="V619" s="53">
        <f t="shared" si="467"/>
        <v>22789.285714285714</v>
      </c>
      <c r="W619" s="54"/>
    </row>
    <row r="620" spans="1:23" x14ac:dyDescent="0.3">
      <c r="A620" s="8" t="s">
        <v>324</v>
      </c>
      <c r="B620" s="5" t="s">
        <v>325</v>
      </c>
      <c r="C620" s="46" t="s">
        <v>354</v>
      </c>
      <c r="D620" s="46" t="s">
        <v>355</v>
      </c>
      <c r="E620" s="46" t="s">
        <v>310</v>
      </c>
      <c r="F620" s="46" t="s">
        <v>311</v>
      </c>
      <c r="G620" s="46" t="s">
        <v>1893</v>
      </c>
      <c r="H620" s="47"/>
      <c r="I620" s="47" t="s">
        <v>1872</v>
      </c>
      <c r="J620" s="48" t="s">
        <v>11</v>
      </c>
      <c r="K620" s="45" t="s">
        <v>11</v>
      </c>
      <c r="L620" s="49">
        <v>36370</v>
      </c>
      <c r="M620" s="50">
        <v>50460</v>
      </c>
      <c r="N620" s="51">
        <f t="shared" ref="N620:N633" si="468">IFERROR(M620/L620,2)</f>
        <v>1.3874072037393457</v>
      </c>
      <c r="O620" s="51" t="str">
        <f t="shared" ref="O620:O633" si="469">IF(N620&gt;=120%, "120% equal &amp; above", IF(N620&gt;=100%,"&gt;=100%- &lt;120%",IF(N620&gt;=80%,"&gt;=80%-&lt;100%",IF(N620&gt;=50%,"&gt;=50%-&lt;80%",IF(N620&gt;=20%,"&gt;=20%-&lt;50%","&lt;20%")))))</f>
        <v>120% equal &amp; above</v>
      </c>
      <c r="P620" s="50">
        <f t="shared" ref="P620:P633" si="470">M620/$B$3*$B$2</f>
        <v>54064.28571428571</v>
      </c>
      <c r="Q620" s="51">
        <f t="shared" ref="Q620:Q633" si="471">IFERROR(P620/L620,2)</f>
        <v>1.486507718292156</v>
      </c>
      <c r="R620" s="57">
        <v>48703.159999999996</v>
      </c>
      <c r="S620" s="53">
        <v>0</v>
      </c>
      <c r="T620" s="54">
        <f t="shared" ref="T620:T633" si="472">IFERROR(S620/R620,2)</f>
        <v>0</v>
      </c>
      <c r="U620" s="54"/>
      <c r="V620" s="53">
        <f t="shared" ref="V620:V633" si="473">S620/$B$3*$B$2</f>
        <v>0</v>
      </c>
      <c r="W620" s="54"/>
    </row>
    <row r="621" spans="1:23" x14ac:dyDescent="0.3">
      <c r="A621" s="8" t="s">
        <v>770</v>
      </c>
      <c r="B621" s="5" t="s">
        <v>771</v>
      </c>
      <c r="C621" s="46" t="s">
        <v>1607</v>
      </c>
      <c r="D621" s="46" t="s">
        <v>1608</v>
      </c>
      <c r="E621" s="46" t="s">
        <v>574</v>
      </c>
      <c r="F621" s="46" t="s">
        <v>311</v>
      </c>
      <c r="G621" s="46" t="s">
        <v>1960</v>
      </c>
      <c r="H621" s="47"/>
      <c r="I621" s="47" t="s">
        <v>1872</v>
      </c>
      <c r="J621" s="48" t="s">
        <v>11</v>
      </c>
      <c r="K621" s="45" t="s">
        <v>11</v>
      </c>
      <c r="L621" s="49">
        <v>25000</v>
      </c>
      <c r="M621" s="50">
        <v>14385</v>
      </c>
      <c r="N621" s="51">
        <f t="shared" si="468"/>
        <v>0.57540000000000002</v>
      </c>
      <c r="O621" s="51" t="str">
        <f t="shared" si="469"/>
        <v>&gt;=50%-&lt;80%</v>
      </c>
      <c r="P621" s="50">
        <f t="shared" si="470"/>
        <v>15412.5</v>
      </c>
      <c r="Q621" s="51">
        <f t="shared" si="471"/>
        <v>0.61650000000000005</v>
      </c>
      <c r="R621" s="57">
        <v>60012.039999999994</v>
      </c>
      <c r="S621" s="53">
        <v>4150</v>
      </c>
      <c r="T621" s="54">
        <f t="shared" si="472"/>
        <v>6.9152790006805312E-2</v>
      </c>
      <c r="U621" s="54"/>
      <c r="V621" s="53">
        <f t="shared" si="473"/>
        <v>4446.4285714285716</v>
      </c>
      <c r="W621" s="54"/>
    </row>
    <row r="622" spans="1:23" x14ac:dyDescent="0.3">
      <c r="A622" s="8" t="s">
        <v>415</v>
      </c>
      <c r="B622" s="5" t="s">
        <v>416</v>
      </c>
      <c r="C622" s="46" t="s">
        <v>1334</v>
      </c>
      <c r="D622" s="46" t="s">
        <v>1335</v>
      </c>
      <c r="E622" s="46" t="s">
        <v>310</v>
      </c>
      <c r="F622" s="46" t="s">
        <v>311</v>
      </c>
      <c r="G622" s="46" t="s">
        <v>1903</v>
      </c>
      <c r="H622" s="47"/>
      <c r="I622" s="47" t="s">
        <v>1872</v>
      </c>
      <c r="J622" s="48" t="s">
        <v>11</v>
      </c>
      <c r="K622" s="45"/>
      <c r="L622" s="49">
        <v>85000</v>
      </c>
      <c r="M622" s="50">
        <v>111830</v>
      </c>
      <c r="N622" s="51">
        <f t="shared" si="468"/>
        <v>1.3156470588235294</v>
      </c>
      <c r="O622" s="51" t="str">
        <f t="shared" si="469"/>
        <v>120% equal &amp; above</v>
      </c>
      <c r="P622" s="50">
        <f t="shared" si="470"/>
        <v>119817.85714285714</v>
      </c>
      <c r="Q622" s="51">
        <f t="shared" si="471"/>
        <v>1.4096218487394958</v>
      </c>
      <c r="R622" s="57"/>
      <c r="S622" s="53">
        <v>0</v>
      </c>
      <c r="T622" s="54">
        <f t="shared" si="472"/>
        <v>2</v>
      </c>
      <c r="U622" s="54"/>
      <c r="V622" s="53">
        <f t="shared" si="473"/>
        <v>0</v>
      </c>
      <c r="W622" s="54"/>
    </row>
    <row r="623" spans="1:23" x14ac:dyDescent="0.3">
      <c r="A623" s="8" t="s">
        <v>307</v>
      </c>
      <c r="B623" s="5" t="s">
        <v>308</v>
      </c>
      <c r="C623" s="46" t="s">
        <v>1746</v>
      </c>
      <c r="D623" s="46" t="s">
        <v>1747</v>
      </c>
      <c r="E623" s="46" t="s">
        <v>310</v>
      </c>
      <c r="F623" s="46" t="s">
        <v>311</v>
      </c>
      <c r="G623" s="46" t="s">
        <v>1890</v>
      </c>
      <c r="H623" s="47"/>
      <c r="I623" s="47" t="s">
        <v>1872</v>
      </c>
      <c r="J623" s="48" t="s">
        <v>11</v>
      </c>
      <c r="K623" s="45"/>
      <c r="L623" s="49">
        <v>85000</v>
      </c>
      <c r="M623" s="50">
        <v>107245</v>
      </c>
      <c r="N623" s="51">
        <f t="shared" si="468"/>
        <v>1.2617058823529412</v>
      </c>
      <c r="O623" s="51" t="str">
        <f t="shared" si="469"/>
        <v>120% equal &amp; above</v>
      </c>
      <c r="P623" s="50">
        <f t="shared" si="470"/>
        <v>114905.35714285714</v>
      </c>
      <c r="Q623" s="51">
        <f t="shared" si="471"/>
        <v>1.3518277310924369</v>
      </c>
      <c r="R623" s="57"/>
      <c r="S623" s="53">
        <v>0</v>
      </c>
      <c r="T623" s="54">
        <f t="shared" si="472"/>
        <v>2</v>
      </c>
      <c r="U623" s="54"/>
      <c r="V623" s="53">
        <f t="shared" si="473"/>
        <v>0</v>
      </c>
      <c r="W623" s="54"/>
    </row>
    <row r="624" spans="1:23" x14ac:dyDescent="0.3">
      <c r="A624" s="8" t="s">
        <v>307</v>
      </c>
      <c r="B624" s="5" t="s">
        <v>308</v>
      </c>
      <c r="C624" s="46" t="s">
        <v>1984</v>
      </c>
      <c r="D624" s="46" t="s">
        <v>1985</v>
      </c>
      <c r="E624" s="46" t="s">
        <v>310</v>
      </c>
      <c r="F624" s="46" t="s">
        <v>311</v>
      </c>
      <c r="G624" s="46" t="s">
        <v>1892</v>
      </c>
      <c r="H624" s="47"/>
      <c r="I624" s="47" t="s">
        <v>1872</v>
      </c>
      <c r="J624" s="48" t="s">
        <v>11</v>
      </c>
      <c r="K624" s="45"/>
      <c r="L624" s="49">
        <v>85000</v>
      </c>
      <c r="M624" s="50">
        <v>79710</v>
      </c>
      <c r="N624" s="51">
        <f t="shared" si="468"/>
        <v>0.93776470588235294</v>
      </c>
      <c r="O624" s="51" t="str">
        <f t="shared" si="469"/>
        <v>&gt;=80%-&lt;100%</v>
      </c>
      <c r="P624" s="50">
        <f t="shared" si="470"/>
        <v>85403.57142857142</v>
      </c>
      <c r="Q624" s="51">
        <f t="shared" si="471"/>
        <v>1.0047478991596637</v>
      </c>
      <c r="R624" s="57"/>
      <c r="S624" s="53">
        <v>7790</v>
      </c>
      <c r="T624" s="54">
        <f t="shared" si="472"/>
        <v>2</v>
      </c>
      <c r="U624" s="54"/>
      <c r="V624" s="53">
        <f t="shared" si="473"/>
        <v>8346.4285714285725</v>
      </c>
      <c r="W624" s="54"/>
    </row>
    <row r="625" spans="1:23" x14ac:dyDescent="0.3">
      <c r="A625" s="8" t="s">
        <v>428</v>
      </c>
      <c r="B625" s="5" t="s">
        <v>429</v>
      </c>
      <c r="C625" s="46" t="s">
        <v>2530</v>
      </c>
      <c r="D625" s="46" t="s">
        <v>2531</v>
      </c>
      <c r="E625" s="46" t="s">
        <v>310</v>
      </c>
      <c r="F625" s="46" t="s">
        <v>311</v>
      </c>
      <c r="G625" s="46" t="s">
        <v>1909</v>
      </c>
      <c r="H625" s="47"/>
      <c r="I625" s="47" t="s">
        <v>1872</v>
      </c>
      <c r="J625" s="48" t="s">
        <v>11</v>
      </c>
      <c r="K625" s="45"/>
      <c r="L625" s="49">
        <v>85000</v>
      </c>
      <c r="M625" s="50">
        <v>68860</v>
      </c>
      <c r="N625" s="51">
        <f t="shared" si="468"/>
        <v>0.8101176470588235</v>
      </c>
      <c r="O625" s="51" t="str">
        <f t="shared" si="469"/>
        <v>&gt;=80%-&lt;100%</v>
      </c>
      <c r="P625" s="50">
        <f t="shared" si="470"/>
        <v>73778.57142857142</v>
      </c>
      <c r="Q625" s="51">
        <f t="shared" si="471"/>
        <v>0.86798319327731077</v>
      </c>
      <c r="R625" s="57"/>
      <c r="S625" s="53">
        <v>4150</v>
      </c>
      <c r="T625" s="54">
        <f t="shared" si="472"/>
        <v>2</v>
      </c>
      <c r="U625" s="54"/>
      <c r="V625" s="53">
        <f t="shared" si="473"/>
        <v>4446.4285714285716</v>
      </c>
      <c r="W625" s="54"/>
    </row>
    <row r="626" spans="1:23" x14ac:dyDescent="0.3">
      <c r="A626" s="8" t="s">
        <v>428</v>
      </c>
      <c r="B626" s="5" t="s">
        <v>429</v>
      </c>
      <c r="C626" s="46" t="s">
        <v>1464</v>
      </c>
      <c r="D626" s="46" t="s">
        <v>1465</v>
      </c>
      <c r="E626" s="46" t="s">
        <v>310</v>
      </c>
      <c r="F626" s="46" t="s">
        <v>311</v>
      </c>
      <c r="G626" s="46" t="s">
        <v>1959</v>
      </c>
      <c r="H626" s="47"/>
      <c r="I626" s="47" t="s">
        <v>1872</v>
      </c>
      <c r="J626" s="48" t="s">
        <v>11</v>
      </c>
      <c r="K626" s="45"/>
      <c r="L626" s="49">
        <v>85000</v>
      </c>
      <c r="M626" s="50">
        <v>153050</v>
      </c>
      <c r="N626" s="51">
        <f t="shared" si="468"/>
        <v>1.8005882352941176</v>
      </c>
      <c r="O626" s="51" t="str">
        <f t="shared" si="469"/>
        <v>120% equal &amp; above</v>
      </c>
      <c r="P626" s="50">
        <f t="shared" si="470"/>
        <v>163982.14285714284</v>
      </c>
      <c r="Q626" s="51">
        <f t="shared" si="471"/>
        <v>1.9292016806722687</v>
      </c>
      <c r="R626" s="57"/>
      <c r="S626" s="53">
        <v>4150</v>
      </c>
      <c r="T626" s="54">
        <f t="shared" si="472"/>
        <v>2</v>
      </c>
      <c r="U626" s="54"/>
      <c r="V626" s="53">
        <f t="shared" si="473"/>
        <v>4446.4285714285716</v>
      </c>
      <c r="W626" s="54"/>
    </row>
    <row r="627" spans="1:23" x14ac:dyDescent="0.3">
      <c r="A627" s="8" t="s">
        <v>415</v>
      </c>
      <c r="B627" s="5" t="s">
        <v>416</v>
      </c>
      <c r="C627" s="46" t="s">
        <v>1341</v>
      </c>
      <c r="D627" s="46" t="s">
        <v>1342</v>
      </c>
      <c r="E627" s="46" t="s">
        <v>310</v>
      </c>
      <c r="F627" s="46" t="s">
        <v>311</v>
      </c>
      <c r="G627" s="46" t="s">
        <v>1906</v>
      </c>
      <c r="H627" s="47"/>
      <c r="I627" s="47" t="s">
        <v>1872</v>
      </c>
      <c r="J627" s="48" t="s">
        <v>11</v>
      </c>
      <c r="K627" s="45"/>
      <c r="L627" s="49">
        <v>85000</v>
      </c>
      <c r="M627" s="50">
        <v>55005</v>
      </c>
      <c r="N627" s="51">
        <f t="shared" si="468"/>
        <v>0.64711764705882358</v>
      </c>
      <c r="O627" s="51" t="str">
        <f t="shared" si="469"/>
        <v>&gt;=50%-&lt;80%</v>
      </c>
      <c r="P627" s="50">
        <f t="shared" si="470"/>
        <v>58933.928571428572</v>
      </c>
      <c r="Q627" s="51">
        <f t="shared" si="471"/>
        <v>0.69334033613445378</v>
      </c>
      <c r="R627" s="57"/>
      <c r="S627" s="53">
        <v>0</v>
      </c>
      <c r="T627" s="54">
        <f t="shared" si="472"/>
        <v>2</v>
      </c>
      <c r="U627" s="54"/>
      <c r="V627" s="53">
        <f t="shared" si="473"/>
        <v>0</v>
      </c>
      <c r="W627" s="54"/>
    </row>
    <row r="628" spans="1:23" x14ac:dyDescent="0.3">
      <c r="A628" s="8" t="s">
        <v>324</v>
      </c>
      <c r="B628" s="5" t="s">
        <v>325</v>
      </c>
      <c r="C628" s="46" t="s">
        <v>987</v>
      </c>
      <c r="D628" s="46" t="s">
        <v>988</v>
      </c>
      <c r="E628" s="46" t="s">
        <v>310</v>
      </c>
      <c r="F628" s="46" t="s">
        <v>311</v>
      </c>
      <c r="G628" s="46" t="s">
        <v>1898</v>
      </c>
      <c r="H628" s="47"/>
      <c r="I628" s="47" t="s">
        <v>1872</v>
      </c>
      <c r="J628" s="48" t="s">
        <v>11</v>
      </c>
      <c r="K628" s="45"/>
      <c r="L628" s="49">
        <v>85000</v>
      </c>
      <c r="M628" s="50">
        <v>87630</v>
      </c>
      <c r="N628" s="51">
        <f t="shared" si="468"/>
        <v>1.0309411764705882</v>
      </c>
      <c r="O628" s="51" t="str">
        <f t="shared" si="469"/>
        <v>&gt;=100%- &lt;120%</v>
      </c>
      <c r="P628" s="50">
        <f t="shared" si="470"/>
        <v>93889.285714285725</v>
      </c>
      <c r="Q628" s="51">
        <f t="shared" si="471"/>
        <v>1.1045798319327733</v>
      </c>
      <c r="R628" s="57"/>
      <c r="S628" s="53">
        <v>37690</v>
      </c>
      <c r="T628" s="54">
        <f t="shared" si="472"/>
        <v>2</v>
      </c>
      <c r="U628" s="54"/>
      <c r="V628" s="53">
        <f t="shared" si="473"/>
        <v>40382.142857142862</v>
      </c>
      <c r="W628" s="54"/>
    </row>
    <row r="629" spans="1:23" x14ac:dyDescent="0.3">
      <c r="A629" s="8" t="s">
        <v>415</v>
      </c>
      <c r="B629" s="5" t="s">
        <v>416</v>
      </c>
      <c r="C629" s="46" t="s">
        <v>440</v>
      </c>
      <c r="D629" s="46" t="s">
        <v>441</v>
      </c>
      <c r="E629" s="46" t="s">
        <v>310</v>
      </c>
      <c r="F629" s="46" t="s">
        <v>311</v>
      </c>
      <c r="G629" s="46" t="s">
        <v>1905</v>
      </c>
      <c r="H629" s="47"/>
      <c r="I629" s="47" t="s">
        <v>1872</v>
      </c>
      <c r="J629" s="48" t="s">
        <v>11</v>
      </c>
      <c r="K629" s="45" t="s">
        <v>11</v>
      </c>
      <c r="L629" s="49">
        <v>45000</v>
      </c>
      <c r="M629" s="50">
        <v>39250</v>
      </c>
      <c r="N629" s="51">
        <f t="shared" si="468"/>
        <v>0.87222222222222223</v>
      </c>
      <c r="O629" s="51" t="str">
        <f t="shared" si="469"/>
        <v>&gt;=80%-&lt;100%</v>
      </c>
      <c r="P629" s="50">
        <f t="shared" si="470"/>
        <v>42053.571428571428</v>
      </c>
      <c r="Q629" s="51">
        <f t="shared" si="471"/>
        <v>0.93452380952380953</v>
      </c>
      <c r="R629" s="57">
        <v>40000</v>
      </c>
      <c r="S629" s="53">
        <v>20760</v>
      </c>
      <c r="T629" s="54">
        <f t="shared" si="472"/>
        <v>0.51900000000000002</v>
      </c>
      <c r="U629" s="54"/>
      <c r="V629" s="53">
        <f t="shared" si="473"/>
        <v>22242.857142857145</v>
      </c>
      <c r="W629" s="54"/>
    </row>
    <row r="630" spans="1:23" x14ac:dyDescent="0.3">
      <c r="A630" s="8" t="s">
        <v>776</v>
      </c>
      <c r="B630" s="5" t="s">
        <v>777</v>
      </c>
      <c r="C630" s="46" t="s">
        <v>1650</v>
      </c>
      <c r="D630" s="46" t="s">
        <v>1651</v>
      </c>
      <c r="E630" s="46" t="s">
        <v>574</v>
      </c>
      <c r="F630" s="46" t="s">
        <v>311</v>
      </c>
      <c r="G630" s="46" t="s">
        <v>1944</v>
      </c>
      <c r="H630" s="47"/>
      <c r="I630" s="47" t="s">
        <v>1872</v>
      </c>
      <c r="J630" s="48" t="s">
        <v>11</v>
      </c>
      <c r="K630" s="45" t="s">
        <v>11</v>
      </c>
      <c r="L630" s="49">
        <v>40000</v>
      </c>
      <c r="M630" s="50">
        <v>54610</v>
      </c>
      <c r="N630" s="51">
        <f t="shared" si="468"/>
        <v>1.3652500000000001</v>
      </c>
      <c r="O630" s="51" t="str">
        <f t="shared" si="469"/>
        <v>120% equal &amp; above</v>
      </c>
      <c r="P630" s="50">
        <f t="shared" si="470"/>
        <v>58510.71428571429</v>
      </c>
      <c r="Q630" s="51">
        <f t="shared" si="471"/>
        <v>1.4627678571428573</v>
      </c>
      <c r="R630" s="57">
        <v>45000</v>
      </c>
      <c r="S630" s="53">
        <v>50740</v>
      </c>
      <c r="T630" s="54">
        <f t="shared" si="472"/>
        <v>1.1275555555555556</v>
      </c>
      <c r="U630" s="54"/>
      <c r="V630" s="53">
        <f t="shared" si="473"/>
        <v>54364.28571428571</v>
      </c>
      <c r="W630" s="54"/>
    </row>
    <row r="631" spans="1:23" x14ac:dyDescent="0.3">
      <c r="A631" s="8" t="s">
        <v>776</v>
      </c>
      <c r="B631" s="5" t="s">
        <v>777</v>
      </c>
      <c r="C631" s="46" t="s">
        <v>2587</v>
      </c>
      <c r="D631" s="46" t="s">
        <v>2588</v>
      </c>
      <c r="E631" s="46" t="s">
        <v>574</v>
      </c>
      <c r="F631" s="46" t="s">
        <v>311</v>
      </c>
      <c r="G631" s="46" t="s">
        <v>1961</v>
      </c>
      <c r="H631" s="47"/>
      <c r="I631" s="47" t="s">
        <v>1872</v>
      </c>
      <c r="J631" s="48" t="s">
        <v>11</v>
      </c>
      <c r="K631" s="45" t="s">
        <v>11</v>
      </c>
      <c r="L631" s="49">
        <v>40000</v>
      </c>
      <c r="M631" s="50">
        <v>14700</v>
      </c>
      <c r="N631" s="51">
        <f t="shared" si="468"/>
        <v>0.36749999999999999</v>
      </c>
      <c r="O631" s="51" t="str">
        <f t="shared" si="469"/>
        <v>&gt;=20%-&lt;50%</v>
      </c>
      <c r="P631" s="50">
        <f t="shared" si="470"/>
        <v>15750</v>
      </c>
      <c r="Q631" s="51">
        <f t="shared" si="471"/>
        <v>0.39374999999999999</v>
      </c>
      <c r="R631" s="57">
        <v>45000</v>
      </c>
      <c r="S631" s="53">
        <v>39250</v>
      </c>
      <c r="T631" s="54">
        <f t="shared" si="472"/>
        <v>0.87222222222222223</v>
      </c>
      <c r="U631" s="54"/>
      <c r="V631" s="53">
        <f t="shared" si="473"/>
        <v>42053.571428571428</v>
      </c>
      <c r="W631" s="54"/>
    </row>
    <row r="632" spans="1:23" x14ac:dyDescent="0.3">
      <c r="A632" s="8" t="s">
        <v>415</v>
      </c>
      <c r="B632" s="5" t="s">
        <v>416</v>
      </c>
      <c r="C632" s="46" t="s">
        <v>2030</v>
      </c>
      <c r="D632" s="46" t="s">
        <v>47</v>
      </c>
      <c r="E632" s="46" t="s">
        <v>310</v>
      </c>
      <c r="F632" s="46" t="s">
        <v>311</v>
      </c>
      <c r="G632" s="46" t="s">
        <v>1906</v>
      </c>
      <c r="H632" s="47"/>
      <c r="I632" s="47" t="s">
        <v>1872</v>
      </c>
      <c r="J632" s="48" t="s">
        <v>11</v>
      </c>
      <c r="K632" s="45" t="s">
        <v>11</v>
      </c>
      <c r="L632" s="49">
        <v>35000</v>
      </c>
      <c r="M632" s="50">
        <v>24460</v>
      </c>
      <c r="N632" s="51">
        <f t="shared" si="468"/>
        <v>0.69885714285714284</v>
      </c>
      <c r="O632" s="51" t="str">
        <f t="shared" si="469"/>
        <v>&gt;=50%-&lt;80%</v>
      </c>
      <c r="P632" s="50">
        <f t="shared" si="470"/>
        <v>26207.142857142855</v>
      </c>
      <c r="Q632" s="51">
        <f t="shared" si="471"/>
        <v>0.74877551020408162</v>
      </c>
      <c r="R632" s="57">
        <v>50000</v>
      </c>
      <c r="S632" s="53">
        <v>27740</v>
      </c>
      <c r="T632" s="54">
        <f t="shared" si="472"/>
        <v>0.55479999999999996</v>
      </c>
      <c r="U632" s="54"/>
      <c r="V632" s="53">
        <f t="shared" si="473"/>
        <v>29721.428571428569</v>
      </c>
      <c r="W632" s="54"/>
    </row>
    <row r="633" spans="1:23" x14ac:dyDescent="0.3">
      <c r="A633" s="8" t="s">
        <v>776</v>
      </c>
      <c r="B633" s="5" t="s">
        <v>777</v>
      </c>
      <c r="C633" s="46" t="s">
        <v>2551</v>
      </c>
      <c r="D633" s="46" t="s">
        <v>221</v>
      </c>
      <c r="E633" s="46" t="s">
        <v>574</v>
      </c>
      <c r="F633" s="46" t="s">
        <v>311</v>
      </c>
      <c r="G633" s="46" t="s">
        <v>1966</v>
      </c>
      <c r="H633" s="47"/>
      <c r="I633" s="47" t="s">
        <v>1872</v>
      </c>
      <c r="J633" s="48" t="s">
        <v>11</v>
      </c>
      <c r="K633" s="45" t="s">
        <v>11</v>
      </c>
      <c r="L633" s="49">
        <v>25000</v>
      </c>
      <c r="M633" s="50">
        <v>60240</v>
      </c>
      <c r="N633" s="51">
        <f t="shared" si="468"/>
        <v>2.4096000000000002</v>
      </c>
      <c r="O633" s="51" t="str">
        <f t="shared" si="469"/>
        <v>120% equal &amp; above</v>
      </c>
      <c r="P633" s="50">
        <f t="shared" si="470"/>
        <v>64542.857142857145</v>
      </c>
      <c r="Q633" s="51">
        <f t="shared" si="471"/>
        <v>2.5817142857142859</v>
      </c>
      <c r="R633" s="57">
        <v>60000</v>
      </c>
      <c r="S633" s="53">
        <v>61170</v>
      </c>
      <c r="T633" s="54">
        <f t="shared" si="472"/>
        <v>1.0195000000000001</v>
      </c>
      <c r="U633" s="54"/>
      <c r="V633" s="53">
        <f t="shared" si="473"/>
        <v>65539.285714285725</v>
      </c>
      <c r="W633" s="54"/>
    </row>
    <row r="634" spans="1:23" x14ac:dyDescent="0.3">
      <c r="A634" s="8" t="s">
        <v>776</v>
      </c>
      <c r="B634" s="5" t="s">
        <v>777</v>
      </c>
      <c r="C634" s="46" t="s">
        <v>2691</v>
      </c>
      <c r="D634" s="46" t="s">
        <v>16</v>
      </c>
      <c r="E634" s="46" t="s">
        <v>574</v>
      </c>
      <c r="F634" s="46" t="s">
        <v>311</v>
      </c>
      <c r="G634" s="46" t="s">
        <v>1943</v>
      </c>
      <c r="H634" s="47"/>
      <c r="I634" s="47" t="s">
        <v>1872</v>
      </c>
      <c r="J634" s="48" t="s">
        <v>11</v>
      </c>
      <c r="K634" s="45" t="s">
        <v>11</v>
      </c>
      <c r="L634" s="49">
        <v>15000</v>
      </c>
      <c r="M634" s="50">
        <v>24170</v>
      </c>
      <c r="N634" s="51">
        <f t="shared" ref="N634:N637" si="474">IFERROR(M634/L634,2)</f>
        <v>1.6113333333333333</v>
      </c>
      <c r="O634" s="51" t="str">
        <f t="shared" ref="O634:O636" si="475">IF(N634&gt;=120%, "120% equal &amp; above", IF(N634&gt;=100%,"&gt;=100%- &lt;120%",IF(N634&gt;=80%,"&gt;=80%-&lt;100%",IF(N634&gt;=50%,"&gt;=50%-&lt;80%",IF(N634&gt;=20%,"&gt;=20%-&lt;50%","&lt;20%")))))</f>
        <v>120% equal &amp; above</v>
      </c>
      <c r="P634" s="50">
        <f t="shared" ref="P634:P637" si="476">M634/$B$3*$B$2</f>
        <v>25896.428571428569</v>
      </c>
      <c r="Q634" s="51">
        <f t="shared" ref="Q634:Q636" si="477">IFERROR(P634/L634,2)</f>
        <v>1.7264285714285712</v>
      </c>
      <c r="R634" s="57">
        <v>70000</v>
      </c>
      <c r="S634" s="53">
        <v>46740</v>
      </c>
      <c r="T634" s="54">
        <f t="shared" ref="T634:T637" si="478">IFERROR(S634/R634,2)</f>
        <v>0.6677142857142857</v>
      </c>
      <c r="U634" s="54"/>
      <c r="V634" s="53">
        <f t="shared" ref="V634:V637" si="479">S634/$B$3*$B$2</f>
        <v>50078.571428571428</v>
      </c>
      <c r="W634" s="54"/>
    </row>
    <row r="635" spans="1:23" x14ac:dyDescent="0.3">
      <c r="A635" s="8" t="s">
        <v>776</v>
      </c>
      <c r="B635" s="5" t="s">
        <v>777</v>
      </c>
      <c r="C635" s="46" t="s">
        <v>2689</v>
      </c>
      <c r="D635" s="46" t="s">
        <v>131</v>
      </c>
      <c r="E635" s="46" t="s">
        <v>574</v>
      </c>
      <c r="F635" s="46" t="s">
        <v>311</v>
      </c>
      <c r="G635" s="46" t="s">
        <v>1966</v>
      </c>
      <c r="H635" s="47"/>
      <c r="I635" s="47" t="s">
        <v>1872</v>
      </c>
      <c r="J635" s="48" t="s">
        <v>11</v>
      </c>
      <c r="K635" s="45" t="s">
        <v>11</v>
      </c>
      <c r="L635" s="49">
        <v>36366.300000000003</v>
      </c>
      <c r="M635" s="50">
        <v>36590</v>
      </c>
      <c r="N635" s="51">
        <f t="shared" si="474"/>
        <v>1.0061512994173176</v>
      </c>
      <c r="O635" s="51" t="str">
        <f t="shared" si="475"/>
        <v>&gt;=100%- &lt;120%</v>
      </c>
      <c r="P635" s="50">
        <f t="shared" si="476"/>
        <v>39203.571428571428</v>
      </c>
      <c r="Q635" s="51">
        <f t="shared" si="477"/>
        <v>1.0780192493756975</v>
      </c>
      <c r="R635" s="57">
        <v>48474</v>
      </c>
      <c r="S635" s="53">
        <v>60990</v>
      </c>
      <c r="T635" s="54">
        <f t="shared" si="478"/>
        <v>1.2582002723109296</v>
      </c>
      <c r="U635" s="54"/>
      <c r="V635" s="53">
        <f t="shared" si="479"/>
        <v>65346.428571428572</v>
      </c>
      <c r="W635" s="54"/>
    </row>
    <row r="636" spans="1:23" x14ac:dyDescent="0.3">
      <c r="A636" s="8" t="s">
        <v>585</v>
      </c>
      <c r="B636" s="5" t="s">
        <v>586</v>
      </c>
      <c r="C636" s="46" t="s">
        <v>2066</v>
      </c>
      <c r="D636" s="46" t="s">
        <v>648</v>
      </c>
      <c r="E636" s="46" t="s">
        <v>589</v>
      </c>
      <c r="F636" s="46" t="s">
        <v>311</v>
      </c>
      <c r="G636" s="46" t="s">
        <v>1919</v>
      </c>
      <c r="H636" s="47"/>
      <c r="I636" s="47" t="s">
        <v>1872</v>
      </c>
      <c r="J636" s="48" t="s">
        <v>11</v>
      </c>
      <c r="K636" s="45"/>
      <c r="L636" s="49">
        <v>84323.700000000012</v>
      </c>
      <c r="M636" s="50">
        <v>88240</v>
      </c>
      <c r="N636" s="51">
        <f t="shared" si="474"/>
        <v>1.0464436451436545</v>
      </c>
      <c r="O636" s="51" t="str">
        <f t="shared" si="475"/>
        <v>&gt;=100%- &lt;120%</v>
      </c>
      <c r="P636" s="50">
        <f t="shared" si="476"/>
        <v>94542.857142857145</v>
      </c>
      <c r="Q636" s="51">
        <f t="shared" si="477"/>
        <v>1.1211896197967728</v>
      </c>
      <c r="R636" s="57"/>
      <c r="S636" s="53">
        <v>20285</v>
      </c>
      <c r="T636" s="54">
        <f t="shared" si="478"/>
        <v>2</v>
      </c>
      <c r="U636" s="54"/>
      <c r="V636" s="53">
        <f t="shared" si="479"/>
        <v>21733.928571428569</v>
      </c>
      <c r="W636" s="54"/>
    </row>
    <row r="637" spans="1:23" x14ac:dyDescent="0.3">
      <c r="A637" s="8" t="s">
        <v>585</v>
      </c>
      <c r="B637" s="5" t="s">
        <v>586</v>
      </c>
      <c r="C637" s="46" t="s">
        <v>626</v>
      </c>
      <c r="D637" s="46" t="s">
        <v>627</v>
      </c>
      <c r="E637" s="46" t="s">
        <v>589</v>
      </c>
      <c r="F637" s="46" t="s">
        <v>311</v>
      </c>
      <c r="G637" s="46" t="s">
        <v>1921</v>
      </c>
      <c r="H637" s="47"/>
      <c r="I637" s="47" t="s">
        <v>1872</v>
      </c>
      <c r="J637" s="48" t="s">
        <v>11</v>
      </c>
      <c r="K637" s="45"/>
      <c r="L637" s="49">
        <v>82779.975000000006</v>
      </c>
      <c r="M637" s="50">
        <v>76655</v>
      </c>
      <c r="N637" s="51">
        <f t="shared" si="474"/>
        <v>0.9260089774127136</v>
      </c>
      <c r="O637" s="51" t="str">
        <f t="shared" ref="O637:O645" si="480">IF(N637&gt;=120%, "120% equal &amp; above", IF(N637&gt;=100%,"&gt;=100%- &lt;120%",IF(N637&gt;=80%,"&gt;=80%-&lt;100%",IF(N637&gt;=50%,"&gt;=50%-&lt;80%",IF(N637&gt;=20%,"&gt;=20%-&lt;50%","&lt;20%")))))</f>
        <v>&gt;=80%-&lt;100%</v>
      </c>
      <c r="P637" s="50">
        <f t="shared" si="476"/>
        <v>82130.357142857145</v>
      </c>
      <c r="Q637" s="51">
        <f t="shared" ref="Q637:Q645" si="481">IFERROR(P637/L637,2)</f>
        <v>0.99215247579933596</v>
      </c>
      <c r="R637" s="57"/>
      <c r="S637" s="53">
        <v>6570</v>
      </c>
      <c r="T637" s="54">
        <f t="shared" si="478"/>
        <v>2</v>
      </c>
      <c r="U637" s="54"/>
      <c r="V637" s="53">
        <f t="shared" si="479"/>
        <v>7039.2857142857138</v>
      </c>
      <c r="W637" s="54"/>
    </row>
    <row r="638" spans="1:23" x14ac:dyDescent="0.3">
      <c r="A638" s="8" t="s">
        <v>469</v>
      </c>
      <c r="B638" s="5" t="s">
        <v>470</v>
      </c>
      <c r="C638" s="46" t="s">
        <v>992</v>
      </c>
      <c r="D638" s="46" t="s">
        <v>993</v>
      </c>
      <c r="E638" s="46" t="s">
        <v>473</v>
      </c>
      <c r="F638" s="46" t="s">
        <v>311</v>
      </c>
      <c r="G638" s="46" t="s">
        <v>1913</v>
      </c>
      <c r="H638" s="47"/>
      <c r="I638" s="47" t="s">
        <v>1872</v>
      </c>
      <c r="J638" s="48" t="s">
        <v>11</v>
      </c>
      <c r="K638" s="45"/>
      <c r="L638" s="49">
        <v>82466.775000000009</v>
      </c>
      <c r="M638" s="50">
        <v>71175</v>
      </c>
      <c r="N638" s="51">
        <f t="shared" ref="N638:N646" si="482">IFERROR(M638/L638,2)</f>
        <v>0.86307485651039451</v>
      </c>
      <c r="O638" s="51" t="str">
        <f t="shared" si="480"/>
        <v>&gt;=80%-&lt;100%</v>
      </c>
      <c r="P638" s="50">
        <f t="shared" ref="P638:P646" si="483">M638/$B$3*$B$2</f>
        <v>76258.92857142858</v>
      </c>
      <c r="Q638" s="51">
        <f t="shared" si="481"/>
        <v>0.92472306054685138</v>
      </c>
      <c r="R638" s="57"/>
      <c r="S638" s="53">
        <v>0</v>
      </c>
      <c r="T638" s="54">
        <f t="shared" ref="T638:T646" si="484">IFERROR(S638/R638,2)</f>
        <v>2</v>
      </c>
      <c r="U638" s="54"/>
      <c r="V638" s="53">
        <f t="shared" ref="V638:V646" si="485">S638/$B$3*$B$2</f>
        <v>0</v>
      </c>
      <c r="W638" s="54"/>
    </row>
    <row r="639" spans="1:23" x14ac:dyDescent="0.3">
      <c r="A639" s="8" t="s">
        <v>785</v>
      </c>
      <c r="B639" s="5" t="s">
        <v>786</v>
      </c>
      <c r="C639" s="46" t="s">
        <v>1763</v>
      </c>
      <c r="D639" s="46" t="s">
        <v>1764</v>
      </c>
      <c r="E639" s="46" t="s">
        <v>789</v>
      </c>
      <c r="F639" s="46" t="s">
        <v>311</v>
      </c>
      <c r="G639" s="46" t="s">
        <v>1946</v>
      </c>
      <c r="H639" s="47"/>
      <c r="I639" s="47" t="s">
        <v>1872</v>
      </c>
      <c r="J639" s="48"/>
      <c r="K639" s="45" t="s">
        <v>11</v>
      </c>
      <c r="L639" s="49"/>
      <c r="M639" s="50">
        <v>25635</v>
      </c>
      <c r="N639" s="51">
        <f t="shared" si="482"/>
        <v>2</v>
      </c>
      <c r="O639" s="51" t="str">
        <f t="shared" si="480"/>
        <v>120% equal &amp; above</v>
      </c>
      <c r="P639" s="50">
        <f t="shared" si="483"/>
        <v>27466.071428571431</v>
      </c>
      <c r="Q639" s="51">
        <f t="shared" si="481"/>
        <v>2</v>
      </c>
      <c r="R639" s="57">
        <v>81757.2</v>
      </c>
      <c r="S639" s="53">
        <v>56205</v>
      </c>
      <c r="T639" s="54">
        <f t="shared" si="484"/>
        <v>0.6874623886336616</v>
      </c>
      <c r="U639" s="54"/>
      <c r="V639" s="53">
        <f t="shared" si="485"/>
        <v>60219.642857142862</v>
      </c>
      <c r="W639" s="54"/>
    </row>
    <row r="640" spans="1:23" x14ac:dyDescent="0.3">
      <c r="A640" s="8" t="s">
        <v>469</v>
      </c>
      <c r="B640" s="5" t="s">
        <v>470</v>
      </c>
      <c r="C640" s="46" t="s">
        <v>532</v>
      </c>
      <c r="D640" s="46" t="s">
        <v>26</v>
      </c>
      <c r="E640" s="46" t="s">
        <v>473</v>
      </c>
      <c r="F640" s="46" t="s">
        <v>311</v>
      </c>
      <c r="G640" s="46" t="s">
        <v>1914</v>
      </c>
      <c r="H640" s="47"/>
      <c r="I640" s="47" t="s">
        <v>1872</v>
      </c>
      <c r="J640" s="48" t="s">
        <v>11</v>
      </c>
      <c r="K640" s="45"/>
      <c r="L640" s="49">
        <v>81506.925000000003</v>
      </c>
      <c r="M640" s="50">
        <v>59890</v>
      </c>
      <c r="N640" s="51">
        <f t="shared" si="482"/>
        <v>0.73478419164997333</v>
      </c>
      <c r="O640" s="51" t="str">
        <f t="shared" si="480"/>
        <v>&gt;=50%-&lt;80%</v>
      </c>
      <c r="P640" s="50">
        <f t="shared" si="483"/>
        <v>64167.857142857145</v>
      </c>
      <c r="Q640" s="51">
        <f t="shared" si="481"/>
        <v>0.78726877676782858</v>
      </c>
      <c r="R640" s="57"/>
      <c r="S640" s="53">
        <v>0</v>
      </c>
      <c r="T640" s="54">
        <f t="shared" si="484"/>
        <v>2</v>
      </c>
      <c r="U640" s="54"/>
      <c r="V640" s="53">
        <f t="shared" si="485"/>
        <v>0</v>
      </c>
      <c r="W640" s="54"/>
    </row>
    <row r="641" spans="1:23" x14ac:dyDescent="0.3">
      <c r="A641" s="8" t="s">
        <v>585</v>
      </c>
      <c r="B641" s="5" t="s">
        <v>586</v>
      </c>
      <c r="C641" s="46" t="s">
        <v>1015</v>
      </c>
      <c r="D641" s="46" t="s">
        <v>1016</v>
      </c>
      <c r="E641" s="46" t="s">
        <v>589</v>
      </c>
      <c r="F641" s="46" t="s">
        <v>311</v>
      </c>
      <c r="G641" s="46" t="s">
        <v>1918</v>
      </c>
      <c r="H641" s="47"/>
      <c r="I641" s="47" t="s">
        <v>1872</v>
      </c>
      <c r="J641" s="48" t="s">
        <v>11</v>
      </c>
      <c r="K641" s="45"/>
      <c r="L641" s="49">
        <v>81312.525000000009</v>
      </c>
      <c r="M641" s="50">
        <v>67895</v>
      </c>
      <c r="N641" s="51">
        <f t="shared" si="482"/>
        <v>0.83498821368540688</v>
      </c>
      <c r="O641" s="51" t="str">
        <f t="shared" si="480"/>
        <v>&gt;=80%-&lt;100%</v>
      </c>
      <c r="P641" s="50">
        <f t="shared" si="483"/>
        <v>72744.642857142855</v>
      </c>
      <c r="Q641" s="51">
        <f t="shared" si="481"/>
        <v>0.8946302289486503</v>
      </c>
      <c r="R641" s="57"/>
      <c r="S641" s="53">
        <v>19080</v>
      </c>
      <c r="T641" s="54">
        <f t="shared" si="484"/>
        <v>2</v>
      </c>
      <c r="U641" s="54"/>
      <c r="V641" s="53">
        <f t="shared" si="485"/>
        <v>20442.857142857145</v>
      </c>
      <c r="W641" s="54"/>
    </row>
    <row r="642" spans="1:23" x14ac:dyDescent="0.3">
      <c r="A642" s="8" t="s">
        <v>785</v>
      </c>
      <c r="B642" s="5" t="s">
        <v>786</v>
      </c>
      <c r="C642" s="46" t="s">
        <v>1812</v>
      </c>
      <c r="D642" s="46" t="s">
        <v>69</v>
      </c>
      <c r="E642" s="46" t="s">
        <v>789</v>
      </c>
      <c r="F642" s="46" t="s">
        <v>311</v>
      </c>
      <c r="G642" s="46" t="s">
        <v>1963</v>
      </c>
      <c r="H642" s="47"/>
      <c r="I642" s="47" t="s">
        <v>1872</v>
      </c>
      <c r="J642" s="48" t="s">
        <v>11</v>
      </c>
      <c r="K642" s="45" t="s">
        <v>11</v>
      </c>
      <c r="L642" s="49">
        <v>54604.125</v>
      </c>
      <c r="M642" s="50">
        <v>22350</v>
      </c>
      <c r="N642" s="51">
        <f t="shared" si="482"/>
        <v>0.40930973621498373</v>
      </c>
      <c r="O642" s="51" t="str">
        <f t="shared" si="480"/>
        <v>&gt;=20%-&lt;50%</v>
      </c>
      <c r="P642" s="50">
        <f t="shared" si="483"/>
        <v>23946.428571428569</v>
      </c>
      <c r="Q642" s="51">
        <f t="shared" si="481"/>
        <v>0.43854614594462543</v>
      </c>
      <c r="R642" s="57">
        <v>26000</v>
      </c>
      <c r="S642" s="53">
        <v>0</v>
      </c>
      <c r="T642" s="54">
        <f t="shared" si="484"/>
        <v>0</v>
      </c>
      <c r="U642" s="54"/>
      <c r="V642" s="53">
        <f t="shared" si="485"/>
        <v>0</v>
      </c>
      <c r="W642" s="54"/>
    </row>
    <row r="643" spans="1:23" x14ac:dyDescent="0.3">
      <c r="A643" s="8" t="s">
        <v>633</v>
      </c>
      <c r="B643" s="5" t="s">
        <v>128</v>
      </c>
      <c r="C643" s="46" t="s">
        <v>1446</v>
      </c>
      <c r="D643" s="46" t="s">
        <v>1447</v>
      </c>
      <c r="E643" s="46" t="s">
        <v>589</v>
      </c>
      <c r="F643" s="46" t="s">
        <v>311</v>
      </c>
      <c r="G643" s="46" t="s">
        <v>1926</v>
      </c>
      <c r="H643" s="47"/>
      <c r="I643" s="47" t="s">
        <v>1872</v>
      </c>
      <c r="J643" s="48" t="s">
        <v>11</v>
      </c>
      <c r="K643" s="45"/>
      <c r="L643" s="49">
        <v>80576.100000000006</v>
      </c>
      <c r="M643" s="50">
        <v>5540</v>
      </c>
      <c r="N643" s="51">
        <f t="shared" si="482"/>
        <v>6.8754878928118879E-2</v>
      </c>
      <c r="O643" s="51" t="str">
        <f t="shared" si="480"/>
        <v>&lt;20%</v>
      </c>
      <c r="P643" s="50">
        <f t="shared" si="483"/>
        <v>5935.7142857142862</v>
      </c>
      <c r="Q643" s="51">
        <f t="shared" si="481"/>
        <v>7.3665941708698807E-2</v>
      </c>
      <c r="R643" s="57"/>
      <c r="S643" s="53">
        <v>0</v>
      </c>
      <c r="T643" s="54">
        <f t="shared" si="484"/>
        <v>2</v>
      </c>
      <c r="U643" s="54"/>
      <c r="V643" s="53">
        <f t="shared" si="485"/>
        <v>0</v>
      </c>
      <c r="W643" s="54"/>
    </row>
    <row r="644" spans="1:23" x14ac:dyDescent="0.3">
      <c r="A644" s="8" t="s">
        <v>585</v>
      </c>
      <c r="B644" s="5" t="s">
        <v>586</v>
      </c>
      <c r="C644" s="46" t="s">
        <v>2630</v>
      </c>
      <c r="D644" s="46" t="s">
        <v>54</v>
      </c>
      <c r="E644" s="46" t="s">
        <v>589</v>
      </c>
      <c r="F644" s="46" t="s">
        <v>311</v>
      </c>
      <c r="G644" s="46" t="s">
        <v>1918</v>
      </c>
      <c r="H644" s="47"/>
      <c r="I644" s="47" t="s">
        <v>1872</v>
      </c>
      <c r="J644" s="48"/>
      <c r="K644" s="45" t="s">
        <v>11</v>
      </c>
      <c r="L644" s="49"/>
      <c r="M644" s="50">
        <v>19850</v>
      </c>
      <c r="N644" s="51">
        <f t="shared" si="482"/>
        <v>2</v>
      </c>
      <c r="O644" s="51" t="str">
        <f t="shared" si="480"/>
        <v>120% equal &amp; above</v>
      </c>
      <c r="P644" s="50">
        <f t="shared" si="483"/>
        <v>21267.857142857145</v>
      </c>
      <c r="Q644" s="51">
        <f t="shared" si="481"/>
        <v>2</v>
      </c>
      <c r="R644" s="57">
        <v>80544.799999999988</v>
      </c>
      <c r="S644" s="53">
        <v>88035</v>
      </c>
      <c r="T644" s="54">
        <f t="shared" si="484"/>
        <v>1.0929942094337564</v>
      </c>
      <c r="U644" s="54"/>
      <c r="V644" s="53">
        <f t="shared" si="485"/>
        <v>94323.214285714275</v>
      </c>
      <c r="W644" s="54"/>
    </row>
    <row r="645" spans="1:23" x14ac:dyDescent="0.3">
      <c r="A645" s="8" t="s">
        <v>307</v>
      </c>
      <c r="B645" s="5" t="s">
        <v>308</v>
      </c>
      <c r="C645" s="46" t="s">
        <v>1064</v>
      </c>
      <c r="D645" s="46" t="s">
        <v>1065</v>
      </c>
      <c r="E645" s="46" t="s">
        <v>310</v>
      </c>
      <c r="F645" s="46" t="s">
        <v>311</v>
      </c>
      <c r="G645" s="46" t="s">
        <v>1895</v>
      </c>
      <c r="H645" s="47"/>
      <c r="I645" s="47" t="s">
        <v>1872</v>
      </c>
      <c r="J645" s="48" t="s">
        <v>11</v>
      </c>
      <c r="K645" s="45"/>
      <c r="L645" s="49">
        <v>80475</v>
      </c>
      <c r="M645" s="50">
        <v>93480</v>
      </c>
      <c r="N645" s="51">
        <f t="shared" si="482"/>
        <v>1.1616029822926375</v>
      </c>
      <c r="O645" s="51" t="str">
        <f t="shared" si="480"/>
        <v>&gt;=100%- &lt;120%</v>
      </c>
      <c r="P645" s="50">
        <f t="shared" si="483"/>
        <v>100157.14285714286</v>
      </c>
      <c r="Q645" s="51">
        <f t="shared" si="481"/>
        <v>1.2445746238849686</v>
      </c>
      <c r="R645" s="57"/>
      <c r="S645" s="53">
        <v>80600</v>
      </c>
      <c r="T645" s="54">
        <f t="shared" si="484"/>
        <v>2</v>
      </c>
      <c r="U645" s="54"/>
      <c r="V645" s="53">
        <f t="shared" si="485"/>
        <v>86357.142857142855</v>
      </c>
      <c r="W645" s="54"/>
    </row>
    <row r="646" spans="1:23" x14ac:dyDescent="0.3">
      <c r="A646" s="8" t="s">
        <v>770</v>
      </c>
      <c r="B646" s="5" t="s">
        <v>771</v>
      </c>
      <c r="C646" s="46" t="s">
        <v>2227</v>
      </c>
      <c r="D646" s="46" t="s">
        <v>2228</v>
      </c>
      <c r="E646" s="46" t="s">
        <v>574</v>
      </c>
      <c r="F646" s="46" t="s">
        <v>311</v>
      </c>
      <c r="G646" s="46" t="s">
        <v>1888</v>
      </c>
      <c r="H646" s="47"/>
      <c r="I646" s="47" t="s">
        <v>1872</v>
      </c>
      <c r="J646" s="48" t="s">
        <v>11</v>
      </c>
      <c r="K646" s="45"/>
      <c r="L646" s="49">
        <v>80000</v>
      </c>
      <c r="M646" s="50">
        <v>116975</v>
      </c>
      <c r="N646" s="51">
        <f t="shared" si="482"/>
        <v>1.4621875</v>
      </c>
      <c r="O646" s="51" t="str">
        <f t="shared" ref="O646:O653" si="486">IF(N646&gt;=120%, "120% equal &amp; above", IF(N646&gt;=100%,"&gt;=100%- &lt;120%",IF(N646&gt;=80%,"&gt;=80%-&lt;100%",IF(N646&gt;=50%,"&gt;=50%-&lt;80%",IF(N646&gt;=20%,"&gt;=20%-&lt;50%","&lt;20%")))))</f>
        <v>120% equal &amp; above</v>
      </c>
      <c r="P646" s="50">
        <f t="shared" si="483"/>
        <v>125330.35714285714</v>
      </c>
      <c r="Q646" s="51">
        <f t="shared" ref="Q646:Q653" si="487">IFERROR(P646/L646,2)</f>
        <v>1.5666294642857144</v>
      </c>
      <c r="R646" s="57"/>
      <c r="S646" s="53">
        <v>11840</v>
      </c>
      <c r="T646" s="54">
        <f t="shared" si="484"/>
        <v>2</v>
      </c>
      <c r="U646" s="54"/>
      <c r="V646" s="53">
        <f t="shared" si="485"/>
        <v>12685.714285714284</v>
      </c>
      <c r="W646" s="54"/>
    </row>
    <row r="647" spans="1:23" x14ac:dyDescent="0.3">
      <c r="A647" s="8" t="s">
        <v>836</v>
      </c>
      <c r="B647" s="5" t="s">
        <v>837</v>
      </c>
      <c r="C647" s="46" t="s">
        <v>905</v>
      </c>
      <c r="D647" s="46" t="s">
        <v>217</v>
      </c>
      <c r="E647" s="46" t="s">
        <v>789</v>
      </c>
      <c r="F647" s="46" t="s">
        <v>311</v>
      </c>
      <c r="G647" s="46" t="s">
        <v>1953</v>
      </c>
      <c r="H647" s="47"/>
      <c r="I647" s="47" t="s">
        <v>1872</v>
      </c>
      <c r="J647" s="48" t="s">
        <v>11</v>
      </c>
      <c r="K647" s="45"/>
      <c r="L647" s="49">
        <v>80000</v>
      </c>
      <c r="M647" s="50">
        <v>98840</v>
      </c>
      <c r="N647" s="51">
        <f t="shared" ref="N647:N653" si="488">IFERROR(M647/L647,2)</f>
        <v>1.2355</v>
      </c>
      <c r="O647" s="51" t="str">
        <f t="shared" si="486"/>
        <v>120% equal &amp; above</v>
      </c>
      <c r="P647" s="50">
        <f t="shared" ref="P647:P653" si="489">M647/$B$3*$B$2</f>
        <v>105900</v>
      </c>
      <c r="Q647" s="51">
        <f t="shared" si="487"/>
        <v>1.32375</v>
      </c>
      <c r="R647" s="57"/>
      <c r="S647" s="53">
        <v>29105</v>
      </c>
      <c r="T647" s="54">
        <f t="shared" ref="T647:T653" si="490">IFERROR(S647/R647,2)</f>
        <v>2</v>
      </c>
      <c r="U647" s="54"/>
      <c r="V647" s="53">
        <f t="shared" ref="V647:V653" si="491">S647/$B$3*$B$2</f>
        <v>31183.928571428572</v>
      </c>
      <c r="W647" s="54"/>
    </row>
    <row r="648" spans="1:23" x14ac:dyDescent="0.3">
      <c r="A648" s="8" t="s">
        <v>571</v>
      </c>
      <c r="B648" s="5" t="s">
        <v>572</v>
      </c>
      <c r="C648" s="46" t="s">
        <v>1470</v>
      </c>
      <c r="D648" s="46" t="s">
        <v>1471</v>
      </c>
      <c r="E648" s="46" t="s">
        <v>574</v>
      </c>
      <c r="F648" s="46" t="s">
        <v>311</v>
      </c>
      <c r="G648" s="46" t="s">
        <v>1883</v>
      </c>
      <c r="H648" s="47"/>
      <c r="I648" s="47" t="s">
        <v>1872</v>
      </c>
      <c r="J648" s="48" t="s">
        <v>11</v>
      </c>
      <c r="K648" s="45"/>
      <c r="L648" s="49">
        <v>80000</v>
      </c>
      <c r="M648" s="50">
        <v>53850</v>
      </c>
      <c r="N648" s="51">
        <f t="shared" si="488"/>
        <v>0.67312499999999997</v>
      </c>
      <c r="O648" s="51" t="str">
        <f t="shared" si="486"/>
        <v>&gt;=50%-&lt;80%</v>
      </c>
      <c r="P648" s="50">
        <f t="shared" si="489"/>
        <v>57696.428571428572</v>
      </c>
      <c r="Q648" s="51">
        <f t="shared" si="487"/>
        <v>0.72120535714285716</v>
      </c>
      <c r="R648" s="57"/>
      <c r="S648" s="53">
        <v>0</v>
      </c>
      <c r="T648" s="54">
        <f t="shared" si="490"/>
        <v>2</v>
      </c>
      <c r="U648" s="54"/>
      <c r="V648" s="53">
        <f t="shared" si="491"/>
        <v>0</v>
      </c>
      <c r="W648" s="54"/>
    </row>
    <row r="649" spans="1:23" x14ac:dyDescent="0.3">
      <c r="A649" s="8" t="s">
        <v>374</v>
      </c>
      <c r="B649" s="5" t="s">
        <v>375</v>
      </c>
      <c r="C649" s="46" t="s">
        <v>965</v>
      </c>
      <c r="D649" s="46" t="s">
        <v>966</v>
      </c>
      <c r="E649" s="46" t="s">
        <v>311</v>
      </c>
      <c r="F649" s="46" t="s">
        <v>311</v>
      </c>
      <c r="G649" s="46" t="s">
        <v>1938</v>
      </c>
      <c r="H649" s="47"/>
      <c r="I649" s="47" t="s">
        <v>1872</v>
      </c>
      <c r="J649" s="48" t="s">
        <v>11</v>
      </c>
      <c r="K649" s="45"/>
      <c r="L649" s="49">
        <v>80000</v>
      </c>
      <c r="M649" s="50">
        <v>36840</v>
      </c>
      <c r="N649" s="51">
        <f t="shared" si="488"/>
        <v>0.46050000000000002</v>
      </c>
      <c r="O649" s="51" t="str">
        <f t="shared" si="486"/>
        <v>&gt;=20%-&lt;50%</v>
      </c>
      <c r="P649" s="50">
        <f t="shared" si="489"/>
        <v>39471.428571428572</v>
      </c>
      <c r="Q649" s="51">
        <f t="shared" si="487"/>
        <v>0.49339285714285713</v>
      </c>
      <c r="R649" s="57"/>
      <c r="S649" s="53">
        <v>0</v>
      </c>
      <c r="T649" s="54">
        <f t="shared" si="490"/>
        <v>2</v>
      </c>
      <c r="U649" s="54"/>
      <c r="V649" s="53">
        <f t="shared" si="491"/>
        <v>0</v>
      </c>
      <c r="W649" s="54"/>
    </row>
    <row r="650" spans="1:23" x14ac:dyDescent="0.3">
      <c r="A650" s="8" t="s">
        <v>785</v>
      </c>
      <c r="B650" s="5" t="s">
        <v>786</v>
      </c>
      <c r="C650" s="46" t="s">
        <v>818</v>
      </c>
      <c r="D650" s="46" t="s">
        <v>819</v>
      </c>
      <c r="E650" s="46" t="s">
        <v>789</v>
      </c>
      <c r="F650" s="46" t="s">
        <v>311</v>
      </c>
      <c r="G650" s="46" t="s">
        <v>1950</v>
      </c>
      <c r="H650" s="47"/>
      <c r="I650" s="47" t="s">
        <v>1872</v>
      </c>
      <c r="J650" s="48" t="s">
        <v>11</v>
      </c>
      <c r="K650" s="45"/>
      <c r="L650" s="49">
        <v>80000</v>
      </c>
      <c r="M650" s="50">
        <v>85755</v>
      </c>
      <c r="N650" s="51">
        <f t="shared" si="488"/>
        <v>1.0719375</v>
      </c>
      <c r="O650" s="51" t="str">
        <f t="shared" si="486"/>
        <v>&gt;=100%- &lt;120%</v>
      </c>
      <c r="P650" s="50">
        <f t="shared" si="489"/>
        <v>91880.357142857145</v>
      </c>
      <c r="Q650" s="51">
        <f t="shared" si="487"/>
        <v>1.1485044642857143</v>
      </c>
      <c r="R650" s="57"/>
      <c r="S650" s="53">
        <v>38620</v>
      </c>
      <c r="T650" s="54">
        <f t="shared" si="490"/>
        <v>2</v>
      </c>
      <c r="U650" s="54"/>
      <c r="V650" s="53">
        <f t="shared" si="491"/>
        <v>41378.571428571428</v>
      </c>
      <c r="W650" s="54"/>
    </row>
    <row r="651" spans="1:23" x14ac:dyDescent="0.3">
      <c r="A651" s="8" t="s">
        <v>680</v>
      </c>
      <c r="B651" s="5" t="s">
        <v>681</v>
      </c>
      <c r="C651" s="46" t="s">
        <v>1116</v>
      </c>
      <c r="D651" s="46" t="s">
        <v>47</v>
      </c>
      <c r="E651" s="46" t="s">
        <v>311</v>
      </c>
      <c r="F651" s="46" t="s">
        <v>311</v>
      </c>
      <c r="G651" s="46" t="s">
        <v>1935</v>
      </c>
      <c r="H651" s="47"/>
      <c r="I651" s="47" t="s">
        <v>1872</v>
      </c>
      <c r="J651" s="48" t="s">
        <v>11</v>
      </c>
      <c r="K651" s="45"/>
      <c r="L651" s="49">
        <v>80000</v>
      </c>
      <c r="M651" s="50">
        <v>75415</v>
      </c>
      <c r="N651" s="51">
        <f t="shared" si="488"/>
        <v>0.94268750000000001</v>
      </c>
      <c r="O651" s="51" t="str">
        <f t="shared" si="486"/>
        <v>&gt;=80%-&lt;100%</v>
      </c>
      <c r="P651" s="50">
        <f t="shared" si="489"/>
        <v>80801.785714285725</v>
      </c>
      <c r="Q651" s="51">
        <f t="shared" si="487"/>
        <v>1.0100223214285715</v>
      </c>
      <c r="R651" s="57"/>
      <c r="S651" s="53">
        <v>0</v>
      </c>
      <c r="T651" s="54">
        <f t="shared" si="490"/>
        <v>2</v>
      </c>
      <c r="U651" s="54"/>
      <c r="V651" s="53">
        <f t="shared" si="491"/>
        <v>0</v>
      </c>
      <c r="W651" s="54"/>
    </row>
    <row r="652" spans="1:23" x14ac:dyDescent="0.3">
      <c r="A652" s="8" t="s">
        <v>836</v>
      </c>
      <c r="B652" s="5" t="s">
        <v>837</v>
      </c>
      <c r="C652" s="46" t="s">
        <v>856</v>
      </c>
      <c r="D652" s="46" t="s">
        <v>80</v>
      </c>
      <c r="E652" s="46" t="s">
        <v>789</v>
      </c>
      <c r="F652" s="46" t="s">
        <v>311</v>
      </c>
      <c r="G652" s="46" t="s">
        <v>1957</v>
      </c>
      <c r="H652" s="47"/>
      <c r="I652" s="47" t="s">
        <v>1872</v>
      </c>
      <c r="J652" s="48" t="s">
        <v>11</v>
      </c>
      <c r="K652" s="45"/>
      <c r="L652" s="49">
        <v>80000</v>
      </c>
      <c r="M652" s="50">
        <v>133730</v>
      </c>
      <c r="N652" s="51">
        <f t="shared" si="488"/>
        <v>1.6716249999999999</v>
      </c>
      <c r="O652" s="51" t="str">
        <f t="shared" si="486"/>
        <v>120% equal &amp; above</v>
      </c>
      <c r="P652" s="50">
        <f t="shared" si="489"/>
        <v>143282.14285714284</v>
      </c>
      <c r="Q652" s="51">
        <f t="shared" si="487"/>
        <v>1.7910267857142854</v>
      </c>
      <c r="R652" s="57"/>
      <c r="S652" s="53">
        <v>30380</v>
      </c>
      <c r="T652" s="54">
        <f t="shared" si="490"/>
        <v>2</v>
      </c>
      <c r="U652" s="54"/>
      <c r="V652" s="53">
        <f t="shared" si="491"/>
        <v>32550</v>
      </c>
      <c r="W652" s="54"/>
    </row>
    <row r="653" spans="1:23" x14ac:dyDescent="0.3">
      <c r="A653" s="8" t="s">
        <v>571</v>
      </c>
      <c r="B653" s="5" t="s">
        <v>572</v>
      </c>
      <c r="C653" s="46" t="s">
        <v>2044</v>
      </c>
      <c r="D653" s="46" t="s">
        <v>2045</v>
      </c>
      <c r="E653" s="46" t="s">
        <v>574</v>
      </c>
      <c r="F653" s="46" t="s">
        <v>311</v>
      </c>
      <c r="G653" s="46" t="s">
        <v>1887</v>
      </c>
      <c r="H653" s="47"/>
      <c r="I653" s="47" t="s">
        <v>1872</v>
      </c>
      <c r="J653" s="48" t="s">
        <v>11</v>
      </c>
      <c r="K653" s="45" t="s">
        <v>11</v>
      </c>
      <c r="L653" s="49">
        <v>30000</v>
      </c>
      <c r="M653" s="50">
        <v>25230</v>
      </c>
      <c r="N653" s="51">
        <f t="shared" si="488"/>
        <v>0.84099999999999997</v>
      </c>
      <c r="O653" s="51" t="str">
        <f t="shared" si="486"/>
        <v>&gt;=80%-&lt;100%</v>
      </c>
      <c r="P653" s="50">
        <f t="shared" si="489"/>
        <v>27032.142857142855</v>
      </c>
      <c r="Q653" s="51">
        <f t="shared" si="487"/>
        <v>0.90107142857142852</v>
      </c>
      <c r="R653" s="57">
        <v>50000</v>
      </c>
      <c r="S653" s="53">
        <v>24350</v>
      </c>
      <c r="T653" s="54">
        <f t="shared" si="490"/>
        <v>0.48699999999999999</v>
      </c>
      <c r="U653" s="54"/>
      <c r="V653" s="53">
        <f t="shared" si="491"/>
        <v>26089.285714285714</v>
      </c>
      <c r="W653" s="54"/>
    </row>
    <row r="654" spans="1:23" x14ac:dyDescent="0.3">
      <c r="A654" s="8" t="s">
        <v>776</v>
      </c>
      <c r="B654" s="5" t="s">
        <v>777</v>
      </c>
      <c r="C654" s="46" t="s">
        <v>778</v>
      </c>
      <c r="D654" s="46" t="s">
        <v>80</v>
      </c>
      <c r="E654" s="46" t="s">
        <v>574</v>
      </c>
      <c r="F654" s="46" t="s">
        <v>311</v>
      </c>
      <c r="G654" s="46" t="s">
        <v>1942</v>
      </c>
      <c r="H654" s="47"/>
      <c r="I654" s="47" t="s">
        <v>1872</v>
      </c>
      <c r="J654" s="48" t="s">
        <v>11</v>
      </c>
      <c r="K654" s="45" t="s">
        <v>11</v>
      </c>
      <c r="L654" s="49">
        <v>35000</v>
      </c>
      <c r="M654" s="50">
        <v>19875</v>
      </c>
      <c r="N654" s="51">
        <f t="shared" ref="N654:N673" si="492">IFERROR(M654/L654,2)</f>
        <v>0.56785714285714284</v>
      </c>
      <c r="O654" s="51" t="str">
        <f t="shared" ref="O654:O673" si="493">IF(N654&gt;=120%, "120% equal &amp; above", IF(N654&gt;=100%,"&gt;=100%- &lt;120%",IF(N654&gt;=80%,"&gt;=80%-&lt;100%",IF(N654&gt;=50%,"&gt;=50%-&lt;80%",IF(N654&gt;=20%,"&gt;=20%-&lt;50%","&lt;20%")))))</f>
        <v>&gt;=50%-&lt;80%</v>
      </c>
      <c r="P654" s="50">
        <f t="shared" ref="P654:P673" si="494">M654/$B$3*$B$2</f>
        <v>21294.642857142855</v>
      </c>
      <c r="Q654" s="51">
        <f t="shared" ref="Q654:Q673" si="495">IFERROR(P654/L654,2)</f>
        <v>0.60841836734693877</v>
      </c>
      <c r="R654" s="57">
        <v>45000</v>
      </c>
      <c r="S654" s="53">
        <v>12680</v>
      </c>
      <c r="T654" s="54">
        <f t="shared" ref="T654:T673" si="496">IFERROR(S654/R654,2)</f>
        <v>0.28177777777777779</v>
      </c>
      <c r="U654" s="54"/>
      <c r="V654" s="53">
        <f t="shared" ref="V654:V673" si="497">S654/$B$3*$B$2</f>
        <v>13585.714285714284</v>
      </c>
      <c r="W654" s="54"/>
    </row>
    <row r="655" spans="1:23" x14ac:dyDescent="0.3">
      <c r="A655" s="8" t="s">
        <v>776</v>
      </c>
      <c r="B655" s="5" t="s">
        <v>777</v>
      </c>
      <c r="C655" s="46" t="s">
        <v>2121</v>
      </c>
      <c r="D655" s="46" t="s">
        <v>240</v>
      </c>
      <c r="E655" s="46" t="s">
        <v>574</v>
      </c>
      <c r="F655" s="46" t="s">
        <v>311</v>
      </c>
      <c r="G655" s="46" t="s">
        <v>1943</v>
      </c>
      <c r="H655" s="47"/>
      <c r="I655" s="47" t="s">
        <v>1872</v>
      </c>
      <c r="J655" s="48" t="s">
        <v>11</v>
      </c>
      <c r="K655" s="45" t="s">
        <v>11</v>
      </c>
      <c r="L655" s="49">
        <v>35000</v>
      </c>
      <c r="M655" s="50">
        <v>14430</v>
      </c>
      <c r="N655" s="51">
        <f t="shared" si="492"/>
        <v>0.41228571428571431</v>
      </c>
      <c r="O655" s="51" t="str">
        <f t="shared" si="493"/>
        <v>&gt;=20%-&lt;50%</v>
      </c>
      <c r="P655" s="50">
        <f t="shared" si="494"/>
        <v>15460.714285714286</v>
      </c>
      <c r="Q655" s="51">
        <f t="shared" si="495"/>
        <v>0.44173469387755104</v>
      </c>
      <c r="R655" s="57">
        <v>45000</v>
      </c>
      <c r="S655" s="53">
        <v>0</v>
      </c>
      <c r="T655" s="54">
        <f t="shared" si="496"/>
        <v>0</v>
      </c>
      <c r="U655" s="54"/>
      <c r="V655" s="53">
        <f t="shared" si="497"/>
        <v>0</v>
      </c>
      <c r="W655" s="54"/>
    </row>
    <row r="656" spans="1:23" x14ac:dyDescent="0.3">
      <c r="A656" s="8" t="s">
        <v>776</v>
      </c>
      <c r="B656" s="5" t="s">
        <v>777</v>
      </c>
      <c r="C656" s="46" t="s">
        <v>2247</v>
      </c>
      <c r="D656" s="46" t="s">
        <v>2248</v>
      </c>
      <c r="E656" s="46" t="s">
        <v>574</v>
      </c>
      <c r="F656" s="46" t="s">
        <v>311</v>
      </c>
      <c r="G656" s="46" t="s">
        <v>1961</v>
      </c>
      <c r="H656" s="47"/>
      <c r="I656" s="47" t="s">
        <v>1872</v>
      </c>
      <c r="J656" s="48" t="s">
        <v>11</v>
      </c>
      <c r="K656" s="45" t="s">
        <v>11</v>
      </c>
      <c r="L656" s="49">
        <v>35000</v>
      </c>
      <c r="M656" s="50">
        <v>16975</v>
      </c>
      <c r="N656" s="51">
        <f t="shared" si="492"/>
        <v>0.48499999999999999</v>
      </c>
      <c r="O656" s="51" t="str">
        <f t="shared" si="493"/>
        <v>&gt;=20%-&lt;50%</v>
      </c>
      <c r="P656" s="50">
        <f t="shared" si="494"/>
        <v>18187.5</v>
      </c>
      <c r="Q656" s="51">
        <f t="shared" si="495"/>
        <v>0.51964285714285718</v>
      </c>
      <c r="R656" s="57">
        <v>45000</v>
      </c>
      <c r="S656" s="53">
        <v>6570</v>
      </c>
      <c r="T656" s="54">
        <f t="shared" si="496"/>
        <v>0.14599999999999999</v>
      </c>
      <c r="U656" s="54"/>
      <c r="V656" s="53">
        <f t="shared" si="497"/>
        <v>7039.2857142857138</v>
      </c>
      <c r="W656" s="54"/>
    </row>
    <row r="657" spans="1:23" x14ac:dyDescent="0.3">
      <c r="A657" s="8" t="s">
        <v>836</v>
      </c>
      <c r="B657" s="5" t="s">
        <v>837</v>
      </c>
      <c r="C657" s="46" t="s">
        <v>1204</v>
      </c>
      <c r="D657" s="46" t="s">
        <v>1205</v>
      </c>
      <c r="E657" s="46" t="s">
        <v>789</v>
      </c>
      <c r="F657" s="46" t="s">
        <v>311</v>
      </c>
      <c r="G657" s="46" t="s">
        <v>1957</v>
      </c>
      <c r="H657" s="47"/>
      <c r="I657" s="47" t="s">
        <v>1872</v>
      </c>
      <c r="J657" s="48" t="s">
        <v>11</v>
      </c>
      <c r="K657" s="45" t="s">
        <v>11</v>
      </c>
      <c r="L657" s="49">
        <v>40000</v>
      </c>
      <c r="M657" s="50">
        <v>17935</v>
      </c>
      <c r="N657" s="51">
        <f t="shared" si="492"/>
        <v>0.44837500000000002</v>
      </c>
      <c r="O657" s="51" t="str">
        <f t="shared" si="493"/>
        <v>&gt;=20%-&lt;50%</v>
      </c>
      <c r="P657" s="50">
        <f t="shared" si="494"/>
        <v>19216.071428571431</v>
      </c>
      <c r="Q657" s="51">
        <f t="shared" si="495"/>
        <v>0.48040178571428577</v>
      </c>
      <c r="R657" s="57">
        <v>40000</v>
      </c>
      <c r="S657" s="53">
        <v>4050</v>
      </c>
      <c r="T657" s="54">
        <f t="shared" si="496"/>
        <v>0.10125000000000001</v>
      </c>
      <c r="U657" s="54"/>
      <c r="V657" s="53">
        <f t="shared" si="497"/>
        <v>4339.2857142857138</v>
      </c>
      <c r="W657" s="54"/>
    </row>
    <row r="658" spans="1:23" x14ac:dyDescent="0.3">
      <c r="A658" s="8" t="s">
        <v>374</v>
      </c>
      <c r="B658" s="5" t="s">
        <v>375</v>
      </c>
      <c r="C658" s="46" t="s">
        <v>971</v>
      </c>
      <c r="D658" s="46" t="s">
        <v>972</v>
      </c>
      <c r="E658" s="46" t="s">
        <v>311</v>
      </c>
      <c r="F658" s="46" t="s">
        <v>311</v>
      </c>
      <c r="G658" s="46" t="s">
        <v>1938</v>
      </c>
      <c r="H658" s="47"/>
      <c r="I658" s="47" t="s">
        <v>1872</v>
      </c>
      <c r="J658" s="48" t="s">
        <v>11</v>
      </c>
      <c r="K658" s="45" t="s">
        <v>11</v>
      </c>
      <c r="L658" s="49">
        <v>30000</v>
      </c>
      <c r="M658" s="50">
        <v>40955</v>
      </c>
      <c r="N658" s="51">
        <f t="shared" si="492"/>
        <v>1.3651666666666666</v>
      </c>
      <c r="O658" s="51" t="str">
        <f t="shared" si="493"/>
        <v>120% equal &amp; above</v>
      </c>
      <c r="P658" s="50">
        <f t="shared" si="494"/>
        <v>43880.357142857138</v>
      </c>
      <c r="Q658" s="51">
        <f t="shared" si="495"/>
        <v>1.4626785714285713</v>
      </c>
      <c r="R658" s="57">
        <v>50000</v>
      </c>
      <c r="S658" s="53">
        <v>76995</v>
      </c>
      <c r="T658" s="54">
        <f t="shared" si="496"/>
        <v>1.5399</v>
      </c>
      <c r="U658" s="54"/>
      <c r="V658" s="53">
        <f t="shared" si="497"/>
        <v>82494.642857142855</v>
      </c>
      <c r="W658" s="54"/>
    </row>
    <row r="659" spans="1:23" x14ac:dyDescent="0.3">
      <c r="A659" s="8" t="s">
        <v>571</v>
      </c>
      <c r="B659" s="5" t="s">
        <v>572</v>
      </c>
      <c r="C659" s="46" t="s">
        <v>2058</v>
      </c>
      <c r="D659" s="46" t="s">
        <v>2059</v>
      </c>
      <c r="E659" s="46" t="s">
        <v>574</v>
      </c>
      <c r="F659" s="46" t="s">
        <v>311</v>
      </c>
      <c r="G659" s="46" t="s">
        <v>1883</v>
      </c>
      <c r="H659" s="47"/>
      <c r="I659" s="47" t="s">
        <v>1872</v>
      </c>
      <c r="J659" s="48" t="s">
        <v>11</v>
      </c>
      <c r="K659" s="45" t="s">
        <v>11</v>
      </c>
      <c r="L659" s="49">
        <v>30000</v>
      </c>
      <c r="M659" s="50">
        <v>15050</v>
      </c>
      <c r="N659" s="51">
        <f t="shared" si="492"/>
        <v>0.50166666666666671</v>
      </c>
      <c r="O659" s="51" t="str">
        <f t="shared" si="493"/>
        <v>&gt;=50%-&lt;80%</v>
      </c>
      <c r="P659" s="50">
        <f t="shared" si="494"/>
        <v>16125</v>
      </c>
      <c r="Q659" s="51">
        <f t="shared" si="495"/>
        <v>0.53749999999999998</v>
      </c>
      <c r="R659" s="57">
        <v>50000</v>
      </c>
      <c r="S659" s="53">
        <v>11940</v>
      </c>
      <c r="T659" s="54">
        <f t="shared" si="496"/>
        <v>0.23880000000000001</v>
      </c>
      <c r="U659" s="54"/>
      <c r="V659" s="53">
        <f t="shared" si="497"/>
        <v>12792.857142857143</v>
      </c>
      <c r="W659" s="54"/>
    </row>
    <row r="660" spans="1:23" x14ac:dyDescent="0.3">
      <c r="A660" s="8" t="s">
        <v>776</v>
      </c>
      <c r="B660" s="5" t="s">
        <v>777</v>
      </c>
      <c r="C660" s="46" t="s">
        <v>1588</v>
      </c>
      <c r="D660" s="46" t="s">
        <v>1589</v>
      </c>
      <c r="E660" s="46" t="s">
        <v>574</v>
      </c>
      <c r="F660" s="46" t="s">
        <v>311</v>
      </c>
      <c r="G660" s="46" t="s">
        <v>1962</v>
      </c>
      <c r="H660" s="47"/>
      <c r="I660" s="47" t="s">
        <v>1872</v>
      </c>
      <c r="J660" s="48" t="s">
        <v>11</v>
      </c>
      <c r="K660" s="45" t="s">
        <v>11</v>
      </c>
      <c r="L660" s="49">
        <v>30000</v>
      </c>
      <c r="M660" s="50">
        <v>11900</v>
      </c>
      <c r="N660" s="51">
        <f t="shared" si="492"/>
        <v>0.39666666666666667</v>
      </c>
      <c r="O660" s="51" t="str">
        <f t="shared" si="493"/>
        <v>&gt;=20%-&lt;50%</v>
      </c>
      <c r="P660" s="50">
        <f t="shared" si="494"/>
        <v>12750</v>
      </c>
      <c r="Q660" s="51">
        <f t="shared" si="495"/>
        <v>0.42499999999999999</v>
      </c>
      <c r="R660" s="57">
        <v>50000</v>
      </c>
      <c r="S660" s="53">
        <v>51240</v>
      </c>
      <c r="T660" s="54">
        <f t="shared" si="496"/>
        <v>1.0247999999999999</v>
      </c>
      <c r="U660" s="54"/>
      <c r="V660" s="53">
        <f t="shared" si="497"/>
        <v>54900</v>
      </c>
      <c r="W660" s="54"/>
    </row>
    <row r="661" spans="1:23" x14ac:dyDescent="0.3">
      <c r="A661" s="8" t="s">
        <v>571</v>
      </c>
      <c r="B661" s="5" t="s">
        <v>572</v>
      </c>
      <c r="C661" s="46" t="s">
        <v>2580</v>
      </c>
      <c r="D661" s="46" t="s">
        <v>1976</v>
      </c>
      <c r="E661" s="46" t="s">
        <v>574</v>
      </c>
      <c r="F661" s="46" t="s">
        <v>311</v>
      </c>
      <c r="G661" s="46" t="s">
        <v>1917</v>
      </c>
      <c r="H661" s="47"/>
      <c r="I661" s="47" t="s">
        <v>1872</v>
      </c>
      <c r="J661" s="48" t="s">
        <v>11</v>
      </c>
      <c r="K661" s="45" t="s">
        <v>11</v>
      </c>
      <c r="L661" s="49">
        <v>30000</v>
      </c>
      <c r="M661" s="50">
        <v>7600</v>
      </c>
      <c r="N661" s="51">
        <f t="shared" si="492"/>
        <v>0.25333333333333335</v>
      </c>
      <c r="O661" s="51" t="str">
        <f t="shared" si="493"/>
        <v>&gt;=20%-&lt;50%</v>
      </c>
      <c r="P661" s="50">
        <f t="shared" si="494"/>
        <v>8142.8571428571431</v>
      </c>
      <c r="Q661" s="51">
        <f t="shared" si="495"/>
        <v>0.27142857142857146</v>
      </c>
      <c r="R661" s="57">
        <v>50000</v>
      </c>
      <c r="S661" s="53">
        <v>6470</v>
      </c>
      <c r="T661" s="54">
        <f t="shared" si="496"/>
        <v>0.12939999999999999</v>
      </c>
      <c r="U661" s="54"/>
      <c r="V661" s="53">
        <f t="shared" si="497"/>
        <v>6932.1428571428578</v>
      </c>
      <c r="W661" s="54"/>
    </row>
    <row r="662" spans="1:23" x14ac:dyDescent="0.3">
      <c r="A662" s="8" t="s">
        <v>415</v>
      </c>
      <c r="B662" s="5" t="s">
        <v>416</v>
      </c>
      <c r="C662" s="46" t="s">
        <v>2031</v>
      </c>
      <c r="D662" s="46" t="s">
        <v>2032</v>
      </c>
      <c r="E662" s="46" t="s">
        <v>310</v>
      </c>
      <c r="F662" s="46" t="s">
        <v>311</v>
      </c>
      <c r="G662" s="46" t="s">
        <v>1906</v>
      </c>
      <c r="H662" s="47"/>
      <c r="I662" s="47" t="s">
        <v>1872</v>
      </c>
      <c r="J662" s="48" t="s">
        <v>11</v>
      </c>
      <c r="K662" s="45" t="s">
        <v>11</v>
      </c>
      <c r="L662" s="49">
        <v>35000</v>
      </c>
      <c r="M662" s="50">
        <v>28440</v>
      </c>
      <c r="N662" s="51">
        <f t="shared" si="492"/>
        <v>0.81257142857142861</v>
      </c>
      <c r="O662" s="51" t="str">
        <f t="shared" si="493"/>
        <v>&gt;=80%-&lt;100%</v>
      </c>
      <c r="P662" s="50">
        <f t="shared" si="494"/>
        <v>30471.428571428569</v>
      </c>
      <c r="Q662" s="51">
        <f t="shared" si="495"/>
        <v>0.87061224489795908</v>
      </c>
      <c r="R662" s="57">
        <v>45000</v>
      </c>
      <c r="S662" s="53">
        <v>6570</v>
      </c>
      <c r="T662" s="54">
        <f t="shared" si="496"/>
        <v>0.14599999999999999</v>
      </c>
      <c r="U662" s="54"/>
      <c r="V662" s="53">
        <f t="shared" si="497"/>
        <v>7039.2857142857138</v>
      </c>
      <c r="W662" s="54"/>
    </row>
    <row r="663" spans="1:23" x14ac:dyDescent="0.3">
      <c r="A663" s="8" t="s">
        <v>374</v>
      </c>
      <c r="B663" s="5" t="s">
        <v>375</v>
      </c>
      <c r="C663" s="46" t="s">
        <v>2240</v>
      </c>
      <c r="D663" s="46" t="s">
        <v>239</v>
      </c>
      <c r="E663" s="46" t="s">
        <v>311</v>
      </c>
      <c r="F663" s="46" t="s">
        <v>311</v>
      </c>
      <c r="G663" s="46" t="s">
        <v>1937</v>
      </c>
      <c r="H663" s="47"/>
      <c r="I663" s="47" t="s">
        <v>1872</v>
      </c>
      <c r="J663" s="48" t="s">
        <v>11</v>
      </c>
      <c r="K663" s="45" t="s">
        <v>11</v>
      </c>
      <c r="L663" s="49">
        <v>30000</v>
      </c>
      <c r="M663" s="50">
        <v>26435</v>
      </c>
      <c r="N663" s="51">
        <f t="shared" si="492"/>
        <v>0.88116666666666665</v>
      </c>
      <c r="O663" s="51" t="str">
        <f t="shared" si="493"/>
        <v>&gt;=80%-&lt;100%</v>
      </c>
      <c r="P663" s="50">
        <f t="shared" si="494"/>
        <v>28323.214285714286</v>
      </c>
      <c r="Q663" s="51">
        <f t="shared" si="495"/>
        <v>0.94410714285714292</v>
      </c>
      <c r="R663" s="57">
        <v>50000</v>
      </c>
      <c r="S663" s="53">
        <v>21700</v>
      </c>
      <c r="T663" s="54">
        <f t="shared" si="496"/>
        <v>0.434</v>
      </c>
      <c r="U663" s="54"/>
      <c r="V663" s="53">
        <f t="shared" si="497"/>
        <v>23250</v>
      </c>
      <c r="W663" s="54"/>
    </row>
    <row r="664" spans="1:23" x14ac:dyDescent="0.3">
      <c r="A664" s="8" t="s">
        <v>428</v>
      </c>
      <c r="B664" s="5" t="s">
        <v>429</v>
      </c>
      <c r="C664" s="46" t="s">
        <v>2036</v>
      </c>
      <c r="D664" s="46" t="s">
        <v>82</v>
      </c>
      <c r="E664" s="46" t="s">
        <v>310</v>
      </c>
      <c r="F664" s="46" t="s">
        <v>311</v>
      </c>
      <c r="G664" s="46" t="s">
        <v>1908</v>
      </c>
      <c r="H664" s="47"/>
      <c r="I664" s="47" t="s">
        <v>1872</v>
      </c>
      <c r="J664" s="48" t="s">
        <v>11</v>
      </c>
      <c r="K664" s="45" t="s">
        <v>11</v>
      </c>
      <c r="L664" s="49">
        <v>30000</v>
      </c>
      <c r="M664" s="50">
        <v>19920</v>
      </c>
      <c r="N664" s="51">
        <f t="shared" si="492"/>
        <v>0.66400000000000003</v>
      </c>
      <c r="O664" s="51" t="str">
        <f t="shared" si="493"/>
        <v>&gt;=50%-&lt;80%</v>
      </c>
      <c r="P664" s="50">
        <f t="shared" si="494"/>
        <v>21342.857142857145</v>
      </c>
      <c r="Q664" s="51">
        <f t="shared" si="495"/>
        <v>0.71142857142857152</v>
      </c>
      <c r="R664" s="57">
        <v>50000</v>
      </c>
      <c r="S664" s="53">
        <v>45445</v>
      </c>
      <c r="T664" s="54">
        <f t="shared" si="496"/>
        <v>0.90890000000000004</v>
      </c>
      <c r="U664" s="54"/>
      <c r="V664" s="53">
        <f t="shared" si="497"/>
        <v>48691.071428571428</v>
      </c>
      <c r="W664" s="54"/>
    </row>
    <row r="665" spans="1:23" x14ac:dyDescent="0.3">
      <c r="A665" s="8" t="s">
        <v>374</v>
      </c>
      <c r="B665" s="5" t="s">
        <v>375</v>
      </c>
      <c r="C665" s="46" t="s">
        <v>2744</v>
      </c>
      <c r="D665" s="46" t="s">
        <v>2745</v>
      </c>
      <c r="E665" s="46" t="s">
        <v>311</v>
      </c>
      <c r="F665" s="46" t="s">
        <v>311</v>
      </c>
      <c r="G665" s="46" t="s">
        <v>1937</v>
      </c>
      <c r="H665" s="47"/>
      <c r="I665" s="47" t="s">
        <v>1872</v>
      </c>
      <c r="J665" s="48" t="s">
        <v>11</v>
      </c>
      <c r="K665" s="45" t="s">
        <v>11</v>
      </c>
      <c r="L665" s="49">
        <v>30000</v>
      </c>
      <c r="M665" s="50">
        <v>18800</v>
      </c>
      <c r="N665" s="51">
        <f t="shared" si="492"/>
        <v>0.62666666666666671</v>
      </c>
      <c r="O665" s="51" t="str">
        <f t="shared" si="493"/>
        <v>&gt;=50%-&lt;80%</v>
      </c>
      <c r="P665" s="50">
        <f t="shared" si="494"/>
        <v>20142.857142857145</v>
      </c>
      <c r="Q665" s="51">
        <f t="shared" si="495"/>
        <v>0.67142857142857149</v>
      </c>
      <c r="R665" s="57">
        <v>50000</v>
      </c>
      <c r="S665" s="53">
        <v>20215</v>
      </c>
      <c r="T665" s="54">
        <f t="shared" si="496"/>
        <v>0.40429999999999999</v>
      </c>
      <c r="U665" s="54"/>
      <c r="V665" s="53">
        <f t="shared" si="497"/>
        <v>21658.928571428569</v>
      </c>
      <c r="W665" s="54"/>
    </row>
    <row r="666" spans="1:23" x14ac:dyDescent="0.3">
      <c r="A666" s="8" t="s">
        <v>680</v>
      </c>
      <c r="B666" s="5" t="s">
        <v>681</v>
      </c>
      <c r="C666" s="46" t="s">
        <v>709</v>
      </c>
      <c r="D666" s="46" t="s">
        <v>180</v>
      </c>
      <c r="E666" s="46" t="s">
        <v>311</v>
      </c>
      <c r="F666" s="46" t="s">
        <v>311</v>
      </c>
      <c r="G666" s="46" t="s">
        <v>1933</v>
      </c>
      <c r="H666" s="47"/>
      <c r="I666" s="47" t="s">
        <v>1872</v>
      </c>
      <c r="J666" s="48" t="s">
        <v>11</v>
      </c>
      <c r="K666" s="45"/>
      <c r="L666" s="49">
        <v>80000</v>
      </c>
      <c r="M666" s="50">
        <v>21600</v>
      </c>
      <c r="N666" s="51">
        <f t="shared" si="492"/>
        <v>0.27</v>
      </c>
      <c r="O666" s="51" t="str">
        <f t="shared" si="493"/>
        <v>&gt;=20%-&lt;50%</v>
      </c>
      <c r="P666" s="50">
        <f t="shared" si="494"/>
        <v>23142.857142857145</v>
      </c>
      <c r="Q666" s="51">
        <f t="shared" si="495"/>
        <v>0.28928571428571431</v>
      </c>
      <c r="R666" s="57"/>
      <c r="S666" s="53">
        <v>0</v>
      </c>
      <c r="T666" s="54">
        <f t="shared" si="496"/>
        <v>2</v>
      </c>
      <c r="U666" s="54"/>
      <c r="V666" s="53">
        <f t="shared" si="497"/>
        <v>0</v>
      </c>
      <c r="W666" s="54"/>
    </row>
    <row r="667" spans="1:23" x14ac:dyDescent="0.3">
      <c r="A667" s="8" t="s">
        <v>374</v>
      </c>
      <c r="B667" s="5" t="s">
        <v>375</v>
      </c>
      <c r="C667" s="46" t="s">
        <v>2632</v>
      </c>
      <c r="D667" s="46" t="s">
        <v>2633</v>
      </c>
      <c r="E667" s="46" t="s">
        <v>311</v>
      </c>
      <c r="F667" s="46" t="s">
        <v>311</v>
      </c>
      <c r="G667" s="46" t="s">
        <v>1902</v>
      </c>
      <c r="H667" s="47"/>
      <c r="I667" s="47" t="s">
        <v>1872</v>
      </c>
      <c r="J667" s="48" t="s">
        <v>11</v>
      </c>
      <c r="K667" s="45" t="s">
        <v>11</v>
      </c>
      <c r="L667" s="49">
        <v>30000</v>
      </c>
      <c r="M667" s="50">
        <v>15820</v>
      </c>
      <c r="N667" s="51">
        <f t="shared" si="492"/>
        <v>0.52733333333333332</v>
      </c>
      <c r="O667" s="51" t="str">
        <f t="shared" si="493"/>
        <v>&gt;=50%-&lt;80%</v>
      </c>
      <c r="P667" s="50">
        <f t="shared" si="494"/>
        <v>16950</v>
      </c>
      <c r="Q667" s="51">
        <f t="shared" si="495"/>
        <v>0.56499999999999995</v>
      </c>
      <c r="R667" s="57">
        <v>50000</v>
      </c>
      <c r="S667" s="53">
        <v>3640</v>
      </c>
      <c r="T667" s="54">
        <f t="shared" si="496"/>
        <v>7.2800000000000004E-2</v>
      </c>
      <c r="U667" s="54"/>
      <c r="V667" s="53">
        <f t="shared" si="497"/>
        <v>3900</v>
      </c>
      <c r="W667" s="54"/>
    </row>
    <row r="668" spans="1:23" x14ac:dyDescent="0.3">
      <c r="A668" s="8" t="s">
        <v>785</v>
      </c>
      <c r="B668" s="5" t="s">
        <v>786</v>
      </c>
      <c r="C668" s="46" t="s">
        <v>2781</v>
      </c>
      <c r="D668" s="46" t="s">
        <v>2782</v>
      </c>
      <c r="E668" s="46" t="s">
        <v>789</v>
      </c>
      <c r="F668" s="46" t="s">
        <v>311</v>
      </c>
      <c r="G668" s="46" t="s">
        <v>1950</v>
      </c>
      <c r="H668" s="47"/>
      <c r="I668" s="47" t="s">
        <v>1872</v>
      </c>
      <c r="J668" s="48" t="s">
        <v>11</v>
      </c>
      <c r="K668" s="45" t="s">
        <v>11</v>
      </c>
      <c r="L668" s="49">
        <v>40000</v>
      </c>
      <c r="M668" s="50">
        <v>13650</v>
      </c>
      <c r="N668" s="51">
        <f t="shared" si="492"/>
        <v>0.34125</v>
      </c>
      <c r="O668" s="51" t="str">
        <f t="shared" si="493"/>
        <v>&gt;=20%-&lt;50%</v>
      </c>
      <c r="P668" s="50">
        <f t="shared" si="494"/>
        <v>14625</v>
      </c>
      <c r="Q668" s="51">
        <f t="shared" si="495"/>
        <v>0.36562499999999998</v>
      </c>
      <c r="R668" s="57">
        <v>40000</v>
      </c>
      <c r="S668" s="53">
        <v>0</v>
      </c>
      <c r="T668" s="54">
        <f t="shared" si="496"/>
        <v>0</v>
      </c>
      <c r="U668" s="54"/>
      <c r="V668" s="53">
        <f t="shared" si="497"/>
        <v>0</v>
      </c>
      <c r="W668" s="54"/>
    </row>
    <row r="669" spans="1:23" x14ac:dyDescent="0.3">
      <c r="A669" s="8" t="s">
        <v>785</v>
      </c>
      <c r="B669" s="5" t="s">
        <v>786</v>
      </c>
      <c r="C669" s="46" t="s">
        <v>2235</v>
      </c>
      <c r="D669" s="46" t="s">
        <v>2236</v>
      </c>
      <c r="E669" s="46" t="s">
        <v>789</v>
      </c>
      <c r="F669" s="46" t="s">
        <v>311</v>
      </c>
      <c r="G669" s="46" t="s">
        <v>1947</v>
      </c>
      <c r="H669" s="47"/>
      <c r="I669" s="47" t="s">
        <v>1872</v>
      </c>
      <c r="J669" s="48"/>
      <c r="K669" s="45" t="s">
        <v>11</v>
      </c>
      <c r="L669" s="49"/>
      <c r="M669" s="50">
        <v>30340</v>
      </c>
      <c r="N669" s="51">
        <f t="shared" si="492"/>
        <v>2</v>
      </c>
      <c r="O669" s="51" t="str">
        <f t="shared" si="493"/>
        <v>120% equal &amp; above</v>
      </c>
      <c r="P669" s="50">
        <f t="shared" si="494"/>
        <v>32507.142857142859</v>
      </c>
      <c r="Q669" s="51">
        <f t="shared" si="495"/>
        <v>2</v>
      </c>
      <c r="R669" s="57">
        <v>80000</v>
      </c>
      <c r="S669" s="53">
        <v>134040</v>
      </c>
      <c r="T669" s="54">
        <f t="shared" si="496"/>
        <v>1.6755</v>
      </c>
      <c r="U669" s="54"/>
      <c r="V669" s="53">
        <f t="shared" si="497"/>
        <v>143614.28571428571</v>
      </c>
      <c r="W669" s="54"/>
    </row>
    <row r="670" spans="1:23" x14ac:dyDescent="0.3">
      <c r="A670" s="8" t="s">
        <v>776</v>
      </c>
      <c r="B670" s="5" t="s">
        <v>777</v>
      </c>
      <c r="C670" s="46" t="s">
        <v>1836</v>
      </c>
      <c r="D670" s="46" t="s">
        <v>182</v>
      </c>
      <c r="E670" s="46" t="s">
        <v>574</v>
      </c>
      <c r="F670" s="46" t="s">
        <v>311</v>
      </c>
      <c r="G670" s="46" t="s">
        <v>1943</v>
      </c>
      <c r="H670" s="47"/>
      <c r="I670" s="47" t="s">
        <v>1872</v>
      </c>
      <c r="J670" s="48"/>
      <c r="K670" s="45" t="s">
        <v>11</v>
      </c>
      <c r="L670" s="49"/>
      <c r="M670" s="50">
        <v>9725</v>
      </c>
      <c r="N670" s="51">
        <f t="shared" si="492"/>
        <v>2</v>
      </c>
      <c r="O670" s="51" t="str">
        <f t="shared" si="493"/>
        <v>120% equal &amp; above</v>
      </c>
      <c r="P670" s="50">
        <f t="shared" si="494"/>
        <v>10419.642857142857</v>
      </c>
      <c r="Q670" s="51">
        <f t="shared" si="495"/>
        <v>2</v>
      </c>
      <c r="R670" s="57">
        <v>80000</v>
      </c>
      <c r="S670" s="53">
        <v>73740</v>
      </c>
      <c r="T670" s="54">
        <f t="shared" si="496"/>
        <v>0.92174999999999996</v>
      </c>
      <c r="U670" s="54"/>
      <c r="V670" s="53">
        <f t="shared" si="497"/>
        <v>79007.142857142855</v>
      </c>
      <c r="W670" s="54"/>
    </row>
    <row r="671" spans="1:23" x14ac:dyDescent="0.3">
      <c r="A671" s="8" t="s">
        <v>785</v>
      </c>
      <c r="B671" s="5" t="s">
        <v>786</v>
      </c>
      <c r="C671" s="46" t="s">
        <v>854</v>
      </c>
      <c r="D671" s="46" t="s">
        <v>855</v>
      </c>
      <c r="E671" s="46" t="s">
        <v>789</v>
      </c>
      <c r="F671" s="46" t="s">
        <v>311</v>
      </c>
      <c r="G671" s="46" t="s">
        <v>1956</v>
      </c>
      <c r="H671" s="47"/>
      <c r="I671" s="47" t="s">
        <v>1872</v>
      </c>
      <c r="J671" s="48" t="s">
        <v>11</v>
      </c>
      <c r="K671" s="45" t="s">
        <v>11</v>
      </c>
      <c r="L671" s="49">
        <v>39449.025000000001</v>
      </c>
      <c r="M671" s="50">
        <v>25965</v>
      </c>
      <c r="N671" s="51">
        <f t="shared" si="492"/>
        <v>0.65819117202516408</v>
      </c>
      <c r="O671" s="51" t="str">
        <f t="shared" si="493"/>
        <v>&gt;=50%-&lt;80%</v>
      </c>
      <c r="P671" s="50">
        <f t="shared" si="494"/>
        <v>27819.642857142855</v>
      </c>
      <c r="Q671" s="51">
        <f t="shared" si="495"/>
        <v>0.70520482716981858</v>
      </c>
      <c r="R671" s="57">
        <v>40000</v>
      </c>
      <c r="S671" s="53">
        <v>6570</v>
      </c>
      <c r="T671" s="54">
        <f t="shared" si="496"/>
        <v>0.16425000000000001</v>
      </c>
      <c r="U671" s="54"/>
      <c r="V671" s="53">
        <f t="shared" si="497"/>
        <v>7039.2857142857138</v>
      </c>
      <c r="W671" s="54"/>
    </row>
    <row r="672" spans="1:23" x14ac:dyDescent="0.3">
      <c r="A672" s="8" t="s">
        <v>701</v>
      </c>
      <c r="B672" s="5" t="s">
        <v>300</v>
      </c>
      <c r="C672" s="46" t="s">
        <v>1239</v>
      </c>
      <c r="D672" s="46" t="s">
        <v>1240</v>
      </c>
      <c r="E672" s="46" t="s">
        <v>473</v>
      </c>
      <c r="F672" s="46" t="s">
        <v>311</v>
      </c>
      <c r="G672" s="46" t="s">
        <v>2766</v>
      </c>
      <c r="H672" s="47"/>
      <c r="I672" s="47" t="s">
        <v>1872</v>
      </c>
      <c r="J672" s="48" t="s">
        <v>11</v>
      </c>
      <c r="K672" s="45"/>
      <c r="L672" s="49">
        <v>79101.900000000009</v>
      </c>
      <c r="M672" s="50">
        <v>43750</v>
      </c>
      <c r="N672" s="51">
        <f t="shared" si="492"/>
        <v>0.55308405992776399</v>
      </c>
      <c r="O672" s="51" t="str">
        <f t="shared" si="493"/>
        <v>&gt;=50%-&lt;80%</v>
      </c>
      <c r="P672" s="50">
        <f t="shared" si="494"/>
        <v>46875</v>
      </c>
      <c r="Q672" s="51">
        <f t="shared" si="495"/>
        <v>0.59259006420831861</v>
      </c>
      <c r="R672" s="57"/>
      <c r="S672" s="53">
        <v>25900</v>
      </c>
      <c r="T672" s="54">
        <f t="shared" si="496"/>
        <v>2</v>
      </c>
      <c r="U672" s="54"/>
      <c r="V672" s="53">
        <f t="shared" si="497"/>
        <v>27750</v>
      </c>
      <c r="W672" s="54"/>
    </row>
    <row r="673" spans="1:23" x14ac:dyDescent="0.3">
      <c r="A673" s="8" t="s">
        <v>469</v>
      </c>
      <c r="B673" s="5" t="s">
        <v>470</v>
      </c>
      <c r="C673" s="46" t="s">
        <v>495</v>
      </c>
      <c r="D673" s="46" t="s">
        <v>496</v>
      </c>
      <c r="E673" s="46" t="s">
        <v>473</v>
      </c>
      <c r="F673" s="46" t="s">
        <v>311</v>
      </c>
      <c r="G673" s="46" t="s">
        <v>1911</v>
      </c>
      <c r="H673" s="47"/>
      <c r="I673" s="47" t="s">
        <v>1872</v>
      </c>
      <c r="J673" s="48" t="s">
        <v>11</v>
      </c>
      <c r="K673" s="45" t="s">
        <v>11</v>
      </c>
      <c r="L673" s="49">
        <v>32944.050000000003</v>
      </c>
      <c r="M673" s="50">
        <v>35720</v>
      </c>
      <c r="N673" s="51">
        <f t="shared" si="492"/>
        <v>1.0842625603105871</v>
      </c>
      <c r="O673" s="51" t="str">
        <f t="shared" si="493"/>
        <v>&gt;=100%- &lt;120%</v>
      </c>
      <c r="P673" s="50">
        <f t="shared" si="494"/>
        <v>38271.428571428572</v>
      </c>
      <c r="Q673" s="51">
        <f t="shared" si="495"/>
        <v>1.1617098860470576</v>
      </c>
      <c r="R673" s="57">
        <v>46000</v>
      </c>
      <c r="S673" s="53">
        <v>23660</v>
      </c>
      <c r="T673" s="54">
        <f t="shared" si="496"/>
        <v>0.51434782608695651</v>
      </c>
      <c r="U673" s="54"/>
      <c r="V673" s="53">
        <f t="shared" si="497"/>
        <v>25350</v>
      </c>
      <c r="W673" s="54"/>
    </row>
    <row r="674" spans="1:23" x14ac:dyDescent="0.3">
      <c r="A674" s="8" t="s">
        <v>776</v>
      </c>
      <c r="B674" s="5" t="s">
        <v>777</v>
      </c>
      <c r="C674" s="46" t="s">
        <v>2461</v>
      </c>
      <c r="D674" s="46" t="s">
        <v>2462</v>
      </c>
      <c r="E674" s="46" t="s">
        <v>574</v>
      </c>
      <c r="F674" s="46" t="s">
        <v>311</v>
      </c>
      <c r="G674" s="46" t="s">
        <v>1942</v>
      </c>
      <c r="H674" s="47"/>
      <c r="I674" s="47" t="s">
        <v>1872</v>
      </c>
      <c r="J674" s="48" t="s">
        <v>11</v>
      </c>
      <c r="K674" s="45" t="s">
        <v>11</v>
      </c>
      <c r="L674" s="49">
        <v>38084.175000000003</v>
      </c>
      <c r="M674" s="50">
        <v>54115</v>
      </c>
      <c r="N674" s="51">
        <f t="shared" ref="N674:N684" si="498">IFERROR(M674/L674,2)</f>
        <v>1.420931397358614</v>
      </c>
      <c r="O674" s="51" t="str">
        <f t="shared" ref="O674:O684" si="499">IF(N674&gt;=120%, "120% equal &amp; above", IF(N674&gt;=100%,"&gt;=100%- &lt;120%",IF(N674&gt;=80%,"&gt;=80%-&lt;100%",IF(N674&gt;=50%,"&gt;=50%-&lt;80%",IF(N674&gt;=20%,"&gt;=20%-&lt;50%","&lt;20%")))))</f>
        <v>120% equal &amp; above</v>
      </c>
      <c r="P674" s="50">
        <f t="shared" ref="P674:P684" si="500">M674/$B$3*$B$2</f>
        <v>57980.357142857138</v>
      </c>
      <c r="Q674" s="51">
        <f t="shared" ref="Q674:Q684" si="501">IFERROR(P674/L674,2)</f>
        <v>1.5224264971699435</v>
      </c>
      <c r="R674" s="57">
        <v>40000</v>
      </c>
      <c r="S674" s="53">
        <v>28515</v>
      </c>
      <c r="T674" s="54">
        <f t="shared" ref="T674:T684" si="502">IFERROR(S674/R674,2)</f>
        <v>0.71287500000000004</v>
      </c>
      <c r="U674" s="54"/>
      <c r="V674" s="53">
        <f t="shared" ref="V674:V684" si="503">S674/$B$3*$B$2</f>
        <v>30551.785714285714</v>
      </c>
      <c r="W674" s="54"/>
    </row>
    <row r="675" spans="1:23" x14ac:dyDescent="0.3">
      <c r="A675" s="8" t="s">
        <v>776</v>
      </c>
      <c r="B675" s="5" t="s">
        <v>777</v>
      </c>
      <c r="C675" s="46" t="s">
        <v>2135</v>
      </c>
      <c r="D675" s="46" t="s">
        <v>2136</v>
      </c>
      <c r="E675" s="46" t="s">
        <v>574</v>
      </c>
      <c r="F675" s="46" t="s">
        <v>311</v>
      </c>
      <c r="G675" s="46" t="s">
        <v>1966</v>
      </c>
      <c r="H675" s="47"/>
      <c r="I675" s="47" t="s">
        <v>1872</v>
      </c>
      <c r="J675" s="48" t="s">
        <v>11</v>
      </c>
      <c r="K675" s="45" t="s">
        <v>11</v>
      </c>
      <c r="L675" s="49">
        <v>13000</v>
      </c>
      <c r="M675" s="50">
        <v>0</v>
      </c>
      <c r="N675" s="51">
        <f t="shared" si="498"/>
        <v>0</v>
      </c>
      <c r="O675" s="51" t="str">
        <f t="shared" si="499"/>
        <v>&lt;20%</v>
      </c>
      <c r="P675" s="50">
        <f t="shared" si="500"/>
        <v>0</v>
      </c>
      <c r="Q675" s="51">
        <f t="shared" si="501"/>
        <v>0</v>
      </c>
      <c r="R675" s="57">
        <v>65000</v>
      </c>
      <c r="S675" s="53">
        <v>23890</v>
      </c>
      <c r="T675" s="54">
        <f t="shared" si="502"/>
        <v>0.36753846153846154</v>
      </c>
      <c r="U675" s="54"/>
      <c r="V675" s="53">
        <f t="shared" si="503"/>
        <v>25596.428571428569</v>
      </c>
      <c r="W675" s="54"/>
    </row>
    <row r="676" spans="1:23" x14ac:dyDescent="0.3">
      <c r="A676" s="8" t="s">
        <v>680</v>
      </c>
      <c r="B676" s="5" t="s">
        <v>681</v>
      </c>
      <c r="C676" s="46" t="s">
        <v>715</v>
      </c>
      <c r="D676" s="46" t="s">
        <v>716</v>
      </c>
      <c r="E676" s="46" t="s">
        <v>311</v>
      </c>
      <c r="F676" s="46" t="s">
        <v>311</v>
      </c>
      <c r="G676" s="46" t="s">
        <v>1934</v>
      </c>
      <c r="H676" s="47"/>
      <c r="I676" s="47" t="s">
        <v>1872</v>
      </c>
      <c r="J676" s="48" t="s">
        <v>11</v>
      </c>
      <c r="K676" s="45"/>
      <c r="L676" s="49">
        <v>76204.125</v>
      </c>
      <c r="M676" s="50">
        <v>63620</v>
      </c>
      <c r="N676" s="51">
        <f t="shared" si="498"/>
        <v>0.8348629421307574</v>
      </c>
      <c r="O676" s="51" t="str">
        <f t="shared" si="499"/>
        <v>&gt;=80%-&lt;100%</v>
      </c>
      <c r="P676" s="50">
        <f t="shared" si="500"/>
        <v>68164.285714285725</v>
      </c>
      <c r="Q676" s="51">
        <f t="shared" si="501"/>
        <v>0.89449600942581164</v>
      </c>
      <c r="R676" s="57"/>
      <c r="S676" s="53">
        <v>6570</v>
      </c>
      <c r="T676" s="54">
        <f t="shared" si="502"/>
        <v>2</v>
      </c>
      <c r="U676" s="54"/>
      <c r="V676" s="53">
        <f t="shared" si="503"/>
        <v>7039.2857142857138</v>
      </c>
      <c r="W676" s="54"/>
    </row>
    <row r="677" spans="1:23" x14ac:dyDescent="0.3">
      <c r="A677" s="8" t="s">
        <v>701</v>
      </c>
      <c r="B677" s="5" t="s">
        <v>300</v>
      </c>
      <c r="C677" s="46" t="s">
        <v>1259</v>
      </c>
      <c r="D677" s="46" t="s">
        <v>1260</v>
      </c>
      <c r="E677" s="46" t="s">
        <v>473</v>
      </c>
      <c r="F677" s="46" t="s">
        <v>311</v>
      </c>
      <c r="G677" s="46" t="s">
        <v>1939</v>
      </c>
      <c r="H677" s="47"/>
      <c r="I677" s="47" t="s">
        <v>1872</v>
      </c>
      <c r="J677" s="48" t="s">
        <v>11</v>
      </c>
      <c r="K677" s="45"/>
      <c r="L677" s="49">
        <v>76196.700000000012</v>
      </c>
      <c r="M677" s="50">
        <v>38800</v>
      </c>
      <c r="N677" s="51">
        <f t="shared" si="498"/>
        <v>0.50920840403849499</v>
      </c>
      <c r="O677" s="51" t="str">
        <f t="shared" si="499"/>
        <v>&gt;=50%-&lt;80%</v>
      </c>
      <c r="P677" s="50">
        <f t="shared" si="500"/>
        <v>41571.428571428572</v>
      </c>
      <c r="Q677" s="51">
        <f t="shared" si="501"/>
        <v>0.54558043289838754</v>
      </c>
      <c r="R677" s="57"/>
      <c r="S677" s="53">
        <v>4990</v>
      </c>
      <c r="T677" s="54">
        <f t="shared" si="502"/>
        <v>2</v>
      </c>
      <c r="U677" s="54"/>
      <c r="V677" s="53">
        <f t="shared" si="503"/>
        <v>5346.4285714285716</v>
      </c>
      <c r="W677" s="54"/>
    </row>
    <row r="678" spans="1:23" x14ac:dyDescent="0.3">
      <c r="A678" s="8" t="s">
        <v>770</v>
      </c>
      <c r="B678" s="5" t="s">
        <v>771</v>
      </c>
      <c r="C678" s="46" t="s">
        <v>2483</v>
      </c>
      <c r="D678" s="46" t="s">
        <v>2484</v>
      </c>
      <c r="E678" s="46" t="s">
        <v>574</v>
      </c>
      <c r="F678" s="46" t="s">
        <v>311</v>
      </c>
      <c r="G678" s="46" t="s">
        <v>1964</v>
      </c>
      <c r="H678" s="47"/>
      <c r="I678" s="47" t="s">
        <v>1872</v>
      </c>
      <c r="J678" s="48" t="s">
        <v>11</v>
      </c>
      <c r="K678" s="45" t="s">
        <v>11</v>
      </c>
      <c r="L678" s="49">
        <v>50000</v>
      </c>
      <c r="M678" s="50">
        <v>51250</v>
      </c>
      <c r="N678" s="51">
        <f t="shared" si="498"/>
        <v>1.0249999999999999</v>
      </c>
      <c r="O678" s="51" t="str">
        <f t="shared" si="499"/>
        <v>&gt;=100%- &lt;120%</v>
      </c>
      <c r="P678" s="50">
        <f t="shared" si="500"/>
        <v>54910.71428571429</v>
      </c>
      <c r="Q678" s="51">
        <f t="shared" si="501"/>
        <v>1.0982142857142858</v>
      </c>
      <c r="R678" s="57">
        <v>26000</v>
      </c>
      <c r="S678" s="53">
        <v>0</v>
      </c>
      <c r="T678" s="54">
        <f t="shared" si="502"/>
        <v>0</v>
      </c>
      <c r="U678" s="54"/>
      <c r="V678" s="53">
        <f t="shared" si="503"/>
        <v>0</v>
      </c>
      <c r="W678" s="54"/>
    </row>
    <row r="679" spans="1:23" x14ac:dyDescent="0.3">
      <c r="A679" s="8" t="s">
        <v>785</v>
      </c>
      <c r="B679" s="5" t="s">
        <v>786</v>
      </c>
      <c r="C679" s="46" t="s">
        <v>1441</v>
      </c>
      <c r="D679" s="46" t="s">
        <v>306</v>
      </c>
      <c r="E679" s="46" t="s">
        <v>789</v>
      </c>
      <c r="F679" s="46" t="s">
        <v>311</v>
      </c>
      <c r="G679" s="46" t="s">
        <v>1954</v>
      </c>
      <c r="H679" s="47"/>
      <c r="I679" s="47" t="s">
        <v>1872</v>
      </c>
      <c r="J679" s="48" t="s">
        <v>11</v>
      </c>
      <c r="K679" s="45" t="s">
        <v>11</v>
      </c>
      <c r="L679" s="49">
        <v>50000</v>
      </c>
      <c r="M679" s="50">
        <v>12375</v>
      </c>
      <c r="N679" s="51">
        <f t="shared" si="498"/>
        <v>0.2475</v>
      </c>
      <c r="O679" s="51" t="str">
        <f t="shared" si="499"/>
        <v>&gt;=20%-&lt;50%</v>
      </c>
      <c r="P679" s="50">
        <f t="shared" si="500"/>
        <v>13258.928571428572</v>
      </c>
      <c r="Q679" s="51">
        <f t="shared" si="501"/>
        <v>0.26517857142857143</v>
      </c>
      <c r="R679" s="57">
        <v>26000</v>
      </c>
      <c r="S679" s="53">
        <v>0</v>
      </c>
      <c r="T679" s="54">
        <f t="shared" si="502"/>
        <v>0</v>
      </c>
      <c r="U679" s="54"/>
      <c r="V679" s="53">
        <f t="shared" si="503"/>
        <v>0</v>
      </c>
      <c r="W679" s="54"/>
    </row>
    <row r="680" spans="1:23" x14ac:dyDescent="0.3">
      <c r="A680" s="8" t="s">
        <v>571</v>
      </c>
      <c r="B680" s="5" t="s">
        <v>572</v>
      </c>
      <c r="C680" s="46" t="s">
        <v>1362</v>
      </c>
      <c r="D680" s="46" t="s">
        <v>1363</v>
      </c>
      <c r="E680" s="46" t="s">
        <v>574</v>
      </c>
      <c r="F680" s="46" t="s">
        <v>311</v>
      </c>
      <c r="G680" s="46" t="s">
        <v>1917</v>
      </c>
      <c r="H680" s="47"/>
      <c r="I680" s="47" t="s">
        <v>1872</v>
      </c>
      <c r="J680" s="48" t="s">
        <v>11</v>
      </c>
      <c r="K680" s="45" t="s">
        <v>11</v>
      </c>
      <c r="L680" s="49">
        <v>50000</v>
      </c>
      <c r="M680" s="50">
        <v>26070</v>
      </c>
      <c r="N680" s="51">
        <f t="shared" si="498"/>
        <v>0.52139999999999997</v>
      </c>
      <c r="O680" s="51" t="str">
        <f t="shared" si="499"/>
        <v>&gt;=50%-&lt;80%</v>
      </c>
      <c r="P680" s="50">
        <f t="shared" si="500"/>
        <v>27932.142857142855</v>
      </c>
      <c r="Q680" s="51">
        <f t="shared" si="501"/>
        <v>0.55864285714285711</v>
      </c>
      <c r="R680" s="57">
        <v>26000</v>
      </c>
      <c r="S680" s="53">
        <v>0</v>
      </c>
      <c r="T680" s="54">
        <f t="shared" si="502"/>
        <v>0</v>
      </c>
      <c r="U680" s="54"/>
      <c r="V680" s="53">
        <f t="shared" si="503"/>
        <v>0</v>
      </c>
      <c r="W680" s="54"/>
    </row>
    <row r="681" spans="1:23" x14ac:dyDescent="0.3">
      <c r="A681" s="8" t="s">
        <v>307</v>
      </c>
      <c r="B681" s="5" t="s">
        <v>308</v>
      </c>
      <c r="C681" s="46" t="s">
        <v>1457</v>
      </c>
      <c r="D681" s="46" t="s">
        <v>1458</v>
      </c>
      <c r="E681" s="46" t="s">
        <v>310</v>
      </c>
      <c r="F681" s="46" t="s">
        <v>311</v>
      </c>
      <c r="G681" s="46" t="s">
        <v>1892</v>
      </c>
      <c r="H681" s="47"/>
      <c r="I681" s="47" t="s">
        <v>1872</v>
      </c>
      <c r="J681" s="48" t="s">
        <v>11</v>
      </c>
      <c r="K681" s="45" t="s">
        <v>11</v>
      </c>
      <c r="L681" s="49">
        <v>50000</v>
      </c>
      <c r="M681" s="50">
        <v>32865</v>
      </c>
      <c r="N681" s="51">
        <f t="shared" si="498"/>
        <v>0.6573</v>
      </c>
      <c r="O681" s="51" t="str">
        <f t="shared" si="499"/>
        <v>&gt;=50%-&lt;80%</v>
      </c>
      <c r="P681" s="50">
        <f t="shared" si="500"/>
        <v>35212.5</v>
      </c>
      <c r="Q681" s="51">
        <f t="shared" si="501"/>
        <v>0.70425000000000004</v>
      </c>
      <c r="R681" s="57">
        <v>26000</v>
      </c>
      <c r="S681" s="53">
        <v>57180</v>
      </c>
      <c r="T681" s="54">
        <f t="shared" si="502"/>
        <v>2.1992307692307693</v>
      </c>
      <c r="U681" s="54"/>
      <c r="V681" s="53">
        <f t="shared" si="503"/>
        <v>61264.28571428571</v>
      </c>
      <c r="W681" s="54"/>
    </row>
    <row r="682" spans="1:23" x14ac:dyDescent="0.3">
      <c r="A682" s="8" t="s">
        <v>415</v>
      </c>
      <c r="B682" s="5" t="s">
        <v>416</v>
      </c>
      <c r="C682" s="46" t="s">
        <v>449</v>
      </c>
      <c r="D682" s="46" t="s">
        <v>450</v>
      </c>
      <c r="E682" s="46" t="s">
        <v>310</v>
      </c>
      <c r="F682" s="46" t="s">
        <v>311</v>
      </c>
      <c r="G682" s="46" t="s">
        <v>1907</v>
      </c>
      <c r="H682" s="47"/>
      <c r="I682" s="47" t="s">
        <v>1872</v>
      </c>
      <c r="J682" s="48" t="s">
        <v>11</v>
      </c>
      <c r="K682" s="45" t="s">
        <v>11</v>
      </c>
      <c r="L682" s="49">
        <v>50000</v>
      </c>
      <c r="M682" s="50">
        <v>63990</v>
      </c>
      <c r="N682" s="51">
        <f t="shared" si="498"/>
        <v>1.2798</v>
      </c>
      <c r="O682" s="51" t="str">
        <f t="shared" si="499"/>
        <v>120% equal &amp; above</v>
      </c>
      <c r="P682" s="50">
        <f t="shared" si="500"/>
        <v>68560.714285714275</v>
      </c>
      <c r="Q682" s="51">
        <f t="shared" si="501"/>
        <v>1.3712142857142855</v>
      </c>
      <c r="R682" s="57">
        <v>26000</v>
      </c>
      <c r="S682" s="53">
        <v>32430</v>
      </c>
      <c r="T682" s="54">
        <f t="shared" si="502"/>
        <v>1.2473076923076922</v>
      </c>
      <c r="U682" s="54"/>
      <c r="V682" s="53">
        <f t="shared" si="503"/>
        <v>34746.428571428572</v>
      </c>
      <c r="W682" s="54"/>
    </row>
    <row r="683" spans="1:23" x14ac:dyDescent="0.3">
      <c r="A683" s="8" t="s">
        <v>776</v>
      </c>
      <c r="B683" s="5" t="s">
        <v>777</v>
      </c>
      <c r="C683" s="46" t="s">
        <v>1021</v>
      </c>
      <c r="D683" s="46" t="s">
        <v>36</v>
      </c>
      <c r="E683" s="46" t="s">
        <v>574</v>
      </c>
      <c r="F683" s="46" t="s">
        <v>311</v>
      </c>
      <c r="G683" s="46" t="s">
        <v>1961</v>
      </c>
      <c r="H683" s="47"/>
      <c r="I683" s="47" t="s">
        <v>1872</v>
      </c>
      <c r="J683" s="48" t="s">
        <v>11</v>
      </c>
      <c r="K683" s="45" t="s">
        <v>11</v>
      </c>
      <c r="L683" s="49">
        <v>50000</v>
      </c>
      <c r="M683" s="50">
        <v>15370</v>
      </c>
      <c r="N683" s="51">
        <f t="shared" si="498"/>
        <v>0.30740000000000001</v>
      </c>
      <c r="O683" s="51" t="str">
        <f t="shared" si="499"/>
        <v>&gt;=20%-&lt;50%</v>
      </c>
      <c r="P683" s="50">
        <f t="shared" si="500"/>
        <v>16467.857142857145</v>
      </c>
      <c r="Q683" s="51">
        <f t="shared" si="501"/>
        <v>0.3293571428571429</v>
      </c>
      <c r="R683" s="57">
        <v>26000</v>
      </c>
      <c r="S683" s="53">
        <v>0</v>
      </c>
      <c r="T683" s="54">
        <f t="shared" si="502"/>
        <v>0</v>
      </c>
      <c r="U683" s="54"/>
      <c r="V683" s="53">
        <f t="shared" si="503"/>
        <v>0</v>
      </c>
      <c r="W683" s="54"/>
    </row>
    <row r="684" spans="1:23" x14ac:dyDescent="0.3">
      <c r="A684" s="8" t="s">
        <v>307</v>
      </c>
      <c r="B684" s="5" t="s">
        <v>308</v>
      </c>
      <c r="C684" s="46" t="s">
        <v>2510</v>
      </c>
      <c r="D684" s="46" t="s">
        <v>2511</v>
      </c>
      <c r="E684" s="46" t="s">
        <v>310</v>
      </c>
      <c r="F684" s="46" t="s">
        <v>311</v>
      </c>
      <c r="G684" s="46" t="s">
        <v>1891</v>
      </c>
      <c r="H684" s="47"/>
      <c r="I684" s="47" t="s">
        <v>1872</v>
      </c>
      <c r="J684" s="48" t="s">
        <v>11</v>
      </c>
      <c r="K684" s="45" t="s">
        <v>11</v>
      </c>
      <c r="L684" s="49">
        <v>50000</v>
      </c>
      <c r="M684" s="50">
        <v>25285</v>
      </c>
      <c r="N684" s="51">
        <f t="shared" si="498"/>
        <v>0.50570000000000004</v>
      </c>
      <c r="O684" s="51" t="str">
        <f t="shared" si="499"/>
        <v>&gt;=50%-&lt;80%</v>
      </c>
      <c r="P684" s="50">
        <f t="shared" si="500"/>
        <v>27091.071428571431</v>
      </c>
      <c r="Q684" s="51">
        <f t="shared" si="501"/>
        <v>0.54182142857142868</v>
      </c>
      <c r="R684" s="57">
        <v>26000</v>
      </c>
      <c r="S684" s="53">
        <v>0</v>
      </c>
      <c r="T684" s="54">
        <f t="shared" si="502"/>
        <v>0</v>
      </c>
      <c r="U684" s="54"/>
      <c r="V684" s="53">
        <f t="shared" si="503"/>
        <v>0</v>
      </c>
      <c r="W684" s="54"/>
    </row>
    <row r="685" spans="1:23" x14ac:dyDescent="0.3">
      <c r="A685" s="8" t="s">
        <v>307</v>
      </c>
      <c r="B685" s="5" t="s">
        <v>308</v>
      </c>
      <c r="C685" s="46" t="s">
        <v>364</v>
      </c>
      <c r="D685" s="46" t="s">
        <v>365</v>
      </c>
      <c r="E685" s="46" t="s">
        <v>310</v>
      </c>
      <c r="F685" s="46" t="s">
        <v>311</v>
      </c>
      <c r="G685" s="46" t="s">
        <v>1895</v>
      </c>
      <c r="H685" s="47"/>
      <c r="I685" s="47" t="s">
        <v>1872</v>
      </c>
      <c r="J685" s="48" t="s">
        <v>11</v>
      </c>
      <c r="K685" s="45" t="s">
        <v>11</v>
      </c>
      <c r="L685" s="49">
        <v>50000</v>
      </c>
      <c r="M685" s="50">
        <v>30910</v>
      </c>
      <c r="N685" s="51">
        <f t="shared" ref="N685:N693" si="504">IFERROR(M685/L685,2)</f>
        <v>0.61819999999999997</v>
      </c>
      <c r="O685" s="51" t="str">
        <f t="shared" ref="O685:O693" si="505">IF(N685&gt;=120%, "120% equal &amp; above", IF(N685&gt;=100%,"&gt;=100%- &lt;120%",IF(N685&gt;=80%,"&gt;=80%-&lt;100%",IF(N685&gt;=50%,"&gt;=50%-&lt;80%",IF(N685&gt;=20%,"&gt;=20%-&lt;50%","&lt;20%")))))</f>
        <v>&gt;=50%-&lt;80%</v>
      </c>
      <c r="P685" s="50">
        <f t="shared" ref="P685:P693" si="506">M685/$B$3*$B$2</f>
        <v>33117.857142857138</v>
      </c>
      <c r="Q685" s="51">
        <f t="shared" ref="Q685:Q693" si="507">IFERROR(P685/L685,2)</f>
        <v>0.66235714285714276</v>
      </c>
      <c r="R685" s="57">
        <v>26000</v>
      </c>
      <c r="S685" s="53">
        <v>0</v>
      </c>
      <c r="T685" s="54">
        <f t="shared" ref="T685:T693" si="508">IFERROR(S685/R685,2)</f>
        <v>0</v>
      </c>
      <c r="U685" s="54"/>
      <c r="V685" s="53">
        <f t="shared" ref="V685:V693" si="509">S685/$B$3*$B$2</f>
        <v>0</v>
      </c>
      <c r="W685" s="54"/>
    </row>
    <row r="686" spans="1:23" x14ac:dyDescent="0.3">
      <c r="A686" s="8" t="s">
        <v>701</v>
      </c>
      <c r="B686" s="5" t="s">
        <v>300</v>
      </c>
      <c r="C686" s="46" t="s">
        <v>1216</v>
      </c>
      <c r="D686" s="46" t="s">
        <v>1217</v>
      </c>
      <c r="E686" s="46" t="s">
        <v>473</v>
      </c>
      <c r="F686" s="46" t="s">
        <v>311</v>
      </c>
      <c r="G686" s="46" t="s">
        <v>2768</v>
      </c>
      <c r="H686" s="47"/>
      <c r="I686" s="47" t="s">
        <v>1872</v>
      </c>
      <c r="J686" s="48" t="s">
        <v>11</v>
      </c>
      <c r="K686" s="45"/>
      <c r="L686" s="49">
        <v>75708</v>
      </c>
      <c r="M686" s="50">
        <v>50760</v>
      </c>
      <c r="N686" s="51">
        <f t="shared" si="504"/>
        <v>0.67047075606276751</v>
      </c>
      <c r="O686" s="51" t="str">
        <f t="shared" si="505"/>
        <v>&gt;=50%-&lt;80%</v>
      </c>
      <c r="P686" s="50">
        <f t="shared" si="506"/>
        <v>54385.71428571429</v>
      </c>
      <c r="Q686" s="51">
        <f t="shared" si="507"/>
        <v>0.71836152435296519</v>
      </c>
      <c r="R686" s="57"/>
      <c r="S686" s="53">
        <v>0</v>
      </c>
      <c r="T686" s="54">
        <f t="shared" si="508"/>
        <v>2</v>
      </c>
      <c r="U686" s="54"/>
      <c r="V686" s="53">
        <f t="shared" si="509"/>
        <v>0</v>
      </c>
      <c r="W686" s="54"/>
    </row>
    <row r="687" spans="1:23" x14ac:dyDescent="0.3">
      <c r="A687" s="8" t="s">
        <v>469</v>
      </c>
      <c r="B687" s="5" t="s">
        <v>470</v>
      </c>
      <c r="C687" s="46" t="s">
        <v>1320</v>
      </c>
      <c r="D687" s="46" t="s">
        <v>1321</v>
      </c>
      <c r="E687" s="46" t="s">
        <v>473</v>
      </c>
      <c r="F687" s="46" t="s">
        <v>311</v>
      </c>
      <c r="G687" s="46" t="s">
        <v>1915</v>
      </c>
      <c r="H687" s="47"/>
      <c r="I687" s="47" t="s">
        <v>1872</v>
      </c>
      <c r="J687" s="48" t="s">
        <v>11</v>
      </c>
      <c r="K687" s="45"/>
      <c r="L687" s="49">
        <v>75524.400000000009</v>
      </c>
      <c r="M687" s="50">
        <v>57285</v>
      </c>
      <c r="N687" s="51">
        <f t="shared" si="504"/>
        <v>0.75849659182992513</v>
      </c>
      <c r="O687" s="51" t="str">
        <f t="shared" si="505"/>
        <v>&gt;=50%-&lt;80%</v>
      </c>
      <c r="P687" s="50">
        <f t="shared" si="506"/>
        <v>61376.78571428571</v>
      </c>
      <c r="Q687" s="51">
        <f t="shared" si="507"/>
        <v>0.81267491981777684</v>
      </c>
      <c r="R687" s="57"/>
      <c r="S687" s="53">
        <v>22550</v>
      </c>
      <c r="T687" s="54">
        <f t="shared" si="508"/>
        <v>2</v>
      </c>
      <c r="U687" s="54"/>
      <c r="V687" s="53">
        <f t="shared" si="509"/>
        <v>24160.714285714286</v>
      </c>
      <c r="W687" s="54"/>
    </row>
    <row r="688" spans="1:23" x14ac:dyDescent="0.3">
      <c r="A688" s="8" t="s">
        <v>685</v>
      </c>
      <c r="B688" s="5" t="s">
        <v>686</v>
      </c>
      <c r="C688" s="46" t="s">
        <v>2158</v>
      </c>
      <c r="D688" s="46" t="s">
        <v>169</v>
      </c>
      <c r="E688" s="46" t="s">
        <v>311</v>
      </c>
      <c r="F688" s="46" t="s">
        <v>311</v>
      </c>
      <c r="G688" s="46" t="s">
        <v>1932</v>
      </c>
      <c r="H688" s="47"/>
      <c r="I688" s="47" t="s">
        <v>1872</v>
      </c>
      <c r="J688" s="48" t="s">
        <v>11</v>
      </c>
      <c r="K688" s="45"/>
      <c r="L688" s="49">
        <v>75040.425000000003</v>
      </c>
      <c r="M688" s="50">
        <v>100660</v>
      </c>
      <c r="N688" s="51">
        <f t="shared" si="504"/>
        <v>1.3414103131745323</v>
      </c>
      <c r="O688" s="51" t="str">
        <f t="shared" si="505"/>
        <v>120% equal &amp; above</v>
      </c>
      <c r="P688" s="50">
        <f t="shared" si="506"/>
        <v>107850</v>
      </c>
      <c r="Q688" s="51">
        <f t="shared" si="507"/>
        <v>1.4372253355441416</v>
      </c>
      <c r="R688" s="57"/>
      <c r="S688" s="53">
        <v>20450</v>
      </c>
      <c r="T688" s="54">
        <f t="shared" si="508"/>
        <v>2</v>
      </c>
      <c r="U688" s="54"/>
      <c r="V688" s="53">
        <f t="shared" si="509"/>
        <v>21910.714285714286</v>
      </c>
      <c r="W688" s="54"/>
    </row>
    <row r="689" spans="1:23" x14ac:dyDescent="0.3">
      <c r="A689" s="8" t="s">
        <v>770</v>
      </c>
      <c r="B689" s="5" t="s">
        <v>771</v>
      </c>
      <c r="C689" s="46" t="s">
        <v>2345</v>
      </c>
      <c r="D689" s="46" t="s">
        <v>2346</v>
      </c>
      <c r="E689" s="46" t="s">
        <v>574</v>
      </c>
      <c r="F689" s="46" t="s">
        <v>311</v>
      </c>
      <c r="G689" s="46" t="s">
        <v>1965</v>
      </c>
      <c r="H689" s="47"/>
      <c r="I689" s="47" t="s">
        <v>1872</v>
      </c>
      <c r="J689" s="48" t="s">
        <v>11</v>
      </c>
      <c r="K689" s="45" t="s">
        <v>11</v>
      </c>
      <c r="L689" s="49">
        <v>45000</v>
      </c>
      <c r="M689" s="50">
        <v>39985</v>
      </c>
      <c r="N689" s="51">
        <f t="shared" si="504"/>
        <v>0.88855555555555554</v>
      </c>
      <c r="O689" s="51" t="str">
        <f t="shared" si="505"/>
        <v>&gt;=80%-&lt;100%</v>
      </c>
      <c r="P689" s="50">
        <f t="shared" si="506"/>
        <v>42841.071428571428</v>
      </c>
      <c r="Q689" s="51">
        <f t="shared" si="507"/>
        <v>0.95202380952380949</v>
      </c>
      <c r="R689" s="57">
        <v>30000</v>
      </c>
      <c r="S689" s="53">
        <v>21240</v>
      </c>
      <c r="T689" s="54">
        <f t="shared" si="508"/>
        <v>0.70799999999999996</v>
      </c>
      <c r="U689" s="54"/>
      <c r="V689" s="53">
        <f t="shared" si="509"/>
        <v>22757.142857142855</v>
      </c>
      <c r="W689" s="54"/>
    </row>
    <row r="690" spans="1:23" x14ac:dyDescent="0.3">
      <c r="A690" s="8" t="s">
        <v>770</v>
      </c>
      <c r="B690" s="5" t="s">
        <v>771</v>
      </c>
      <c r="C690" s="46" t="s">
        <v>1846</v>
      </c>
      <c r="D690" s="46" t="s">
        <v>1847</v>
      </c>
      <c r="E690" s="46" t="s">
        <v>574</v>
      </c>
      <c r="F690" s="46" t="s">
        <v>311</v>
      </c>
      <c r="G690" s="46" t="s">
        <v>1964</v>
      </c>
      <c r="H690" s="47"/>
      <c r="I690" s="47" t="s">
        <v>1872</v>
      </c>
      <c r="J690" s="48" t="s">
        <v>11</v>
      </c>
      <c r="K690" s="45" t="s">
        <v>11</v>
      </c>
      <c r="L690" s="49">
        <v>35000</v>
      </c>
      <c r="M690" s="50">
        <v>39120</v>
      </c>
      <c r="N690" s="51">
        <f t="shared" si="504"/>
        <v>1.1177142857142857</v>
      </c>
      <c r="O690" s="51" t="str">
        <f t="shared" si="505"/>
        <v>&gt;=100%- &lt;120%</v>
      </c>
      <c r="P690" s="50">
        <f t="shared" si="506"/>
        <v>41914.28571428571</v>
      </c>
      <c r="Q690" s="51">
        <f t="shared" si="507"/>
        <v>1.1975510204081632</v>
      </c>
      <c r="R690" s="57">
        <v>40000</v>
      </c>
      <c r="S690" s="53">
        <v>38720</v>
      </c>
      <c r="T690" s="54">
        <f t="shared" si="508"/>
        <v>0.96799999999999997</v>
      </c>
      <c r="U690" s="54"/>
      <c r="V690" s="53">
        <f t="shared" si="509"/>
        <v>41485.71428571429</v>
      </c>
      <c r="W690" s="54"/>
    </row>
    <row r="691" spans="1:23" x14ac:dyDescent="0.3">
      <c r="A691" s="8" t="s">
        <v>776</v>
      </c>
      <c r="B691" s="5" t="s">
        <v>777</v>
      </c>
      <c r="C691" s="46" t="s">
        <v>1202</v>
      </c>
      <c r="D691" s="46" t="s">
        <v>1203</v>
      </c>
      <c r="E691" s="46" t="s">
        <v>574</v>
      </c>
      <c r="F691" s="46" t="s">
        <v>311</v>
      </c>
      <c r="G691" s="46" t="s">
        <v>1961</v>
      </c>
      <c r="H691" s="47"/>
      <c r="I691" s="47" t="s">
        <v>1872</v>
      </c>
      <c r="J691" s="48" t="s">
        <v>11</v>
      </c>
      <c r="K691" s="45" t="s">
        <v>11</v>
      </c>
      <c r="L691" s="49">
        <v>30000</v>
      </c>
      <c r="M691" s="50">
        <v>20370</v>
      </c>
      <c r="N691" s="51">
        <f t="shared" si="504"/>
        <v>0.67900000000000005</v>
      </c>
      <c r="O691" s="51" t="str">
        <f t="shared" si="505"/>
        <v>&gt;=50%-&lt;80%</v>
      </c>
      <c r="P691" s="50">
        <f t="shared" si="506"/>
        <v>21825</v>
      </c>
      <c r="Q691" s="51">
        <f t="shared" si="507"/>
        <v>0.72750000000000004</v>
      </c>
      <c r="R691" s="57">
        <v>45000</v>
      </c>
      <c r="S691" s="53">
        <v>54275</v>
      </c>
      <c r="T691" s="54">
        <f t="shared" si="508"/>
        <v>1.2061111111111111</v>
      </c>
      <c r="U691" s="54"/>
      <c r="V691" s="53">
        <f t="shared" si="509"/>
        <v>58151.78571428571</v>
      </c>
      <c r="W691" s="54"/>
    </row>
    <row r="692" spans="1:23" x14ac:dyDescent="0.3">
      <c r="A692" s="8" t="s">
        <v>776</v>
      </c>
      <c r="B692" s="5" t="s">
        <v>777</v>
      </c>
      <c r="C692" s="46" t="s">
        <v>2138</v>
      </c>
      <c r="D692" s="46" t="s">
        <v>2139</v>
      </c>
      <c r="E692" s="46" t="s">
        <v>574</v>
      </c>
      <c r="F692" s="46" t="s">
        <v>311</v>
      </c>
      <c r="G692" s="46" t="s">
        <v>1967</v>
      </c>
      <c r="H692" s="47"/>
      <c r="I692" s="47" t="s">
        <v>1872</v>
      </c>
      <c r="J692" s="48" t="s">
        <v>11</v>
      </c>
      <c r="K692" s="45" t="s">
        <v>11</v>
      </c>
      <c r="L692" s="49">
        <v>25000</v>
      </c>
      <c r="M692" s="50">
        <v>21370</v>
      </c>
      <c r="N692" s="51">
        <f t="shared" si="504"/>
        <v>0.8548</v>
      </c>
      <c r="O692" s="51" t="str">
        <f t="shared" si="505"/>
        <v>&gt;=80%-&lt;100%</v>
      </c>
      <c r="P692" s="50">
        <f t="shared" si="506"/>
        <v>22896.428571428569</v>
      </c>
      <c r="Q692" s="51">
        <f t="shared" si="507"/>
        <v>0.9158571428571427</v>
      </c>
      <c r="R692" s="57">
        <v>50000</v>
      </c>
      <c r="S692" s="53">
        <v>7790</v>
      </c>
      <c r="T692" s="54">
        <f t="shared" si="508"/>
        <v>0.15579999999999999</v>
      </c>
      <c r="U692" s="54"/>
      <c r="V692" s="53">
        <f t="shared" si="509"/>
        <v>8346.4285714285725</v>
      </c>
      <c r="W692" s="54"/>
    </row>
    <row r="693" spans="1:23" x14ac:dyDescent="0.3">
      <c r="A693" s="8" t="s">
        <v>428</v>
      </c>
      <c r="B693" s="5" t="s">
        <v>429</v>
      </c>
      <c r="C693" s="46" t="s">
        <v>1158</v>
      </c>
      <c r="D693" s="46" t="s">
        <v>1159</v>
      </c>
      <c r="E693" s="46" t="s">
        <v>310</v>
      </c>
      <c r="F693" s="46" t="s">
        <v>311</v>
      </c>
      <c r="G693" s="46" t="s">
        <v>1909</v>
      </c>
      <c r="H693" s="47"/>
      <c r="I693" s="47" t="s">
        <v>1872</v>
      </c>
      <c r="J693" s="48" t="s">
        <v>11</v>
      </c>
      <c r="K693" s="45" t="s">
        <v>11</v>
      </c>
      <c r="L693" s="49">
        <v>25000</v>
      </c>
      <c r="M693" s="50">
        <v>37190</v>
      </c>
      <c r="N693" s="51">
        <f t="shared" si="504"/>
        <v>1.4876</v>
      </c>
      <c r="O693" s="51" t="str">
        <f t="shared" si="505"/>
        <v>120% equal &amp; above</v>
      </c>
      <c r="P693" s="50">
        <f t="shared" si="506"/>
        <v>39846.428571428572</v>
      </c>
      <c r="Q693" s="51">
        <f t="shared" si="507"/>
        <v>1.5938571428571429</v>
      </c>
      <c r="R693" s="57">
        <v>50000</v>
      </c>
      <c r="S693" s="53">
        <v>40615</v>
      </c>
      <c r="T693" s="54">
        <f t="shared" si="508"/>
        <v>0.81230000000000002</v>
      </c>
      <c r="U693" s="54"/>
      <c r="V693" s="53">
        <f t="shared" si="509"/>
        <v>43516.071428571428</v>
      </c>
      <c r="W693" s="54"/>
    </row>
    <row r="694" spans="1:23" x14ac:dyDescent="0.3">
      <c r="A694" s="8" t="s">
        <v>415</v>
      </c>
      <c r="B694" s="5" t="s">
        <v>416</v>
      </c>
      <c r="C694" s="46" t="s">
        <v>2680</v>
      </c>
      <c r="D694" s="46" t="s">
        <v>2681</v>
      </c>
      <c r="E694" s="46" t="s">
        <v>310</v>
      </c>
      <c r="F694" s="46" t="s">
        <v>311</v>
      </c>
      <c r="G694" s="46" t="s">
        <v>1905</v>
      </c>
      <c r="H694" s="47"/>
      <c r="I694" s="47" t="s">
        <v>1872</v>
      </c>
      <c r="J694" s="48" t="s">
        <v>11</v>
      </c>
      <c r="K694" s="45" t="s">
        <v>11</v>
      </c>
      <c r="L694" s="49">
        <v>25000</v>
      </c>
      <c r="M694" s="50">
        <v>40710</v>
      </c>
      <c r="N694" s="51">
        <f t="shared" ref="N694:N705" si="510">IFERROR(M694/L694,2)</f>
        <v>1.6284000000000001</v>
      </c>
      <c r="O694" s="51" t="str">
        <f t="shared" ref="O694:O705" si="511">IF(N694&gt;=120%, "120% equal &amp; above", IF(N694&gt;=100%,"&gt;=100%- &lt;120%",IF(N694&gt;=80%,"&gt;=80%-&lt;100%",IF(N694&gt;=50%,"&gt;=50%-&lt;80%",IF(N694&gt;=20%,"&gt;=20%-&lt;50%","&lt;20%")))))</f>
        <v>120% equal &amp; above</v>
      </c>
      <c r="P694" s="50">
        <f t="shared" ref="P694:P705" si="512">M694/$B$3*$B$2</f>
        <v>43617.857142857138</v>
      </c>
      <c r="Q694" s="51">
        <f t="shared" ref="Q694:Q705" si="513">IFERROR(P694/L694,2)</f>
        <v>1.7447142857142854</v>
      </c>
      <c r="R694" s="57">
        <v>49616.219999999994</v>
      </c>
      <c r="S694" s="53">
        <v>23350</v>
      </c>
      <c r="T694" s="54">
        <f t="shared" ref="T694:T705" si="514">IFERROR(S694/R694,2)</f>
        <v>0.47061223124212209</v>
      </c>
      <c r="U694" s="54"/>
      <c r="V694" s="53">
        <f t="shared" ref="V694:V705" si="515">S694/$B$3*$B$2</f>
        <v>25017.857142857145</v>
      </c>
      <c r="W694" s="54"/>
    </row>
    <row r="695" spans="1:23" x14ac:dyDescent="0.3">
      <c r="A695" s="8" t="s">
        <v>469</v>
      </c>
      <c r="B695" s="5" t="s">
        <v>470</v>
      </c>
      <c r="C695" s="46" t="s">
        <v>544</v>
      </c>
      <c r="D695" s="46" t="s">
        <v>103</v>
      </c>
      <c r="E695" s="46" t="s">
        <v>473</v>
      </c>
      <c r="F695" s="46" t="s">
        <v>311</v>
      </c>
      <c r="G695" s="46" t="s">
        <v>1915</v>
      </c>
      <c r="H695" s="47"/>
      <c r="I695" s="47" t="s">
        <v>1872</v>
      </c>
      <c r="J695" s="48" t="s">
        <v>11</v>
      </c>
      <c r="K695" s="45"/>
      <c r="L695" s="49">
        <v>74231.775000000009</v>
      </c>
      <c r="M695" s="50">
        <v>60280</v>
      </c>
      <c r="N695" s="51">
        <f t="shared" si="510"/>
        <v>0.81205117350352984</v>
      </c>
      <c r="O695" s="51" t="str">
        <f t="shared" si="511"/>
        <v>&gt;=80%-&lt;100%</v>
      </c>
      <c r="P695" s="50">
        <f t="shared" si="512"/>
        <v>64585.714285714283</v>
      </c>
      <c r="Q695" s="51">
        <f t="shared" si="513"/>
        <v>0.87005482875378204</v>
      </c>
      <c r="R695" s="57"/>
      <c r="S695" s="53">
        <v>4990</v>
      </c>
      <c r="T695" s="54">
        <f t="shared" si="514"/>
        <v>2</v>
      </c>
      <c r="U695" s="54"/>
      <c r="V695" s="53">
        <f t="shared" si="515"/>
        <v>5346.4285714285716</v>
      </c>
      <c r="W695" s="54"/>
    </row>
    <row r="696" spans="1:23" x14ac:dyDescent="0.3">
      <c r="A696" s="8" t="s">
        <v>776</v>
      </c>
      <c r="B696" s="5" t="s">
        <v>777</v>
      </c>
      <c r="C696" s="46" t="s">
        <v>783</v>
      </c>
      <c r="D696" s="46" t="s">
        <v>149</v>
      </c>
      <c r="E696" s="46" t="s">
        <v>574</v>
      </c>
      <c r="F696" s="46" t="s">
        <v>311</v>
      </c>
      <c r="G696" s="46" t="s">
        <v>1944</v>
      </c>
      <c r="H696" s="47"/>
      <c r="I696" s="47" t="s">
        <v>1872</v>
      </c>
      <c r="J696" s="48" t="s">
        <v>11</v>
      </c>
      <c r="K696" s="45" t="s">
        <v>11</v>
      </c>
      <c r="L696" s="49">
        <v>40000</v>
      </c>
      <c r="M696" s="50">
        <v>34420</v>
      </c>
      <c r="N696" s="51">
        <f t="shared" si="510"/>
        <v>0.86050000000000004</v>
      </c>
      <c r="O696" s="51" t="str">
        <f t="shared" si="511"/>
        <v>&gt;=80%-&lt;100%</v>
      </c>
      <c r="P696" s="50">
        <f t="shared" si="512"/>
        <v>36878.571428571428</v>
      </c>
      <c r="Q696" s="51">
        <f t="shared" si="513"/>
        <v>0.92196428571428568</v>
      </c>
      <c r="R696" s="57">
        <v>33660</v>
      </c>
      <c r="S696" s="53">
        <v>31480</v>
      </c>
      <c r="T696" s="54">
        <f t="shared" si="514"/>
        <v>0.93523469994058228</v>
      </c>
      <c r="U696" s="54"/>
      <c r="V696" s="53">
        <f t="shared" si="515"/>
        <v>33728.571428571428</v>
      </c>
      <c r="W696" s="54"/>
    </row>
    <row r="697" spans="1:23" x14ac:dyDescent="0.3">
      <c r="A697" s="8" t="s">
        <v>701</v>
      </c>
      <c r="B697" s="5" t="s">
        <v>300</v>
      </c>
      <c r="C697" s="46" t="s">
        <v>764</v>
      </c>
      <c r="D697" s="46" t="s">
        <v>765</v>
      </c>
      <c r="E697" s="46" t="s">
        <v>473</v>
      </c>
      <c r="F697" s="46" t="s">
        <v>311</v>
      </c>
      <c r="G697" s="46" t="s">
        <v>1941</v>
      </c>
      <c r="H697" s="47"/>
      <c r="I697" s="47" t="s">
        <v>1872</v>
      </c>
      <c r="J697" s="48" t="s">
        <v>11</v>
      </c>
      <c r="K697" s="45"/>
      <c r="L697" s="49">
        <v>73350.900000000009</v>
      </c>
      <c r="M697" s="50">
        <v>76620</v>
      </c>
      <c r="N697" s="51">
        <f t="shared" si="510"/>
        <v>1.0445679603113254</v>
      </c>
      <c r="O697" s="51" t="str">
        <f t="shared" si="511"/>
        <v>&gt;=100%- &lt;120%</v>
      </c>
      <c r="P697" s="50">
        <f t="shared" si="512"/>
        <v>82092.857142857145</v>
      </c>
      <c r="Q697" s="51">
        <f t="shared" si="513"/>
        <v>1.1191799574764201</v>
      </c>
      <c r="R697" s="57"/>
      <c r="S697" s="53">
        <v>0</v>
      </c>
      <c r="T697" s="54">
        <f t="shared" si="514"/>
        <v>2</v>
      </c>
      <c r="U697" s="54"/>
      <c r="V697" s="53">
        <f t="shared" si="515"/>
        <v>0</v>
      </c>
      <c r="W697" s="54"/>
    </row>
    <row r="698" spans="1:23" x14ac:dyDescent="0.3">
      <c r="A698" s="8" t="s">
        <v>701</v>
      </c>
      <c r="B698" s="5" t="s">
        <v>300</v>
      </c>
      <c r="C698" s="46" t="s">
        <v>1026</v>
      </c>
      <c r="D698" s="46" t="s">
        <v>1027</v>
      </c>
      <c r="E698" s="46" t="s">
        <v>473</v>
      </c>
      <c r="F698" s="46" t="s">
        <v>311</v>
      </c>
      <c r="G698" s="46" t="s">
        <v>2768</v>
      </c>
      <c r="H698" s="47"/>
      <c r="I698" s="47" t="s">
        <v>1872</v>
      </c>
      <c r="J698" s="48" t="s">
        <v>11</v>
      </c>
      <c r="K698" s="45"/>
      <c r="L698" s="49">
        <v>73333.350000000006</v>
      </c>
      <c r="M698" s="50">
        <v>27380</v>
      </c>
      <c r="N698" s="51">
        <f t="shared" si="510"/>
        <v>0.37336355150828371</v>
      </c>
      <c r="O698" s="51" t="str">
        <f t="shared" si="511"/>
        <v>&gt;=20%-&lt;50%</v>
      </c>
      <c r="P698" s="50">
        <f t="shared" si="512"/>
        <v>29335.714285714286</v>
      </c>
      <c r="Q698" s="51">
        <f t="shared" si="513"/>
        <v>0.40003237661601826</v>
      </c>
      <c r="R698" s="57"/>
      <c r="S698" s="53">
        <v>0</v>
      </c>
      <c r="T698" s="54">
        <f t="shared" si="514"/>
        <v>2</v>
      </c>
      <c r="U698" s="54"/>
      <c r="V698" s="53">
        <f t="shared" si="515"/>
        <v>0</v>
      </c>
      <c r="W698" s="54"/>
    </row>
    <row r="699" spans="1:23" x14ac:dyDescent="0.3">
      <c r="A699" s="8" t="s">
        <v>701</v>
      </c>
      <c r="B699" s="5" t="s">
        <v>300</v>
      </c>
      <c r="C699" s="46" t="s">
        <v>1487</v>
      </c>
      <c r="D699" s="46" t="s">
        <v>1488</v>
      </c>
      <c r="E699" s="46" t="s">
        <v>473</v>
      </c>
      <c r="F699" s="46" t="s">
        <v>311</v>
      </c>
      <c r="G699" s="46" t="s">
        <v>1939</v>
      </c>
      <c r="H699" s="47"/>
      <c r="I699" s="47" t="s">
        <v>1872</v>
      </c>
      <c r="J699" s="48" t="s">
        <v>11</v>
      </c>
      <c r="K699" s="45"/>
      <c r="L699" s="49">
        <v>73128.825000000012</v>
      </c>
      <c r="M699" s="50">
        <v>14890</v>
      </c>
      <c r="N699" s="51">
        <f t="shared" si="510"/>
        <v>0.20361328108307494</v>
      </c>
      <c r="O699" s="51" t="str">
        <f t="shared" si="511"/>
        <v>&gt;=20%-&lt;50%</v>
      </c>
      <c r="P699" s="50">
        <f t="shared" si="512"/>
        <v>15953.571428571429</v>
      </c>
      <c r="Q699" s="51">
        <f t="shared" si="513"/>
        <v>0.21815708687472316</v>
      </c>
      <c r="R699" s="57"/>
      <c r="S699" s="53">
        <v>0</v>
      </c>
      <c r="T699" s="54">
        <f t="shared" si="514"/>
        <v>2</v>
      </c>
      <c r="U699" s="54"/>
      <c r="V699" s="53">
        <f t="shared" si="515"/>
        <v>0</v>
      </c>
      <c r="W699" s="54"/>
    </row>
    <row r="700" spans="1:23" x14ac:dyDescent="0.3">
      <c r="A700" s="8" t="s">
        <v>776</v>
      </c>
      <c r="B700" s="5" t="s">
        <v>777</v>
      </c>
      <c r="C700" s="46" t="s">
        <v>2206</v>
      </c>
      <c r="D700" s="46" t="s">
        <v>106</v>
      </c>
      <c r="E700" s="46" t="s">
        <v>574</v>
      </c>
      <c r="F700" s="46" t="s">
        <v>311</v>
      </c>
      <c r="G700" s="46" t="s">
        <v>1966</v>
      </c>
      <c r="H700" s="47"/>
      <c r="I700" s="47" t="s">
        <v>1872</v>
      </c>
      <c r="J700" s="48" t="s">
        <v>11</v>
      </c>
      <c r="K700" s="45" t="s">
        <v>11</v>
      </c>
      <c r="L700" s="49">
        <v>13000</v>
      </c>
      <c r="M700" s="50">
        <v>6870</v>
      </c>
      <c r="N700" s="51">
        <f t="shared" si="510"/>
        <v>0.52846153846153843</v>
      </c>
      <c r="O700" s="51" t="str">
        <f t="shared" si="511"/>
        <v>&gt;=50%-&lt;80%</v>
      </c>
      <c r="P700" s="50">
        <f t="shared" si="512"/>
        <v>7360.7142857142862</v>
      </c>
      <c r="Q700" s="51">
        <f t="shared" si="513"/>
        <v>0.5662087912087912</v>
      </c>
      <c r="R700" s="57">
        <v>60000</v>
      </c>
      <c r="S700" s="53">
        <v>32360</v>
      </c>
      <c r="T700" s="54">
        <f t="shared" si="514"/>
        <v>0.53933333333333333</v>
      </c>
      <c r="U700" s="54"/>
      <c r="V700" s="53">
        <f t="shared" si="515"/>
        <v>34671.428571428572</v>
      </c>
      <c r="W700" s="54"/>
    </row>
    <row r="701" spans="1:23" x14ac:dyDescent="0.3">
      <c r="A701" s="8" t="s">
        <v>374</v>
      </c>
      <c r="B701" s="5" t="s">
        <v>375</v>
      </c>
      <c r="C701" s="46" t="s">
        <v>2714</v>
      </c>
      <c r="D701" s="46" t="s">
        <v>2715</v>
      </c>
      <c r="E701" s="46" t="s">
        <v>311</v>
      </c>
      <c r="F701" s="46" t="s">
        <v>311</v>
      </c>
      <c r="G701" s="46" t="s">
        <v>1900</v>
      </c>
      <c r="H701" s="47"/>
      <c r="I701" s="47" t="s">
        <v>1872</v>
      </c>
      <c r="J701" s="48" t="s">
        <v>11</v>
      </c>
      <c r="K701" s="45"/>
      <c r="L701" s="49">
        <v>72927.5</v>
      </c>
      <c r="M701" s="50">
        <v>51330</v>
      </c>
      <c r="N701" s="51">
        <f t="shared" si="510"/>
        <v>0.70384971375681327</v>
      </c>
      <c r="O701" s="51" t="str">
        <f t="shared" si="511"/>
        <v>&gt;=50%-&lt;80%</v>
      </c>
      <c r="P701" s="50">
        <f t="shared" si="512"/>
        <v>54996.428571428572</v>
      </c>
      <c r="Q701" s="51">
        <f t="shared" si="513"/>
        <v>0.7541246933108714</v>
      </c>
      <c r="R701" s="57"/>
      <c r="S701" s="53">
        <v>4990</v>
      </c>
      <c r="T701" s="54">
        <f t="shared" si="514"/>
        <v>2</v>
      </c>
      <c r="U701" s="54"/>
      <c r="V701" s="53">
        <f t="shared" si="515"/>
        <v>5346.4285714285716</v>
      </c>
      <c r="W701" s="54"/>
    </row>
    <row r="702" spans="1:23" x14ac:dyDescent="0.3">
      <c r="A702" s="8" t="s">
        <v>585</v>
      </c>
      <c r="B702" s="5" t="s">
        <v>586</v>
      </c>
      <c r="C702" s="46" t="s">
        <v>1031</v>
      </c>
      <c r="D702" s="46" t="s">
        <v>1032</v>
      </c>
      <c r="E702" s="46" t="s">
        <v>589</v>
      </c>
      <c r="F702" s="46" t="s">
        <v>311</v>
      </c>
      <c r="G702" s="46" t="s">
        <v>1920</v>
      </c>
      <c r="H702" s="47"/>
      <c r="I702" s="47" t="s">
        <v>1872</v>
      </c>
      <c r="J702" s="48" t="s">
        <v>11</v>
      </c>
      <c r="K702" s="45"/>
      <c r="L702" s="49">
        <v>72823.05</v>
      </c>
      <c r="M702" s="50">
        <v>99925</v>
      </c>
      <c r="N702" s="51">
        <f t="shared" si="510"/>
        <v>1.3721616988027829</v>
      </c>
      <c r="O702" s="51" t="str">
        <f t="shared" si="511"/>
        <v>120% equal &amp; above</v>
      </c>
      <c r="P702" s="50">
        <f t="shared" si="512"/>
        <v>107062.5</v>
      </c>
      <c r="Q702" s="51">
        <f t="shared" si="513"/>
        <v>1.4701732487172674</v>
      </c>
      <c r="R702" s="57"/>
      <c r="S702" s="53">
        <v>18190</v>
      </c>
      <c r="T702" s="54">
        <f t="shared" si="514"/>
        <v>2</v>
      </c>
      <c r="U702" s="54"/>
      <c r="V702" s="53">
        <f t="shared" si="515"/>
        <v>19489.285714285714</v>
      </c>
      <c r="W702" s="54"/>
    </row>
    <row r="703" spans="1:23" x14ac:dyDescent="0.3">
      <c r="A703" s="8" t="s">
        <v>836</v>
      </c>
      <c r="B703" s="5" t="s">
        <v>837</v>
      </c>
      <c r="C703" s="46" t="s">
        <v>1395</v>
      </c>
      <c r="D703" s="46" t="s">
        <v>225</v>
      </c>
      <c r="E703" s="46" t="s">
        <v>789</v>
      </c>
      <c r="F703" s="46" t="s">
        <v>311</v>
      </c>
      <c r="G703" s="46" t="s">
        <v>1957</v>
      </c>
      <c r="H703" s="47"/>
      <c r="I703" s="47" t="s">
        <v>1872</v>
      </c>
      <c r="J703" s="48" t="s">
        <v>11</v>
      </c>
      <c r="K703" s="45"/>
      <c r="L703" s="49">
        <v>72500</v>
      </c>
      <c r="M703" s="50">
        <v>46590</v>
      </c>
      <c r="N703" s="51">
        <f t="shared" si="510"/>
        <v>0.64262068965517238</v>
      </c>
      <c r="O703" s="51" t="str">
        <f t="shared" si="511"/>
        <v>&gt;=50%-&lt;80%</v>
      </c>
      <c r="P703" s="50">
        <f t="shared" si="512"/>
        <v>49917.857142857138</v>
      </c>
      <c r="Q703" s="51">
        <f t="shared" si="513"/>
        <v>0.68852216748768469</v>
      </c>
      <c r="R703" s="57"/>
      <c r="S703" s="53">
        <v>0</v>
      </c>
      <c r="T703" s="54">
        <f t="shared" si="514"/>
        <v>2</v>
      </c>
      <c r="U703" s="54"/>
      <c r="V703" s="53">
        <f t="shared" si="515"/>
        <v>0</v>
      </c>
      <c r="W703" s="54"/>
    </row>
    <row r="704" spans="1:23" x14ac:dyDescent="0.3">
      <c r="A704" s="8" t="s">
        <v>571</v>
      </c>
      <c r="B704" s="5" t="s">
        <v>572</v>
      </c>
      <c r="C704" s="46" t="s">
        <v>579</v>
      </c>
      <c r="D704" s="46" t="s">
        <v>210</v>
      </c>
      <c r="E704" s="46" t="s">
        <v>574</v>
      </c>
      <c r="F704" s="46" t="s">
        <v>311</v>
      </c>
      <c r="G704" s="46" t="s">
        <v>1917</v>
      </c>
      <c r="H704" s="47"/>
      <c r="I704" s="47" t="s">
        <v>1872</v>
      </c>
      <c r="J704" s="48" t="s">
        <v>11</v>
      </c>
      <c r="K704" s="45" t="s">
        <v>11</v>
      </c>
      <c r="L704" s="49">
        <v>45656.666666666664</v>
      </c>
      <c r="M704" s="50">
        <v>43650</v>
      </c>
      <c r="N704" s="51">
        <f t="shared" si="510"/>
        <v>0.95604876980360665</v>
      </c>
      <c r="O704" s="51" t="str">
        <f t="shared" si="511"/>
        <v>&gt;=80%-&lt;100%</v>
      </c>
      <c r="P704" s="50">
        <f t="shared" si="512"/>
        <v>46767.857142857138</v>
      </c>
      <c r="Q704" s="51">
        <f t="shared" si="513"/>
        <v>1.0243379676467212</v>
      </c>
      <c r="R704" s="57">
        <v>26000</v>
      </c>
      <c r="S704" s="53">
        <v>0</v>
      </c>
      <c r="T704" s="54">
        <f t="shared" si="514"/>
        <v>0</v>
      </c>
      <c r="U704" s="54"/>
      <c r="V704" s="53">
        <f t="shared" si="515"/>
        <v>0</v>
      </c>
      <c r="W704" s="54"/>
    </row>
    <row r="705" spans="1:23" x14ac:dyDescent="0.3">
      <c r="A705" s="8" t="s">
        <v>469</v>
      </c>
      <c r="B705" s="5" t="s">
        <v>470</v>
      </c>
      <c r="C705" s="46" t="s">
        <v>1415</v>
      </c>
      <c r="D705" s="46" t="s">
        <v>1416</v>
      </c>
      <c r="E705" s="46" t="s">
        <v>473</v>
      </c>
      <c r="F705" s="46" t="s">
        <v>311</v>
      </c>
      <c r="G705" s="46" t="s">
        <v>1914</v>
      </c>
      <c r="H705" s="47"/>
      <c r="I705" s="47" t="s">
        <v>1872</v>
      </c>
      <c r="J705" s="48" t="s">
        <v>11</v>
      </c>
      <c r="K705" s="45"/>
      <c r="L705" s="49">
        <v>71530.425000000003</v>
      </c>
      <c r="M705" s="50">
        <v>47155</v>
      </c>
      <c r="N705" s="51">
        <f t="shared" si="510"/>
        <v>0.65922997102281999</v>
      </c>
      <c r="O705" s="51" t="str">
        <f t="shared" si="511"/>
        <v>&gt;=50%-&lt;80%</v>
      </c>
      <c r="P705" s="50">
        <f t="shared" si="512"/>
        <v>50523.21428571429</v>
      </c>
      <c r="Q705" s="51">
        <f t="shared" si="513"/>
        <v>0.70631782609587856</v>
      </c>
      <c r="R705" s="57"/>
      <c r="S705" s="53">
        <v>10620</v>
      </c>
      <c r="T705" s="54">
        <f t="shared" si="514"/>
        <v>2</v>
      </c>
      <c r="U705" s="54"/>
      <c r="V705" s="53">
        <f t="shared" si="515"/>
        <v>11378.571428571428</v>
      </c>
      <c r="W705" s="54"/>
    </row>
    <row r="706" spans="1:23" x14ac:dyDescent="0.3">
      <c r="A706" s="8" t="s">
        <v>415</v>
      </c>
      <c r="B706" s="5" t="s">
        <v>416</v>
      </c>
      <c r="C706" s="46" t="s">
        <v>930</v>
      </c>
      <c r="D706" s="46" t="s">
        <v>190</v>
      </c>
      <c r="E706" s="46" t="s">
        <v>310</v>
      </c>
      <c r="F706" s="46" t="s">
        <v>311</v>
      </c>
      <c r="G706" s="46" t="s">
        <v>1905</v>
      </c>
      <c r="H706" s="47"/>
      <c r="I706" s="47" t="s">
        <v>1872</v>
      </c>
      <c r="J706" s="48" t="s">
        <v>11</v>
      </c>
      <c r="K706" s="45" t="s">
        <v>11</v>
      </c>
      <c r="L706" s="49">
        <v>45000</v>
      </c>
      <c r="M706" s="50">
        <v>52950</v>
      </c>
      <c r="N706" s="51">
        <f t="shared" ref="N706:N712" si="516">IFERROR(M706/L706,2)</f>
        <v>1.1766666666666667</v>
      </c>
      <c r="O706" s="51" t="str">
        <f t="shared" ref="O706:O712" si="517">IF(N706&gt;=120%, "120% equal &amp; above", IF(N706&gt;=100%,"&gt;=100%- &lt;120%",IF(N706&gt;=80%,"&gt;=80%-&lt;100%",IF(N706&gt;=50%,"&gt;=50%-&lt;80%",IF(N706&gt;=20%,"&gt;=20%-&lt;50%","&lt;20%")))))</f>
        <v>&gt;=100%- &lt;120%</v>
      </c>
      <c r="P706" s="50">
        <f t="shared" ref="P706:P712" si="518">M706/$B$3*$B$2</f>
        <v>56732.142857142862</v>
      </c>
      <c r="Q706" s="51">
        <f t="shared" ref="Q706:Q712" si="519">IFERROR(P706/L706,2)</f>
        <v>1.2607142857142859</v>
      </c>
      <c r="R706" s="57">
        <v>26000</v>
      </c>
      <c r="S706" s="53">
        <v>36750</v>
      </c>
      <c r="T706" s="54">
        <f t="shared" ref="T706:T712" si="520">IFERROR(S706/R706,2)</f>
        <v>1.4134615384615385</v>
      </c>
      <c r="U706" s="54"/>
      <c r="V706" s="53">
        <f t="shared" ref="V706:V712" si="521">S706/$B$3*$B$2</f>
        <v>39375</v>
      </c>
      <c r="W706" s="54"/>
    </row>
    <row r="707" spans="1:23" x14ac:dyDescent="0.3">
      <c r="A707" s="8" t="s">
        <v>633</v>
      </c>
      <c r="B707" s="5" t="s">
        <v>128</v>
      </c>
      <c r="C707" s="46" t="s">
        <v>634</v>
      </c>
      <c r="D707" s="46" t="s">
        <v>635</v>
      </c>
      <c r="E707" s="46" t="s">
        <v>589</v>
      </c>
      <c r="F707" s="46" t="s">
        <v>311</v>
      </c>
      <c r="G707" s="46" t="s">
        <v>1923</v>
      </c>
      <c r="H707" s="47"/>
      <c r="I707" s="47" t="s">
        <v>1872</v>
      </c>
      <c r="J707" s="48" t="s">
        <v>11</v>
      </c>
      <c r="K707" s="45" t="s">
        <v>11</v>
      </c>
      <c r="L707" s="49">
        <v>44223.975000000006</v>
      </c>
      <c r="M707" s="50">
        <v>45590</v>
      </c>
      <c r="N707" s="51">
        <f t="shared" si="516"/>
        <v>1.0308887882647364</v>
      </c>
      <c r="O707" s="51" t="str">
        <f t="shared" si="517"/>
        <v>&gt;=100%- &lt;120%</v>
      </c>
      <c r="P707" s="50">
        <f t="shared" si="518"/>
        <v>48846.428571428572</v>
      </c>
      <c r="Q707" s="51">
        <f t="shared" si="519"/>
        <v>1.1045237017122176</v>
      </c>
      <c r="R707" s="57">
        <v>26000</v>
      </c>
      <c r="S707" s="53">
        <v>15710</v>
      </c>
      <c r="T707" s="54">
        <f t="shared" si="520"/>
        <v>0.60423076923076924</v>
      </c>
      <c r="U707" s="54"/>
      <c r="V707" s="53">
        <f t="shared" si="521"/>
        <v>16832.142857142855</v>
      </c>
      <c r="W707" s="54"/>
    </row>
    <row r="708" spans="1:23" x14ac:dyDescent="0.3">
      <c r="A708" s="8" t="s">
        <v>374</v>
      </c>
      <c r="B708" s="5" t="s">
        <v>375</v>
      </c>
      <c r="C708" s="46" t="s">
        <v>1433</v>
      </c>
      <c r="D708" s="46" t="s">
        <v>151</v>
      </c>
      <c r="E708" s="46" t="s">
        <v>311</v>
      </c>
      <c r="F708" s="46" t="s">
        <v>311</v>
      </c>
      <c r="G708" s="46" t="s">
        <v>1901</v>
      </c>
      <c r="H708" s="47"/>
      <c r="I708" s="47" t="s">
        <v>1872</v>
      </c>
      <c r="J708" s="48" t="s">
        <v>11</v>
      </c>
      <c r="K708" s="45"/>
      <c r="L708" s="49">
        <v>70000</v>
      </c>
      <c r="M708" s="50">
        <v>104305</v>
      </c>
      <c r="N708" s="51">
        <f t="shared" si="516"/>
        <v>1.4900714285714285</v>
      </c>
      <c r="O708" s="51" t="str">
        <f t="shared" si="517"/>
        <v>120% equal &amp; above</v>
      </c>
      <c r="P708" s="50">
        <f t="shared" si="518"/>
        <v>111755.35714285714</v>
      </c>
      <c r="Q708" s="51">
        <f t="shared" si="519"/>
        <v>1.5965051020408163</v>
      </c>
      <c r="R708" s="57"/>
      <c r="S708" s="53">
        <v>0</v>
      </c>
      <c r="T708" s="54">
        <f t="shared" si="520"/>
        <v>2</v>
      </c>
      <c r="U708" s="54"/>
      <c r="V708" s="53">
        <f t="shared" si="521"/>
        <v>0</v>
      </c>
      <c r="W708" s="54"/>
    </row>
    <row r="709" spans="1:23" x14ac:dyDescent="0.3">
      <c r="A709" s="8" t="s">
        <v>374</v>
      </c>
      <c r="B709" s="5" t="s">
        <v>375</v>
      </c>
      <c r="C709" s="46" t="s">
        <v>1066</v>
      </c>
      <c r="D709" s="46" t="s">
        <v>114</v>
      </c>
      <c r="E709" s="46" t="s">
        <v>311</v>
      </c>
      <c r="F709" s="46" t="s">
        <v>311</v>
      </c>
      <c r="G709" s="46" t="s">
        <v>1937</v>
      </c>
      <c r="H709" s="47"/>
      <c r="I709" s="47" t="s">
        <v>1872</v>
      </c>
      <c r="J709" s="48" t="s">
        <v>11</v>
      </c>
      <c r="K709" s="45"/>
      <c r="L709" s="49">
        <v>70000</v>
      </c>
      <c r="M709" s="50">
        <v>124565</v>
      </c>
      <c r="N709" s="51">
        <f t="shared" si="516"/>
        <v>1.7795000000000001</v>
      </c>
      <c r="O709" s="51" t="str">
        <f t="shared" si="517"/>
        <v>120% equal &amp; above</v>
      </c>
      <c r="P709" s="50">
        <f t="shared" si="518"/>
        <v>133462.5</v>
      </c>
      <c r="Q709" s="51">
        <f t="shared" si="519"/>
        <v>1.9066071428571429</v>
      </c>
      <c r="R709" s="57"/>
      <c r="S709" s="53">
        <v>21650</v>
      </c>
      <c r="T709" s="54">
        <f t="shared" si="520"/>
        <v>2</v>
      </c>
      <c r="U709" s="54"/>
      <c r="V709" s="53">
        <f t="shared" si="521"/>
        <v>23196.428571428569</v>
      </c>
      <c r="W709" s="54"/>
    </row>
    <row r="710" spans="1:23" x14ac:dyDescent="0.3">
      <c r="A710" s="8" t="s">
        <v>785</v>
      </c>
      <c r="B710" s="5" t="s">
        <v>786</v>
      </c>
      <c r="C710" s="46" t="s">
        <v>1352</v>
      </c>
      <c r="D710" s="46" t="s">
        <v>123</v>
      </c>
      <c r="E710" s="46" t="s">
        <v>789</v>
      </c>
      <c r="F710" s="46" t="s">
        <v>311</v>
      </c>
      <c r="G710" s="46" t="s">
        <v>1952</v>
      </c>
      <c r="H710" s="47"/>
      <c r="I710" s="47" t="s">
        <v>1872</v>
      </c>
      <c r="J710" s="48" t="s">
        <v>11</v>
      </c>
      <c r="K710" s="45"/>
      <c r="L710" s="49">
        <v>70000</v>
      </c>
      <c r="M710" s="50">
        <v>70810</v>
      </c>
      <c r="N710" s="51">
        <f t="shared" si="516"/>
        <v>1.0115714285714286</v>
      </c>
      <c r="O710" s="51" t="str">
        <f t="shared" si="517"/>
        <v>&gt;=100%- &lt;120%</v>
      </c>
      <c r="P710" s="50">
        <f t="shared" si="518"/>
        <v>75867.857142857145</v>
      </c>
      <c r="Q710" s="51">
        <f t="shared" si="519"/>
        <v>1.083826530612245</v>
      </c>
      <c r="R710" s="57"/>
      <c r="S710" s="53">
        <v>12510</v>
      </c>
      <c r="T710" s="54">
        <f t="shared" si="520"/>
        <v>2</v>
      </c>
      <c r="U710" s="54"/>
      <c r="V710" s="53">
        <f t="shared" si="521"/>
        <v>13403.571428571428</v>
      </c>
      <c r="W710" s="54"/>
    </row>
    <row r="711" spans="1:23" x14ac:dyDescent="0.3">
      <c r="A711" s="8" t="s">
        <v>571</v>
      </c>
      <c r="B711" s="5" t="s">
        <v>572</v>
      </c>
      <c r="C711" s="46" t="s">
        <v>936</v>
      </c>
      <c r="D711" s="46" t="s">
        <v>937</v>
      </c>
      <c r="E711" s="46" t="s">
        <v>574</v>
      </c>
      <c r="F711" s="46" t="s">
        <v>311</v>
      </c>
      <c r="G711" s="46" t="s">
        <v>1917</v>
      </c>
      <c r="H711" s="47"/>
      <c r="I711" s="47" t="s">
        <v>1872</v>
      </c>
      <c r="J711" s="48" t="s">
        <v>11</v>
      </c>
      <c r="K711" s="45"/>
      <c r="L711" s="49">
        <v>70000</v>
      </c>
      <c r="M711" s="50">
        <v>47910</v>
      </c>
      <c r="N711" s="51">
        <f t="shared" si="516"/>
        <v>0.68442857142857139</v>
      </c>
      <c r="O711" s="51" t="str">
        <f t="shared" si="517"/>
        <v>&gt;=50%-&lt;80%</v>
      </c>
      <c r="P711" s="50">
        <f t="shared" si="518"/>
        <v>51332.142857142862</v>
      </c>
      <c r="Q711" s="51">
        <f t="shared" si="519"/>
        <v>0.73331632653061229</v>
      </c>
      <c r="R711" s="57"/>
      <c r="S711" s="53">
        <v>0</v>
      </c>
      <c r="T711" s="54">
        <f t="shared" si="520"/>
        <v>2</v>
      </c>
      <c r="U711" s="54"/>
      <c r="V711" s="53">
        <f t="shared" si="521"/>
        <v>0</v>
      </c>
      <c r="W711" s="54"/>
    </row>
    <row r="712" spans="1:23" x14ac:dyDescent="0.3">
      <c r="A712" s="8" t="s">
        <v>571</v>
      </c>
      <c r="B712" s="5" t="s">
        <v>572</v>
      </c>
      <c r="C712" s="46" t="s">
        <v>2697</v>
      </c>
      <c r="D712" s="46" t="s">
        <v>2195</v>
      </c>
      <c r="E712" s="46" t="s">
        <v>574</v>
      </c>
      <c r="F712" s="46" t="s">
        <v>311</v>
      </c>
      <c r="G712" s="46" t="s">
        <v>1917</v>
      </c>
      <c r="H712" s="47"/>
      <c r="I712" s="47" t="s">
        <v>1872</v>
      </c>
      <c r="J712" s="48" t="s">
        <v>11</v>
      </c>
      <c r="K712" s="45"/>
      <c r="L712" s="49">
        <v>70000</v>
      </c>
      <c r="M712" s="50">
        <v>13820</v>
      </c>
      <c r="N712" s="51">
        <f t="shared" si="516"/>
        <v>0.19742857142857143</v>
      </c>
      <c r="O712" s="51" t="str">
        <f t="shared" si="517"/>
        <v>&lt;20%</v>
      </c>
      <c r="P712" s="50">
        <f t="shared" si="518"/>
        <v>14807.142857142857</v>
      </c>
      <c r="Q712" s="51">
        <f t="shared" si="519"/>
        <v>0.21153061224489794</v>
      </c>
      <c r="R712" s="57"/>
      <c r="S712" s="53">
        <v>0</v>
      </c>
      <c r="T712" s="54">
        <f t="shared" si="520"/>
        <v>2</v>
      </c>
      <c r="U712" s="54"/>
      <c r="V712" s="53">
        <f t="shared" si="521"/>
        <v>0</v>
      </c>
      <c r="W712" s="54"/>
    </row>
    <row r="713" spans="1:23" x14ac:dyDescent="0.3">
      <c r="A713" s="8" t="s">
        <v>776</v>
      </c>
      <c r="B713" s="5" t="s">
        <v>777</v>
      </c>
      <c r="C713" s="46" t="s">
        <v>1833</v>
      </c>
      <c r="D713" s="46" t="s">
        <v>269</v>
      </c>
      <c r="E713" s="46" t="s">
        <v>574</v>
      </c>
      <c r="F713" s="46" t="s">
        <v>311</v>
      </c>
      <c r="G713" s="46" t="s">
        <v>1962</v>
      </c>
      <c r="H713" s="47"/>
      <c r="I713" s="47" t="s">
        <v>1872</v>
      </c>
      <c r="J713" s="48" t="s">
        <v>11</v>
      </c>
      <c r="K713" s="45" t="s">
        <v>11</v>
      </c>
      <c r="L713" s="49">
        <v>20000</v>
      </c>
      <c r="M713" s="50">
        <v>12860</v>
      </c>
      <c r="N713" s="51">
        <f t="shared" ref="N713:N717" si="522">IFERROR(M713/L713,2)</f>
        <v>0.64300000000000002</v>
      </c>
      <c r="O713" s="51" t="str">
        <f t="shared" ref="O713:O716" si="523">IF(N713&gt;=120%, "120% equal &amp; above", IF(N713&gt;=100%,"&gt;=100%- &lt;120%",IF(N713&gt;=80%,"&gt;=80%-&lt;100%",IF(N713&gt;=50%,"&gt;=50%-&lt;80%",IF(N713&gt;=20%,"&gt;=20%-&lt;50%","&lt;20%")))))</f>
        <v>&gt;=50%-&lt;80%</v>
      </c>
      <c r="P713" s="50">
        <f t="shared" ref="P713:P717" si="524">M713/$B$3*$B$2</f>
        <v>13778.571428571428</v>
      </c>
      <c r="Q713" s="51">
        <f t="shared" ref="Q713:Q716" si="525">IFERROR(P713/L713,2)</f>
        <v>0.68892857142857133</v>
      </c>
      <c r="R713" s="57">
        <v>50000</v>
      </c>
      <c r="S713" s="53">
        <v>47980</v>
      </c>
      <c r="T713" s="54">
        <f t="shared" ref="T713:T717" si="526">IFERROR(S713/R713,2)</f>
        <v>0.95960000000000001</v>
      </c>
      <c r="U713" s="54"/>
      <c r="V713" s="53">
        <f t="shared" ref="V713:V717" si="527">S713/$B$3*$B$2</f>
        <v>51407.142857142862</v>
      </c>
      <c r="W713" s="54"/>
    </row>
    <row r="714" spans="1:23" x14ac:dyDescent="0.3">
      <c r="A714" s="8" t="s">
        <v>785</v>
      </c>
      <c r="B714" s="5" t="s">
        <v>786</v>
      </c>
      <c r="C714" s="46" t="s">
        <v>795</v>
      </c>
      <c r="D714" s="46" t="s">
        <v>796</v>
      </c>
      <c r="E714" s="46" t="s">
        <v>789</v>
      </c>
      <c r="F714" s="46" t="s">
        <v>311</v>
      </c>
      <c r="G714" s="46" t="s">
        <v>1947</v>
      </c>
      <c r="H714" s="47"/>
      <c r="I714" s="47" t="s">
        <v>1872</v>
      </c>
      <c r="J714" s="48" t="s">
        <v>11</v>
      </c>
      <c r="K714" s="45" t="s">
        <v>11</v>
      </c>
      <c r="L714" s="49">
        <v>30000</v>
      </c>
      <c r="M714" s="50">
        <v>19260</v>
      </c>
      <c r="N714" s="51">
        <f t="shared" si="522"/>
        <v>0.64200000000000002</v>
      </c>
      <c r="O714" s="51" t="str">
        <f t="shared" si="523"/>
        <v>&gt;=50%-&lt;80%</v>
      </c>
      <c r="P714" s="50">
        <f t="shared" si="524"/>
        <v>20635.714285714286</v>
      </c>
      <c r="Q714" s="51">
        <f t="shared" si="525"/>
        <v>0.68785714285714283</v>
      </c>
      <c r="R714" s="57">
        <v>40000</v>
      </c>
      <c r="S714" s="53">
        <v>43975</v>
      </c>
      <c r="T714" s="54">
        <f t="shared" si="526"/>
        <v>1.099375</v>
      </c>
      <c r="U714" s="54"/>
      <c r="V714" s="53">
        <f t="shared" si="527"/>
        <v>47116.071428571428</v>
      </c>
      <c r="W714" s="54"/>
    </row>
    <row r="715" spans="1:23" x14ac:dyDescent="0.3">
      <c r="A715" s="8" t="s">
        <v>428</v>
      </c>
      <c r="B715" s="5" t="s">
        <v>429</v>
      </c>
      <c r="C715" s="46" t="s">
        <v>2783</v>
      </c>
      <c r="D715" s="46" t="s">
        <v>2784</v>
      </c>
      <c r="E715" s="46" t="s">
        <v>310</v>
      </c>
      <c r="F715" s="46" t="s">
        <v>311</v>
      </c>
      <c r="G715" s="46" t="s">
        <v>1908</v>
      </c>
      <c r="H715" s="47"/>
      <c r="I715" s="47" t="s">
        <v>1872</v>
      </c>
      <c r="J715" s="48" t="s">
        <v>11</v>
      </c>
      <c r="K715" s="45" t="s">
        <v>11</v>
      </c>
      <c r="L715" s="49">
        <v>35000</v>
      </c>
      <c r="M715" s="50">
        <v>19860</v>
      </c>
      <c r="N715" s="51">
        <f t="shared" si="522"/>
        <v>0.56742857142857139</v>
      </c>
      <c r="O715" s="51" t="str">
        <f t="shared" si="523"/>
        <v>&gt;=50%-&lt;80%</v>
      </c>
      <c r="P715" s="50">
        <f t="shared" si="524"/>
        <v>21278.571428571431</v>
      </c>
      <c r="Q715" s="51">
        <f t="shared" si="525"/>
        <v>0.60795918367346946</v>
      </c>
      <c r="R715" s="57">
        <v>35000</v>
      </c>
      <c r="S715" s="53">
        <v>3640</v>
      </c>
      <c r="T715" s="54">
        <f t="shared" si="526"/>
        <v>0.104</v>
      </c>
      <c r="U715" s="54"/>
      <c r="V715" s="53">
        <f t="shared" si="527"/>
        <v>3900</v>
      </c>
      <c r="W715" s="54"/>
    </row>
    <row r="716" spans="1:23" x14ac:dyDescent="0.3">
      <c r="A716" s="8" t="s">
        <v>785</v>
      </c>
      <c r="B716" s="5" t="s">
        <v>786</v>
      </c>
      <c r="C716" s="46" t="s">
        <v>2785</v>
      </c>
      <c r="D716" s="46" t="s">
        <v>2786</v>
      </c>
      <c r="E716" s="46" t="s">
        <v>789</v>
      </c>
      <c r="F716" s="46" t="s">
        <v>311</v>
      </c>
      <c r="G716" s="46" t="s">
        <v>1950</v>
      </c>
      <c r="H716" s="47"/>
      <c r="I716" s="47" t="s">
        <v>1872</v>
      </c>
      <c r="J716" s="48" t="s">
        <v>11</v>
      </c>
      <c r="K716" s="45"/>
      <c r="L716" s="49">
        <v>70000</v>
      </c>
      <c r="M716" s="50">
        <v>27305</v>
      </c>
      <c r="N716" s="51">
        <f t="shared" si="522"/>
        <v>0.39007142857142857</v>
      </c>
      <c r="O716" s="51" t="str">
        <f t="shared" si="523"/>
        <v>&gt;=20%-&lt;50%</v>
      </c>
      <c r="P716" s="50">
        <f t="shared" si="524"/>
        <v>29255.357142857145</v>
      </c>
      <c r="Q716" s="51">
        <f t="shared" si="525"/>
        <v>0.41793367346938781</v>
      </c>
      <c r="R716" s="57"/>
      <c r="S716" s="53">
        <v>0</v>
      </c>
      <c r="T716" s="54">
        <f t="shared" si="526"/>
        <v>2</v>
      </c>
      <c r="U716" s="54"/>
      <c r="V716" s="53">
        <f t="shared" si="527"/>
        <v>0</v>
      </c>
      <c r="W716" s="54"/>
    </row>
    <row r="717" spans="1:23" x14ac:dyDescent="0.3">
      <c r="A717" s="8" t="s">
        <v>776</v>
      </c>
      <c r="B717" s="5" t="s">
        <v>777</v>
      </c>
      <c r="C717" s="46" t="s">
        <v>2422</v>
      </c>
      <c r="D717" s="46" t="s">
        <v>2423</v>
      </c>
      <c r="E717" s="46" t="s">
        <v>574</v>
      </c>
      <c r="F717" s="46" t="s">
        <v>311</v>
      </c>
      <c r="G717" s="46" t="s">
        <v>1961</v>
      </c>
      <c r="H717" s="47"/>
      <c r="I717" s="47" t="s">
        <v>1872</v>
      </c>
      <c r="J717" s="48"/>
      <c r="K717" s="45" t="s">
        <v>11</v>
      </c>
      <c r="L717" s="49"/>
      <c r="M717" s="50">
        <v>14290</v>
      </c>
      <c r="N717" s="51">
        <f t="shared" si="522"/>
        <v>2</v>
      </c>
      <c r="O717" s="51" t="str">
        <f t="shared" ref="O717:O725" si="528">IF(N717&gt;=120%, "120% equal &amp; above", IF(N717&gt;=100%,"&gt;=100%- &lt;120%",IF(N717&gt;=80%,"&gt;=80%-&lt;100%",IF(N717&gt;=50%,"&gt;=50%-&lt;80%",IF(N717&gt;=20%,"&gt;=20%-&lt;50%","&lt;20%")))))</f>
        <v>120% equal &amp; above</v>
      </c>
      <c r="P717" s="50">
        <f t="shared" si="524"/>
        <v>15310.714285714284</v>
      </c>
      <c r="Q717" s="51">
        <f t="shared" ref="Q717:Q725" si="529">IFERROR(P717/L717,2)</f>
        <v>2</v>
      </c>
      <c r="R717" s="57">
        <v>70000</v>
      </c>
      <c r="S717" s="53">
        <v>35065</v>
      </c>
      <c r="T717" s="54">
        <f t="shared" si="526"/>
        <v>0.50092857142857139</v>
      </c>
      <c r="U717" s="54"/>
      <c r="V717" s="53">
        <f t="shared" si="527"/>
        <v>37569.642857142862</v>
      </c>
      <c r="W717" s="54"/>
    </row>
    <row r="718" spans="1:23" x14ac:dyDescent="0.3">
      <c r="A718" s="8" t="s">
        <v>469</v>
      </c>
      <c r="B718" s="5" t="s">
        <v>470</v>
      </c>
      <c r="C718" s="46" t="s">
        <v>502</v>
      </c>
      <c r="D718" s="46" t="s">
        <v>503</v>
      </c>
      <c r="E718" s="46" t="s">
        <v>473</v>
      </c>
      <c r="F718" s="46" t="s">
        <v>311</v>
      </c>
      <c r="G718" s="46" t="s">
        <v>1911</v>
      </c>
      <c r="H718" s="47"/>
      <c r="I718" s="47" t="s">
        <v>1872</v>
      </c>
      <c r="J718" s="48" t="s">
        <v>11</v>
      </c>
      <c r="K718" s="45"/>
      <c r="L718" s="49">
        <v>69784.875</v>
      </c>
      <c r="M718" s="50">
        <v>106535</v>
      </c>
      <c r="N718" s="51">
        <f t="shared" ref="N718:N726" si="530">IFERROR(M718/L718,2)</f>
        <v>1.5266202024435811</v>
      </c>
      <c r="O718" s="51" t="str">
        <f t="shared" si="528"/>
        <v>120% equal &amp; above</v>
      </c>
      <c r="P718" s="50">
        <f t="shared" ref="P718:P726" si="531">M718/$B$3*$B$2</f>
        <v>114144.64285714286</v>
      </c>
      <c r="Q718" s="51">
        <f t="shared" si="529"/>
        <v>1.6356645026181225</v>
      </c>
      <c r="R718" s="57"/>
      <c r="S718" s="53">
        <v>3890</v>
      </c>
      <c r="T718" s="54">
        <f t="shared" ref="T718:T726" si="532">IFERROR(S718/R718,2)</f>
        <v>2</v>
      </c>
      <c r="U718" s="54"/>
      <c r="V718" s="53">
        <f t="shared" ref="V718:V726" si="533">S718/$B$3*$B$2</f>
        <v>4167.8571428571422</v>
      </c>
      <c r="W718" s="54"/>
    </row>
    <row r="719" spans="1:23" x14ac:dyDescent="0.3">
      <c r="A719" s="8" t="s">
        <v>701</v>
      </c>
      <c r="B719" s="5" t="s">
        <v>300</v>
      </c>
      <c r="C719" s="46" t="s">
        <v>1235</v>
      </c>
      <c r="D719" s="46" t="s">
        <v>1236</v>
      </c>
      <c r="E719" s="46" t="s">
        <v>473</v>
      </c>
      <c r="F719" s="46" t="s">
        <v>311</v>
      </c>
      <c r="G719" s="46" t="s">
        <v>1940</v>
      </c>
      <c r="H719" s="47"/>
      <c r="I719" s="47" t="s">
        <v>1872</v>
      </c>
      <c r="J719" s="48" t="s">
        <v>11</v>
      </c>
      <c r="K719" s="45"/>
      <c r="L719" s="49">
        <v>69268.5</v>
      </c>
      <c r="M719" s="50">
        <v>28820</v>
      </c>
      <c r="N719" s="51">
        <f t="shared" si="530"/>
        <v>0.41606213502530009</v>
      </c>
      <c r="O719" s="51" t="str">
        <f t="shared" si="528"/>
        <v>&gt;=20%-&lt;50%</v>
      </c>
      <c r="P719" s="50">
        <f t="shared" si="531"/>
        <v>30878.571428571428</v>
      </c>
      <c r="Q719" s="51">
        <f t="shared" si="529"/>
        <v>0.44578085895567865</v>
      </c>
      <c r="R719" s="57"/>
      <c r="S719" s="53">
        <v>0</v>
      </c>
      <c r="T719" s="54">
        <f t="shared" si="532"/>
        <v>2</v>
      </c>
      <c r="U719" s="54"/>
      <c r="V719" s="53">
        <f t="shared" si="533"/>
        <v>0</v>
      </c>
      <c r="W719" s="54"/>
    </row>
    <row r="720" spans="1:23" x14ac:dyDescent="0.3">
      <c r="A720" s="8" t="s">
        <v>585</v>
      </c>
      <c r="B720" s="5" t="s">
        <v>586</v>
      </c>
      <c r="C720" s="46" t="s">
        <v>1429</v>
      </c>
      <c r="D720" s="46" t="s">
        <v>1430</v>
      </c>
      <c r="E720" s="46" t="s">
        <v>589</v>
      </c>
      <c r="F720" s="46" t="s">
        <v>311</v>
      </c>
      <c r="G720" s="46" t="s">
        <v>1921</v>
      </c>
      <c r="H720" s="47"/>
      <c r="I720" s="47" t="s">
        <v>1872</v>
      </c>
      <c r="J720" s="48" t="s">
        <v>11</v>
      </c>
      <c r="K720" s="45"/>
      <c r="L720" s="49">
        <v>69171.975000000006</v>
      </c>
      <c r="M720" s="50">
        <v>46265</v>
      </c>
      <c r="N720" s="51">
        <f t="shared" si="530"/>
        <v>0.66884023479161892</v>
      </c>
      <c r="O720" s="51" t="str">
        <f t="shared" si="528"/>
        <v>&gt;=50%-&lt;80%</v>
      </c>
      <c r="P720" s="50">
        <f t="shared" si="531"/>
        <v>49569.642857142862</v>
      </c>
      <c r="Q720" s="51">
        <f t="shared" si="529"/>
        <v>0.71661453727673463</v>
      </c>
      <c r="R720" s="57"/>
      <c r="S720" s="53">
        <v>18450</v>
      </c>
      <c r="T720" s="54">
        <f t="shared" si="532"/>
        <v>2</v>
      </c>
      <c r="U720" s="54"/>
      <c r="V720" s="53">
        <f t="shared" si="533"/>
        <v>19767.857142857145</v>
      </c>
      <c r="W720" s="54"/>
    </row>
    <row r="721" spans="1:23" x14ac:dyDescent="0.3">
      <c r="A721" s="8" t="s">
        <v>680</v>
      </c>
      <c r="B721" s="5" t="s">
        <v>681</v>
      </c>
      <c r="C721" s="46" t="s">
        <v>989</v>
      </c>
      <c r="D721" s="46" t="s">
        <v>110</v>
      </c>
      <c r="E721" s="46" t="s">
        <v>311</v>
      </c>
      <c r="F721" s="46" t="s">
        <v>311</v>
      </c>
      <c r="G721" s="46" t="s">
        <v>1930</v>
      </c>
      <c r="H721" s="47"/>
      <c r="I721" s="47" t="s">
        <v>1872</v>
      </c>
      <c r="J721" s="48" t="s">
        <v>11</v>
      </c>
      <c r="K721" s="45"/>
      <c r="L721" s="49">
        <v>69170</v>
      </c>
      <c r="M721" s="50">
        <v>59940</v>
      </c>
      <c r="N721" s="51">
        <f t="shared" si="530"/>
        <v>0.86656064767962993</v>
      </c>
      <c r="O721" s="51" t="str">
        <f t="shared" si="528"/>
        <v>&gt;=80%-&lt;100%</v>
      </c>
      <c r="P721" s="50">
        <f t="shared" si="531"/>
        <v>64221.428571428572</v>
      </c>
      <c r="Q721" s="51">
        <f t="shared" si="529"/>
        <v>0.92845783679960348</v>
      </c>
      <c r="R721" s="57"/>
      <c r="S721" s="53">
        <v>20470</v>
      </c>
      <c r="T721" s="54">
        <f t="shared" si="532"/>
        <v>2</v>
      </c>
      <c r="U721" s="54"/>
      <c r="V721" s="53">
        <f t="shared" si="533"/>
        <v>21932.142857142855</v>
      </c>
      <c r="W721" s="54"/>
    </row>
    <row r="722" spans="1:23" x14ac:dyDescent="0.3">
      <c r="A722" s="8" t="s">
        <v>469</v>
      </c>
      <c r="B722" s="5" t="s">
        <v>470</v>
      </c>
      <c r="C722" s="46" t="s">
        <v>517</v>
      </c>
      <c r="D722" s="46" t="s">
        <v>518</v>
      </c>
      <c r="E722" s="46" t="s">
        <v>473</v>
      </c>
      <c r="F722" s="46" t="s">
        <v>311</v>
      </c>
      <c r="G722" s="46" t="s">
        <v>1912</v>
      </c>
      <c r="H722" s="47"/>
      <c r="I722" s="47" t="s">
        <v>1872</v>
      </c>
      <c r="J722" s="48" t="s">
        <v>11</v>
      </c>
      <c r="K722" s="45"/>
      <c r="L722" s="49">
        <v>69092.325000000012</v>
      </c>
      <c r="M722" s="50">
        <v>48395</v>
      </c>
      <c r="N722" s="51">
        <f t="shared" si="530"/>
        <v>0.70043959296492042</v>
      </c>
      <c r="O722" s="51" t="str">
        <f t="shared" si="528"/>
        <v>&gt;=50%-&lt;80%</v>
      </c>
      <c r="P722" s="50">
        <f t="shared" si="531"/>
        <v>51851.78571428571</v>
      </c>
      <c r="Q722" s="51">
        <f t="shared" si="529"/>
        <v>0.75047099246241467</v>
      </c>
      <c r="R722" s="57"/>
      <c r="S722" s="53">
        <v>7790</v>
      </c>
      <c r="T722" s="54">
        <f t="shared" si="532"/>
        <v>2</v>
      </c>
      <c r="U722" s="54"/>
      <c r="V722" s="53">
        <f t="shared" si="533"/>
        <v>8346.4285714285725</v>
      </c>
      <c r="W722" s="54"/>
    </row>
    <row r="723" spans="1:23" x14ac:dyDescent="0.3">
      <c r="A723" s="8" t="s">
        <v>785</v>
      </c>
      <c r="B723" s="5" t="s">
        <v>786</v>
      </c>
      <c r="C723" s="46" t="s">
        <v>820</v>
      </c>
      <c r="D723" s="46" t="s">
        <v>821</v>
      </c>
      <c r="E723" s="46" t="s">
        <v>789</v>
      </c>
      <c r="F723" s="46" t="s">
        <v>311</v>
      </c>
      <c r="G723" s="46" t="s">
        <v>1950</v>
      </c>
      <c r="H723" s="47"/>
      <c r="I723" s="47" t="s">
        <v>1872</v>
      </c>
      <c r="J723" s="48" t="s">
        <v>11</v>
      </c>
      <c r="K723" s="45" t="s">
        <v>11</v>
      </c>
      <c r="L723" s="49">
        <v>42831.450000000004</v>
      </c>
      <c r="M723" s="50">
        <v>20690</v>
      </c>
      <c r="N723" s="51">
        <f t="shared" si="530"/>
        <v>0.48305625889387349</v>
      </c>
      <c r="O723" s="51" t="str">
        <f t="shared" si="528"/>
        <v>&gt;=20%-&lt;50%</v>
      </c>
      <c r="P723" s="50">
        <f t="shared" si="531"/>
        <v>22167.857142857145</v>
      </c>
      <c r="Q723" s="51">
        <f t="shared" si="529"/>
        <v>0.51756027738629307</v>
      </c>
      <c r="R723" s="57">
        <v>26000</v>
      </c>
      <c r="S723" s="53">
        <v>51560</v>
      </c>
      <c r="T723" s="54">
        <f t="shared" si="532"/>
        <v>1.9830769230769232</v>
      </c>
      <c r="U723" s="54"/>
      <c r="V723" s="53">
        <f t="shared" si="533"/>
        <v>55242.857142857138</v>
      </c>
      <c r="W723" s="54"/>
    </row>
    <row r="724" spans="1:23" x14ac:dyDescent="0.3">
      <c r="A724" s="8" t="s">
        <v>680</v>
      </c>
      <c r="B724" s="5" t="s">
        <v>681</v>
      </c>
      <c r="C724" s="46" t="s">
        <v>947</v>
      </c>
      <c r="D724" s="46" t="s">
        <v>196</v>
      </c>
      <c r="E724" s="46" t="s">
        <v>311</v>
      </c>
      <c r="F724" s="46" t="s">
        <v>311</v>
      </c>
      <c r="G724" s="46" t="s">
        <v>1934</v>
      </c>
      <c r="H724" s="47"/>
      <c r="I724" s="47" t="s">
        <v>1872</v>
      </c>
      <c r="J724" s="48" t="s">
        <v>11</v>
      </c>
      <c r="K724" s="45"/>
      <c r="L724" s="49">
        <v>68791.666666666672</v>
      </c>
      <c r="M724" s="50">
        <v>39290</v>
      </c>
      <c r="N724" s="51">
        <f t="shared" si="530"/>
        <v>0.57114476075105991</v>
      </c>
      <c r="O724" s="51" t="str">
        <f t="shared" si="528"/>
        <v>&gt;=50%-&lt;80%</v>
      </c>
      <c r="P724" s="50">
        <f t="shared" si="531"/>
        <v>42096.428571428572</v>
      </c>
      <c r="Q724" s="51">
        <f t="shared" si="529"/>
        <v>0.61194081509042131</v>
      </c>
      <c r="R724" s="57"/>
      <c r="S724" s="53">
        <v>0</v>
      </c>
      <c r="T724" s="54">
        <f t="shared" si="532"/>
        <v>2</v>
      </c>
      <c r="U724" s="54"/>
      <c r="V724" s="53">
        <f t="shared" si="533"/>
        <v>0</v>
      </c>
      <c r="W724" s="54"/>
    </row>
    <row r="725" spans="1:23" x14ac:dyDescent="0.3">
      <c r="A725" s="8" t="s">
        <v>776</v>
      </c>
      <c r="B725" s="5" t="s">
        <v>777</v>
      </c>
      <c r="C725" s="46" t="s">
        <v>2127</v>
      </c>
      <c r="D725" s="46" t="s">
        <v>186</v>
      </c>
      <c r="E725" s="46" t="s">
        <v>574</v>
      </c>
      <c r="F725" s="46" t="s">
        <v>311</v>
      </c>
      <c r="G725" s="46" t="s">
        <v>1945</v>
      </c>
      <c r="H725" s="47"/>
      <c r="I725" s="47" t="s">
        <v>1872</v>
      </c>
      <c r="J725" s="48" t="s">
        <v>11</v>
      </c>
      <c r="K725" s="45" t="s">
        <v>11</v>
      </c>
      <c r="L725" s="49">
        <v>28069.875000000004</v>
      </c>
      <c r="M725" s="50">
        <v>26405</v>
      </c>
      <c r="N725" s="51">
        <f t="shared" si="530"/>
        <v>0.94068819330331888</v>
      </c>
      <c r="O725" s="51" t="str">
        <f t="shared" si="528"/>
        <v>&gt;=80%-&lt;100%</v>
      </c>
      <c r="P725" s="50">
        <f t="shared" si="531"/>
        <v>28291.071428571431</v>
      </c>
      <c r="Q725" s="51">
        <f t="shared" si="529"/>
        <v>1.0078802071106989</v>
      </c>
      <c r="R725" s="57">
        <v>40000</v>
      </c>
      <c r="S725" s="53">
        <v>19250</v>
      </c>
      <c r="T725" s="54">
        <f t="shared" si="532"/>
        <v>0.48125000000000001</v>
      </c>
      <c r="U725" s="54"/>
      <c r="V725" s="53">
        <f t="shared" si="533"/>
        <v>20625</v>
      </c>
      <c r="W725" s="54"/>
    </row>
    <row r="726" spans="1:23" x14ac:dyDescent="0.3">
      <c r="A726" s="8" t="s">
        <v>701</v>
      </c>
      <c r="B726" s="5" t="s">
        <v>300</v>
      </c>
      <c r="C726" s="46" t="s">
        <v>759</v>
      </c>
      <c r="D726" s="46" t="s">
        <v>760</v>
      </c>
      <c r="E726" s="46" t="s">
        <v>473</v>
      </c>
      <c r="F726" s="46" t="s">
        <v>311</v>
      </c>
      <c r="G726" s="46" t="s">
        <v>2766</v>
      </c>
      <c r="H726" s="47"/>
      <c r="I726" s="47" t="s">
        <v>1872</v>
      </c>
      <c r="J726" s="48" t="s">
        <v>11</v>
      </c>
      <c r="K726" s="45"/>
      <c r="L726" s="49">
        <v>67816.575000000012</v>
      </c>
      <c r="M726" s="50">
        <v>86860</v>
      </c>
      <c r="N726" s="51">
        <f t="shared" si="530"/>
        <v>1.280807826110357</v>
      </c>
      <c r="O726" s="51" t="str">
        <f t="shared" ref="O726:O737" si="534">IF(N726&gt;=120%, "120% equal &amp; above", IF(N726&gt;=100%,"&gt;=100%- &lt;120%",IF(N726&gt;=80%,"&gt;=80%-&lt;100%",IF(N726&gt;=50%,"&gt;=50%-&lt;80%",IF(N726&gt;=20%,"&gt;=20%-&lt;50%","&lt;20%")))))</f>
        <v>120% equal &amp; above</v>
      </c>
      <c r="P726" s="50">
        <f t="shared" si="531"/>
        <v>93064.285714285725</v>
      </c>
      <c r="Q726" s="51">
        <f t="shared" ref="Q726:Q737" si="535">IFERROR(P726/L726,2)</f>
        <v>1.3722940994039541</v>
      </c>
      <c r="R726" s="57"/>
      <c r="S726" s="53">
        <v>0</v>
      </c>
      <c r="T726" s="54">
        <f t="shared" si="532"/>
        <v>2</v>
      </c>
      <c r="U726" s="54"/>
      <c r="V726" s="53">
        <f t="shared" si="533"/>
        <v>0</v>
      </c>
      <c r="W726" s="54"/>
    </row>
    <row r="727" spans="1:23" x14ac:dyDescent="0.3">
      <c r="A727" s="8" t="s">
        <v>680</v>
      </c>
      <c r="B727" s="5" t="s">
        <v>681</v>
      </c>
      <c r="C727" s="46" t="s">
        <v>1126</v>
      </c>
      <c r="D727" s="46" t="s">
        <v>289</v>
      </c>
      <c r="E727" s="46" t="s">
        <v>311</v>
      </c>
      <c r="F727" s="46" t="s">
        <v>311</v>
      </c>
      <c r="G727" s="46" t="s">
        <v>1934</v>
      </c>
      <c r="H727" s="47"/>
      <c r="I727" s="47" t="s">
        <v>1872</v>
      </c>
      <c r="J727" s="48" t="s">
        <v>11</v>
      </c>
      <c r="K727" s="45"/>
      <c r="L727" s="49">
        <v>66858.333333333328</v>
      </c>
      <c r="M727" s="50">
        <v>67400</v>
      </c>
      <c r="N727" s="51">
        <f t="shared" ref="N727:N737" si="536">IFERROR(M727/L727,2)</f>
        <v>1.0081017075906769</v>
      </c>
      <c r="O727" s="51" t="str">
        <f t="shared" si="534"/>
        <v>&gt;=100%- &lt;120%</v>
      </c>
      <c r="P727" s="50">
        <f t="shared" ref="P727:P737" si="537">M727/$B$3*$B$2</f>
        <v>72214.285714285725</v>
      </c>
      <c r="Q727" s="51">
        <f t="shared" si="535"/>
        <v>1.0801089724185826</v>
      </c>
      <c r="R727" s="57"/>
      <c r="S727" s="53">
        <v>76790</v>
      </c>
      <c r="T727" s="54">
        <f t="shared" ref="T727:T737" si="538">IFERROR(S727/R727,2)</f>
        <v>2</v>
      </c>
      <c r="U727" s="54"/>
      <c r="V727" s="53">
        <f t="shared" ref="V727:V737" si="539">S727/$B$3*$B$2</f>
        <v>82275</v>
      </c>
      <c r="W727" s="54"/>
    </row>
    <row r="728" spans="1:23" x14ac:dyDescent="0.3">
      <c r="A728" s="8" t="s">
        <v>785</v>
      </c>
      <c r="B728" s="5" t="s">
        <v>786</v>
      </c>
      <c r="C728" s="46" t="s">
        <v>2620</v>
      </c>
      <c r="D728" s="46" t="s">
        <v>2621</v>
      </c>
      <c r="E728" s="46" t="s">
        <v>789</v>
      </c>
      <c r="F728" s="46" t="s">
        <v>311</v>
      </c>
      <c r="G728" s="46" t="s">
        <v>1951</v>
      </c>
      <c r="H728" s="47"/>
      <c r="I728" s="47" t="s">
        <v>1872</v>
      </c>
      <c r="J728" s="48" t="s">
        <v>11</v>
      </c>
      <c r="K728" s="45" t="s">
        <v>11</v>
      </c>
      <c r="L728" s="49">
        <v>40767.975000000006</v>
      </c>
      <c r="M728" s="50">
        <v>63325</v>
      </c>
      <c r="N728" s="51">
        <f t="shared" si="536"/>
        <v>1.5533025616307896</v>
      </c>
      <c r="O728" s="51" t="str">
        <f t="shared" si="534"/>
        <v>120% equal &amp; above</v>
      </c>
      <c r="P728" s="50">
        <f t="shared" si="537"/>
        <v>67848.214285714275</v>
      </c>
      <c r="Q728" s="51">
        <f t="shared" si="535"/>
        <v>1.6642527446044173</v>
      </c>
      <c r="R728" s="57">
        <v>26000</v>
      </c>
      <c r="S728" s="53">
        <v>14360</v>
      </c>
      <c r="T728" s="54">
        <f t="shared" si="538"/>
        <v>0.55230769230769228</v>
      </c>
      <c r="U728" s="54"/>
      <c r="V728" s="53">
        <f t="shared" si="539"/>
        <v>15385.714285714286</v>
      </c>
      <c r="W728" s="54"/>
    </row>
    <row r="729" spans="1:23" x14ac:dyDescent="0.3">
      <c r="A729" s="8" t="s">
        <v>785</v>
      </c>
      <c r="B729" s="5" t="s">
        <v>786</v>
      </c>
      <c r="C729" s="46" t="s">
        <v>903</v>
      </c>
      <c r="D729" s="46" t="s">
        <v>904</v>
      </c>
      <c r="E729" s="46" t="s">
        <v>789</v>
      </c>
      <c r="F729" s="46" t="s">
        <v>311</v>
      </c>
      <c r="G729" s="46" t="s">
        <v>1951</v>
      </c>
      <c r="H729" s="47"/>
      <c r="I729" s="47" t="s">
        <v>1872</v>
      </c>
      <c r="J729" s="48" t="s">
        <v>11</v>
      </c>
      <c r="K729" s="45" t="s">
        <v>11</v>
      </c>
      <c r="L729" s="49">
        <v>40000</v>
      </c>
      <c r="M729" s="50">
        <v>67540</v>
      </c>
      <c r="N729" s="51">
        <f t="shared" si="536"/>
        <v>1.6884999999999999</v>
      </c>
      <c r="O729" s="51" t="str">
        <f t="shared" si="534"/>
        <v>120% equal &amp; above</v>
      </c>
      <c r="P729" s="50">
        <f t="shared" si="537"/>
        <v>72364.285714285725</v>
      </c>
      <c r="Q729" s="51">
        <f t="shared" si="535"/>
        <v>1.809107142857143</v>
      </c>
      <c r="R729" s="57">
        <v>26000</v>
      </c>
      <c r="S729" s="53">
        <v>11840</v>
      </c>
      <c r="T729" s="54">
        <f t="shared" si="538"/>
        <v>0.45538461538461539</v>
      </c>
      <c r="U729" s="54"/>
      <c r="V729" s="53">
        <f t="shared" si="539"/>
        <v>12685.714285714284</v>
      </c>
      <c r="W729" s="54"/>
    </row>
    <row r="730" spans="1:23" x14ac:dyDescent="0.3">
      <c r="A730" s="8" t="s">
        <v>776</v>
      </c>
      <c r="B730" s="5" t="s">
        <v>777</v>
      </c>
      <c r="C730" s="46" t="s">
        <v>2123</v>
      </c>
      <c r="D730" s="46" t="s">
        <v>2124</v>
      </c>
      <c r="E730" s="46" t="s">
        <v>574</v>
      </c>
      <c r="F730" s="46" t="s">
        <v>311</v>
      </c>
      <c r="G730" s="46" t="s">
        <v>1944</v>
      </c>
      <c r="H730" s="47"/>
      <c r="I730" s="47" t="s">
        <v>1872</v>
      </c>
      <c r="J730" s="48" t="s">
        <v>11</v>
      </c>
      <c r="K730" s="45" t="s">
        <v>11</v>
      </c>
      <c r="L730" s="49">
        <v>40000</v>
      </c>
      <c r="M730" s="50">
        <v>920</v>
      </c>
      <c r="N730" s="51">
        <f t="shared" si="536"/>
        <v>2.3E-2</v>
      </c>
      <c r="O730" s="51" t="str">
        <f t="shared" si="534"/>
        <v>&lt;20%</v>
      </c>
      <c r="P730" s="50">
        <f t="shared" si="537"/>
        <v>985.71428571428567</v>
      </c>
      <c r="Q730" s="51">
        <f t="shared" si="535"/>
        <v>2.464285714285714E-2</v>
      </c>
      <c r="R730" s="57">
        <v>26000</v>
      </c>
      <c r="S730" s="53">
        <v>0</v>
      </c>
      <c r="T730" s="54">
        <f t="shared" si="538"/>
        <v>0</v>
      </c>
      <c r="U730" s="54"/>
      <c r="V730" s="53">
        <f t="shared" si="539"/>
        <v>0</v>
      </c>
      <c r="W730" s="54"/>
    </row>
    <row r="731" spans="1:23" x14ac:dyDescent="0.3">
      <c r="A731" s="8" t="s">
        <v>776</v>
      </c>
      <c r="B731" s="5" t="s">
        <v>777</v>
      </c>
      <c r="C731" s="46" t="s">
        <v>2347</v>
      </c>
      <c r="D731" s="46" t="s">
        <v>2348</v>
      </c>
      <c r="E731" s="46" t="s">
        <v>574</v>
      </c>
      <c r="F731" s="46" t="s">
        <v>311</v>
      </c>
      <c r="G731" s="46" t="s">
        <v>1962</v>
      </c>
      <c r="H731" s="47"/>
      <c r="I731" s="47" t="s">
        <v>1872</v>
      </c>
      <c r="J731" s="48" t="s">
        <v>11</v>
      </c>
      <c r="K731" s="45" t="s">
        <v>11</v>
      </c>
      <c r="L731" s="49">
        <v>40000</v>
      </c>
      <c r="M731" s="50">
        <v>11830</v>
      </c>
      <c r="N731" s="51">
        <f t="shared" si="536"/>
        <v>0.29575000000000001</v>
      </c>
      <c r="O731" s="51" t="str">
        <f t="shared" si="534"/>
        <v>&gt;=20%-&lt;50%</v>
      </c>
      <c r="P731" s="50">
        <f t="shared" si="537"/>
        <v>12675</v>
      </c>
      <c r="Q731" s="51">
        <f t="shared" si="535"/>
        <v>0.31687500000000002</v>
      </c>
      <c r="R731" s="57">
        <v>26000</v>
      </c>
      <c r="S731" s="53">
        <v>5940</v>
      </c>
      <c r="T731" s="54">
        <f t="shared" si="538"/>
        <v>0.22846153846153847</v>
      </c>
      <c r="U731" s="54"/>
      <c r="V731" s="53">
        <f t="shared" si="539"/>
        <v>6364.2857142857138</v>
      </c>
      <c r="W731" s="54"/>
    </row>
    <row r="732" spans="1:23" x14ac:dyDescent="0.3">
      <c r="A732" s="8" t="s">
        <v>776</v>
      </c>
      <c r="B732" s="5" t="s">
        <v>777</v>
      </c>
      <c r="C732" s="46" t="s">
        <v>1178</v>
      </c>
      <c r="D732" s="46" t="s">
        <v>1179</v>
      </c>
      <c r="E732" s="46" t="s">
        <v>574</v>
      </c>
      <c r="F732" s="46" t="s">
        <v>311</v>
      </c>
      <c r="G732" s="46" t="s">
        <v>1961</v>
      </c>
      <c r="H732" s="47"/>
      <c r="I732" s="47" t="s">
        <v>1872</v>
      </c>
      <c r="J732" s="48" t="s">
        <v>11</v>
      </c>
      <c r="K732" s="45" t="s">
        <v>11</v>
      </c>
      <c r="L732" s="49">
        <v>40000</v>
      </c>
      <c r="M732" s="50">
        <v>22120</v>
      </c>
      <c r="N732" s="51">
        <f t="shared" si="536"/>
        <v>0.55300000000000005</v>
      </c>
      <c r="O732" s="51" t="str">
        <f t="shared" si="534"/>
        <v>&gt;=50%-&lt;80%</v>
      </c>
      <c r="P732" s="50">
        <f t="shared" si="537"/>
        <v>23700</v>
      </c>
      <c r="Q732" s="51">
        <f t="shared" si="535"/>
        <v>0.59250000000000003</v>
      </c>
      <c r="R732" s="57">
        <v>26000</v>
      </c>
      <c r="S732" s="53">
        <v>12680</v>
      </c>
      <c r="T732" s="54">
        <f t="shared" si="538"/>
        <v>0.4876923076923077</v>
      </c>
      <c r="U732" s="54"/>
      <c r="V732" s="53">
        <f t="shared" si="539"/>
        <v>13585.714285714284</v>
      </c>
      <c r="W732" s="54"/>
    </row>
    <row r="733" spans="1:23" x14ac:dyDescent="0.3">
      <c r="A733" s="8" t="s">
        <v>776</v>
      </c>
      <c r="B733" s="5" t="s">
        <v>777</v>
      </c>
      <c r="C733" s="46" t="s">
        <v>2265</v>
      </c>
      <c r="D733" s="46" t="s">
        <v>2266</v>
      </c>
      <c r="E733" s="46" t="s">
        <v>574</v>
      </c>
      <c r="F733" s="46" t="s">
        <v>311</v>
      </c>
      <c r="G733" s="46" t="s">
        <v>1943</v>
      </c>
      <c r="H733" s="47"/>
      <c r="I733" s="47" t="s">
        <v>1872</v>
      </c>
      <c r="J733" s="48" t="s">
        <v>11</v>
      </c>
      <c r="K733" s="45" t="s">
        <v>11</v>
      </c>
      <c r="L733" s="49">
        <v>40000</v>
      </c>
      <c r="M733" s="50">
        <v>3960</v>
      </c>
      <c r="N733" s="51">
        <f t="shared" si="536"/>
        <v>9.9000000000000005E-2</v>
      </c>
      <c r="O733" s="51" t="str">
        <f t="shared" si="534"/>
        <v>&lt;20%</v>
      </c>
      <c r="P733" s="50">
        <f t="shared" si="537"/>
        <v>4242.8571428571422</v>
      </c>
      <c r="Q733" s="51">
        <f t="shared" si="535"/>
        <v>0.10607142857142855</v>
      </c>
      <c r="R733" s="57">
        <v>26000</v>
      </c>
      <c r="S733" s="53">
        <v>4050</v>
      </c>
      <c r="T733" s="54">
        <f t="shared" si="538"/>
        <v>0.15576923076923077</v>
      </c>
      <c r="U733" s="54"/>
      <c r="V733" s="53">
        <f t="shared" si="539"/>
        <v>4339.2857142857138</v>
      </c>
      <c r="W733" s="54"/>
    </row>
    <row r="734" spans="1:23" x14ac:dyDescent="0.3">
      <c r="A734" s="8" t="s">
        <v>776</v>
      </c>
      <c r="B734" s="5" t="s">
        <v>777</v>
      </c>
      <c r="C734" s="46" t="s">
        <v>2330</v>
      </c>
      <c r="D734" s="46" t="s">
        <v>117</v>
      </c>
      <c r="E734" s="46" t="s">
        <v>574</v>
      </c>
      <c r="F734" s="46" t="s">
        <v>311</v>
      </c>
      <c r="G734" s="46" t="s">
        <v>1943</v>
      </c>
      <c r="H734" s="47"/>
      <c r="I734" s="47" t="s">
        <v>1872</v>
      </c>
      <c r="J734" s="48" t="s">
        <v>11</v>
      </c>
      <c r="K734" s="45" t="s">
        <v>11</v>
      </c>
      <c r="L734" s="49">
        <v>40000</v>
      </c>
      <c r="M734" s="50">
        <v>35470</v>
      </c>
      <c r="N734" s="51">
        <f t="shared" si="536"/>
        <v>0.88675000000000004</v>
      </c>
      <c r="O734" s="51" t="str">
        <f t="shared" si="534"/>
        <v>&gt;=80%-&lt;100%</v>
      </c>
      <c r="P734" s="50">
        <f t="shared" si="537"/>
        <v>38003.571428571428</v>
      </c>
      <c r="Q734" s="51">
        <f t="shared" si="535"/>
        <v>0.95008928571428564</v>
      </c>
      <c r="R734" s="57">
        <v>26000</v>
      </c>
      <c r="S734" s="53">
        <v>33240</v>
      </c>
      <c r="T734" s="54">
        <f t="shared" si="538"/>
        <v>1.2784615384615385</v>
      </c>
      <c r="U734" s="54"/>
      <c r="V734" s="53">
        <f t="shared" si="539"/>
        <v>35614.28571428571</v>
      </c>
      <c r="W734" s="54"/>
    </row>
    <row r="735" spans="1:23" x14ac:dyDescent="0.3">
      <c r="A735" s="8" t="s">
        <v>785</v>
      </c>
      <c r="B735" s="5" t="s">
        <v>786</v>
      </c>
      <c r="C735" s="46" t="s">
        <v>822</v>
      </c>
      <c r="D735" s="46" t="s">
        <v>823</v>
      </c>
      <c r="E735" s="46" t="s">
        <v>789</v>
      </c>
      <c r="F735" s="46" t="s">
        <v>311</v>
      </c>
      <c r="G735" s="46" t="s">
        <v>1951</v>
      </c>
      <c r="H735" s="47"/>
      <c r="I735" s="47" t="s">
        <v>1872</v>
      </c>
      <c r="J735" s="48" t="s">
        <v>11</v>
      </c>
      <c r="K735" s="45" t="s">
        <v>11</v>
      </c>
      <c r="L735" s="49">
        <v>40000</v>
      </c>
      <c r="M735" s="50">
        <v>32030</v>
      </c>
      <c r="N735" s="51">
        <f t="shared" si="536"/>
        <v>0.80074999999999996</v>
      </c>
      <c r="O735" s="51" t="str">
        <f t="shared" si="534"/>
        <v>&gt;=80%-&lt;100%</v>
      </c>
      <c r="P735" s="50">
        <f t="shared" si="537"/>
        <v>34317.857142857138</v>
      </c>
      <c r="Q735" s="51">
        <f t="shared" si="535"/>
        <v>0.85794642857142844</v>
      </c>
      <c r="R735" s="57">
        <v>26000</v>
      </c>
      <c r="S735" s="53">
        <v>13545</v>
      </c>
      <c r="T735" s="54">
        <f t="shared" si="538"/>
        <v>0.52096153846153848</v>
      </c>
      <c r="U735" s="54"/>
      <c r="V735" s="53">
        <f t="shared" si="539"/>
        <v>14512.5</v>
      </c>
      <c r="W735" s="54"/>
    </row>
    <row r="736" spans="1:23" x14ac:dyDescent="0.3">
      <c r="A736" s="8" t="s">
        <v>571</v>
      </c>
      <c r="B736" s="5" t="s">
        <v>572</v>
      </c>
      <c r="C736" s="46" t="s">
        <v>2434</v>
      </c>
      <c r="D736" s="46" t="s">
        <v>2435</v>
      </c>
      <c r="E736" s="46" t="s">
        <v>574</v>
      </c>
      <c r="F736" s="46" t="s">
        <v>311</v>
      </c>
      <c r="G736" s="46" t="s">
        <v>1917</v>
      </c>
      <c r="H736" s="47"/>
      <c r="I736" s="47" t="s">
        <v>1872</v>
      </c>
      <c r="J736" s="48" t="s">
        <v>11</v>
      </c>
      <c r="K736" s="45" t="s">
        <v>11</v>
      </c>
      <c r="L736" s="49">
        <v>40000</v>
      </c>
      <c r="M736" s="50">
        <v>19085</v>
      </c>
      <c r="N736" s="51">
        <f t="shared" si="536"/>
        <v>0.47712500000000002</v>
      </c>
      <c r="O736" s="51" t="str">
        <f t="shared" si="534"/>
        <v>&gt;=20%-&lt;50%</v>
      </c>
      <c r="P736" s="50">
        <f t="shared" si="537"/>
        <v>20448.214285714286</v>
      </c>
      <c r="Q736" s="51">
        <f t="shared" si="535"/>
        <v>0.5112053571428572</v>
      </c>
      <c r="R736" s="57">
        <v>26000</v>
      </c>
      <c r="S736" s="53">
        <v>0</v>
      </c>
      <c r="T736" s="54">
        <f t="shared" si="538"/>
        <v>0</v>
      </c>
      <c r="U736" s="54"/>
      <c r="V736" s="53">
        <f t="shared" si="539"/>
        <v>0</v>
      </c>
      <c r="W736" s="54"/>
    </row>
    <row r="737" spans="1:23" x14ac:dyDescent="0.3">
      <c r="A737" s="8" t="s">
        <v>776</v>
      </c>
      <c r="B737" s="5" t="s">
        <v>777</v>
      </c>
      <c r="C737" s="46" t="s">
        <v>1839</v>
      </c>
      <c r="D737" s="46" t="s">
        <v>1840</v>
      </c>
      <c r="E737" s="46" t="s">
        <v>574</v>
      </c>
      <c r="F737" s="46" t="s">
        <v>311</v>
      </c>
      <c r="G737" s="46" t="s">
        <v>1945</v>
      </c>
      <c r="H737" s="47"/>
      <c r="I737" s="47" t="s">
        <v>1872</v>
      </c>
      <c r="J737" s="48"/>
      <c r="K737" s="45" t="s">
        <v>11</v>
      </c>
      <c r="L737" s="49"/>
      <c r="M737" s="50">
        <v>7120</v>
      </c>
      <c r="N737" s="51">
        <f t="shared" si="536"/>
        <v>2</v>
      </c>
      <c r="O737" s="51" t="str">
        <f t="shared" si="534"/>
        <v>120% equal &amp; above</v>
      </c>
      <c r="P737" s="50">
        <f t="shared" si="537"/>
        <v>7628.5714285714284</v>
      </c>
      <c r="Q737" s="51">
        <f t="shared" si="535"/>
        <v>2</v>
      </c>
      <c r="R737" s="57">
        <v>65683.51999999999</v>
      </c>
      <c r="S737" s="53">
        <v>41915</v>
      </c>
      <c r="T737" s="54">
        <f t="shared" si="538"/>
        <v>0.63813571501649136</v>
      </c>
      <c r="U737" s="54"/>
      <c r="V737" s="53">
        <f t="shared" si="539"/>
        <v>44908.928571428572</v>
      </c>
      <c r="W737" s="54"/>
    </row>
    <row r="738" spans="1:23" x14ac:dyDescent="0.3">
      <c r="A738" s="8" t="s">
        <v>776</v>
      </c>
      <c r="B738" s="5" t="s">
        <v>777</v>
      </c>
      <c r="C738" s="46" t="s">
        <v>2692</v>
      </c>
      <c r="D738" s="46" t="s">
        <v>217</v>
      </c>
      <c r="E738" s="46" t="s">
        <v>574</v>
      </c>
      <c r="F738" s="46" t="s">
        <v>311</v>
      </c>
      <c r="G738" s="46" t="s">
        <v>1943</v>
      </c>
      <c r="H738" s="47"/>
      <c r="I738" s="47" t="s">
        <v>1872</v>
      </c>
      <c r="J738" s="48" t="s">
        <v>11</v>
      </c>
      <c r="K738" s="45"/>
      <c r="L738" s="49">
        <v>65000</v>
      </c>
      <c r="M738" s="50">
        <v>21515</v>
      </c>
      <c r="N738" s="51">
        <f t="shared" ref="N738:N753" si="540">IFERROR(M738/L738,2)</f>
        <v>0.33100000000000002</v>
      </c>
      <c r="O738" s="51" t="str">
        <f t="shared" ref="O738:O752" si="541">IF(N738&gt;=120%, "120% equal &amp; above", IF(N738&gt;=100%,"&gt;=100%- &lt;120%",IF(N738&gt;=80%,"&gt;=80%-&lt;100%",IF(N738&gt;=50%,"&gt;=50%-&lt;80%",IF(N738&gt;=20%,"&gt;=20%-&lt;50%","&lt;20%")))))</f>
        <v>&gt;=20%-&lt;50%</v>
      </c>
      <c r="P738" s="50">
        <f t="shared" ref="P738:P753" si="542">M738/$B$3*$B$2</f>
        <v>23051.785714285714</v>
      </c>
      <c r="Q738" s="51">
        <f t="shared" ref="Q738:Q752" si="543">IFERROR(P738/L738,2)</f>
        <v>0.35464285714285715</v>
      </c>
      <c r="R738" s="57"/>
      <c r="S738" s="53">
        <v>8300</v>
      </c>
      <c r="T738" s="54">
        <f t="shared" ref="T738:T753" si="544">IFERROR(S738/R738,2)</f>
        <v>2</v>
      </c>
      <c r="U738" s="54"/>
      <c r="V738" s="53">
        <f t="shared" ref="V738:V753" si="545">S738/$B$3*$B$2</f>
        <v>8892.8571428571431</v>
      </c>
      <c r="W738" s="54"/>
    </row>
    <row r="739" spans="1:23" x14ac:dyDescent="0.3">
      <c r="A739" s="8" t="s">
        <v>415</v>
      </c>
      <c r="B739" s="5" t="s">
        <v>416</v>
      </c>
      <c r="C739" s="46" t="s">
        <v>1242</v>
      </c>
      <c r="D739" s="46" t="s">
        <v>1243</v>
      </c>
      <c r="E739" s="46" t="s">
        <v>310</v>
      </c>
      <c r="F739" s="46" t="s">
        <v>311</v>
      </c>
      <c r="G739" s="46" t="s">
        <v>1905</v>
      </c>
      <c r="H739" s="47"/>
      <c r="I739" s="47" t="s">
        <v>1872</v>
      </c>
      <c r="J739" s="48" t="s">
        <v>11</v>
      </c>
      <c r="K739" s="45"/>
      <c r="L739" s="49">
        <v>65000</v>
      </c>
      <c r="M739" s="50">
        <v>64875</v>
      </c>
      <c r="N739" s="51">
        <f t="shared" si="540"/>
        <v>0.99807692307692308</v>
      </c>
      <c r="O739" s="51" t="str">
        <f t="shared" si="541"/>
        <v>&gt;=80%-&lt;100%</v>
      </c>
      <c r="P739" s="50">
        <f t="shared" si="542"/>
        <v>69508.92857142858</v>
      </c>
      <c r="Q739" s="51">
        <f t="shared" si="543"/>
        <v>1.0693681318681321</v>
      </c>
      <c r="R739" s="57"/>
      <c r="S739" s="53">
        <v>18450</v>
      </c>
      <c r="T739" s="54">
        <f t="shared" si="544"/>
        <v>2</v>
      </c>
      <c r="U739" s="54"/>
      <c r="V739" s="53">
        <f t="shared" si="545"/>
        <v>19767.857142857145</v>
      </c>
      <c r="W739" s="54"/>
    </row>
    <row r="740" spans="1:23" x14ac:dyDescent="0.3">
      <c r="A740" s="8" t="s">
        <v>307</v>
      </c>
      <c r="B740" s="5" t="s">
        <v>308</v>
      </c>
      <c r="C740" s="46" t="s">
        <v>1340</v>
      </c>
      <c r="D740" s="46" t="s">
        <v>305</v>
      </c>
      <c r="E740" s="46" t="s">
        <v>310</v>
      </c>
      <c r="F740" s="46" t="s">
        <v>311</v>
      </c>
      <c r="G740" s="46" t="s">
        <v>1890</v>
      </c>
      <c r="H740" s="47"/>
      <c r="I740" s="47" t="s">
        <v>13</v>
      </c>
      <c r="J740" s="48" t="s">
        <v>11</v>
      </c>
      <c r="K740" s="45"/>
      <c r="L740" s="49">
        <v>65000</v>
      </c>
      <c r="M740" s="50">
        <v>112445</v>
      </c>
      <c r="N740" s="51">
        <f t="shared" si="540"/>
        <v>1.7299230769230769</v>
      </c>
      <c r="O740" s="51" t="str">
        <f t="shared" si="541"/>
        <v>120% equal &amp; above</v>
      </c>
      <c r="P740" s="50">
        <f t="shared" si="542"/>
        <v>120476.78571428572</v>
      </c>
      <c r="Q740" s="51">
        <f t="shared" si="543"/>
        <v>1.8534890109890112</v>
      </c>
      <c r="R740" s="57"/>
      <c r="S740" s="53">
        <v>89620</v>
      </c>
      <c r="T740" s="54">
        <f t="shared" si="544"/>
        <v>2</v>
      </c>
      <c r="U740" s="54"/>
      <c r="V740" s="53">
        <f t="shared" si="545"/>
        <v>96021.42857142858</v>
      </c>
      <c r="W740" s="54"/>
    </row>
    <row r="741" spans="1:23" x14ac:dyDescent="0.3">
      <c r="A741" s="8" t="s">
        <v>770</v>
      </c>
      <c r="B741" s="5" t="s">
        <v>771</v>
      </c>
      <c r="C741" s="46" t="s">
        <v>2320</v>
      </c>
      <c r="D741" s="46" t="s">
        <v>2321</v>
      </c>
      <c r="E741" s="46" t="s">
        <v>574</v>
      </c>
      <c r="F741" s="46" t="s">
        <v>311</v>
      </c>
      <c r="G741" s="46" t="s">
        <v>1960</v>
      </c>
      <c r="H741" s="47"/>
      <c r="I741" s="47" t="s">
        <v>1872</v>
      </c>
      <c r="J741" s="48" t="s">
        <v>11</v>
      </c>
      <c r="K741" s="45"/>
      <c r="L741" s="49">
        <v>65000</v>
      </c>
      <c r="M741" s="50">
        <v>63900</v>
      </c>
      <c r="N741" s="51">
        <f t="shared" si="540"/>
        <v>0.98307692307692307</v>
      </c>
      <c r="O741" s="51" t="str">
        <f t="shared" si="541"/>
        <v>&gt;=80%-&lt;100%</v>
      </c>
      <c r="P741" s="50">
        <f t="shared" si="542"/>
        <v>68464.285714285725</v>
      </c>
      <c r="Q741" s="51">
        <f t="shared" si="543"/>
        <v>1.0532967032967036</v>
      </c>
      <c r="R741" s="57"/>
      <c r="S741" s="53">
        <v>9900</v>
      </c>
      <c r="T741" s="54">
        <f t="shared" si="544"/>
        <v>2</v>
      </c>
      <c r="U741" s="54"/>
      <c r="V741" s="53">
        <f t="shared" si="545"/>
        <v>10607.142857142857</v>
      </c>
      <c r="W741" s="54"/>
    </row>
    <row r="742" spans="1:23" x14ac:dyDescent="0.3">
      <c r="A742" s="8" t="s">
        <v>307</v>
      </c>
      <c r="B742" s="5" t="s">
        <v>308</v>
      </c>
      <c r="C742" s="46" t="s">
        <v>329</v>
      </c>
      <c r="D742" s="46" t="s">
        <v>330</v>
      </c>
      <c r="E742" s="46" t="s">
        <v>310</v>
      </c>
      <c r="F742" s="46" t="s">
        <v>311</v>
      </c>
      <c r="G742" s="46" t="s">
        <v>1894</v>
      </c>
      <c r="H742" s="47"/>
      <c r="I742" s="47" t="s">
        <v>1872</v>
      </c>
      <c r="J742" s="48" t="s">
        <v>11</v>
      </c>
      <c r="K742" s="45"/>
      <c r="L742" s="49">
        <v>65000</v>
      </c>
      <c r="M742" s="50">
        <v>64885</v>
      </c>
      <c r="N742" s="51">
        <f t="shared" si="540"/>
        <v>0.99823076923076925</v>
      </c>
      <c r="O742" s="51" t="str">
        <f t="shared" si="541"/>
        <v>&gt;=80%-&lt;100%</v>
      </c>
      <c r="P742" s="50">
        <f t="shared" si="542"/>
        <v>69519.642857142855</v>
      </c>
      <c r="Q742" s="51">
        <f t="shared" si="543"/>
        <v>1.069532967032967</v>
      </c>
      <c r="R742" s="57"/>
      <c r="S742" s="53">
        <v>6570</v>
      </c>
      <c r="T742" s="54">
        <f t="shared" si="544"/>
        <v>2</v>
      </c>
      <c r="U742" s="54"/>
      <c r="V742" s="53">
        <f t="shared" si="545"/>
        <v>7039.2857142857138</v>
      </c>
      <c r="W742" s="54"/>
    </row>
    <row r="743" spans="1:23" x14ac:dyDescent="0.3">
      <c r="A743" s="8" t="s">
        <v>428</v>
      </c>
      <c r="B743" s="5" t="s">
        <v>429</v>
      </c>
      <c r="C743" s="46" t="s">
        <v>2525</v>
      </c>
      <c r="D743" s="46" t="s">
        <v>2526</v>
      </c>
      <c r="E743" s="46" t="s">
        <v>310</v>
      </c>
      <c r="F743" s="46" t="s">
        <v>311</v>
      </c>
      <c r="G743" s="46" t="s">
        <v>1959</v>
      </c>
      <c r="H743" s="47"/>
      <c r="I743" s="47" t="s">
        <v>1872</v>
      </c>
      <c r="J743" s="48" t="s">
        <v>11</v>
      </c>
      <c r="K743" s="45"/>
      <c r="L743" s="49">
        <v>65000</v>
      </c>
      <c r="M743" s="50">
        <v>65430</v>
      </c>
      <c r="N743" s="51">
        <f t="shared" si="540"/>
        <v>1.0066153846153847</v>
      </c>
      <c r="O743" s="51" t="str">
        <f t="shared" si="541"/>
        <v>&gt;=100%- &lt;120%</v>
      </c>
      <c r="P743" s="50">
        <f t="shared" si="542"/>
        <v>70103.57142857142</v>
      </c>
      <c r="Q743" s="51">
        <f t="shared" si="543"/>
        <v>1.0785164835164833</v>
      </c>
      <c r="R743" s="57"/>
      <c r="S743" s="53">
        <v>0</v>
      </c>
      <c r="T743" s="54">
        <f t="shared" si="544"/>
        <v>2</v>
      </c>
      <c r="U743" s="54"/>
      <c r="V743" s="53">
        <f t="shared" si="545"/>
        <v>0</v>
      </c>
      <c r="W743" s="54"/>
    </row>
    <row r="744" spans="1:23" x14ac:dyDescent="0.3">
      <c r="A744" s="8" t="s">
        <v>685</v>
      </c>
      <c r="B744" s="5" t="s">
        <v>686</v>
      </c>
      <c r="C744" s="46" t="s">
        <v>695</v>
      </c>
      <c r="D744" s="46" t="s">
        <v>696</v>
      </c>
      <c r="E744" s="46" t="s">
        <v>311</v>
      </c>
      <c r="F744" s="46" t="s">
        <v>311</v>
      </c>
      <c r="G744" s="46" t="s">
        <v>1932</v>
      </c>
      <c r="H744" s="47"/>
      <c r="I744" s="47" t="s">
        <v>1872</v>
      </c>
      <c r="J744" s="48" t="s">
        <v>11</v>
      </c>
      <c r="K744" s="45"/>
      <c r="L744" s="49">
        <v>65000</v>
      </c>
      <c r="M744" s="50">
        <v>56840</v>
      </c>
      <c r="N744" s="51">
        <f t="shared" si="540"/>
        <v>0.87446153846153851</v>
      </c>
      <c r="O744" s="51" t="str">
        <f t="shared" si="541"/>
        <v>&gt;=80%-&lt;100%</v>
      </c>
      <c r="P744" s="50">
        <f t="shared" si="542"/>
        <v>60900</v>
      </c>
      <c r="Q744" s="51">
        <f t="shared" si="543"/>
        <v>0.93692307692307697</v>
      </c>
      <c r="R744" s="57"/>
      <c r="S744" s="53">
        <v>0</v>
      </c>
      <c r="T744" s="54">
        <f t="shared" si="544"/>
        <v>2</v>
      </c>
      <c r="U744" s="54"/>
      <c r="V744" s="53">
        <f t="shared" si="545"/>
        <v>0</v>
      </c>
      <c r="W744" s="54"/>
    </row>
    <row r="745" spans="1:23" x14ac:dyDescent="0.3">
      <c r="A745" s="8" t="s">
        <v>415</v>
      </c>
      <c r="B745" s="5" t="s">
        <v>416</v>
      </c>
      <c r="C745" s="46" t="s">
        <v>451</v>
      </c>
      <c r="D745" s="46" t="s">
        <v>452</v>
      </c>
      <c r="E745" s="46" t="s">
        <v>310</v>
      </c>
      <c r="F745" s="46" t="s">
        <v>311</v>
      </c>
      <c r="G745" s="46" t="s">
        <v>1907</v>
      </c>
      <c r="H745" s="47"/>
      <c r="I745" s="47" t="s">
        <v>1872</v>
      </c>
      <c r="J745" s="48" t="s">
        <v>11</v>
      </c>
      <c r="K745" s="45" t="s">
        <v>11</v>
      </c>
      <c r="L745" s="49">
        <v>35000</v>
      </c>
      <c r="M745" s="50">
        <v>71025</v>
      </c>
      <c r="N745" s="51">
        <f t="shared" si="540"/>
        <v>2.0292857142857144</v>
      </c>
      <c r="O745" s="51" t="str">
        <f t="shared" si="541"/>
        <v>120% equal &amp; above</v>
      </c>
      <c r="P745" s="50">
        <f t="shared" si="542"/>
        <v>76098.214285714275</v>
      </c>
      <c r="Q745" s="51">
        <f t="shared" si="543"/>
        <v>2.1742346938775508</v>
      </c>
      <c r="R745" s="57">
        <v>30000</v>
      </c>
      <c r="S745" s="53">
        <v>35455</v>
      </c>
      <c r="T745" s="54">
        <f t="shared" si="544"/>
        <v>1.1818333333333333</v>
      </c>
      <c r="U745" s="54"/>
      <c r="V745" s="53">
        <f t="shared" si="545"/>
        <v>37987.5</v>
      </c>
      <c r="W745" s="54"/>
    </row>
    <row r="746" spans="1:23" x14ac:dyDescent="0.3">
      <c r="A746" s="8" t="s">
        <v>785</v>
      </c>
      <c r="B746" s="5" t="s">
        <v>786</v>
      </c>
      <c r="C746" s="46" t="s">
        <v>908</v>
      </c>
      <c r="D746" s="46" t="s">
        <v>909</v>
      </c>
      <c r="E746" s="46" t="s">
        <v>789</v>
      </c>
      <c r="F746" s="46" t="s">
        <v>311</v>
      </c>
      <c r="G746" s="46" t="s">
        <v>1946</v>
      </c>
      <c r="H746" s="47"/>
      <c r="I746" s="47" t="s">
        <v>1872</v>
      </c>
      <c r="J746" s="48" t="s">
        <v>11</v>
      </c>
      <c r="K746" s="45" t="s">
        <v>11</v>
      </c>
      <c r="L746" s="49">
        <v>35000</v>
      </c>
      <c r="M746" s="50">
        <v>56500</v>
      </c>
      <c r="N746" s="51">
        <f t="shared" si="540"/>
        <v>1.6142857142857143</v>
      </c>
      <c r="O746" s="51" t="str">
        <f t="shared" si="541"/>
        <v>120% equal &amp; above</v>
      </c>
      <c r="P746" s="50">
        <f t="shared" si="542"/>
        <v>60535.71428571429</v>
      </c>
      <c r="Q746" s="51">
        <f t="shared" si="543"/>
        <v>1.7295918367346941</v>
      </c>
      <c r="R746" s="57">
        <v>30000</v>
      </c>
      <c r="S746" s="53">
        <v>16065</v>
      </c>
      <c r="T746" s="54">
        <f t="shared" si="544"/>
        <v>0.53549999999999998</v>
      </c>
      <c r="U746" s="54"/>
      <c r="V746" s="53">
        <f t="shared" si="545"/>
        <v>17212.5</v>
      </c>
      <c r="W746" s="54"/>
    </row>
    <row r="747" spans="1:23" x14ac:dyDescent="0.3">
      <c r="A747" s="8" t="s">
        <v>785</v>
      </c>
      <c r="B747" s="5" t="s">
        <v>786</v>
      </c>
      <c r="C747" s="46" t="s">
        <v>1762</v>
      </c>
      <c r="D747" s="46" t="s">
        <v>222</v>
      </c>
      <c r="E747" s="46" t="s">
        <v>789</v>
      </c>
      <c r="F747" s="46" t="s">
        <v>311</v>
      </c>
      <c r="G747" s="46" t="s">
        <v>1947</v>
      </c>
      <c r="H747" s="47"/>
      <c r="I747" s="47" t="s">
        <v>1872</v>
      </c>
      <c r="J747" s="48" t="s">
        <v>11</v>
      </c>
      <c r="K747" s="45" t="s">
        <v>11</v>
      </c>
      <c r="L747" s="49">
        <v>30000</v>
      </c>
      <c r="M747" s="50">
        <v>37120</v>
      </c>
      <c r="N747" s="51">
        <f t="shared" si="540"/>
        <v>1.2373333333333334</v>
      </c>
      <c r="O747" s="51" t="str">
        <f t="shared" si="541"/>
        <v>120% equal &amp; above</v>
      </c>
      <c r="P747" s="50">
        <f t="shared" si="542"/>
        <v>39771.428571428572</v>
      </c>
      <c r="Q747" s="51">
        <f t="shared" si="543"/>
        <v>1.3257142857142858</v>
      </c>
      <c r="R747" s="57">
        <v>35000</v>
      </c>
      <c r="S747" s="53">
        <v>0</v>
      </c>
      <c r="T747" s="54">
        <f t="shared" si="544"/>
        <v>0</v>
      </c>
      <c r="U747" s="54"/>
      <c r="V747" s="53">
        <f t="shared" si="545"/>
        <v>0</v>
      </c>
      <c r="W747" s="54"/>
    </row>
    <row r="748" spans="1:23" x14ac:dyDescent="0.3">
      <c r="A748" s="8" t="s">
        <v>785</v>
      </c>
      <c r="B748" s="5" t="s">
        <v>786</v>
      </c>
      <c r="C748" s="46" t="s">
        <v>793</v>
      </c>
      <c r="D748" s="46" t="s">
        <v>794</v>
      </c>
      <c r="E748" s="46" t="s">
        <v>789</v>
      </c>
      <c r="F748" s="46" t="s">
        <v>311</v>
      </c>
      <c r="G748" s="46" t="s">
        <v>1947</v>
      </c>
      <c r="H748" s="47"/>
      <c r="I748" s="47" t="s">
        <v>1872</v>
      </c>
      <c r="J748" s="48" t="s">
        <v>11</v>
      </c>
      <c r="K748" s="45" t="s">
        <v>11</v>
      </c>
      <c r="L748" s="49">
        <v>35000</v>
      </c>
      <c r="M748" s="50">
        <v>34160</v>
      </c>
      <c r="N748" s="51">
        <f t="shared" si="540"/>
        <v>0.97599999999999998</v>
      </c>
      <c r="O748" s="51" t="str">
        <f t="shared" si="541"/>
        <v>&gt;=80%-&lt;100%</v>
      </c>
      <c r="P748" s="50">
        <f t="shared" si="542"/>
        <v>36600</v>
      </c>
      <c r="Q748" s="51">
        <f t="shared" si="543"/>
        <v>1.0457142857142858</v>
      </c>
      <c r="R748" s="57">
        <v>30000</v>
      </c>
      <c r="S748" s="53">
        <v>8040</v>
      </c>
      <c r="T748" s="54">
        <f t="shared" si="544"/>
        <v>0.26800000000000002</v>
      </c>
      <c r="U748" s="54"/>
      <c r="V748" s="53">
        <f t="shared" si="545"/>
        <v>8614.2857142857156</v>
      </c>
      <c r="W748" s="54"/>
    </row>
    <row r="749" spans="1:23" x14ac:dyDescent="0.3">
      <c r="A749" s="8" t="s">
        <v>770</v>
      </c>
      <c r="B749" s="5" t="s">
        <v>771</v>
      </c>
      <c r="C749" s="46" t="s">
        <v>2379</v>
      </c>
      <c r="D749" s="46" t="s">
        <v>97</v>
      </c>
      <c r="E749" s="46" t="s">
        <v>574</v>
      </c>
      <c r="F749" s="46" t="s">
        <v>311</v>
      </c>
      <c r="G749" s="46" t="s">
        <v>1965</v>
      </c>
      <c r="H749" s="47"/>
      <c r="I749" s="47" t="s">
        <v>1872</v>
      </c>
      <c r="J749" s="48" t="s">
        <v>11</v>
      </c>
      <c r="K749" s="45" t="s">
        <v>11</v>
      </c>
      <c r="L749" s="49">
        <v>35000</v>
      </c>
      <c r="M749" s="50">
        <v>970</v>
      </c>
      <c r="N749" s="51">
        <f t="shared" si="540"/>
        <v>2.7714285714285716E-2</v>
      </c>
      <c r="O749" s="51" t="str">
        <f t="shared" si="541"/>
        <v>&lt;20%</v>
      </c>
      <c r="P749" s="50">
        <f t="shared" si="542"/>
        <v>1039.2857142857144</v>
      </c>
      <c r="Q749" s="51">
        <f t="shared" si="543"/>
        <v>2.9693877551020414E-2</v>
      </c>
      <c r="R749" s="57">
        <v>30000</v>
      </c>
      <c r="S749" s="53">
        <v>0</v>
      </c>
      <c r="T749" s="54">
        <f t="shared" si="544"/>
        <v>0</v>
      </c>
      <c r="U749" s="54"/>
      <c r="V749" s="53">
        <f t="shared" si="545"/>
        <v>0</v>
      </c>
      <c r="W749" s="54"/>
    </row>
    <row r="750" spans="1:23" x14ac:dyDescent="0.3">
      <c r="A750" s="8" t="s">
        <v>571</v>
      </c>
      <c r="B750" s="5" t="s">
        <v>572</v>
      </c>
      <c r="C750" s="46" t="s">
        <v>2055</v>
      </c>
      <c r="D750" s="46" t="s">
        <v>2056</v>
      </c>
      <c r="E750" s="46" t="s">
        <v>574</v>
      </c>
      <c r="F750" s="46" t="s">
        <v>311</v>
      </c>
      <c r="G750" s="46" t="s">
        <v>1889</v>
      </c>
      <c r="H750" s="47"/>
      <c r="I750" s="47" t="s">
        <v>1872</v>
      </c>
      <c r="J750" s="48" t="s">
        <v>11</v>
      </c>
      <c r="K750" s="45" t="s">
        <v>11</v>
      </c>
      <c r="L750" s="49">
        <v>25000</v>
      </c>
      <c r="M750" s="50">
        <v>39635</v>
      </c>
      <c r="N750" s="51">
        <f t="shared" si="540"/>
        <v>1.5853999999999999</v>
      </c>
      <c r="O750" s="51" t="str">
        <f t="shared" si="541"/>
        <v>120% equal &amp; above</v>
      </c>
      <c r="P750" s="50">
        <f t="shared" si="542"/>
        <v>42466.071428571428</v>
      </c>
      <c r="Q750" s="51">
        <f t="shared" si="543"/>
        <v>1.6986428571428571</v>
      </c>
      <c r="R750" s="57">
        <v>40000</v>
      </c>
      <c r="S750" s="53">
        <v>29810</v>
      </c>
      <c r="T750" s="54">
        <f t="shared" si="544"/>
        <v>0.74524999999999997</v>
      </c>
      <c r="U750" s="54"/>
      <c r="V750" s="53">
        <f t="shared" si="545"/>
        <v>31939.285714285714</v>
      </c>
      <c r="W750" s="54"/>
    </row>
    <row r="751" spans="1:23" x14ac:dyDescent="0.3">
      <c r="A751" s="8" t="s">
        <v>428</v>
      </c>
      <c r="B751" s="5" t="s">
        <v>429</v>
      </c>
      <c r="C751" s="46" t="s">
        <v>2039</v>
      </c>
      <c r="D751" s="46" t="s">
        <v>35</v>
      </c>
      <c r="E751" s="46" t="s">
        <v>310</v>
      </c>
      <c r="F751" s="46" t="s">
        <v>311</v>
      </c>
      <c r="G751" s="46" t="s">
        <v>1908</v>
      </c>
      <c r="H751" s="47"/>
      <c r="I751" s="47" t="s">
        <v>1872</v>
      </c>
      <c r="J751" s="48" t="s">
        <v>11</v>
      </c>
      <c r="K751" s="45" t="s">
        <v>11</v>
      </c>
      <c r="L751" s="49">
        <v>30000</v>
      </c>
      <c r="M751" s="50">
        <v>18660</v>
      </c>
      <c r="N751" s="51">
        <f t="shared" si="540"/>
        <v>0.622</v>
      </c>
      <c r="O751" s="51" t="str">
        <f t="shared" si="541"/>
        <v>&gt;=50%-&lt;80%</v>
      </c>
      <c r="P751" s="50">
        <f t="shared" si="542"/>
        <v>19992.857142857145</v>
      </c>
      <c r="Q751" s="51">
        <f t="shared" si="543"/>
        <v>0.66642857142857148</v>
      </c>
      <c r="R751" s="57">
        <v>35000</v>
      </c>
      <c r="S751" s="53">
        <v>18510</v>
      </c>
      <c r="T751" s="54">
        <f t="shared" si="544"/>
        <v>0.5288571428571428</v>
      </c>
      <c r="U751" s="54"/>
      <c r="V751" s="53">
        <f t="shared" si="545"/>
        <v>19832.142857142855</v>
      </c>
      <c r="W751" s="54"/>
    </row>
    <row r="752" spans="1:23" x14ac:dyDescent="0.3">
      <c r="A752" s="8" t="s">
        <v>680</v>
      </c>
      <c r="B752" s="5" t="s">
        <v>681</v>
      </c>
      <c r="C752" s="46" t="s">
        <v>2568</v>
      </c>
      <c r="D752" s="46" t="s">
        <v>2569</v>
      </c>
      <c r="E752" s="46" t="s">
        <v>311</v>
      </c>
      <c r="F752" s="46" t="s">
        <v>311</v>
      </c>
      <c r="G752" s="46" t="s">
        <v>1934</v>
      </c>
      <c r="H752" s="47"/>
      <c r="I752" s="47" t="s">
        <v>1872</v>
      </c>
      <c r="J752" s="48"/>
      <c r="K752" s="45" t="s">
        <v>11</v>
      </c>
      <c r="L752" s="49"/>
      <c r="M752" s="50">
        <v>26880</v>
      </c>
      <c r="N752" s="51">
        <f t="shared" si="540"/>
        <v>2</v>
      </c>
      <c r="O752" s="51" t="str">
        <f t="shared" si="541"/>
        <v>120% equal &amp; above</v>
      </c>
      <c r="P752" s="50">
        <f t="shared" si="542"/>
        <v>28800</v>
      </c>
      <c r="Q752" s="51">
        <f t="shared" si="543"/>
        <v>2</v>
      </c>
      <c r="R752" s="57">
        <v>65000</v>
      </c>
      <c r="S752" s="53">
        <v>40920</v>
      </c>
      <c r="T752" s="54">
        <f t="shared" si="544"/>
        <v>0.62953846153846149</v>
      </c>
      <c r="U752" s="54"/>
      <c r="V752" s="53">
        <f t="shared" si="545"/>
        <v>43842.857142857138</v>
      </c>
      <c r="W752" s="54"/>
    </row>
    <row r="753" spans="1:23" x14ac:dyDescent="0.3">
      <c r="A753" s="8" t="s">
        <v>776</v>
      </c>
      <c r="B753" s="5" t="s">
        <v>777</v>
      </c>
      <c r="C753" s="46" t="s">
        <v>1584</v>
      </c>
      <c r="D753" s="46" t="s">
        <v>1585</v>
      </c>
      <c r="E753" s="46" t="s">
        <v>574</v>
      </c>
      <c r="F753" s="46" t="s">
        <v>311</v>
      </c>
      <c r="G753" s="46" t="s">
        <v>1945</v>
      </c>
      <c r="H753" s="47"/>
      <c r="I753" s="47" t="s">
        <v>1872</v>
      </c>
      <c r="J753" s="48"/>
      <c r="K753" s="45" t="s">
        <v>11</v>
      </c>
      <c r="L753" s="49"/>
      <c r="M753" s="50">
        <v>30610</v>
      </c>
      <c r="N753" s="51">
        <f t="shared" si="540"/>
        <v>2</v>
      </c>
      <c r="O753" s="51" t="str">
        <f t="shared" ref="O753:O755" si="546">IF(N753&gt;=120%, "120% equal &amp; above", IF(N753&gt;=100%,"&gt;=100%- &lt;120%",IF(N753&gt;=80%,"&gt;=80%-&lt;100%",IF(N753&gt;=50%,"&gt;=50%-&lt;80%",IF(N753&gt;=20%,"&gt;=20%-&lt;50%","&lt;20%")))))</f>
        <v>120% equal &amp; above</v>
      </c>
      <c r="P753" s="50">
        <f t="shared" si="542"/>
        <v>32796.428571428572</v>
      </c>
      <c r="Q753" s="51">
        <f t="shared" ref="Q753:Q755" si="547">IFERROR(P753/L753,2)</f>
        <v>2</v>
      </c>
      <c r="R753" s="57">
        <v>65000</v>
      </c>
      <c r="S753" s="53">
        <v>0</v>
      </c>
      <c r="T753" s="54">
        <f t="shared" si="544"/>
        <v>0</v>
      </c>
      <c r="U753" s="54"/>
      <c r="V753" s="53">
        <f t="shared" si="545"/>
        <v>0</v>
      </c>
      <c r="W753" s="54"/>
    </row>
    <row r="754" spans="1:23" x14ac:dyDescent="0.3">
      <c r="A754" s="8" t="s">
        <v>680</v>
      </c>
      <c r="B754" s="5" t="s">
        <v>681</v>
      </c>
      <c r="C754" s="46" t="s">
        <v>1312</v>
      </c>
      <c r="D754" s="46" t="s">
        <v>1313</v>
      </c>
      <c r="E754" s="46" t="s">
        <v>311</v>
      </c>
      <c r="F754" s="46" t="s">
        <v>311</v>
      </c>
      <c r="G754" s="46" t="s">
        <v>1930</v>
      </c>
      <c r="H754" s="47"/>
      <c r="I754" s="47" t="s">
        <v>1872</v>
      </c>
      <c r="J754" s="48" t="s">
        <v>11</v>
      </c>
      <c r="K754" s="45"/>
      <c r="L754" s="49">
        <v>64675</v>
      </c>
      <c r="M754" s="50">
        <v>60670</v>
      </c>
      <c r="N754" s="51">
        <f t="shared" ref="N754:N755" si="548">IFERROR(M754/L754,2)</f>
        <v>0.93807499033629682</v>
      </c>
      <c r="O754" s="51" t="str">
        <f t="shared" si="546"/>
        <v>&gt;=80%-&lt;100%</v>
      </c>
      <c r="P754" s="50">
        <f t="shared" ref="P754:P755" si="549">M754/$B$3*$B$2</f>
        <v>65003.571428571428</v>
      </c>
      <c r="Q754" s="51">
        <f t="shared" si="547"/>
        <v>1.0050803467888896</v>
      </c>
      <c r="R754" s="57"/>
      <c r="S754" s="53">
        <v>14700</v>
      </c>
      <c r="T754" s="54">
        <f t="shared" ref="T754:T755" si="550">IFERROR(S754/R754,2)</f>
        <v>2</v>
      </c>
      <c r="U754" s="54"/>
      <c r="V754" s="53">
        <f t="shared" ref="V754:V755" si="551">S754/$B$3*$B$2</f>
        <v>15750</v>
      </c>
      <c r="W754" s="54"/>
    </row>
    <row r="755" spans="1:23" x14ac:dyDescent="0.3">
      <c r="A755" s="8" t="s">
        <v>680</v>
      </c>
      <c r="B755" s="5" t="s">
        <v>681</v>
      </c>
      <c r="C755" s="46" t="s">
        <v>2542</v>
      </c>
      <c r="D755" s="46" t="s">
        <v>2543</v>
      </c>
      <c r="E755" s="46" t="s">
        <v>311</v>
      </c>
      <c r="F755" s="46" t="s">
        <v>311</v>
      </c>
      <c r="G755" s="46" t="s">
        <v>1930</v>
      </c>
      <c r="H755" s="47"/>
      <c r="I755" s="47" t="s">
        <v>1872</v>
      </c>
      <c r="J755" s="48" t="s">
        <v>11</v>
      </c>
      <c r="K755" s="45"/>
      <c r="L755" s="49">
        <v>63281.250000000007</v>
      </c>
      <c r="M755" s="50">
        <v>67635</v>
      </c>
      <c r="N755" s="51">
        <f t="shared" si="548"/>
        <v>1.0688</v>
      </c>
      <c r="O755" s="51" t="str">
        <f t="shared" si="546"/>
        <v>&gt;=100%- &lt;120%</v>
      </c>
      <c r="P755" s="50">
        <f t="shared" si="549"/>
        <v>72466.07142857142</v>
      </c>
      <c r="Q755" s="51">
        <f t="shared" si="547"/>
        <v>1.1451428571428568</v>
      </c>
      <c r="R755" s="57"/>
      <c r="S755" s="53">
        <v>0</v>
      </c>
      <c r="T755" s="54">
        <f t="shared" si="550"/>
        <v>2</v>
      </c>
      <c r="U755" s="54"/>
      <c r="V755" s="53">
        <f t="shared" si="551"/>
        <v>0</v>
      </c>
      <c r="W755" s="54"/>
    </row>
    <row r="756" spans="1:23" x14ac:dyDescent="0.3">
      <c r="A756" s="8" t="s">
        <v>469</v>
      </c>
      <c r="B756" s="5" t="s">
        <v>470</v>
      </c>
      <c r="C756" s="46" t="s">
        <v>1338</v>
      </c>
      <c r="D756" s="46" t="s">
        <v>1339</v>
      </c>
      <c r="E756" s="46" t="s">
        <v>473</v>
      </c>
      <c r="F756" s="46" t="s">
        <v>311</v>
      </c>
      <c r="G756" s="46" t="s">
        <v>1910</v>
      </c>
      <c r="H756" s="47"/>
      <c r="I756" s="47" t="s">
        <v>1872</v>
      </c>
      <c r="J756" s="48" t="s">
        <v>11</v>
      </c>
      <c r="K756" s="45"/>
      <c r="L756" s="49">
        <v>62895.825000000004</v>
      </c>
      <c r="M756" s="50">
        <v>26940</v>
      </c>
      <c r="N756" s="51">
        <f t="shared" ref="N756:N767" si="552">IFERROR(M756/L756,2)</f>
        <v>0.42832731743323182</v>
      </c>
      <c r="O756" s="51" t="str">
        <f t="shared" ref="O756:O767" si="553">IF(N756&gt;=120%, "120% equal &amp; above", IF(N756&gt;=100%,"&gt;=100%- &lt;120%",IF(N756&gt;=80%,"&gt;=80%-&lt;100%",IF(N756&gt;=50%,"&gt;=50%-&lt;80%",IF(N756&gt;=20%,"&gt;=20%-&lt;50%","&lt;20%")))))</f>
        <v>&gt;=20%-&lt;50%</v>
      </c>
      <c r="P756" s="50">
        <f t="shared" ref="P756:P767" si="554">M756/$B$3*$B$2</f>
        <v>28864.285714285714</v>
      </c>
      <c r="Q756" s="51">
        <f t="shared" ref="Q756:Q767" si="555">IFERROR(P756/L756,2)</f>
        <v>0.4589221258213198</v>
      </c>
      <c r="R756" s="57"/>
      <c r="S756" s="53">
        <v>51225</v>
      </c>
      <c r="T756" s="54">
        <f t="shared" ref="T756:T767" si="556">IFERROR(S756/R756,2)</f>
        <v>2</v>
      </c>
      <c r="U756" s="54"/>
      <c r="V756" s="53">
        <f t="shared" ref="V756:V767" si="557">S756/$B$3*$B$2</f>
        <v>54883.928571428572</v>
      </c>
      <c r="W756" s="54"/>
    </row>
    <row r="757" spans="1:23" x14ac:dyDescent="0.3">
      <c r="A757" s="8" t="s">
        <v>701</v>
      </c>
      <c r="B757" s="5" t="s">
        <v>300</v>
      </c>
      <c r="C757" s="46" t="s">
        <v>744</v>
      </c>
      <c r="D757" s="46" t="s">
        <v>54</v>
      </c>
      <c r="E757" s="46" t="s">
        <v>473</v>
      </c>
      <c r="F757" s="46" t="s">
        <v>311</v>
      </c>
      <c r="G757" s="46" t="s">
        <v>2766</v>
      </c>
      <c r="H757" s="47"/>
      <c r="I757" s="47" t="s">
        <v>1872</v>
      </c>
      <c r="J757" s="48" t="s">
        <v>11</v>
      </c>
      <c r="K757" s="45"/>
      <c r="L757" s="49">
        <v>62716.950000000004</v>
      </c>
      <c r="M757" s="50">
        <v>36710</v>
      </c>
      <c r="N757" s="51">
        <f t="shared" si="552"/>
        <v>0.58532820872188451</v>
      </c>
      <c r="O757" s="51" t="str">
        <f t="shared" si="553"/>
        <v>&gt;=50%-&lt;80%</v>
      </c>
      <c r="P757" s="50">
        <f t="shared" si="554"/>
        <v>39332.142857142862</v>
      </c>
      <c r="Q757" s="51">
        <f t="shared" si="555"/>
        <v>0.62713736648773355</v>
      </c>
      <c r="R757" s="57"/>
      <c r="S757" s="53">
        <v>0</v>
      </c>
      <c r="T757" s="54">
        <f t="shared" si="556"/>
        <v>2</v>
      </c>
      <c r="U757" s="54"/>
      <c r="V757" s="53">
        <f t="shared" si="557"/>
        <v>0</v>
      </c>
      <c r="W757" s="54"/>
    </row>
    <row r="758" spans="1:23" x14ac:dyDescent="0.3">
      <c r="A758" s="8" t="s">
        <v>585</v>
      </c>
      <c r="B758" s="5" t="s">
        <v>586</v>
      </c>
      <c r="C758" s="46" t="s">
        <v>1028</v>
      </c>
      <c r="D758" s="46" t="s">
        <v>1029</v>
      </c>
      <c r="E758" s="46" t="s">
        <v>589</v>
      </c>
      <c r="F758" s="46" t="s">
        <v>311</v>
      </c>
      <c r="G758" s="46" t="s">
        <v>1920</v>
      </c>
      <c r="H758" s="47"/>
      <c r="I758" s="47" t="s">
        <v>1872</v>
      </c>
      <c r="J758" s="48" t="s">
        <v>11</v>
      </c>
      <c r="K758" s="45"/>
      <c r="L758" s="49">
        <v>62291.700000000004</v>
      </c>
      <c r="M758" s="50">
        <v>68995</v>
      </c>
      <c r="N758" s="51">
        <f t="shared" si="552"/>
        <v>1.1076114474320014</v>
      </c>
      <c r="O758" s="51" t="str">
        <f t="shared" si="553"/>
        <v>&gt;=100%- &lt;120%</v>
      </c>
      <c r="P758" s="50">
        <f t="shared" si="554"/>
        <v>73923.214285714275</v>
      </c>
      <c r="Q758" s="51">
        <f t="shared" si="555"/>
        <v>1.1867265508200011</v>
      </c>
      <c r="R758" s="57"/>
      <c r="S758" s="53">
        <v>4050</v>
      </c>
      <c r="T758" s="54">
        <f t="shared" si="556"/>
        <v>2</v>
      </c>
      <c r="U758" s="54"/>
      <c r="V758" s="53">
        <f t="shared" si="557"/>
        <v>4339.2857142857138</v>
      </c>
      <c r="W758" s="54"/>
    </row>
    <row r="759" spans="1:23" x14ac:dyDescent="0.3">
      <c r="A759" s="8" t="s">
        <v>776</v>
      </c>
      <c r="B759" s="5" t="s">
        <v>777</v>
      </c>
      <c r="C759" s="46" t="s">
        <v>1617</v>
      </c>
      <c r="D759" s="46" t="s">
        <v>1618</v>
      </c>
      <c r="E759" s="46" t="s">
        <v>574</v>
      </c>
      <c r="F759" s="46" t="s">
        <v>311</v>
      </c>
      <c r="G759" s="46" t="s">
        <v>1942</v>
      </c>
      <c r="H759" s="47"/>
      <c r="I759" s="47" t="s">
        <v>1872</v>
      </c>
      <c r="J759" s="48" t="s">
        <v>11</v>
      </c>
      <c r="K759" s="45" t="s">
        <v>11</v>
      </c>
      <c r="L759" s="49">
        <v>35000</v>
      </c>
      <c r="M759" s="50">
        <v>41420</v>
      </c>
      <c r="N759" s="51">
        <f t="shared" si="552"/>
        <v>1.1834285714285715</v>
      </c>
      <c r="O759" s="51" t="str">
        <f t="shared" si="553"/>
        <v>&gt;=100%- &lt;120%</v>
      </c>
      <c r="P759" s="50">
        <f t="shared" si="554"/>
        <v>44378.571428571428</v>
      </c>
      <c r="Q759" s="51">
        <f t="shared" si="555"/>
        <v>1.2679591836734694</v>
      </c>
      <c r="R759" s="57">
        <v>26730</v>
      </c>
      <c r="S759" s="53">
        <v>55295</v>
      </c>
      <c r="T759" s="54">
        <f t="shared" si="556"/>
        <v>2.0686494575383465</v>
      </c>
      <c r="U759" s="54"/>
      <c r="V759" s="53">
        <f t="shared" si="557"/>
        <v>59244.642857142862</v>
      </c>
      <c r="W759" s="54"/>
    </row>
    <row r="760" spans="1:23" x14ac:dyDescent="0.3">
      <c r="A760" s="8" t="s">
        <v>785</v>
      </c>
      <c r="B760" s="5" t="s">
        <v>786</v>
      </c>
      <c r="C760" s="46" t="s">
        <v>1271</v>
      </c>
      <c r="D760" s="46" t="s">
        <v>1272</v>
      </c>
      <c r="E760" s="46" t="s">
        <v>789</v>
      </c>
      <c r="F760" s="46" t="s">
        <v>311</v>
      </c>
      <c r="G760" s="46" t="s">
        <v>1950</v>
      </c>
      <c r="H760" s="47"/>
      <c r="I760" s="47" t="s">
        <v>1872</v>
      </c>
      <c r="J760" s="48" t="s">
        <v>11</v>
      </c>
      <c r="K760" s="45" t="s">
        <v>11</v>
      </c>
      <c r="L760" s="49">
        <v>35628.525000000001</v>
      </c>
      <c r="M760" s="50">
        <v>27160</v>
      </c>
      <c r="N760" s="51">
        <f t="shared" si="552"/>
        <v>0.76231053629079504</v>
      </c>
      <c r="O760" s="51" t="str">
        <f t="shared" si="553"/>
        <v>&gt;=50%-&lt;80%</v>
      </c>
      <c r="P760" s="50">
        <f t="shared" si="554"/>
        <v>29100</v>
      </c>
      <c r="Q760" s="51">
        <f t="shared" si="555"/>
        <v>0.81676128888299471</v>
      </c>
      <c r="R760" s="57">
        <v>26000</v>
      </c>
      <c r="S760" s="53">
        <v>18000</v>
      </c>
      <c r="T760" s="54">
        <f t="shared" si="556"/>
        <v>0.69230769230769229</v>
      </c>
      <c r="U760" s="54"/>
      <c r="V760" s="53">
        <f t="shared" si="557"/>
        <v>19285.714285714286</v>
      </c>
      <c r="W760" s="54"/>
    </row>
    <row r="761" spans="1:23" x14ac:dyDescent="0.3">
      <c r="A761" s="8" t="s">
        <v>785</v>
      </c>
      <c r="B761" s="5" t="s">
        <v>786</v>
      </c>
      <c r="C761" s="46" t="s">
        <v>1200</v>
      </c>
      <c r="D761" s="46" t="s">
        <v>1201</v>
      </c>
      <c r="E761" s="46" t="s">
        <v>789</v>
      </c>
      <c r="F761" s="46" t="s">
        <v>311</v>
      </c>
      <c r="G761" s="46" t="s">
        <v>1949</v>
      </c>
      <c r="H761" s="47"/>
      <c r="I761" s="47" t="s">
        <v>1872</v>
      </c>
      <c r="J761" s="48" t="s">
        <v>11</v>
      </c>
      <c r="K761" s="45"/>
      <c r="L761" s="49">
        <v>61563.333333333336</v>
      </c>
      <c r="M761" s="50">
        <v>30580</v>
      </c>
      <c r="N761" s="51">
        <f t="shared" si="552"/>
        <v>0.49672424061941628</v>
      </c>
      <c r="O761" s="51" t="str">
        <f t="shared" si="553"/>
        <v>&gt;=20%-&lt;50%</v>
      </c>
      <c r="P761" s="50">
        <f t="shared" si="554"/>
        <v>32764.285714285714</v>
      </c>
      <c r="Q761" s="51">
        <f t="shared" si="555"/>
        <v>0.53220454352080315</v>
      </c>
      <c r="R761" s="57"/>
      <c r="S761" s="53">
        <v>0</v>
      </c>
      <c r="T761" s="54">
        <f t="shared" si="556"/>
        <v>2</v>
      </c>
      <c r="U761" s="54"/>
      <c r="V761" s="53">
        <f t="shared" si="557"/>
        <v>0</v>
      </c>
      <c r="W761" s="54"/>
    </row>
    <row r="762" spans="1:23" x14ac:dyDescent="0.3">
      <c r="A762" s="8" t="s">
        <v>770</v>
      </c>
      <c r="B762" s="5" t="s">
        <v>771</v>
      </c>
      <c r="C762" s="46" t="s">
        <v>2470</v>
      </c>
      <c r="D762" s="46" t="s">
        <v>1974</v>
      </c>
      <c r="E762" s="46" t="s">
        <v>574</v>
      </c>
      <c r="F762" s="46" t="s">
        <v>311</v>
      </c>
      <c r="G762" s="46" t="s">
        <v>1964</v>
      </c>
      <c r="H762" s="47"/>
      <c r="I762" s="47" t="s">
        <v>1872</v>
      </c>
      <c r="J762" s="48" t="s">
        <v>11</v>
      </c>
      <c r="K762" s="45" t="s">
        <v>11</v>
      </c>
      <c r="L762" s="49">
        <v>30000</v>
      </c>
      <c r="M762" s="50">
        <v>19110</v>
      </c>
      <c r="N762" s="51">
        <f t="shared" si="552"/>
        <v>0.63700000000000001</v>
      </c>
      <c r="O762" s="51" t="str">
        <f t="shared" si="553"/>
        <v>&gt;=50%-&lt;80%</v>
      </c>
      <c r="P762" s="50">
        <f t="shared" si="554"/>
        <v>20475</v>
      </c>
      <c r="Q762" s="51">
        <f t="shared" si="555"/>
        <v>0.6825</v>
      </c>
      <c r="R762" s="57">
        <v>31392</v>
      </c>
      <c r="S762" s="53">
        <v>25740</v>
      </c>
      <c r="T762" s="54">
        <f t="shared" si="556"/>
        <v>0.81995412844036697</v>
      </c>
      <c r="U762" s="54"/>
      <c r="V762" s="53">
        <f t="shared" si="557"/>
        <v>27578.571428571431</v>
      </c>
      <c r="W762" s="54"/>
    </row>
    <row r="763" spans="1:23" x14ac:dyDescent="0.3">
      <c r="A763" s="8" t="s">
        <v>770</v>
      </c>
      <c r="B763" s="5" t="s">
        <v>771</v>
      </c>
      <c r="C763" s="46" t="s">
        <v>2344</v>
      </c>
      <c r="D763" s="46" t="s">
        <v>46</v>
      </c>
      <c r="E763" s="46" t="s">
        <v>574</v>
      </c>
      <c r="F763" s="46" t="s">
        <v>311</v>
      </c>
      <c r="G763" s="46" t="s">
        <v>1965</v>
      </c>
      <c r="H763" s="47"/>
      <c r="I763" s="47" t="s">
        <v>1872</v>
      </c>
      <c r="J763" s="48" t="s">
        <v>11</v>
      </c>
      <c r="K763" s="45"/>
      <c r="L763" s="49">
        <v>61000</v>
      </c>
      <c r="M763" s="50">
        <v>27260</v>
      </c>
      <c r="N763" s="51">
        <f t="shared" si="552"/>
        <v>0.44688524590163936</v>
      </c>
      <c r="O763" s="51" t="str">
        <f t="shared" si="553"/>
        <v>&gt;=20%-&lt;50%</v>
      </c>
      <c r="P763" s="50">
        <f t="shared" si="554"/>
        <v>29207.142857142855</v>
      </c>
      <c r="Q763" s="51">
        <f t="shared" si="555"/>
        <v>0.47880562060889925</v>
      </c>
      <c r="R763" s="57"/>
      <c r="S763" s="53">
        <v>0</v>
      </c>
      <c r="T763" s="54">
        <f t="shared" si="556"/>
        <v>2</v>
      </c>
      <c r="U763" s="54"/>
      <c r="V763" s="53">
        <f t="shared" si="557"/>
        <v>0</v>
      </c>
      <c r="W763" s="54"/>
    </row>
    <row r="764" spans="1:23" x14ac:dyDescent="0.3">
      <c r="A764" s="8" t="s">
        <v>770</v>
      </c>
      <c r="B764" s="5" t="s">
        <v>771</v>
      </c>
      <c r="C764" s="46" t="s">
        <v>2520</v>
      </c>
      <c r="D764" s="46" t="s">
        <v>2521</v>
      </c>
      <c r="E764" s="46" t="s">
        <v>574</v>
      </c>
      <c r="F764" s="46" t="s">
        <v>311</v>
      </c>
      <c r="G764" s="46" t="s">
        <v>1964</v>
      </c>
      <c r="H764" s="47"/>
      <c r="I764" s="47" t="s">
        <v>1872</v>
      </c>
      <c r="J764" s="48" t="s">
        <v>11</v>
      </c>
      <c r="K764" s="45" t="s">
        <v>11</v>
      </c>
      <c r="L764" s="49">
        <v>35000</v>
      </c>
      <c r="M764" s="50">
        <v>9150</v>
      </c>
      <c r="N764" s="51">
        <f t="shared" si="552"/>
        <v>0.26142857142857145</v>
      </c>
      <c r="O764" s="51" t="str">
        <f t="shared" si="553"/>
        <v>&gt;=20%-&lt;50%</v>
      </c>
      <c r="P764" s="50">
        <f t="shared" si="554"/>
        <v>9803.5714285714275</v>
      </c>
      <c r="Q764" s="51">
        <f t="shared" si="555"/>
        <v>0.2801020408163265</v>
      </c>
      <c r="R764" s="57">
        <v>26000</v>
      </c>
      <c r="S764" s="53">
        <v>10620</v>
      </c>
      <c r="T764" s="54">
        <f t="shared" si="556"/>
        <v>0.40846153846153849</v>
      </c>
      <c r="U764" s="54"/>
      <c r="V764" s="53">
        <f t="shared" si="557"/>
        <v>11378.571428571428</v>
      </c>
      <c r="W764" s="54"/>
    </row>
    <row r="765" spans="1:23" x14ac:dyDescent="0.3">
      <c r="A765" s="8" t="s">
        <v>415</v>
      </c>
      <c r="B765" s="5" t="s">
        <v>416</v>
      </c>
      <c r="C765" s="46" t="s">
        <v>1166</v>
      </c>
      <c r="D765" s="46" t="s">
        <v>301</v>
      </c>
      <c r="E765" s="46" t="s">
        <v>310</v>
      </c>
      <c r="F765" s="46" t="s">
        <v>311</v>
      </c>
      <c r="G765" s="46" t="s">
        <v>1905</v>
      </c>
      <c r="H765" s="47"/>
      <c r="I765" s="47" t="s">
        <v>1872</v>
      </c>
      <c r="J765" s="48" t="s">
        <v>11</v>
      </c>
      <c r="K765" s="45" t="s">
        <v>11</v>
      </c>
      <c r="L765" s="49">
        <v>35000</v>
      </c>
      <c r="M765" s="50">
        <v>58220</v>
      </c>
      <c r="N765" s="51">
        <f t="shared" si="552"/>
        <v>1.6634285714285715</v>
      </c>
      <c r="O765" s="51" t="str">
        <f t="shared" si="553"/>
        <v>120% equal &amp; above</v>
      </c>
      <c r="P765" s="50">
        <f t="shared" si="554"/>
        <v>62378.571428571428</v>
      </c>
      <c r="Q765" s="51">
        <f t="shared" si="555"/>
        <v>1.7822448979591836</v>
      </c>
      <c r="R765" s="57">
        <v>26000</v>
      </c>
      <c r="S765" s="53">
        <v>0</v>
      </c>
      <c r="T765" s="54">
        <f t="shared" si="556"/>
        <v>0</v>
      </c>
      <c r="U765" s="54"/>
      <c r="V765" s="53">
        <f t="shared" si="557"/>
        <v>0</v>
      </c>
      <c r="W765" s="54"/>
    </row>
    <row r="766" spans="1:23" x14ac:dyDescent="0.3">
      <c r="A766" s="8" t="s">
        <v>415</v>
      </c>
      <c r="B766" s="5" t="s">
        <v>416</v>
      </c>
      <c r="C766" s="46" t="s">
        <v>445</v>
      </c>
      <c r="D766" s="46" t="s">
        <v>446</v>
      </c>
      <c r="E766" s="46" t="s">
        <v>310</v>
      </c>
      <c r="F766" s="46" t="s">
        <v>311</v>
      </c>
      <c r="G766" s="46" t="s">
        <v>1907</v>
      </c>
      <c r="H766" s="47"/>
      <c r="I766" s="47" t="s">
        <v>1872</v>
      </c>
      <c r="J766" s="48" t="s">
        <v>11</v>
      </c>
      <c r="K766" s="45" t="s">
        <v>11</v>
      </c>
      <c r="L766" s="49">
        <v>35000</v>
      </c>
      <c r="M766" s="50">
        <v>10080</v>
      </c>
      <c r="N766" s="51">
        <f t="shared" si="552"/>
        <v>0.28799999999999998</v>
      </c>
      <c r="O766" s="51" t="str">
        <f t="shared" si="553"/>
        <v>&gt;=20%-&lt;50%</v>
      </c>
      <c r="P766" s="50">
        <f t="shared" si="554"/>
        <v>10800</v>
      </c>
      <c r="Q766" s="51">
        <f t="shared" si="555"/>
        <v>0.30857142857142855</v>
      </c>
      <c r="R766" s="57">
        <v>26000</v>
      </c>
      <c r="S766" s="53">
        <v>0</v>
      </c>
      <c r="T766" s="54">
        <f t="shared" si="556"/>
        <v>0</v>
      </c>
      <c r="U766" s="54"/>
      <c r="V766" s="53">
        <f t="shared" si="557"/>
        <v>0</v>
      </c>
      <c r="W766" s="54"/>
    </row>
    <row r="767" spans="1:23" x14ac:dyDescent="0.3">
      <c r="A767" s="8" t="s">
        <v>469</v>
      </c>
      <c r="B767" s="5" t="s">
        <v>470</v>
      </c>
      <c r="C767" s="46" t="s">
        <v>1517</v>
      </c>
      <c r="D767" s="46" t="s">
        <v>1518</v>
      </c>
      <c r="E767" s="46" t="s">
        <v>473</v>
      </c>
      <c r="F767" s="46" t="s">
        <v>311</v>
      </c>
      <c r="G767" s="46" t="s">
        <v>1915</v>
      </c>
      <c r="H767" s="47"/>
      <c r="I767" s="47" t="s">
        <v>1872</v>
      </c>
      <c r="J767" s="48" t="s">
        <v>11</v>
      </c>
      <c r="K767" s="45"/>
      <c r="L767" s="49">
        <v>60984.225000000006</v>
      </c>
      <c r="M767" s="50">
        <v>74740</v>
      </c>
      <c r="N767" s="51">
        <f t="shared" si="552"/>
        <v>1.2255628402263044</v>
      </c>
      <c r="O767" s="51" t="str">
        <f t="shared" si="553"/>
        <v>120% equal &amp; above</v>
      </c>
      <c r="P767" s="50">
        <f t="shared" si="554"/>
        <v>80078.57142857142</v>
      </c>
      <c r="Q767" s="51">
        <f t="shared" si="555"/>
        <v>1.3131030430996116</v>
      </c>
      <c r="R767" s="57"/>
      <c r="S767" s="53">
        <v>7280</v>
      </c>
      <c r="T767" s="54">
        <f t="shared" si="556"/>
        <v>2</v>
      </c>
      <c r="U767" s="54"/>
      <c r="V767" s="53">
        <f t="shared" si="557"/>
        <v>7800</v>
      </c>
      <c r="W767" s="54"/>
    </row>
    <row r="768" spans="1:23" x14ac:dyDescent="0.3">
      <c r="A768" s="8" t="s">
        <v>633</v>
      </c>
      <c r="B768" s="5" t="s">
        <v>128</v>
      </c>
      <c r="C768" s="46" t="s">
        <v>1322</v>
      </c>
      <c r="D768" s="46" t="s">
        <v>24</v>
      </c>
      <c r="E768" s="46" t="s">
        <v>589</v>
      </c>
      <c r="F768" s="46" t="s">
        <v>311</v>
      </c>
      <c r="G768" s="46" t="s">
        <v>1885</v>
      </c>
      <c r="H768" s="47"/>
      <c r="I768" s="47" t="s">
        <v>1872</v>
      </c>
      <c r="J768" s="48" t="s">
        <v>11</v>
      </c>
      <c r="K768" s="45"/>
      <c r="L768" s="49">
        <v>60468.525000000001</v>
      </c>
      <c r="M768" s="50">
        <v>26400</v>
      </c>
      <c r="N768" s="51">
        <f t="shared" ref="N768:N782" si="558">IFERROR(M768/L768,2)</f>
        <v>0.43659077181062378</v>
      </c>
      <c r="O768" s="51" t="str">
        <f t="shared" ref="O768:O781" si="559">IF(N768&gt;=120%, "120% equal &amp; above", IF(N768&gt;=100%,"&gt;=100%- &lt;120%",IF(N768&gt;=80%,"&gt;=80%-&lt;100%",IF(N768&gt;=50%,"&gt;=50%-&lt;80%",IF(N768&gt;=20%,"&gt;=20%-&lt;50%","&lt;20%")))))</f>
        <v>&gt;=20%-&lt;50%</v>
      </c>
      <c r="P768" s="50">
        <f t="shared" ref="P768:P782" si="560">M768/$B$3*$B$2</f>
        <v>28285.714285714286</v>
      </c>
      <c r="Q768" s="51">
        <f t="shared" ref="Q768:Q781" si="561">IFERROR(P768/L768,2)</f>
        <v>0.46777582693995406</v>
      </c>
      <c r="R768" s="57"/>
      <c r="S768" s="53">
        <v>0</v>
      </c>
      <c r="T768" s="54">
        <f t="shared" ref="T768:T782" si="562">IFERROR(S768/R768,2)</f>
        <v>2</v>
      </c>
      <c r="U768" s="54"/>
      <c r="V768" s="53">
        <f t="shared" ref="V768:V782" si="563">S768/$B$3*$B$2</f>
        <v>0</v>
      </c>
      <c r="W768" s="54"/>
    </row>
    <row r="769" spans="1:23" x14ac:dyDescent="0.3">
      <c r="A769" s="8" t="s">
        <v>469</v>
      </c>
      <c r="B769" s="5" t="s">
        <v>470</v>
      </c>
      <c r="C769" s="46" t="s">
        <v>528</v>
      </c>
      <c r="D769" s="46" t="s">
        <v>529</v>
      </c>
      <c r="E769" s="46" t="s">
        <v>473</v>
      </c>
      <c r="F769" s="46" t="s">
        <v>311</v>
      </c>
      <c r="G769" s="46" t="s">
        <v>1914</v>
      </c>
      <c r="H769" s="47"/>
      <c r="I769" s="47" t="s">
        <v>1872</v>
      </c>
      <c r="J769" s="48" t="s">
        <v>11</v>
      </c>
      <c r="K769" s="45"/>
      <c r="L769" s="49">
        <v>60318.675000000003</v>
      </c>
      <c r="M769" s="50">
        <v>66535</v>
      </c>
      <c r="N769" s="51">
        <f t="shared" si="558"/>
        <v>1.1030580496007247</v>
      </c>
      <c r="O769" s="51" t="str">
        <f t="shared" si="559"/>
        <v>&gt;=100%- &lt;120%</v>
      </c>
      <c r="P769" s="50">
        <f t="shared" si="560"/>
        <v>71287.5</v>
      </c>
      <c r="Q769" s="51">
        <f t="shared" si="561"/>
        <v>1.1818479102864907</v>
      </c>
      <c r="R769" s="57"/>
      <c r="S769" s="53">
        <v>0</v>
      </c>
      <c r="T769" s="54">
        <f t="shared" si="562"/>
        <v>2</v>
      </c>
      <c r="U769" s="54"/>
      <c r="V769" s="53">
        <f t="shared" si="563"/>
        <v>0</v>
      </c>
      <c r="W769" s="54"/>
    </row>
    <row r="770" spans="1:23" x14ac:dyDescent="0.3">
      <c r="A770" s="8" t="s">
        <v>680</v>
      </c>
      <c r="B770" s="5" t="s">
        <v>681</v>
      </c>
      <c r="C770" s="46" t="s">
        <v>712</v>
      </c>
      <c r="D770" s="46" t="s">
        <v>713</v>
      </c>
      <c r="E770" s="46" t="s">
        <v>311</v>
      </c>
      <c r="F770" s="46" t="s">
        <v>311</v>
      </c>
      <c r="G770" s="46" t="s">
        <v>1930</v>
      </c>
      <c r="H770" s="47"/>
      <c r="I770" s="47" t="s">
        <v>1872</v>
      </c>
      <c r="J770" s="48" t="s">
        <v>11</v>
      </c>
      <c r="K770" s="45"/>
      <c r="L770" s="49">
        <v>60000</v>
      </c>
      <c r="M770" s="50">
        <v>80330</v>
      </c>
      <c r="N770" s="51">
        <f t="shared" si="558"/>
        <v>1.3388333333333333</v>
      </c>
      <c r="O770" s="51" t="str">
        <f t="shared" si="559"/>
        <v>120% equal &amp; above</v>
      </c>
      <c r="P770" s="50">
        <f t="shared" si="560"/>
        <v>86067.857142857145</v>
      </c>
      <c r="Q770" s="51">
        <f t="shared" si="561"/>
        <v>1.4344642857142857</v>
      </c>
      <c r="R770" s="57"/>
      <c r="S770" s="53">
        <v>10620</v>
      </c>
      <c r="T770" s="54">
        <f t="shared" si="562"/>
        <v>2</v>
      </c>
      <c r="U770" s="54"/>
      <c r="V770" s="53">
        <f t="shared" si="563"/>
        <v>11378.571428571428</v>
      </c>
      <c r="W770" s="54"/>
    </row>
    <row r="771" spans="1:23" x14ac:dyDescent="0.3">
      <c r="A771" s="8" t="s">
        <v>685</v>
      </c>
      <c r="B771" s="5" t="s">
        <v>686</v>
      </c>
      <c r="C771" s="46" t="s">
        <v>962</v>
      </c>
      <c r="D771" s="46" t="s">
        <v>170</v>
      </c>
      <c r="E771" s="46" t="s">
        <v>311</v>
      </c>
      <c r="F771" s="46" t="s">
        <v>311</v>
      </c>
      <c r="G771" s="46" t="s">
        <v>1932</v>
      </c>
      <c r="H771" s="47"/>
      <c r="I771" s="47" t="s">
        <v>1872</v>
      </c>
      <c r="J771" s="48" t="s">
        <v>11</v>
      </c>
      <c r="K771" s="45"/>
      <c r="L771" s="49">
        <v>60000</v>
      </c>
      <c r="M771" s="50">
        <v>60885</v>
      </c>
      <c r="N771" s="51">
        <f t="shared" si="558"/>
        <v>1.01475</v>
      </c>
      <c r="O771" s="51" t="str">
        <f t="shared" si="559"/>
        <v>&gt;=100%- &lt;120%</v>
      </c>
      <c r="P771" s="50">
        <f t="shared" si="560"/>
        <v>65233.928571428572</v>
      </c>
      <c r="Q771" s="51">
        <f t="shared" si="561"/>
        <v>1.087232142857143</v>
      </c>
      <c r="R771" s="57"/>
      <c r="S771" s="53">
        <v>0</v>
      </c>
      <c r="T771" s="54">
        <f t="shared" si="562"/>
        <v>2</v>
      </c>
      <c r="U771" s="54"/>
      <c r="V771" s="53">
        <f t="shared" si="563"/>
        <v>0</v>
      </c>
      <c r="W771" s="54"/>
    </row>
    <row r="772" spans="1:23" x14ac:dyDescent="0.3">
      <c r="A772" s="8" t="s">
        <v>836</v>
      </c>
      <c r="B772" s="5" t="s">
        <v>837</v>
      </c>
      <c r="C772" s="46" t="s">
        <v>1318</v>
      </c>
      <c r="D772" s="46" t="s">
        <v>1319</v>
      </c>
      <c r="E772" s="46" t="s">
        <v>789</v>
      </c>
      <c r="F772" s="46" t="s">
        <v>311</v>
      </c>
      <c r="G772" s="46" t="s">
        <v>1953</v>
      </c>
      <c r="H772" s="47"/>
      <c r="I772" s="47" t="s">
        <v>1872</v>
      </c>
      <c r="J772" s="48" t="s">
        <v>11</v>
      </c>
      <c r="K772" s="45"/>
      <c r="L772" s="49">
        <v>60000</v>
      </c>
      <c r="M772" s="50">
        <v>74140</v>
      </c>
      <c r="N772" s="51">
        <f t="shared" si="558"/>
        <v>1.2356666666666667</v>
      </c>
      <c r="O772" s="51" t="str">
        <f t="shared" si="559"/>
        <v>120% equal &amp; above</v>
      </c>
      <c r="P772" s="50">
        <f t="shared" si="560"/>
        <v>79435.714285714275</v>
      </c>
      <c r="Q772" s="51">
        <f t="shared" si="561"/>
        <v>1.3239285714285713</v>
      </c>
      <c r="R772" s="57"/>
      <c r="S772" s="53">
        <v>0</v>
      </c>
      <c r="T772" s="54">
        <f t="shared" si="562"/>
        <v>2</v>
      </c>
      <c r="U772" s="54"/>
      <c r="V772" s="53">
        <f t="shared" si="563"/>
        <v>0</v>
      </c>
      <c r="W772" s="54"/>
    </row>
    <row r="773" spans="1:23" x14ac:dyDescent="0.3">
      <c r="A773" s="8" t="s">
        <v>374</v>
      </c>
      <c r="B773" s="5" t="s">
        <v>375</v>
      </c>
      <c r="C773" s="46" t="s">
        <v>1354</v>
      </c>
      <c r="D773" s="46" t="s">
        <v>117</v>
      </c>
      <c r="E773" s="46" t="s">
        <v>311</v>
      </c>
      <c r="F773" s="46" t="s">
        <v>311</v>
      </c>
      <c r="G773" s="46" t="s">
        <v>1901</v>
      </c>
      <c r="H773" s="47"/>
      <c r="I773" s="47" t="s">
        <v>1872</v>
      </c>
      <c r="J773" s="48" t="s">
        <v>11</v>
      </c>
      <c r="K773" s="45"/>
      <c r="L773" s="49">
        <v>60000</v>
      </c>
      <c r="M773" s="50">
        <v>61720</v>
      </c>
      <c r="N773" s="51">
        <f t="shared" si="558"/>
        <v>1.0286666666666666</v>
      </c>
      <c r="O773" s="51" t="str">
        <f t="shared" si="559"/>
        <v>&gt;=100%- &lt;120%</v>
      </c>
      <c r="P773" s="50">
        <f t="shared" si="560"/>
        <v>66128.57142857142</v>
      </c>
      <c r="Q773" s="51">
        <f t="shared" si="561"/>
        <v>1.1021428571428571</v>
      </c>
      <c r="R773" s="57"/>
      <c r="S773" s="53">
        <v>0</v>
      </c>
      <c r="T773" s="54">
        <f t="shared" si="562"/>
        <v>2</v>
      </c>
      <c r="U773" s="54"/>
      <c r="V773" s="53">
        <f t="shared" si="563"/>
        <v>0</v>
      </c>
      <c r="W773" s="54"/>
    </row>
    <row r="774" spans="1:23" x14ac:dyDescent="0.3">
      <c r="A774" s="8" t="s">
        <v>374</v>
      </c>
      <c r="B774" s="5" t="s">
        <v>375</v>
      </c>
      <c r="C774" s="46" t="s">
        <v>2355</v>
      </c>
      <c r="D774" s="46" t="s">
        <v>274</v>
      </c>
      <c r="E774" s="46" t="s">
        <v>311</v>
      </c>
      <c r="F774" s="46" t="s">
        <v>311</v>
      </c>
      <c r="G774" s="46" t="s">
        <v>1938</v>
      </c>
      <c r="H774" s="47"/>
      <c r="I774" s="47" t="s">
        <v>1872</v>
      </c>
      <c r="J774" s="48" t="s">
        <v>11</v>
      </c>
      <c r="K774" s="45"/>
      <c r="L774" s="49">
        <v>60000</v>
      </c>
      <c r="M774" s="50">
        <v>24490</v>
      </c>
      <c r="N774" s="51">
        <f t="shared" si="558"/>
        <v>0.40816666666666668</v>
      </c>
      <c r="O774" s="51" t="str">
        <f t="shared" si="559"/>
        <v>&gt;=20%-&lt;50%</v>
      </c>
      <c r="P774" s="50">
        <f t="shared" si="560"/>
        <v>26239.285714285714</v>
      </c>
      <c r="Q774" s="51">
        <f t="shared" si="561"/>
        <v>0.43732142857142858</v>
      </c>
      <c r="R774" s="57"/>
      <c r="S774" s="53">
        <v>0</v>
      </c>
      <c r="T774" s="54">
        <f t="shared" si="562"/>
        <v>2</v>
      </c>
      <c r="U774" s="54"/>
      <c r="V774" s="53">
        <f t="shared" si="563"/>
        <v>0</v>
      </c>
      <c r="W774" s="54"/>
    </row>
    <row r="775" spans="1:23" x14ac:dyDescent="0.3">
      <c r="A775" s="8" t="s">
        <v>374</v>
      </c>
      <c r="B775" s="5" t="s">
        <v>375</v>
      </c>
      <c r="C775" s="46" t="s">
        <v>2570</v>
      </c>
      <c r="D775" s="46" t="s">
        <v>2571</v>
      </c>
      <c r="E775" s="46" t="s">
        <v>311</v>
      </c>
      <c r="F775" s="46" t="s">
        <v>311</v>
      </c>
      <c r="G775" s="46" t="s">
        <v>1936</v>
      </c>
      <c r="H775" s="47"/>
      <c r="I775" s="47" t="s">
        <v>1872</v>
      </c>
      <c r="J775" s="48" t="s">
        <v>11</v>
      </c>
      <c r="K775" s="45"/>
      <c r="L775" s="49">
        <v>60000</v>
      </c>
      <c r="M775" s="50">
        <v>55180</v>
      </c>
      <c r="N775" s="51">
        <f t="shared" si="558"/>
        <v>0.91966666666666663</v>
      </c>
      <c r="O775" s="51" t="str">
        <f t="shared" si="559"/>
        <v>&gt;=80%-&lt;100%</v>
      </c>
      <c r="P775" s="50">
        <f t="shared" si="560"/>
        <v>59121.428571428572</v>
      </c>
      <c r="Q775" s="51">
        <f t="shared" si="561"/>
        <v>0.98535714285714282</v>
      </c>
      <c r="R775" s="57"/>
      <c r="S775" s="53">
        <v>9300</v>
      </c>
      <c r="T775" s="54">
        <f t="shared" si="562"/>
        <v>2</v>
      </c>
      <c r="U775" s="54"/>
      <c r="V775" s="53">
        <f t="shared" si="563"/>
        <v>9964.2857142857156</v>
      </c>
      <c r="W775" s="54"/>
    </row>
    <row r="776" spans="1:23" x14ac:dyDescent="0.3">
      <c r="A776" s="8" t="s">
        <v>374</v>
      </c>
      <c r="B776" s="5" t="s">
        <v>375</v>
      </c>
      <c r="C776" s="46" t="s">
        <v>1437</v>
      </c>
      <c r="D776" s="46" t="s">
        <v>1438</v>
      </c>
      <c r="E776" s="46" t="s">
        <v>311</v>
      </c>
      <c r="F776" s="46" t="s">
        <v>311</v>
      </c>
      <c r="G776" s="46" t="s">
        <v>1938</v>
      </c>
      <c r="H776" s="47"/>
      <c r="I776" s="47" t="s">
        <v>1872</v>
      </c>
      <c r="J776" s="48" t="s">
        <v>11</v>
      </c>
      <c r="K776" s="45"/>
      <c r="L776" s="49">
        <v>60000</v>
      </c>
      <c r="M776" s="50">
        <v>46600</v>
      </c>
      <c r="N776" s="51">
        <f t="shared" si="558"/>
        <v>0.77666666666666662</v>
      </c>
      <c r="O776" s="51" t="str">
        <f t="shared" si="559"/>
        <v>&gt;=50%-&lt;80%</v>
      </c>
      <c r="P776" s="50">
        <f t="shared" si="560"/>
        <v>49928.571428571428</v>
      </c>
      <c r="Q776" s="51">
        <f t="shared" si="561"/>
        <v>0.83214285714285707</v>
      </c>
      <c r="R776" s="57"/>
      <c r="S776" s="53">
        <v>0</v>
      </c>
      <c r="T776" s="54">
        <f t="shared" si="562"/>
        <v>2</v>
      </c>
      <c r="U776" s="54"/>
      <c r="V776" s="53">
        <f t="shared" si="563"/>
        <v>0</v>
      </c>
      <c r="W776" s="54"/>
    </row>
    <row r="777" spans="1:23" x14ac:dyDescent="0.3">
      <c r="A777" s="8" t="s">
        <v>776</v>
      </c>
      <c r="B777" s="5" t="s">
        <v>777</v>
      </c>
      <c r="C777" s="46" t="s">
        <v>1095</v>
      </c>
      <c r="D777" s="46" t="s">
        <v>1096</v>
      </c>
      <c r="E777" s="46" t="s">
        <v>574</v>
      </c>
      <c r="F777" s="46" t="s">
        <v>311</v>
      </c>
      <c r="G777" s="46" t="s">
        <v>1943</v>
      </c>
      <c r="H777" s="47"/>
      <c r="I777" s="47" t="s">
        <v>1872</v>
      </c>
      <c r="J777" s="48" t="s">
        <v>11</v>
      </c>
      <c r="K777" s="45"/>
      <c r="L777" s="49">
        <v>60000</v>
      </c>
      <c r="M777" s="50">
        <v>34015</v>
      </c>
      <c r="N777" s="51">
        <f t="shared" si="558"/>
        <v>0.56691666666666662</v>
      </c>
      <c r="O777" s="51" t="str">
        <f t="shared" si="559"/>
        <v>&gt;=50%-&lt;80%</v>
      </c>
      <c r="P777" s="50">
        <f t="shared" si="560"/>
        <v>36444.642857142862</v>
      </c>
      <c r="Q777" s="51">
        <f t="shared" si="561"/>
        <v>0.60741071428571436</v>
      </c>
      <c r="R777" s="57"/>
      <c r="S777" s="53">
        <v>5940</v>
      </c>
      <c r="T777" s="54">
        <f t="shared" si="562"/>
        <v>2</v>
      </c>
      <c r="U777" s="54"/>
      <c r="V777" s="53">
        <f t="shared" si="563"/>
        <v>6364.2857142857138</v>
      </c>
      <c r="W777" s="54"/>
    </row>
    <row r="778" spans="1:23" x14ac:dyDescent="0.3">
      <c r="A778" s="8" t="s">
        <v>770</v>
      </c>
      <c r="B778" s="5" t="s">
        <v>771</v>
      </c>
      <c r="C778" s="46" t="s">
        <v>2669</v>
      </c>
      <c r="D778" s="46" t="s">
        <v>357</v>
      </c>
      <c r="E778" s="46" t="s">
        <v>574</v>
      </c>
      <c r="F778" s="46" t="s">
        <v>311</v>
      </c>
      <c r="G778" s="46" t="s">
        <v>1965</v>
      </c>
      <c r="H778" s="47"/>
      <c r="I778" s="47" t="s">
        <v>1872</v>
      </c>
      <c r="J778" s="48" t="s">
        <v>11</v>
      </c>
      <c r="K778" s="45"/>
      <c r="L778" s="49">
        <v>60000</v>
      </c>
      <c r="M778" s="50">
        <v>26800</v>
      </c>
      <c r="N778" s="51">
        <f t="shared" si="558"/>
        <v>0.44666666666666666</v>
      </c>
      <c r="O778" s="51" t="str">
        <f t="shared" si="559"/>
        <v>&gt;=20%-&lt;50%</v>
      </c>
      <c r="P778" s="50">
        <f t="shared" si="560"/>
        <v>28714.285714285714</v>
      </c>
      <c r="Q778" s="51">
        <f t="shared" si="561"/>
        <v>0.47857142857142854</v>
      </c>
      <c r="R778" s="57"/>
      <c r="S778" s="53">
        <v>0</v>
      </c>
      <c r="T778" s="54">
        <f t="shared" si="562"/>
        <v>2</v>
      </c>
      <c r="U778" s="54"/>
      <c r="V778" s="53">
        <f t="shared" si="563"/>
        <v>0</v>
      </c>
      <c r="W778" s="54"/>
    </row>
    <row r="779" spans="1:23" x14ac:dyDescent="0.3">
      <c r="A779" s="8" t="s">
        <v>571</v>
      </c>
      <c r="B779" s="5" t="s">
        <v>572</v>
      </c>
      <c r="C779" s="46" t="s">
        <v>573</v>
      </c>
      <c r="D779" s="46" t="s">
        <v>253</v>
      </c>
      <c r="E779" s="46" t="s">
        <v>574</v>
      </c>
      <c r="F779" s="46" t="s">
        <v>311</v>
      </c>
      <c r="G779" s="46" t="s">
        <v>1887</v>
      </c>
      <c r="H779" s="47"/>
      <c r="I779" s="47" t="s">
        <v>1872</v>
      </c>
      <c r="J779" s="48" t="s">
        <v>11</v>
      </c>
      <c r="K779" s="45"/>
      <c r="L779" s="49">
        <v>60000</v>
      </c>
      <c r="M779" s="50">
        <v>68540</v>
      </c>
      <c r="N779" s="51">
        <f t="shared" si="558"/>
        <v>1.1423333333333334</v>
      </c>
      <c r="O779" s="51" t="str">
        <f t="shared" si="559"/>
        <v>&gt;=100%- &lt;120%</v>
      </c>
      <c r="P779" s="50">
        <f t="shared" si="560"/>
        <v>73435.714285714275</v>
      </c>
      <c r="Q779" s="51">
        <f t="shared" si="561"/>
        <v>1.2239285714285713</v>
      </c>
      <c r="R779" s="57"/>
      <c r="S779" s="53">
        <v>10090</v>
      </c>
      <c r="T779" s="54">
        <f t="shared" si="562"/>
        <v>2</v>
      </c>
      <c r="U779" s="54"/>
      <c r="V779" s="53">
        <f t="shared" si="563"/>
        <v>10810.714285714284</v>
      </c>
      <c r="W779" s="54"/>
    </row>
    <row r="780" spans="1:23" x14ac:dyDescent="0.3">
      <c r="A780" s="8" t="s">
        <v>680</v>
      </c>
      <c r="B780" s="5" t="s">
        <v>681</v>
      </c>
      <c r="C780" s="46" t="s">
        <v>719</v>
      </c>
      <c r="D780" s="46" t="s">
        <v>720</v>
      </c>
      <c r="E780" s="46" t="s">
        <v>311</v>
      </c>
      <c r="F780" s="46" t="s">
        <v>311</v>
      </c>
      <c r="G780" s="46" t="s">
        <v>1930</v>
      </c>
      <c r="H780" s="47"/>
      <c r="I780" s="47" t="s">
        <v>1872</v>
      </c>
      <c r="J780" s="48" t="s">
        <v>11</v>
      </c>
      <c r="K780" s="45"/>
      <c r="L780" s="49">
        <v>60000</v>
      </c>
      <c r="M780" s="50">
        <v>65430</v>
      </c>
      <c r="N780" s="51">
        <f t="shared" si="558"/>
        <v>1.0905</v>
      </c>
      <c r="O780" s="51" t="str">
        <f t="shared" si="559"/>
        <v>&gt;=100%- &lt;120%</v>
      </c>
      <c r="P780" s="50">
        <f t="shared" si="560"/>
        <v>70103.57142857142</v>
      </c>
      <c r="Q780" s="51">
        <f t="shared" si="561"/>
        <v>1.168392857142857</v>
      </c>
      <c r="R780" s="57"/>
      <c r="S780" s="53">
        <v>11650</v>
      </c>
      <c r="T780" s="54">
        <f t="shared" si="562"/>
        <v>2</v>
      </c>
      <c r="U780" s="54"/>
      <c r="V780" s="53">
        <f t="shared" si="563"/>
        <v>12482.142857142857</v>
      </c>
      <c r="W780" s="54"/>
    </row>
    <row r="781" spans="1:23" x14ac:dyDescent="0.3">
      <c r="A781" s="8" t="s">
        <v>415</v>
      </c>
      <c r="B781" s="5" t="s">
        <v>416</v>
      </c>
      <c r="C781" s="46" t="s">
        <v>1575</v>
      </c>
      <c r="D781" s="46" t="s">
        <v>1576</v>
      </c>
      <c r="E781" s="46" t="s">
        <v>310</v>
      </c>
      <c r="F781" s="46" t="s">
        <v>311</v>
      </c>
      <c r="G781" s="46" t="s">
        <v>1906</v>
      </c>
      <c r="H781" s="47"/>
      <c r="I781" s="47" t="s">
        <v>1872</v>
      </c>
      <c r="J781" s="48" t="s">
        <v>11</v>
      </c>
      <c r="K781" s="45"/>
      <c r="L781" s="49">
        <v>60000</v>
      </c>
      <c r="M781" s="50">
        <v>31600</v>
      </c>
      <c r="N781" s="51">
        <f t="shared" si="558"/>
        <v>0.52666666666666662</v>
      </c>
      <c r="O781" s="51" t="str">
        <f t="shared" si="559"/>
        <v>&gt;=50%-&lt;80%</v>
      </c>
      <c r="P781" s="50">
        <f t="shared" si="560"/>
        <v>33857.142857142862</v>
      </c>
      <c r="Q781" s="51">
        <f t="shared" si="561"/>
        <v>0.56428571428571439</v>
      </c>
      <c r="R781" s="57"/>
      <c r="S781" s="53">
        <v>0</v>
      </c>
      <c r="T781" s="54">
        <f t="shared" si="562"/>
        <v>2</v>
      </c>
      <c r="U781" s="54"/>
      <c r="V781" s="53">
        <f t="shared" si="563"/>
        <v>0</v>
      </c>
      <c r="W781" s="54"/>
    </row>
    <row r="782" spans="1:23" x14ac:dyDescent="0.3">
      <c r="A782" s="8" t="s">
        <v>415</v>
      </c>
      <c r="B782" s="5" t="s">
        <v>416</v>
      </c>
      <c r="C782" s="46" t="s">
        <v>453</v>
      </c>
      <c r="D782" s="46" t="s">
        <v>454</v>
      </c>
      <c r="E782" s="46" t="s">
        <v>310</v>
      </c>
      <c r="F782" s="46" t="s">
        <v>311</v>
      </c>
      <c r="G782" s="46" t="s">
        <v>1907</v>
      </c>
      <c r="H782" s="47"/>
      <c r="I782" s="47" t="s">
        <v>1872</v>
      </c>
      <c r="J782" s="48" t="s">
        <v>11</v>
      </c>
      <c r="K782" s="45"/>
      <c r="L782" s="49">
        <v>60000</v>
      </c>
      <c r="M782" s="50">
        <v>44545</v>
      </c>
      <c r="N782" s="51">
        <f t="shared" si="558"/>
        <v>0.74241666666666661</v>
      </c>
      <c r="O782" s="51" t="str">
        <f t="shared" ref="O782:O788" si="564">IF(N782&gt;=120%, "120% equal &amp; above", IF(N782&gt;=100%,"&gt;=100%- &lt;120%",IF(N782&gt;=80%,"&gt;=80%-&lt;100%",IF(N782&gt;=50%,"&gt;=50%-&lt;80%",IF(N782&gt;=20%,"&gt;=20%-&lt;50%","&lt;20%")))))</f>
        <v>&gt;=50%-&lt;80%</v>
      </c>
      <c r="P782" s="50">
        <f t="shared" si="560"/>
        <v>47726.78571428571</v>
      </c>
      <c r="Q782" s="51">
        <f t="shared" ref="Q782:Q788" si="565">IFERROR(P782/L782,2)</f>
        <v>0.79544642857142855</v>
      </c>
      <c r="R782" s="57"/>
      <c r="S782" s="53">
        <v>4150</v>
      </c>
      <c r="T782" s="54">
        <f t="shared" si="562"/>
        <v>2</v>
      </c>
      <c r="U782" s="54"/>
      <c r="V782" s="53">
        <f t="shared" si="563"/>
        <v>4446.4285714285716</v>
      </c>
      <c r="W782" s="54"/>
    </row>
    <row r="783" spans="1:23" x14ac:dyDescent="0.3">
      <c r="A783" s="8" t="s">
        <v>415</v>
      </c>
      <c r="B783" s="5" t="s">
        <v>416</v>
      </c>
      <c r="C783" s="46" t="s">
        <v>2034</v>
      </c>
      <c r="D783" s="46" t="s">
        <v>2035</v>
      </c>
      <c r="E783" s="46" t="s">
        <v>310</v>
      </c>
      <c r="F783" s="46" t="s">
        <v>311</v>
      </c>
      <c r="G783" s="46" t="s">
        <v>1907</v>
      </c>
      <c r="H783" s="47"/>
      <c r="I783" s="47" t="s">
        <v>1872</v>
      </c>
      <c r="J783" s="48" t="s">
        <v>11</v>
      </c>
      <c r="K783" s="45"/>
      <c r="L783" s="49">
        <v>60000</v>
      </c>
      <c r="M783" s="50">
        <v>29270</v>
      </c>
      <c r="N783" s="51">
        <f t="shared" ref="N783:N789" si="566">IFERROR(M783/L783,2)</f>
        <v>0.48783333333333334</v>
      </c>
      <c r="O783" s="51" t="str">
        <f t="shared" si="564"/>
        <v>&gt;=20%-&lt;50%</v>
      </c>
      <c r="P783" s="50">
        <f t="shared" ref="P783:P789" si="567">M783/$B$3*$B$2</f>
        <v>31360.714285714286</v>
      </c>
      <c r="Q783" s="51">
        <f t="shared" si="565"/>
        <v>0.52267857142857144</v>
      </c>
      <c r="R783" s="57"/>
      <c r="S783" s="53">
        <v>20290</v>
      </c>
      <c r="T783" s="54">
        <f t="shared" ref="T783:T789" si="568">IFERROR(S783/R783,2)</f>
        <v>2</v>
      </c>
      <c r="U783" s="54"/>
      <c r="V783" s="53">
        <f t="shared" ref="V783:V789" si="569">S783/$B$3*$B$2</f>
        <v>21739.285714285714</v>
      </c>
      <c r="W783" s="54"/>
    </row>
    <row r="784" spans="1:23" x14ac:dyDescent="0.3">
      <c r="A784" s="8" t="s">
        <v>428</v>
      </c>
      <c r="B784" s="5" t="s">
        <v>429</v>
      </c>
      <c r="C784" s="46" t="s">
        <v>1560</v>
      </c>
      <c r="D784" s="46" t="s">
        <v>1561</v>
      </c>
      <c r="E784" s="46" t="s">
        <v>310</v>
      </c>
      <c r="F784" s="46" t="s">
        <v>311</v>
      </c>
      <c r="G784" s="46" t="s">
        <v>1908</v>
      </c>
      <c r="H784" s="47"/>
      <c r="I784" s="47" t="s">
        <v>1872</v>
      </c>
      <c r="J784" s="48" t="s">
        <v>11</v>
      </c>
      <c r="K784" s="45"/>
      <c r="L784" s="49">
        <v>60000</v>
      </c>
      <c r="M784" s="50">
        <v>65570</v>
      </c>
      <c r="N784" s="51">
        <f t="shared" si="566"/>
        <v>1.0928333333333333</v>
      </c>
      <c r="O784" s="51" t="str">
        <f t="shared" si="564"/>
        <v>&gt;=100%- &lt;120%</v>
      </c>
      <c r="P784" s="50">
        <f t="shared" si="567"/>
        <v>70253.57142857142</v>
      </c>
      <c r="Q784" s="51">
        <f t="shared" si="565"/>
        <v>1.170892857142857</v>
      </c>
      <c r="R784" s="57"/>
      <c r="S784" s="53">
        <v>0</v>
      </c>
      <c r="T784" s="54">
        <f t="shared" si="568"/>
        <v>2</v>
      </c>
      <c r="U784" s="54"/>
      <c r="V784" s="53">
        <f t="shared" si="569"/>
        <v>0</v>
      </c>
      <c r="W784" s="54"/>
    </row>
    <row r="785" spans="1:23" x14ac:dyDescent="0.3">
      <c r="A785" s="8" t="s">
        <v>685</v>
      </c>
      <c r="B785" s="5" t="s">
        <v>686</v>
      </c>
      <c r="C785" s="46" t="s">
        <v>923</v>
      </c>
      <c r="D785" s="46" t="s">
        <v>924</v>
      </c>
      <c r="E785" s="46" t="s">
        <v>311</v>
      </c>
      <c r="F785" s="46" t="s">
        <v>311</v>
      </c>
      <c r="G785" s="46" t="s">
        <v>1958</v>
      </c>
      <c r="H785" s="47"/>
      <c r="I785" s="47" t="s">
        <v>1872</v>
      </c>
      <c r="J785" s="48" t="s">
        <v>11</v>
      </c>
      <c r="K785" s="45"/>
      <c r="L785" s="49">
        <v>60000</v>
      </c>
      <c r="M785" s="50">
        <v>55075</v>
      </c>
      <c r="N785" s="51">
        <f t="shared" si="566"/>
        <v>0.91791666666666671</v>
      </c>
      <c r="O785" s="51" t="str">
        <f t="shared" si="564"/>
        <v>&gt;=80%-&lt;100%</v>
      </c>
      <c r="P785" s="50">
        <f t="shared" si="567"/>
        <v>59008.928571428572</v>
      </c>
      <c r="Q785" s="51">
        <f t="shared" si="565"/>
        <v>0.98348214285714286</v>
      </c>
      <c r="R785" s="57"/>
      <c r="S785" s="53">
        <v>13190</v>
      </c>
      <c r="T785" s="54">
        <f t="shared" si="568"/>
        <v>2</v>
      </c>
      <c r="U785" s="54"/>
      <c r="V785" s="53">
        <f t="shared" si="569"/>
        <v>14132.142857142857</v>
      </c>
      <c r="W785" s="54"/>
    </row>
    <row r="786" spans="1:23" x14ac:dyDescent="0.3">
      <c r="A786" s="8" t="s">
        <v>415</v>
      </c>
      <c r="B786" s="5" t="s">
        <v>416</v>
      </c>
      <c r="C786" s="46" t="s">
        <v>2196</v>
      </c>
      <c r="D786" s="46" t="s">
        <v>2197</v>
      </c>
      <c r="E786" s="46" t="s">
        <v>310</v>
      </c>
      <c r="F786" s="46" t="s">
        <v>311</v>
      </c>
      <c r="G786" s="46" t="s">
        <v>1907</v>
      </c>
      <c r="H786" s="47"/>
      <c r="I786" s="47" t="s">
        <v>1872</v>
      </c>
      <c r="J786" s="48" t="s">
        <v>11</v>
      </c>
      <c r="K786" s="45"/>
      <c r="L786" s="49">
        <v>60000</v>
      </c>
      <c r="M786" s="50">
        <v>34120</v>
      </c>
      <c r="N786" s="51">
        <f t="shared" si="566"/>
        <v>0.56866666666666665</v>
      </c>
      <c r="O786" s="51" t="str">
        <f t="shared" si="564"/>
        <v>&gt;=50%-&lt;80%</v>
      </c>
      <c r="P786" s="50">
        <f t="shared" si="567"/>
        <v>36557.142857142862</v>
      </c>
      <c r="Q786" s="51">
        <f t="shared" si="565"/>
        <v>0.60928571428571432</v>
      </c>
      <c r="R786" s="57"/>
      <c r="S786" s="53">
        <v>0</v>
      </c>
      <c r="T786" s="54">
        <f t="shared" si="568"/>
        <v>2</v>
      </c>
      <c r="U786" s="54"/>
      <c r="V786" s="53">
        <f t="shared" si="569"/>
        <v>0</v>
      </c>
      <c r="W786" s="54"/>
    </row>
    <row r="787" spans="1:23" x14ac:dyDescent="0.3">
      <c r="A787" s="8" t="s">
        <v>785</v>
      </c>
      <c r="B787" s="5" t="s">
        <v>786</v>
      </c>
      <c r="C787" s="46" t="s">
        <v>805</v>
      </c>
      <c r="D787" s="46" t="s">
        <v>806</v>
      </c>
      <c r="E787" s="46" t="s">
        <v>789</v>
      </c>
      <c r="F787" s="46" t="s">
        <v>311</v>
      </c>
      <c r="G787" s="46" t="s">
        <v>1948</v>
      </c>
      <c r="H787" s="47"/>
      <c r="I787" s="47" t="s">
        <v>1872</v>
      </c>
      <c r="J787" s="48" t="s">
        <v>11</v>
      </c>
      <c r="K787" s="45"/>
      <c r="L787" s="49">
        <v>60000</v>
      </c>
      <c r="M787" s="50">
        <v>41240</v>
      </c>
      <c r="N787" s="51">
        <f t="shared" si="566"/>
        <v>0.68733333333333335</v>
      </c>
      <c r="O787" s="51" t="str">
        <f t="shared" si="564"/>
        <v>&gt;=50%-&lt;80%</v>
      </c>
      <c r="P787" s="50">
        <f t="shared" si="567"/>
        <v>44185.71428571429</v>
      </c>
      <c r="Q787" s="51">
        <f t="shared" si="565"/>
        <v>0.73642857142857154</v>
      </c>
      <c r="R787" s="57"/>
      <c r="S787" s="53">
        <v>0</v>
      </c>
      <c r="T787" s="54">
        <f t="shared" si="568"/>
        <v>2</v>
      </c>
      <c r="U787" s="54"/>
      <c r="V787" s="53">
        <f t="shared" si="569"/>
        <v>0</v>
      </c>
      <c r="W787" s="54"/>
    </row>
    <row r="788" spans="1:23" x14ac:dyDescent="0.3">
      <c r="A788" s="8" t="s">
        <v>785</v>
      </c>
      <c r="B788" s="5" t="s">
        <v>786</v>
      </c>
      <c r="C788" s="46" t="s">
        <v>2749</v>
      </c>
      <c r="D788" s="46" t="s">
        <v>90</v>
      </c>
      <c r="E788" s="46" t="s">
        <v>789</v>
      </c>
      <c r="F788" s="46" t="s">
        <v>311</v>
      </c>
      <c r="G788" s="46" t="s">
        <v>1954</v>
      </c>
      <c r="H788" s="47"/>
      <c r="I788" s="47" t="s">
        <v>1872</v>
      </c>
      <c r="J788" s="48" t="s">
        <v>11</v>
      </c>
      <c r="K788" s="45" t="s">
        <v>11</v>
      </c>
      <c r="L788" s="49">
        <v>20000</v>
      </c>
      <c r="M788" s="50">
        <v>35000</v>
      </c>
      <c r="N788" s="51">
        <f t="shared" si="566"/>
        <v>1.75</v>
      </c>
      <c r="O788" s="51" t="str">
        <f t="shared" si="564"/>
        <v>120% equal &amp; above</v>
      </c>
      <c r="P788" s="50">
        <f t="shared" si="567"/>
        <v>37500</v>
      </c>
      <c r="Q788" s="51">
        <f t="shared" si="565"/>
        <v>1.875</v>
      </c>
      <c r="R788" s="57">
        <v>40000</v>
      </c>
      <c r="S788" s="53">
        <v>7690</v>
      </c>
      <c r="T788" s="54">
        <f t="shared" si="568"/>
        <v>0.19225</v>
      </c>
      <c r="U788" s="54"/>
      <c r="V788" s="53">
        <f t="shared" si="569"/>
        <v>8239.2857142857156</v>
      </c>
      <c r="W788" s="54"/>
    </row>
    <row r="789" spans="1:23" x14ac:dyDescent="0.3">
      <c r="A789" s="8" t="s">
        <v>785</v>
      </c>
      <c r="B789" s="5" t="s">
        <v>786</v>
      </c>
      <c r="C789" s="46" t="s">
        <v>1784</v>
      </c>
      <c r="D789" s="46" t="s">
        <v>1785</v>
      </c>
      <c r="E789" s="46" t="s">
        <v>789</v>
      </c>
      <c r="F789" s="46" t="s">
        <v>311</v>
      </c>
      <c r="G789" s="46" t="s">
        <v>1947</v>
      </c>
      <c r="H789" s="47"/>
      <c r="I789" s="47" t="s">
        <v>1872</v>
      </c>
      <c r="J789" s="48" t="s">
        <v>11</v>
      </c>
      <c r="K789" s="45" t="s">
        <v>11</v>
      </c>
      <c r="L789" s="49">
        <v>25000</v>
      </c>
      <c r="M789" s="50">
        <v>24350</v>
      </c>
      <c r="N789" s="51">
        <f t="shared" si="566"/>
        <v>0.97399999999999998</v>
      </c>
      <c r="O789" s="51" t="str">
        <f t="shared" ref="O789:O794" si="570">IF(N789&gt;=120%, "120% equal &amp; above", IF(N789&gt;=100%,"&gt;=100%- &lt;120%",IF(N789&gt;=80%,"&gt;=80%-&lt;100%",IF(N789&gt;=50%,"&gt;=50%-&lt;80%",IF(N789&gt;=20%,"&gt;=20%-&lt;50%","&lt;20%")))))</f>
        <v>&gt;=80%-&lt;100%</v>
      </c>
      <c r="P789" s="50">
        <f t="shared" si="567"/>
        <v>26089.285714285714</v>
      </c>
      <c r="Q789" s="51">
        <f t="shared" ref="Q789:Q794" si="571">IFERROR(P789/L789,2)</f>
        <v>1.0435714285714286</v>
      </c>
      <c r="R789" s="57">
        <v>35000</v>
      </c>
      <c r="S789" s="53">
        <v>6570</v>
      </c>
      <c r="T789" s="54">
        <f t="shared" si="568"/>
        <v>0.18771428571428572</v>
      </c>
      <c r="U789" s="54"/>
      <c r="V789" s="53">
        <f t="shared" si="569"/>
        <v>7039.2857142857138</v>
      </c>
      <c r="W789" s="54"/>
    </row>
    <row r="790" spans="1:23" x14ac:dyDescent="0.3">
      <c r="A790" s="8" t="s">
        <v>469</v>
      </c>
      <c r="B790" s="5" t="s">
        <v>470</v>
      </c>
      <c r="C790" s="46" t="s">
        <v>1439</v>
      </c>
      <c r="D790" s="46" t="s">
        <v>1440</v>
      </c>
      <c r="E790" s="46" t="s">
        <v>473</v>
      </c>
      <c r="F790" s="46" t="s">
        <v>311</v>
      </c>
      <c r="G790" s="46" t="s">
        <v>1914</v>
      </c>
      <c r="H790" s="47"/>
      <c r="I790" s="47" t="s">
        <v>1872</v>
      </c>
      <c r="J790" s="48" t="s">
        <v>11</v>
      </c>
      <c r="K790" s="45"/>
      <c r="L790" s="49">
        <v>59085.450000000004</v>
      </c>
      <c r="M790" s="50">
        <v>24955</v>
      </c>
      <c r="N790" s="51">
        <f t="shared" ref="N790:N794" si="572">IFERROR(M790/L790,2)</f>
        <v>0.42235440366452315</v>
      </c>
      <c r="O790" s="51" t="str">
        <f t="shared" si="570"/>
        <v>&gt;=20%-&lt;50%</v>
      </c>
      <c r="P790" s="50">
        <f t="shared" ref="P790:P794" si="573">M790/$B$3*$B$2</f>
        <v>26737.5</v>
      </c>
      <c r="Q790" s="51">
        <f t="shared" si="571"/>
        <v>0.45252257535484619</v>
      </c>
      <c r="R790" s="57"/>
      <c r="S790" s="53">
        <v>0</v>
      </c>
      <c r="T790" s="54">
        <f t="shared" ref="T790:T794" si="574">IFERROR(S790/R790,2)</f>
        <v>2</v>
      </c>
      <c r="U790" s="54"/>
      <c r="V790" s="53">
        <f t="shared" ref="V790:V794" si="575">S790/$B$3*$B$2</f>
        <v>0</v>
      </c>
      <c r="W790" s="54"/>
    </row>
    <row r="791" spans="1:23" x14ac:dyDescent="0.3">
      <c r="A791" s="8" t="s">
        <v>785</v>
      </c>
      <c r="B791" s="5" t="s">
        <v>786</v>
      </c>
      <c r="C791" s="46" t="s">
        <v>1797</v>
      </c>
      <c r="D791" s="46" t="s">
        <v>1798</v>
      </c>
      <c r="E791" s="46" t="s">
        <v>789</v>
      </c>
      <c r="F791" s="46" t="s">
        <v>311</v>
      </c>
      <c r="G791" s="46" t="s">
        <v>1954</v>
      </c>
      <c r="H791" s="47"/>
      <c r="I791" s="47" t="s">
        <v>1872</v>
      </c>
      <c r="J791" s="48"/>
      <c r="K791" s="45" t="s">
        <v>11</v>
      </c>
      <c r="L791" s="49"/>
      <c r="M791" s="50">
        <v>8260</v>
      </c>
      <c r="N791" s="51">
        <f t="shared" si="572"/>
        <v>2</v>
      </c>
      <c r="O791" s="51" t="str">
        <f t="shared" si="570"/>
        <v>120% equal &amp; above</v>
      </c>
      <c r="P791" s="50">
        <f t="shared" si="573"/>
        <v>8850</v>
      </c>
      <c r="Q791" s="51">
        <f t="shared" si="571"/>
        <v>2</v>
      </c>
      <c r="R791" s="57">
        <v>59043.6</v>
      </c>
      <c r="S791" s="53">
        <v>4050</v>
      </c>
      <c r="T791" s="54">
        <f t="shared" si="574"/>
        <v>6.8593378452533382E-2</v>
      </c>
      <c r="U791" s="54"/>
      <c r="V791" s="53">
        <f t="shared" si="575"/>
        <v>4339.2857142857138</v>
      </c>
      <c r="W791" s="54"/>
    </row>
    <row r="792" spans="1:23" x14ac:dyDescent="0.3">
      <c r="A792" s="8" t="s">
        <v>667</v>
      </c>
      <c r="B792" s="5" t="s">
        <v>668</v>
      </c>
      <c r="C792" s="46" t="s">
        <v>2380</v>
      </c>
      <c r="D792" s="46" t="s">
        <v>2381</v>
      </c>
      <c r="E792" s="46" t="s">
        <v>589</v>
      </c>
      <c r="F792" s="46" t="s">
        <v>311</v>
      </c>
      <c r="G792" s="46" t="s">
        <v>1886</v>
      </c>
      <c r="H792" s="47"/>
      <c r="I792" s="47" t="s">
        <v>1872</v>
      </c>
      <c r="J792" s="48" t="s">
        <v>11</v>
      </c>
      <c r="K792" s="45"/>
      <c r="L792" s="49">
        <v>58196.35</v>
      </c>
      <c r="M792" s="50">
        <v>29180</v>
      </c>
      <c r="N792" s="51">
        <f t="shared" si="572"/>
        <v>0.50140601601303181</v>
      </c>
      <c r="O792" s="51" t="str">
        <f t="shared" si="570"/>
        <v>&gt;=50%-&lt;80%</v>
      </c>
      <c r="P792" s="50">
        <f t="shared" si="573"/>
        <v>31264.285714285714</v>
      </c>
      <c r="Q792" s="51">
        <f t="shared" si="571"/>
        <v>0.53722073144253402</v>
      </c>
      <c r="R792" s="57"/>
      <c r="S792" s="53">
        <v>68245</v>
      </c>
      <c r="T792" s="54">
        <f t="shared" si="574"/>
        <v>2</v>
      </c>
      <c r="U792" s="54"/>
      <c r="V792" s="53">
        <f t="shared" si="575"/>
        <v>73119.642857142855</v>
      </c>
      <c r="W792" s="54"/>
    </row>
    <row r="793" spans="1:23" x14ac:dyDescent="0.3">
      <c r="A793" s="8" t="s">
        <v>776</v>
      </c>
      <c r="B793" s="5" t="s">
        <v>777</v>
      </c>
      <c r="C793" s="46" t="s">
        <v>2518</v>
      </c>
      <c r="D793" s="46" t="s">
        <v>2519</v>
      </c>
      <c r="E793" s="46" t="s">
        <v>574</v>
      </c>
      <c r="F793" s="46" t="s">
        <v>311</v>
      </c>
      <c r="G793" s="46" t="s">
        <v>1961</v>
      </c>
      <c r="H793" s="47"/>
      <c r="I793" s="47" t="s">
        <v>1872</v>
      </c>
      <c r="J793" s="48" t="s">
        <v>11</v>
      </c>
      <c r="K793" s="45" t="s">
        <v>11</v>
      </c>
      <c r="L793" s="49">
        <v>13000</v>
      </c>
      <c r="M793" s="50">
        <v>7530</v>
      </c>
      <c r="N793" s="51">
        <f t="shared" si="572"/>
        <v>0.57923076923076922</v>
      </c>
      <c r="O793" s="51" t="str">
        <f t="shared" si="570"/>
        <v>&gt;=50%-&lt;80%</v>
      </c>
      <c r="P793" s="50">
        <f t="shared" si="573"/>
        <v>8067.8571428571431</v>
      </c>
      <c r="Q793" s="51">
        <f t="shared" si="571"/>
        <v>0.62060439560439562</v>
      </c>
      <c r="R793" s="57">
        <v>45000</v>
      </c>
      <c r="S793" s="53">
        <v>50910</v>
      </c>
      <c r="T793" s="54">
        <f t="shared" si="574"/>
        <v>1.1313333333333333</v>
      </c>
      <c r="U793" s="54"/>
      <c r="V793" s="53">
        <f t="shared" si="575"/>
        <v>54546.428571428572</v>
      </c>
      <c r="W793" s="54"/>
    </row>
    <row r="794" spans="1:23" x14ac:dyDescent="0.3">
      <c r="A794" s="8" t="s">
        <v>585</v>
      </c>
      <c r="B794" s="5" t="s">
        <v>586</v>
      </c>
      <c r="C794" s="46" t="s">
        <v>1386</v>
      </c>
      <c r="D794" s="46" t="s">
        <v>224</v>
      </c>
      <c r="E794" s="46" t="s">
        <v>589</v>
      </c>
      <c r="F794" s="46" t="s">
        <v>311</v>
      </c>
      <c r="G794" s="46" t="s">
        <v>1920</v>
      </c>
      <c r="H794" s="47"/>
      <c r="I794" s="47" t="s">
        <v>1872</v>
      </c>
      <c r="J794" s="48" t="s">
        <v>11</v>
      </c>
      <c r="K794" s="45"/>
      <c r="L794" s="49">
        <v>57720.600000000006</v>
      </c>
      <c r="M794" s="50">
        <v>46290</v>
      </c>
      <c r="N794" s="51">
        <f t="shared" si="572"/>
        <v>0.8019667155227076</v>
      </c>
      <c r="O794" s="51" t="str">
        <f t="shared" si="570"/>
        <v>&gt;=80%-&lt;100%</v>
      </c>
      <c r="P794" s="50">
        <f t="shared" si="573"/>
        <v>49596.428571428572</v>
      </c>
      <c r="Q794" s="51">
        <f t="shared" si="571"/>
        <v>0.85925005234575813</v>
      </c>
      <c r="R794" s="57"/>
      <c r="S794" s="53">
        <v>0</v>
      </c>
      <c r="T794" s="54">
        <f t="shared" si="574"/>
        <v>2</v>
      </c>
      <c r="U794" s="54"/>
      <c r="V794" s="53">
        <f t="shared" si="575"/>
        <v>0</v>
      </c>
      <c r="W794" s="54"/>
    </row>
    <row r="795" spans="1:23" x14ac:dyDescent="0.3">
      <c r="A795" s="8" t="s">
        <v>701</v>
      </c>
      <c r="B795" s="5" t="s">
        <v>300</v>
      </c>
      <c r="C795" s="46" t="s">
        <v>1511</v>
      </c>
      <c r="D795" s="46" t="s">
        <v>1512</v>
      </c>
      <c r="E795" s="46" t="s">
        <v>473</v>
      </c>
      <c r="F795" s="46" t="s">
        <v>311</v>
      </c>
      <c r="G795" s="46" t="s">
        <v>1940</v>
      </c>
      <c r="H795" s="47"/>
      <c r="I795" s="47" t="s">
        <v>1872</v>
      </c>
      <c r="J795" s="48" t="s">
        <v>11</v>
      </c>
      <c r="K795" s="45"/>
      <c r="L795" s="49">
        <v>57341.925000000003</v>
      </c>
      <c r="M795" s="50">
        <v>21770</v>
      </c>
      <c r="N795" s="51">
        <f t="shared" ref="N795:N814" si="576">IFERROR(M795/L795,2)</f>
        <v>0.37965240964617075</v>
      </c>
      <c r="O795" s="51" t="str">
        <f t="shared" ref="O795:O813" si="577">IF(N795&gt;=120%, "120% equal &amp; above", IF(N795&gt;=100%,"&gt;=100%- &lt;120%",IF(N795&gt;=80%,"&gt;=80%-&lt;100%",IF(N795&gt;=50%,"&gt;=50%-&lt;80%",IF(N795&gt;=20%,"&gt;=20%-&lt;50%","&lt;20%")))))</f>
        <v>&gt;=20%-&lt;50%</v>
      </c>
      <c r="P795" s="50">
        <f t="shared" ref="P795:P814" si="578">M795/$B$3*$B$2</f>
        <v>23325</v>
      </c>
      <c r="Q795" s="51">
        <f t="shared" ref="Q795:Q813" si="579">IFERROR(P795/L795,2)</f>
        <v>0.40677043890661152</v>
      </c>
      <c r="R795" s="57"/>
      <c r="S795" s="53">
        <v>6470</v>
      </c>
      <c r="T795" s="54">
        <f t="shared" ref="T795:T814" si="580">IFERROR(S795/R795,2)</f>
        <v>2</v>
      </c>
      <c r="U795" s="54"/>
      <c r="V795" s="53">
        <f t="shared" ref="V795:V814" si="581">S795/$B$3*$B$2</f>
        <v>6932.1428571428578</v>
      </c>
      <c r="W795" s="54"/>
    </row>
    <row r="796" spans="1:23" x14ac:dyDescent="0.3">
      <c r="A796" s="8" t="s">
        <v>585</v>
      </c>
      <c r="B796" s="5" t="s">
        <v>586</v>
      </c>
      <c r="C796" s="46" t="s">
        <v>1314</v>
      </c>
      <c r="D796" s="46" t="s">
        <v>194</v>
      </c>
      <c r="E796" s="46" t="s">
        <v>589</v>
      </c>
      <c r="F796" s="46" t="s">
        <v>311</v>
      </c>
      <c r="G796" s="46" t="s">
        <v>1919</v>
      </c>
      <c r="H796" s="47"/>
      <c r="I796" s="47" t="s">
        <v>1872</v>
      </c>
      <c r="J796" s="48" t="s">
        <v>11</v>
      </c>
      <c r="K796" s="45"/>
      <c r="L796" s="49">
        <v>56965.275000000001</v>
      </c>
      <c r="M796" s="50">
        <v>36635</v>
      </c>
      <c r="N796" s="51">
        <f t="shared" si="576"/>
        <v>0.64311108829019081</v>
      </c>
      <c r="O796" s="51" t="str">
        <f t="shared" si="577"/>
        <v>&gt;=50%-&lt;80%</v>
      </c>
      <c r="P796" s="50">
        <f t="shared" si="578"/>
        <v>39251.78571428571</v>
      </c>
      <c r="Q796" s="51">
        <f t="shared" si="579"/>
        <v>0.6890475945966329</v>
      </c>
      <c r="R796" s="57"/>
      <c r="S796" s="53">
        <v>5940</v>
      </c>
      <c r="T796" s="54">
        <f t="shared" si="580"/>
        <v>2</v>
      </c>
      <c r="U796" s="54"/>
      <c r="V796" s="53">
        <f t="shared" si="581"/>
        <v>6364.2857142857138</v>
      </c>
      <c r="W796" s="54"/>
    </row>
    <row r="797" spans="1:23" x14ac:dyDescent="0.3">
      <c r="A797" s="8" t="s">
        <v>469</v>
      </c>
      <c r="B797" s="5" t="s">
        <v>470</v>
      </c>
      <c r="C797" s="46" t="s">
        <v>519</v>
      </c>
      <c r="D797" s="46" t="s">
        <v>520</v>
      </c>
      <c r="E797" s="46" t="s">
        <v>473</v>
      </c>
      <c r="F797" s="46" t="s">
        <v>311</v>
      </c>
      <c r="G797" s="46" t="s">
        <v>1912</v>
      </c>
      <c r="H797" s="47"/>
      <c r="I797" s="47" t="s">
        <v>1872</v>
      </c>
      <c r="J797" s="48" t="s">
        <v>11</v>
      </c>
      <c r="K797" s="45"/>
      <c r="L797" s="49">
        <v>56666.250000000007</v>
      </c>
      <c r="M797" s="50">
        <v>43005</v>
      </c>
      <c r="N797" s="51">
        <f t="shared" si="576"/>
        <v>0.75891734498047769</v>
      </c>
      <c r="O797" s="51" t="str">
        <f t="shared" si="577"/>
        <v>&gt;=50%-&lt;80%</v>
      </c>
      <c r="P797" s="50">
        <f t="shared" si="578"/>
        <v>46076.78571428571</v>
      </c>
      <c r="Q797" s="51">
        <f t="shared" si="579"/>
        <v>0.81312572676479744</v>
      </c>
      <c r="R797" s="57"/>
      <c r="S797" s="53">
        <v>32725</v>
      </c>
      <c r="T797" s="54">
        <f t="shared" si="580"/>
        <v>2</v>
      </c>
      <c r="U797" s="54"/>
      <c r="V797" s="53">
        <f t="shared" si="581"/>
        <v>35062.5</v>
      </c>
      <c r="W797" s="54"/>
    </row>
    <row r="798" spans="1:23" x14ac:dyDescent="0.3">
      <c r="A798" s="8" t="s">
        <v>785</v>
      </c>
      <c r="B798" s="5" t="s">
        <v>786</v>
      </c>
      <c r="C798" s="46" t="s">
        <v>2142</v>
      </c>
      <c r="D798" s="46" t="s">
        <v>2753</v>
      </c>
      <c r="E798" s="46" t="s">
        <v>789</v>
      </c>
      <c r="F798" s="46" t="s">
        <v>311</v>
      </c>
      <c r="G798" s="46" t="s">
        <v>1951</v>
      </c>
      <c r="H798" s="47"/>
      <c r="I798" s="47" t="s">
        <v>1872</v>
      </c>
      <c r="J798" s="48" t="s">
        <v>11</v>
      </c>
      <c r="K798" s="45" t="s">
        <v>11</v>
      </c>
      <c r="L798" s="49">
        <v>30479.625000000004</v>
      </c>
      <c r="M798" s="50">
        <v>21620</v>
      </c>
      <c r="N798" s="51">
        <f t="shared" si="576"/>
        <v>0.70932631224957643</v>
      </c>
      <c r="O798" s="51" t="str">
        <f t="shared" si="577"/>
        <v>&gt;=50%-&lt;80%</v>
      </c>
      <c r="P798" s="50">
        <f t="shared" si="578"/>
        <v>23164.285714285714</v>
      </c>
      <c r="Q798" s="51">
        <f t="shared" si="579"/>
        <v>0.75999247741026055</v>
      </c>
      <c r="R798" s="57">
        <v>26000</v>
      </c>
      <c r="S798" s="53">
        <v>5855</v>
      </c>
      <c r="T798" s="54">
        <f t="shared" si="580"/>
        <v>0.22519230769230769</v>
      </c>
      <c r="U798" s="54"/>
      <c r="V798" s="53">
        <f t="shared" si="581"/>
        <v>6273.2142857142862</v>
      </c>
      <c r="W798" s="54"/>
    </row>
    <row r="799" spans="1:23" x14ac:dyDescent="0.3">
      <c r="A799" s="8" t="s">
        <v>633</v>
      </c>
      <c r="B799" s="5" t="s">
        <v>128</v>
      </c>
      <c r="C799" s="46" t="s">
        <v>1037</v>
      </c>
      <c r="D799" s="46" t="s">
        <v>236</v>
      </c>
      <c r="E799" s="46" t="s">
        <v>589</v>
      </c>
      <c r="F799" s="46" t="s">
        <v>311</v>
      </c>
      <c r="G799" s="46" t="s">
        <v>1923</v>
      </c>
      <c r="H799" s="47"/>
      <c r="I799" s="47" t="s">
        <v>1872</v>
      </c>
      <c r="J799" s="48" t="s">
        <v>11</v>
      </c>
      <c r="K799" s="45"/>
      <c r="L799" s="49">
        <v>56342.925000000003</v>
      </c>
      <c r="M799" s="50">
        <v>40530</v>
      </c>
      <c r="N799" s="51">
        <f t="shared" si="576"/>
        <v>0.71934497543391651</v>
      </c>
      <c r="O799" s="51" t="str">
        <f t="shared" si="577"/>
        <v>&gt;=50%-&lt;80%</v>
      </c>
      <c r="P799" s="50">
        <f t="shared" si="578"/>
        <v>43425</v>
      </c>
      <c r="Q799" s="51">
        <f t="shared" si="579"/>
        <v>0.7707267593934819</v>
      </c>
      <c r="R799" s="57"/>
      <c r="S799" s="53">
        <v>12425</v>
      </c>
      <c r="T799" s="54">
        <f t="shared" si="580"/>
        <v>2</v>
      </c>
      <c r="U799" s="54"/>
      <c r="V799" s="53">
        <f t="shared" si="581"/>
        <v>13312.5</v>
      </c>
      <c r="W799" s="54"/>
    </row>
    <row r="800" spans="1:23" x14ac:dyDescent="0.3">
      <c r="A800" s="8" t="s">
        <v>667</v>
      </c>
      <c r="B800" s="5" t="s">
        <v>668</v>
      </c>
      <c r="C800" s="46" t="s">
        <v>2232</v>
      </c>
      <c r="D800" s="46" t="s">
        <v>30</v>
      </c>
      <c r="E800" s="46" t="s">
        <v>589</v>
      </c>
      <c r="F800" s="46" t="s">
        <v>311</v>
      </c>
      <c r="G800" s="46" t="s">
        <v>1928</v>
      </c>
      <c r="H800" s="47"/>
      <c r="I800" s="47" t="s">
        <v>1872</v>
      </c>
      <c r="J800" s="48" t="s">
        <v>11</v>
      </c>
      <c r="K800" s="45"/>
      <c r="L800" s="49">
        <v>56256.95</v>
      </c>
      <c r="M800" s="50">
        <v>51060</v>
      </c>
      <c r="N800" s="51">
        <f t="shared" si="576"/>
        <v>0.90762119169275979</v>
      </c>
      <c r="O800" s="51" t="str">
        <f t="shared" si="577"/>
        <v>&gt;=80%-&lt;100%</v>
      </c>
      <c r="P800" s="50">
        <f t="shared" si="578"/>
        <v>54707.142857142862</v>
      </c>
      <c r="Q800" s="51">
        <f t="shared" si="579"/>
        <v>0.97245127681367127</v>
      </c>
      <c r="R800" s="57"/>
      <c r="S800" s="53">
        <v>11400</v>
      </c>
      <c r="T800" s="54">
        <f t="shared" si="580"/>
        <v>2</v>
      </c>
      <c r="U800" s="54"/>
      <c r="V800" s="53">
        <f t="shared" si="581"/>
        <v>12214.285714285716</v>
      </c>
      <c r="W800" s="54"/>
    </row>
    <row r="801" spans="1:23" x14ac:dyDescent="0.3">
      <c r="A801" s="8" t="s">
        <v>785</v>
      </c>
      <c r="B801" s="5" t="s">
        <v>786</v>
      </c>
      <c r="C801" s="46" t="s">
        <v>1774</v>
      </c>
      <c r="D801" s="46" t="s">
        <v>1775</v>
      </c>
      <c r="E801" s="46" t="s">
        <v>789</v>
      </c>
      <c r="F801" s="46" t="s">
        <v>311</v>
      </c>
      <c r="G801" s="46" t="s">
        <v>1956</v>
      </c>
      <c r="H801" s="47"/>
      <c r="I801" s="47" t="s">
        <v>1872</v>
      </c>
      <c r="J801" s="48"/>
      <c r="K801" s="45" t="s">
        <v>11</v>
      </c>
      <c r="L801" s="49"/>
      <c r="M801" s="50">
        <v>7950</v>
      </c>
      <c r="N801" s="51">
        <f t="shared" si="576"/>
        <v>2</v>
      </c>
      <c r="O801" s="51" t="str">
        <f t="shared" si="577"/>
        <v>120% equal &amp; above</v>
      </c>
      <c r="P801" s="50">
        <f t="shared" si="578"/>
        <v>8517.8571428571431</v>
      </c>
      <c r="Q801" s="51">
        <f t="shared" si="579"/>
        <v>2</v>
      </c>
      <c r="R801" s="57">
        <v>56116.979999999996</v>
      </c>
      <c r="S801" s="53">
        <v>13820</v>
      </c>
      <c r="T801" s="54">
        <f t="shared" si="580"/>
        <v>0.2462712711910014</v>
      </c>
      <c r="U801" s="54"/>
      <c r="V801" s="53">
        <f t="shared" si="581"/>
        <v>14807.142857142857</v>
      </c>
      <c r="W801" s="54"/>
    </row>
    <row r="802" spans="1:23" x14ac:dyDescent="0.3">
      <c r="A802" s="8" t="s">
        <v>776</v>
      </c>
      <c r="B802" s="5" t="s">
        <v>777</v>
      </c>
      <c r="C802" s="46" t="s">
        <v>784</v>
      </c>
      <c r="D802" s="46" t="s">
        <v>2755</v>
      </c>
      <c r="E802" s="46" t="s">
        <v>574</v>
      </c>
      <c r="F802" s="46" t="s">
        <v>311</v>
      </c>
      <c r="G802" s="46" t="s">
        <v>1945</v>
      </c>
      <c r="H802" s="47"/>
      <c r="I802" s="47" t="s">
        <v>1872</v>
      </c>
      <c r="J802" s="48" t="s">
        <v>11</v>
      </c>
      <c r="K802" s="45" t="s">
        <v>11</v>
      </c>
      <c r="L802" s="49">
        <v>30000</v>
      </c>
      <c r="M802" s="50">
        <v>33300</v>
      </c>
      <c r="N802" s="51">
        <f t="shared" si="576"/>
        <v>1.1100000000000001</v>
      </c>
      <c r="O802" s="51" t="str">
        <f t="shared" si="577"/>
        <v>&gt;=100%- &lt;120%</v>
      </c>
      <c r="P802" s="50">
        <f t="shared" si="578"/>
        <v>35678.571428571428</v>
      </c>
      <c r="Q802" s="51">
        <f t="shared" si="579"/>
        <v>1.1892857142857143</v>
      </c>
      <c r="R802" s="57">
        <v>26000</v>
      </c>
      <c r="S802" s="53">
        <v>56545</v>
      </c>
      <c r="T802" s="54">
        <f t="shared" si="580"/>
        <v>2.1748076923076924</v>
      </c>
      <c r="U802" s="54"/>
      <c r="V802" s="53">
        <f t="shared" si="581"/>
        <v>60583.928571428572</v>
      </c>
      <c r="W802" s="54"/>
    </row>
    <row r="803" spans="1:23" x14ac:dyDescent="0.3">
      <c r="A803" s="8" t="s">
        <v>770</v>
      </c>
      <c r="B803" s="5" t="s">
        <v>771</v>
      </c>
      <c r="C803" s="46" t="s">
        <v>2403</v>
      </c>
      <c r="D803" s="46" t="s">
        <v>2404</v>
      </c>
      <c r="E803" s="46" t="s">
        <v>574</v>
      </c>
      <c r="F803" s="46" t="s">
        <v>311</v>
      </c>
      <c r="G803" s="46" t="s">
        <v>1960</v>
      </c>
      <c r="H803" s="47"/>
      <c r="I803" s="47" t="s">
        <v>1872</v>
      </c>
      <c r="J803" s="48" t="s">
        <v>11</v>
      </c>
      <c r="K803" s="45" t="s">
        <v>11</v>
      </c>
      <c r="L803" s="49">
        <v>30000</v>
      </c>
      <c r="M803" s="50">
        <v>12135</v>
      </c>
      <c r="N803" s="51">
        <f t="shared" si="576"/>
        <v>0.40450000000000003</v>
      </c>
      <c r="O803" s="51" t="str">
        <f t="shared" si="577"/>
        <v>&gt;=20%-&lt;50%</v>
      </c>
      <c r="P803" s="50">
        <f t="shared" si="578"/>
        <v>13001.785714285716</v>
      </c>
      <c r="Q803" s="51">
        <f t="shared" si="579"/>
        <v>0.43339285714285719</v>
      </c>
      <c r="R803" s="57">
        <v>26000</v>
      </c>
      <c r="S803" s="53">
        <v>17270</v>
      </c>
      <c r="T803" s="54">
        <f t="shared" si="580"/>
        <v>0.66423076923076918</v>
      </c>
      <c r="U803" s="54"/>
      <c r="V803" s="53">
        <f t="shared" si="581"/>
        <v>18503.571428571431</v>
      </c>
      <c r="W803" s="54"/>
    </row>
    <row r="804" spans="1:23" x14ac:dyDescent="0.3">
      <c r="A804" s="8" t="s">
        <v>776</v>
      </c>
      <c r="B804" s="5" t="s">
        <v>777</v>
      </c>
      <c r="C804" s="46" t="s">
        <v>2640</v>
      </c>
      <c r="D804" s="46" t="s">
        <v>2641</v>
      </c>
      <c r="E804" s="46" t="s">
        <v>574</v>
      </c>
      <c r="F804" s="46" t="s">
        <v>311</v>
      </c>
      <c r="G804" s="46" t="s">
        <v>1962</v>
      </c>
      <c r="H804" s="47"/>
      <c r="I804" s="47" t="s">
        <v>1872</v>
      </c>
      <c r="J804" s="48" t="s">
        <v>11</v>
      </c>
      <c r="K804" s="45" t="s">
        <v>11</v>
      </c>
      <c r="L804" s="49">
        <v>30000</v>
      </c>
      <c r="M804" s="50">
        <v>8360</v>
      </c>
      <c r="N804" s="51">
        <f t="shared" si="576"/>
        <v>0.27866666666666667</v>
      </c>
      <c r="O804" s="51" t="str">
        <f t="shared" si="577"/>
        <v>&gt;=20%-&lt;50%</v>
      </c>
      <c r="P804" s="50">
        <f t="shared" si="578"/>
        <v>8957.1428571428569</v>
      </c>
      <c r="Q804" s="51">
        <f t="shared" si="579"/>
        <v>0.29857142857142854</v>
      </c>
      <c r="R804" s="57">
        <v>26000</v>
      </c>
      <c r="S804" s="53">
        <v>34130</v>
      </c>
      <c r="T804" s="54">
        <f t="shared" si="580"/>
        <v>1.3126923076923076</v>
      </c>
      <c r="U804" s="54"/>
      <c r="V804" s="53">
        <f t="shared" si="581"/>
        <v>36567.857142857138</v>
      </c>
      <c r="W804" s="54"/>
    </row>
    <row r="805" spans="1:23" x14ac:dyDescent="0.3">
      <c r="A805" s="8" t="s">
        <v>776</v>
      </c>
      <c r="B805" s="5" t="s">
        <v>777</v>
      </c>
      <c r="C805" s="46" t="s">
        <v>1343</v>
      </c>
      <c r="D805" s="46" t="s">
        <v>1344</v>
      </c>
      <c r="E805" s="46" t="s">
        <v>574</v>
      </c>
      <c r="F805" s="46" t="s">
        <v>311</v>
      </c>
      <c r="G805" s="46" t="s">
        <v>1942</v>
      </c>
      <c r="H805" s="47"/>
      <c r="I805" s="47" t="s">
        <v>1872</v>
      </c>
      <c r="J805" s="48" t="s">
        <v>11</v>
      </c>
      <c r="K805" s="45" t="s">
        <v>11</v>
      </c>
      <c r="L805" s="49">
        <v>30000</v>
      </c>
      <c r="M805" s="50">
        <v>4620</v>
      </c>
      <c r="N805" s="51">
        <f t="shared" si="576"/>
        <v>0.154</v>
      </c>
      <c r="O805" s="51" t="str">
        <f t="shared" si="577"/>
        <v>&lt;20%</v>
      </c>
      <c r="P805" s="50">
        <f t="shared" si="578"/>
        <v>4950</v>
      </c>
      <c r="Q805" s="51">
        <f t="shared" si="579"/>
        <v>0.16500000000000001</v>
      </c>
      <c r="R805" s="57">
        <v>26000</v>
      </c>
      <c r="S805" s="53">
        <v>0</v>
      </c>
      <c r="T805" s="54">
        <f t="shared" si="580"/>
        <v>0</v>
      </c>
      <c r="U805" s="54"/>
      <c r="V805" s="53">
        <f t="shared" si="581"/>
        <v>0</v>
      </c>
      <c r="W805" s="54"/>
    </row>
    <row r="806" spans="1:23" x14ac:dyDescent="0.3">
      <c r="A806" s="8" t="s">
        <v>770</v>
      </c>
      <c r="B806" s="5" t="s">
        <v>771</v>
      </c>
      <c r="C806" s="46" t="s">
        <v>2311</v>
      </c>
      <c r="D806" s="46" t="s">
        <v>2312</v>
      </c>
      <c r="E806" s="46" t="s">
        <v>574</v>
      </c>
      <c r="F806" s="46" t="s">
        <v>311</v>
      </c>
      <c r="G806" s="46" t="s">
        <v>1964</v>
      </c>
      <c r="H806" s="47"/>
      <c r="I806" s="47" t="s">
        <v>1872</v>
      </c>
      <c r="J806" s="48" t="s">
        <v>11</v>
      </c>
      <c r="K806" s="45" t="s">
        <v>11</v>
      </c>
      <c r="L806" s="49">
        <v>30000</v>
      </c>
      <c r="M806" s="50">
        <v>11030</v>
      </c>
      <c r="N806" s="51">
        <f t="shared" si="576"/>
        <v>0.36766666666666664</v>
      </c>
      <c r="O806" s="51" t="str">
        <f t="shared" si="577"/>
        <v>&gt;=20%-&lt;50%</v>
      </c>
      <c r="P806" s="50">
        <f t="shared" si="578"/>
        <v>11817.857142857143</v>
      </c>
      <c r="Q806" s="51">
        <f t="shared" si="579"/>
        <v>0.39392857142857146</v>
      </c>
      <c r="R806" s="57">
        <v>26000</v>
      </c>
      <c r="S806" s="53">
        <v>6570</v>
      </c>
      <c r="T806" s="54">
        <f t="shared" si="580"/>
        <v>0.25269230769230772</v>
      </c>
      <c r="U806" s="54"/>
      <c r="V806" s="53">
        <f t="shared" si="581"/>
        <v>7039.2857142857138</v>
      </c>
      <c r="W806" s="54"/>
    </row>
    <row r="807" spans="1:23" x14ac:dyDescent="0.3">
      <c r="A807" s="8" t="s">
        <v>770</v>
      </c>
      <c r="B807" s="5" t="s">
        <v>771</v>
      </c>
      <c r="C807" s="46" t="s">
        <v>2341</v>
      </c>
      <c r="D807" s="46" t="s">
        <v>2342</v>
      </c>
      <c r="E807" s="46" t="s">
        <v>574</v>
      </c>
      <c r="F807" s="46" t="s">
        <v>311</v>
      </c>
      <c r="G807" s="46" t="s">
        <v>1960</v>
      </c>
      <c r="H807" s="47"/>
      <c r="I807" s="47" t="s">
        <v>1872</v>
      </c>
      <c r="J807" s="48" t="s">
        <v>11</v>
      </c>
      <c r="K807" s="45" t="s">
        <v>11</v>
      </c>
      <c r="L807" s="49">
        <v>30000</v>
      </c>
      <c r="M807" s="50">
        <v>29050</v>
      </c>
      <c r="N807" s="51">
        <f t="shared" si="576"/>
        <v>0.96833333333333338</v>
      </c>
      <c r="O807" s="51" t="str">
        <f t="shared" si="577"/>
        <v>&gt;=80%-&lt;100%</v>
      </c>
      <c r="P807" s="50">
        <f t="shared" si="578"/>
        <v>31125</v>
      </c>
      <c r="Q807" s="51">
        <f t="shared" si="579"/>
        <v>1.0375000000000001</v>
      </c>
      <c r="R807" s="57">
        <v>26000</v>
      </c>
      <c r="S807" s="53">
        <v>0</v>
      </c>
      <c r="T807" s="54">
        <f t="shared" si="580"/>
        <v>0</v>
      </c>
      <c r="U807" s="54"/>
      <c r="V807" s="53">
        <f t="shared" si="581"/>
        <v>0</v>
      </c>
      <c r="W807" s="54"/>
    </row>
    <row r="808" spans="1:23" x14ac:dyDescent="0.3">
      <c r="A808" s="8" t="s">
        <v>776</v>
      </c>
      <c r="B808" s="5" t="s">
        <v>777</v>
      </c>
      <c r="C808" s="46" t="s">
        <v>2420</v>
      </c>
      <c r="D808" s="46" t="s">
        <v>2421</v>
      </c>
      <c r="E808" s="46" t="s">
        <v>574</v>
      </c>
      <c r="F808" s="46" t="s">
        <v>311</v>
      </c>
      <c r="G808" s="46" t="s">
        <v>1962</v>
      </c>
      <c r="H808" s="47"/>
      <c r="I808" s="47" t="s">
        <v>1872</v>
      </c>
      <c r="J808" s="48" t="s">
        <v>11</v>
      </c>
      <c r="K808" s="45" t="s">
        <v>11</v>
      </c>
      <c r="L808" s="49">
        <v>30000</v>
      </c>
      <c r="M808" s="50">
        <v>8920</v>
      </c>
      <c r="N808" s="51">
        <f t="shared" si="576"/>
        <v>0.29733333333333334</v>
      </c>
      <c r="O808" s="51" t="str">
        <f t="shared" si="577"/>
        <v>&gt;=20%-&lt;50%</v>
      </c>
      <c r="P808" s="50">
        <f t="shared" si="578"/>
        <v>9557.1428571428569</v>
      </c>
      <c r="Q808" s="51">
        <f t="shared" si="579"/>
        <v>0.31857142857142856</v>
      </c>
      <c r="R808" s="57">
        <v>26000</v>
      </c>
      <c r="S808" s="53">
        <v>0</v>
      </c>
      <c r="T808" s="54">
        <f t="shared" si="580"/>
        <v>0</v>
      </c>
      <c r="U808" s="54"/>
      <c r="V808" s="53">
        <f t="shared" si="581"/>
        <v>0</v>
      </c>
      <c r="W808" s="54"/>
    </row>
    <row r="809" spans="1:23" x14ac:dyDescent="0.3">
      <c r="A809" s="8" t="s">
        <v>776</v>
      </c>
      <c r="B809" s="5" t="s">
        <v>777</v>
      </c>
      <c r="C809" s="46" t="s">
        <v>2622</v>
      </c>
      <c r="D809" s="46" t="s">
        <v>2623</v>
      </c>
      <c r="E809" s="46" t="s">
        <v>574</v>
      </c>
      <c r="F809" s="46" t="s">
        <v>311</v>
      </c>
      <c r="G809" s="46" t="s">
        <v>1961</v>
      </c>
      <c r="H809" s="47"/>
      <c r="I809" s="47" t="s">
        <v>1872</v>
      </c>
      <c r="J809" s="48" t="s">
        <v>11</v>
      </c>
      <c r="K809" s="45" t="s">
        <v>11</v>
      </c>
      <c r="L809" s="49">
        <v>30000</v>
      </c>
      <c r="M809" s="50">
        <v>5440</v>
      </c>
      <c r="N809" s="51">
        <f t="shared" si="576"/>
        <v>0.18133333333333335</v>
      </c>
      <c r="O809" s="51" t="str">
        <f t="shared" si="577"/>
        <v>&lt;20%</v>
      </c>
      <c r="P809" s="50">
        <f t="shared" si="578"/>
        <v>5828.5714285714284</v>
      </c>
      <c r="Q809" s="51">
        <f t="shared" si="579"/>
        <v>0.19428571428571428</v>
      </c>
      <c r="R809" s="57">
        <v>26000</v>
      </c>
      <c r="S809" s="53">
        <v>6570</v>
      </c>
      <c r="T809" s="54">
        <f t="shared" si="580"/>
        <v>0.25269230769230772</v>
      </c>
      <c r="U809" s="54"/>
      <c r="V809" s="53">
        <f t="shared" si="581"/>
        <v>7039.2857142857138</v>
      </c>
      <c r="W809" s="54"/>
    </row>
    <row r="810" spans="1:23" x14ac:dyDescent="0.3">
      <c r="A810" s="8" t="s">
        <v>428</v>
      </c>
      <c r="B810" s="5" t="s">
        <v>429</v>
      </c>
      <c r="C810" s="46" t="s">
        <v>2707</v>
      </c>
      <c r="D810" s="46" t="s">
        <v>2708</v>
      </c>
      <c r="E810" s="46" t="s">
        <v>310</v>
      </c>
      <c r="F810" s="46" t="s">
        <v>311</v>
      </c>
      <c r="G810" s="46" t="s">
        <v>1909</v>
      </c>
      <c r="H810" s="47"/>
      <c r="I810" s="47" t="s">
        <v>1872</v>
      </c>
      <c r="J810" s="48" t="s">
        <v>11</v>
      </c>
      <c r="K810" s="45" t="s">
        <v>11</v>
      </c>
      <c r="L810" s="49">
        <v>30000</v>
      </c>
      <c r="M810" s="50">
        <v>12730</v>
      </c>
      <c r="N810" s="51">
        <f t="shared" si="576"/>
        <v>0.42433333333333334</v>
      </c>
      <c r="O810" s="51" t="str">
        <f t="shared" si="577"/>
        <v>&gt;=20%-&lt;50%</v>
      </c>
      <c r="P810" s="50">
        <f t="shared" si="578"/>
        <v>13639.285714285716</v>
      </c>
      <c r="Q810" s="51">
        <f t="shared" si="579"/>
        <v>0.45464285714285718</v>
      </c>
      <c r="R810" s="57">
        <v>26000</v>
      </c>
      <c r="S810" s="53">
        <v>22340</v>
      </c>
      <c r="T810" s="54">
        <f t="shared" si="580"/>
        <v>0.85923076923076924</v>
      </c>
      <c r="U810" s="54"/>
      <c r="V810" s="53">
        <f t="shared" si="581"/>
        <v>23935.714285714286</v>
      </c>
      <c r="W810" s="54"/>
    </row>
    <row r="811" spans="1:23" x14ac:dyDescent="0.3">
      <c r="A811" s="8" t="s">
        <v>776</v>
      </c>
      <c r="B811" s="5" t="s">
        <v>777</v>
      </c>
      <c r="C811" s="46" t="s">
        <v>2546</v>
      </c>
      <c r="D811" s="46" t="s">
        <v>2547</v>
      </c>
      <c r="E811" s="46" t="s">
        <v>574</v>
      </c>
      <c r="F811" s="46" t="s">
        <v>311</v>
      </c>
      <c r="G811" s="46" t="s">
        <v>1945</v>
      </c>
      <c r="H811" s="47"/>
      <c r="I811" s="47" t="s">
        <v>1872</v>
      </c>
      <c r="J811" s="48" t="s">
        <v>11</v>
      </c>
      <c r="K811" s="45" t="s">
        <v>11</v>
      </c>
      <c r="L811" s="49">
        <v>30000</v>
      </c>
      <c r="M811" s="50">
        <v>29880</v>
      </c>
      <c r="N811" s="51">
        <f t="shared" si="576"/>
        <v>0.996</v>
      </c>
      <c r="O811" s="51" t="str">
        <f t="shared" si="577"/>
        <v>&gt;=80%-&lt;100%</v>
      </c>
      <c r="P811" s="50">
        <f t="shared" si="578"/>
        <v>32014.285714285714</v>
      </c>
      <c r="Q811" s="51">
        <f t="shared" si="579"/>
        <v>1.0671428571428572</v>
      </c>
      <c r="R811" s="57">
        <v>26000</v>
      </c>
      <c r="S811" s="53">
        <v>30555</v>
      </c>
      <c r="T811" s="54">
        <f t="shared" si="580"/>
        <v>1.1751923076923076</v>
      </c>
      <c r="U811" s="54"/>
      <c r="V811" s="53">
        <f t="shared" si="581"/>
        <v>32737.5</v>
      </c>
      <c r="W811" s="54"/>
    </row>
    <row r="812" spans="1:23" x14ac:dyDescent="0.3">
      <c r="A812" s="8" t="s">
        <v>571</v>
      </c>
      <c r="B812" s="5" t="s">
        <v>572</v>
      </c>
      <c r="C812" s="46" t="s">
        <v>2578</v>
      </c>
      <c r="D812" s="46" t="s">
        <v>2579</v>
      </c>
      <c r="E812" s="46" t="s">
        <v>574</v>
      </c>
      <c r="F812" s="46" t="s">
        <v>311</v>
      </c>
      <c r="G812" s="46" t="s">
        <v>1917</v>
      </c>
      <c r="H812" s="47"/>
      <c r="I812" s="47" t="s">
        <v>1872</v>
      </c>
      <c r="J812" s="48" t="s">
        <v>11</v>
      </c>
      <c r="K812" s="45" t="s">
        <v>11</v>
      </c>
      <c r="L812" s="49">
        <v>30000</v>
      </c>
      <c r="M812" s="50">
        <v>8475</v>
      </c>
      <c r="N812" s="51">
        <f t="shared" si="576"/>
        <v>0.28249999999999997</v>
      </c>
      <c r="O812" s="51" t="str">
        <f t="shared" si="577"/>
        <v>&gt;=20%-&lt;50%</v>
      </c>
      <c r="P812" s="50">
        <f t="shared" si="578"/>
        <v>9080.3571428571431</v>
      </c>
      <c r="Q812" s="51">
        <f t="shared" si="579"/>
        <v>0.30267857142857146</v>
      </c>
      <c r="R812" s="57">
        <v>26000</v>
      </c>
      <c r="S812" s="53">
        <v>6570</v>
      </c>
      <c r="T812" s="54">
        <f t="shared" si="580"/>
        <v>0.25269230769230772</v>
      </c>
      <c r="U812" s="54"/>
      <c r="V812" s="53">
        <f t="shared" si="581"/>
        <v>7039.2857142857138</v>
      </c>
      <c r="W812" s="54"/>
    </row>
    <row r="813" spans="1:23" x14ac:dyDescent="0.3">
      <c r="A813" s="8" t="s">
        <v>324</v>
      </c>
      <c r="B813" s="5" t="s">
        <v>325</v>
      </c>
      <c r="C813" s="46" t="s">
        <v>1821</v>
      </c>
      <c r="D813" s="46" t="s">
        <v>1822</v>
      </c>
      <c r="E813" s="46" t="s">
        <v>310</v>
      </c>
      <c r="F813" s="46" t="s">
        <v>311</v>
      </c>
      <c r="G813" s="46" t="s">
        <v>1898</v>
      </c>
      <c r="H813" s="47"/>
      <c r="I813" s="47" t="s">
        <v>1872</v>
      </c>
      <c r="J813" s="48"/>
      <c r="K813" s="45" t="s">
        <v>11</v>
      </c>
      <c r="L813" s="49"/>
      <c r="M813" s="50">
        <v>0</v>
      </c>
      <c r="N813" s="51">
        <f t="shared" si="576"/>
        <v>2</v>
      </c>
      <c r="O813" s="51" t="str">
        <f t="shared" si="577"/>
        <v>120% equal &amp; above</v>
      </c>
      <c r="P813" s="50">
        <f t="shared" si="578"/>
        <v>0</v>
      </c>
      <c r="Q813" s="51">
        <f t="shared" si="579"/>
        <v>2</v>
      </c>
      <c r="R813" s="57">
        <v>55966.46</v>
      </c>
      <c r="S813" s="53">
        <v>14460</v>
      </c>
      <c r="T813" s="54">
        <f t="shared" si="580"/>
        <v>0.25836903030850977</v>
      </c>
      <c r="U813" s="54"/>
      <c r="V813" s="53">
        <f t="shared" si="581"/>
        <v>15492.857142857143</v>
      </c>
      <c r="W813" s="54"/>
    </row>
    <row r="814" spans="1:23" x14ac:dyDescent="0.3">
      <c r="A814" s="8" t="s">
        <v>770</v>
      </c>
      <c r="B814" s="5" t="s">
        <v>771</v>
      </c>
      <c r="C814" s="46" t="s">
        <v>2343</v>
      </c>
      <c r="D814" s="46" t="s">
        <v>112</v>
      </c>
      <c r="E814" s="46" t="s">
        <v>574</v>
      </c>
      <c r="F814" s="46" t="s">
        <v>311</v>
      </c>
      <c r="G814" s="46" t="s">
        <v>1960</v>
      </c>
      <c r="H814" s="47"/>
      <c r="I814" s="47" t="s">
        <v>1872</v>
      </c>
      <c r="J814" s="48" t="s">
        <v>11</v>
      </c>
      <c r="K814" s="45" t="s">
        <v>11</v>
      </c>
      <c r="L814" s="49">
        <v>29901</v>
      </c>
      <c r="M814" s="50">
        <v>24670</v>
      </c>
      <c r="N814" s="51">
        <f t="shared" si="576"/>
        <v>0.82505601819337149</v>
      </c>
      <c r="O814" s="51" t="str">
        <f t="shared" ref="O814:O823" si="582">IF(N814&gt;=120%, "120% equal &amp; above", IF(N814&gt;=100%,"&gt;=100%- &lt;120%",IF(N814&gt;=80%,"&gt;=80%-&lt;100%",IF(N814&gt;=50%,"&gt;=50%-&lt;80%",IF(N814&gt;=20%,"&gt;=20%-&lt;50%","&lt;20%")))))</f>
        <v>&gt;=80%-&lt;100%</v>
      </c>
      <c r="P814" s="50">
        <f t="shared" si="578"/>
        <v>26432.142857142855</v>
      </c>
      <c r="Q814" s="51">
        <f t="shared" ref="Q814:Q823" si="583">IFERROR(P814/L814,2)</f>
        <v>0.88398859092146931</v>
      </c>
      <c r="R814" s="57">
        <v>26000</v>
      </c>
      <c r="S814" s="53">
        <v>5750</v>
      </c>
      <c r="T814" s="54">
        <f t="shared" si="580"/>
        <v>0.22115384615384615</v>
      </c>
      <c r="U814" s="54"/>
      <c r="V814" s="53">
        <f t="shared" si="581"/>
        <v>6160.7142857142862</v>
      </c>
      <c r="W814" s="54"/>
    </row>
    <row r="815" spans="1:23" x14ac:dyDescent="0.3">
      <c r="A815" s="8" t="s">
        <v>469</v>
      </c>
      <c r="B815" s="5" t="s">
        <v>470</v>
      </c>
      <c r="C815" s="46" t="s">
        <v>1245</v>
      </c>
      <c r="D815" s="46" t="s">
        <v>1246</v>
      </c>
      <c r="E815" s="46" t="s">
        <v>473</v>
      </c>
      <c r="F815" s="46" t="s">
        <v>311</v>
      </c>
      <c r="G815" s="46" t="s">
        <v>1910</v>
      </c>
      <c r="H815" s="47"/>
      <c r="I815" s="47" t="s">
        <v>1872</v>
      </c>
      <c r="J815" s="48" t="s">
        <v>11</v>
      </c>
      <c r="K815" s="45"/>
      <c r="L815" s="49">
        <v>55816.425000000003</v>
      </c>
      <c r="M815" s="50">
        <v>21290</v>
      </c>
      <c r="N815" s="51">
        <f t="shared" ref="N815:N823" si="584">IFERROR(M815/L815,2)</f>
        <v>0.38142894318294301</v>
      </c>
      <c r="O815" s="51" t="str">
        <f t="shared" si="582"/>
        <v>&gt;=20%-&lt;50%</v>
      </c>
      <c r="P815" s="50">
        <f t="shared" ref="P815:P823" si="585">M815/$B$3*$B$2</f>
        <v>22810.714285714286</v>
      </c>
      <c r="Q815" s="51">
        <f t="shared" si="583"/>
        <v>0.40867386769601038</v>
      </c>
      <c r="R815" s="57"/>
      <c r="S815" s="53">
        <v>17290</v>
      </c>
      <c r="T815" s="54">
        <f t="shared" ref="T815:T823" si="586">IFERROR(S815/R815,2)</f>
        <v>2</v>
      </c>
      <c r="U815" s="54"/>
      <c r="V815" s="53">
        <f t="shared" ref="V815:V823" si="587">S815/$B$3*$B$2</f>
        <v>18525</v>
      </c>
      <c r="W815" s="54"/>
    </row>
    <row r="816" spans="1:23" x14ac:dyDescent="0.3">
      <c r="A816" s="8" t="s">
        <v>701</v>
      </c>
      <c r="B816" s="5" t="s">
        <v>300</v>
      </c>
      <c r="C816" s="46" t="s">
        <v>747</v>
      </c>
      <c r="D816" s="46" t="s">
        <v>748</v>
      </c>
      <c r="E816" s="46" t="s">
        <v>473</v>
      </c>
      <c r="F816" s="46" t="s">
        <v>311</v>
      </c>
      <c r="G816" s="46" t="s">
        <v>1940</v>
      </c>
      <c r="H816" s="47"/>
      <c r="I816" s="47" t="s">
        <v>1872</v>
      </c>
      <c r="J816" s="48" t="s">
        <v>11</v>
      </c>
      <c r="K816" s="45"/>
      <c r="L816" s="49">
        <v>55721.250000000007</v>
      </c>
      <c r="M816" s="50">
        <v>58540</v>
      </c>
      <c r="N816" s="51">
        <f t="shared" si="584"/>
        <v>1.0505866253897749</v>
      </c>
      <c r="O816" s="51" t="str">
        <f t="shared" si="582"/>
        <v>&gt;=100%- &lt;120%</v>
      </c>
      <c r="P816" s="50">
        <f t="shared" si="585"/>
        <v>62721.428571428572</v>
      </c>
      <c r="Q816" s="51">
        <f t="shared" si="583"/>
        <v>1.1256285272033302</v>
      </c>
      <c r="R816" s="57"/>
      <c r="S816" s="53">
        <v>0</v>
      </c>
      <c r="T816" s="54">
        <f t="shared" si="586"/>
        <v>2</v>
      </c>
      <c r="U816" s="54"/>
      <c r="V816" s="53">
        <f t="shared" si="587"/>
        <v>0</v>
      </c>
      <c r="W816" s="54"/>
    </row>
    <row r="817" spans="1:23" x14ac:dyDescent="0.3">
      <c r="A817" s="8" t="s">
        <v>785</v>
      </c>
      <c r="B817" s="5" t="s">
        <v>786</v>
      </c>
      <c r="C817" s="46" t="s">
        <v>1792</v>
      </c>
      <c r="D817" s="46" t="s">
        <v>1793</v>
      </c>
      <c r="E817" s="46" t="s">
        <v>789</v>
      </c>
      <c r="F817" s="46" t="s">
        <v>311</v>
      </c>
      <c r="G817" s="46" t="s">
        <v>1948</v>
      </c>
      <c r="H817" s="47"/>
      <c r="I817" s="47" t="s">
        <v>1872</v>
      </c>
      <c r="J817" s="48"/>
      <c r="K817" s="45" t="s">
        <v>11</v>
      </c>
      <c r="L817" s="49"/>
      <c r="M817" s="50">
        <v>42815</v>
      </c>
      <c r="N817" s="51">
        <f t="shared" si="584"/>
        <v>2</v>
      </c>
      <c r="O817" s="51" t="str">
        <f t="shared" si="582"/>
        <v>120% equal &amp; above</v>
      </c>
      <c r="P817" s="50">
        <f t="shared" si="585"/>
        <v>45873.21428571429</v>
      </c>
      <c r="Q817" s="51">
        <f t="shared" si="583"/>
        <v>2</v>
      </c>
      <c r="R817" s="57">
        <v>55719.38</v>
      </c>
      <c r="S817" s="53">
        <v>16200</v>
      </c>
      <c r="T817" s="54">
        <f t="shared" si="586"/>
        <v>0.29074264645442932</v>
      </c>
      <c r="U817" s="54"/>
      <c r="V817" s="53">
        <f t="shared" si="587"/>
        <v>17357.142857142855</v>
      </c>
      <c r="W817" s="54"/>
    </row>
    <row r="818" spans="1:23" x14ac:dyDescent="0.3">
      <c r="A818" s="8" t="s">
        <v>469</v>
      </c>
      <c r="B818" s="5" t="s">
        <v>470</v>
      </c>
      <c r="C818" s="46" t="s">
        <v>471</v>
      </c>
      <c r="D818" s="46" t="s">
        <v>472</v>
      </c>
      <c r="E818" s="46" t="s">
        <v>473</v>
      </c>
      <c r="F818" s="46" t="s">
        <v>311</v>
      </c>
      <c r="G818" s="46" t="s">
        <v>1910</v>
      </c>
      <c r="H818" s="47"/>
      <c r="I818" s="47" t="s">
        <v>1872</v>
      </c>
      <c r="J818" s="48" t="s">
        <v>11</v>
      </c>
      <c r="K818" s="45"/>
      <c r="L818" s="49">
        <v>55584.9</v>
      </c>
      <c r="M818" s="50">
        <v>57280</v>
      </c>
      <c r="N818" s="51">
        <f t="shared" si="584"/>
        <v>1.0304956921753929</v>
      </c>
      <c r="O818" s="51" t="str">
        <f t="shared" si="582"/>
        <v>&gt;=100%- &lt;120%</v>
      </c>
      <c r="P818" s="50">
        <f t="shared" si="585"/>
        <v>61371.428571428572</v>
      </c>
      <c r="Q818" s="51">
        <f t="shared" si="583"/>
        <v>1.1041025273307781</v>
      </c>
      <c r="R818" s="57"/>
      <c r="S818" s="53">
        <v>5855</v>
      </c>
      <c r="T818" s="54">
        <f t="shared" si="586"/>
        <v>2</v>
      </c>
      <c r="U818" s="54"/>
      <c r="V818" s="53">
        <f t="shared" si="587"/>
        <v>6273.2142857142862</v>
      </c>
      <c r="W818" s="54"/>
    </row>
    <row r="819" spans="1:23" x14ac:dyDescent="0.3">
      <c r="A819" s="8" t="s">
        <v>585</v>
      </c>
      <c r="B819" s="5" t="s">
        <v>586</v>
      </c>
      <c r="C819" s="46" t="s">
        <v>2595</v>
      </c>
      <c r="D819" s="46" t="s">
        <v>2596</v>
      </c>
      <c r="E819" s="46" t="s">
        <v>589</v>
      </c>
      <c r="F819" s="46" t="s">
        <v>311</v>
      </c>
      <c r="G819" s="46" t="s">
        <v>1921</v>
      </c>
      <c r="H819" s="47"/>
      <c r="I819" s="47" t="s">
        <v>1872</v>
      </c>
      <c r="J819" s="48" t="s">
        <v>11</v>
      </c>
      <c r="K819" s="45"/>
      <c r="L819" s="49">
        <v>55204.875</v>
      </c>
      <c r="M819" s="50">
        <v>51250</v>
      </c>
      <c r="N819" s="51">
        <f t="shared" si="584"/>
        <v>0.92836004066669842</v>
      </c>
      <c r="O819" s="51" t="str">
        <f t="shared" si="582"/>
        <v>&gt;=80%-&lt;100%</v>
      </c>
      <c r="P819" s="50">
        <f t="shared" si="585"/>
        <v>54910.71428571429</v>
      </c>
      <c r="Q819" s="51">
        <f t="shared" si="583"/>
        <v>0.9946714721428912</v>
      </c>
      <c r="R819" s="57"/>
      <c r="S819" s="53">
        <v>16660</v>
      </c>
      <c r="T819" s="54">
        <f t="shared" si="586"/>
        <v>2</v>
      </c>
      <c r="U819" s="54"/>
      <c r="V819" s="53">
        <f t="shared" si="587"/>
        <v>17850</v>
      </c>
      <c r="W819" s="54"/>
    </row>
    <row r="820" spans="1:23" x14ac:dyDescent="0.3">
      <c r="A820" s="8" t="s">
        <v>428</v>
      </c>
      <c r="B820" s="5" t="s">
        <v>429</v>
      </c>
      <c r="C820" s="46" t="s">
        <v>1156</v>
      </c>
      <c r="D820" s="46" t="s">
        <v>1157</v>
      </c>
      <c r="E820" s="46" t="s">
        <v>310</v>
      </c>
      <c r="F820" s="46" t="s">
        <v>311</v>
      </c>
      <c r="G820" s="46" t="s">
        <v>1904</v>
      </c>
      <c r="H820" s="47"/>
      <c r="I820" s="47" t="s">
        <v>1872</v>
      </c>
      <c r="J820" s="48" t="s">
        <v>11</v>
      </c>
      <c r="K820" s="45"/>
      <c r="L820" s="49">
        <v>55000</v>
      </c>
      <c r="M820" s="50">
        <v>45555</v>
      </c>
      <c r="N820" s="51">
        <f t="shared" si="584"/>
        <v>0.82827272727272727</v>
      </c>
      <c r="O820" s="51" t="str">
        <f t="shared" si="582"/>
        <v>&gt;=80%-&lt;100%</v>
      </c>
      <c r="P820" s="50">
        <f t="shared" si="585"/>
        <v>48808.928571428572</v>
      </c>
      <c r="Q820" s="51">
        <f t="shared" si="583"/>
        <v>0.88743506493506497</v>
      </c>
      <c r="R820" s="57"/>
      <c r="S820" s="53">
        <v>11970</v>
      </c>
      <c r="T820" s="54">
        <f t="shared" si="586"/>
        <v>2</v>
      </c>
      <c r="U820" s="54"/>
      <c r="V820" s="53">
        <f t="shared" si="587"/>
        <v>12825</v>
      </c>
      <c r="W820" s="54"/>
    </row>
    <row r="821" spans="1:23" x14ac:dyDescent="0.3">
      <c r="A821" s="8" t="s">
        <v>415</v>
      </c>
      <c r="B821" s="5" t="s">
        <v>416</v>
      </c>
      <c r="C821" s="46" t="s">
        <v>417</v>
      </c>
      <c r="D821" s="46" t="s">
        <v>418</v>
      </c>
      <c r="E821" s="46" t="s">
        <v>310</v>
      </c>
      <c r="F821" s="46" t="s">
        <v>311</v>
      </c>
      <c r="G821" s="46" t="s">
        <v>1903</v>
      </c>
      <c r="H821" s="47"/>
      <c r="I821" s="47" t="s">
        <v>1872</v>
      </c>
      <c r="J821" s="48" t="s">
        <v>11</v>
      </c>
      <c r="K821" s="45"/>
      <c r="L821" s="49">
        <v>55000</v>
      </c>
      <c r="M821" s="50">
        <v>55530</v>
      </c>
      <c r="N821" s="51">
        <f t="shared" si="584"/>
        <v>1.0096363636363637</v>
      </c>
      <c r="O821" s="51" t="str">
        <f t="shared" si="582"/>
        <v>&gt;=100%- &lt;120%</v>
      </c>
      <c r="P821" s="50">
        <f t="shared" si="585"/>
        <v>59496.428571428572</v>
      </c>
      <c r="Q821" s="51">
        <f t="shared" si="583"/>
        <v>1.0817532467532467</v>
      </c>
      <c r="R821" s="57"/>
      <c r="S821" s="53">
        <v>5855</v>
      </c>
      <c r="T821" s="54">
        <f t="shared" si="586"/>
        <v>2</v>
      </c>
      <c r="U821" s="54"/>
      <c r="V821" s="53">
        <f t="shared" si="587"/>
        <v>6273.2142857142862</v>
      </c>
      <c r="W821" s="54"/>
    </row>
    <row r="822" spans="1:23" x14ac:dyDescent="0.3">
      <c r="A822" s="8" t="s">
        <v>324</v>
      </c>
      <c r="B822" s="5" t="s">
        <v>325</v>
      </c>
      <c r="C822" s="46" t="s">
        <v>906</v>
      </c>
      <c r="D822" s="46" t="s">
        <v>907</v>
      </c>
      <c r="E822" s="46" t="s">
        <v>310</v>
      </c>
      <c r="F822" s="46" t="s">
        <v>311</v>
      </c>
      <c r="G822" s="46" t="s">
        <v>1896</v>
      </c>
      <c r="H822" s="47"/>
      <c r="I822" s="47" t="s">
        <v>1872</v>
      </c>
      <c r="J822" s="48" t="s">
        <v>11</v>
      </c>
      <c r="K822" s="45"/>
      <c r="L822" s="49">
        <v>55000</v>
      </c>
      <c r="M822" s="50">
        <v>61895</v>
      </c>
      <c r="N822" s="51">
        <f t="shared" si="584"/>
        <v>1.1253636363636363</v>
      </c>
      <c r="O822" s="51" t="str">
        <f t="shared" si="582"/>
        <v>&gt;=100%- &lt;120%</v>
      </c>
      <c r="P822" s="50">
        <f t="shared" si="585"/>
        <v>66316.07142857142</v>
      </c>
      <c r="Q822" s="51">
        <f t="shared" si="583"/>
        <v>1.2057467532467532</v>
      </c>
      <c r="R822" s="57"/>
      <c r="S822" s="53">
        <v>9300</v>
      </c>
      <c r="T822" s="54">
        <f t="shared" si="586"/>
        <v>2</v>
      </c>
      <c r="U822" s="54"/>
      <c r="V822" s="53">
        <f t="shared" si="587"/>
        <v>9964.2857142857156</v>
      </c>
      <c r="W822" s="54"/>
    </row>
    <row r="823" spans="1:23" x14ac:dyDescent="0.3">
      <c r="A823" s="8" t="s">
        <v>428</v>
      </c>
      <c r="B823" s="5" t="s">
        <v>429</v>
      </c>
      <c r="C823" s="46" t="s">
        <v>468</v>
      </c>
      <c r="D823" s="46" t="s">
        <v>44</v>
      </c>
      <c r="E823" s="46" t="s">
        <v>310</v>
      </c>
      <c r="F823" s="46" t="s">
        <v>311</v>
      </c>
      <c r="G823" s="46" t="s">
        <v>1909</v>
      </c>
      <c r="H823" s="47"/>
      <c r="I823" s="47" t="s">
        <v>1872</v>
      </c>
      <c r="J823" s="48" t="s">
        <v>11</v>
      </c>
      <c r="K823" s="45"/>
      <c r="L823" s="49">
        <v>55000</v>
      </c>
      <c r="M823" s="50">
        <v>77390</v>
      </c>
      <c r="N823" s="51">
        <f t="shared" si="584"/>
        <v>1.4070909090909092</v>
      </c>
      <c r="O823" s="51" t="str">
        <f t="shared" si="582"/>
        <v>120% equal &amp; above</v>
      </c>
      <c r="P823" s="50">
        <f t="shared" si="585"/>
        <v>82917.857142857145</v>
      </c>
      <c r="Q823" s="51">
        <f t="shared" si="583"/>
        <v>1.5075974025974026</v>
      </c>
      <c r="R823" s="57"/>
      <c r="S823" s="53">
        <v>23960</v>
      </c>
      <c r="T823" s="54">
        <f t="shared" si="586"/>
        <v>2</v>
      </c>
      <c r="U823" s="54"/>
      <c r="V823" s="53">
        <f t="shared" si="587"/>
        <v>25671.428571428569</v>
      </c>
      <c r="W823" s="54"/>
    </row>
    <row r="824" spans="1:23" x14ac:dyDescent="0.3">
      <c r="A824" s="8" t="s">
        <v>585</v>
      </c>
      <c r="B824" s="5" t="s">
        <v>586</v>
      </c>
      <c r="C824" s="46" t="s">
        <v>1315</v>
      </c>
      <c r="D824" s="46" t="s">
        <v>230</v>
      </c>
      <c r="E824" s="46" t="s">
        <v>589</v>
      </c>
      <c r="F824" s="46" t="s">
        <v>311</v>
      </c>
      <c r="G824" s="46" t="s">
        <v>1920</v>
      </c>
      <c r="H824" s="47"/>
      <c r="I824" s="47" t="s">
        <v>1872</v>
      </c>
      <c r="J824" s="48" t="s">
        <v>11</v>
      </c>
      <c r="K824" s="45"/>
      <c r="L824" s="49">
        <v>54807.975000000006</v>
      </c>
      <c r="M824" s="50">
        <v>32460</v>
      </c>
      <c r="N824" s="51">
        <f t="shared" ref="N824:N832" si="588">IFERROR(M824/L824,2)</f>
        <v>0.59224957681797219</v>
      </c>
      <c r="O824" s="51" t="str">
        <f t="shared" ref="O824:O832" si="589">IF(N824&gt;=120%, "120% equal &amp; above", IF(N824&gt;=100%,"&gt;=100%- &lt;120%",IF(N824&gt;=80%,"&gt;=80%-&lt;100%",IF(N824&gt;=50%,"&gt;=50%-&lt;80%",IF(N824&gt;=20%,"&gt;=20%-&lt;50%","&lt;20%")))))</f>
        <v>&gt;=50%-&lt;80%</v>
      </c>
      <c r="P824" s="50">
        <f t="shared" ref="P824:P832" si="590">M824/$B$3*$B$2</f>
        <v>34778.571428571428</v>
      </c>
      <c r="Q824" s="51">
        <f t="shared" ref="Q824:Q832" si="591">IFERROR(P824/L824,2)</f>
        <v>0.63455311801925585</v>
      </c>
      <c r="R824" s="57"/>
      <c r="S824" s="53">
        <v>0</v>
      </c>
      <c r="T824" s="54">
        <f t="shared" ref="T824:T832" si="592">IFERROR(S824/R824,2)</f>
        <v>2</v>
      </c>
      <c r="U824" s="54"/>
      <c r="V824" s="53">
        <f t="shared" ref="V824:V832" si="593">S824/$B$3*$B$2</f>
        <v>0</v>
      </c>
      <c r="W824" s="54"/>
    </row>
    <row r="825" spans="1:23" x14ac:dyDescent="0.3">
      <c r="A825" s="8" t="s">
        <v>324</v>
      </c>
      <c r="B825" s="5" t="s">
        <v>325</v>
      </c>
      <c r="C825" s="46" t="s">
        <v>1387</v>
      </c>
      <c r="D825" s="46" t="s">
        <v>1388</v>
      </c>
      <c r="E825" s="46" t="s">
        <v>310</v>
      </c>
      <c r="F825" s="46" t="s">
        <v>311</v>
      </c>
      <c r="G825" s="46" t="s">
        <v>1898</v>
      </c>
      <c r="H825" s="47"/>
      <c r="I825" s="47" t="s">
        <v>1872</v>
      </c>
      <c r="J825" s="48" t="s">
        <v>11</v>
      </c>
      <c r="K825" s="45"/>
      <c r="L825" s="49">
        <v>54652.5</v>
      </c>
      <c r="M825" s="50">
        <v>73235</v>
      </c>
      <c r="N825" s="51">
        <f t="shared" si="588"/>
        <v>1.3400118933260143</v>
      </c>
      <c r="O825" s="51" t="str">
        <f t="shared" si="589"/>
        <v>120% equal &amp; above</v>
      </c>
      <c r="P825" s="50">
        <f t="shared" si="590"/>
        <v>78466.07142857142</v>
      </c>
      <c r="Q825" s="51">
        <f t="shared" si="591"/>
        <v>1.4357270285635866</v>
      </c>
      <c r="R825" s="57"/>
      <c r="S825" s="53">
        <v>5855</v>
      </c>
      <c r="T825" s="54">
        <f t="shared" si="592"/>
        <v>2</v>
      </c>
      <c r="U825" s="54"/>
      <c r="V825" s="53">
        <f t="shared" si="593"/>
        <v>6273.2142857142862</v>
      </c>
      <c r="W825" s="54"/>
    </row>
    <row r="826" spans="1:23" x14ac:dyDescent="0.3">
      <c r="A826" s="8" t="s">
        <v>701</v>
      </c>
      <c r="B826" s="5" t="s">
        <v>300</v>
      </c>
      <c r="C826" s="46" t="s">
        <v>752</v>
      </c>
      <c r="D826" s="46" t="s">
        <v>73</v>
      </c>
      <c r="E826" s="46" t="s">
        <v>473</v>
      </c>
      <c r="F826" s="46" t="s">
        <v>311</v>
      </c>
      <c r="G826" s="46" t="s">
        <v>1939</v>
      </c>
      <c r="H826" s="47"/>
      <c r="I826" s="47" t="s">
        <v>1872</v>
      </c>
      <c r="J826" s="48" t="s">
        <v>11</v>
      </c>
      <c r="K826" s="45"/>
      <c r="L826" s="49">
        <v>54506.925000000003</v>
      </c>
      <c r="M826" s="50">
        <v>28990</v>
      </c>
      <c r="N826" s="51">
        <f t="shared" si="588"/>
        <v>0.53185902525229589</v>
      </c>
      <c r="O826" s="51" t="str">
        <f t="shared" si="589"/>
        <v>&gt;=50%-&lt;80%</v>
      </c>
      <c r="P826" s="50">
        <f t="shared" si="590"/>
        <v>31060.714285714286</v>
      </c>
      <c r="Q826" s="51">
        <f t="shared" si="591"/>
        <v>0.56984895562745985</v>
      </c>
      <c r="R826" s="57"/>
      <c r="S826" s="53">
        <v>0</v>
      </c>
      <c r="T826" s="54">
        <f t="shared" si="592"/>
        <v>2</v>
      </c>
      <c r="U826" s="54"/>
      <c r="V826" s="53">
        <f t="shared" si="593"/>
        <v>0</v>
      </c>
      <c r="W826" s="54"/>
    </row>
    <row r="827" spans="1:23" x14ac:dyDescent="0.3">
      <c r="A827" s="8" t="s">
        <v>469</v>
      </c>
      <c r="B827" s="5" t="s">
        <v>470</v>
      </c>
      <c r="C827" s="46" t="s">
        <v>538</v>
      </c>
      <c r="D827" s="46" t="s">
        <v>539</v>
      </c>
      <c r="E827" s="46" t="s">
        <v>473</v>
      </c>
      <c r="F827" s="46" t="s">
        <v>311</v>
      </c>
      <c r="G827" s="46" t="s">
        <v>1915</v>
      </c>
      <c r="H827" s="47"/>
      <c r="I827" s="47" t="s">
        <v>1872</v>
      </c>
      <c r="J827" s="48" t="s">
        <v>11</v>
      </c>
      <c r="K827" s="45"/>
      <c r="L827" s="49">
        <v>54396.225000000006</v>
      </c>
      <c r="M827" s="50">
        <v>38600</v>
      </c>
      <c r="N827" s="51">
        <f t="shared" si="588"/>
        <v>0.70960806563323087</v>
      </c>
      <c r="O827" s="51" t="str">
        <f t="shared" si="589"/>
        <v>&gt;=50%-&lt;80%</v>
      </c>
      <c r="P827" s="50">
        <f t="shared" si="590"/>
        <v>41357.142857142862</v>
      </c>
      <c r="Q827" s="51">
        <f t="shared" si="591"/>
        <v>0.76029435603560469</v>
      </c>
      <c r="R827" s="57"/>
      <c r="S827" s="53">
        <v>0</v>
      </c>
      <c r="T827" s="54">
        <f t="shared" si="592"/>
        <v>2</v>
      </c>
      <c r="U827" s="54"/>
      <c r="V827" s="53">
        <f t="shared" si="593"/>
        <v>0</v>
      </c>
      <c r="W827" s="54"/>
    </row>
    <row r="828" spans="1:23" x14ac:dyDescent="0.3">
      <c r="A828" s="8" t="s">
        <v>701</v>
      </c>
      <c r="B828" s="5" t="s">
        <v>300</v>
      </c>
      <c r="C828" s="46" t="s">
        <v>1486</v>
      </c>
      <c r="D828" s="46" t="s">
        <v>146</v>
      </c>
      <c r="E828" s="46" t="s">
        <v>473</v>
      </c>
      <c r="F828" s="46" t="s">
        <v>311</v>
      </c>
      <c r="G828" s="46" t="s">
        <v>2767</v>
      </c>
      <c r="H828" s="47"/>
      <c r="I828" s="47" t="s">
        <v>1872</v>
      </c>
      <c r="J828" s="48" t="s">
        <v>11</v>
      </c>
      <c r="K828" s="45"/>
      <c r="L828" s="49">
        <v>54346.950000000004</v>
      </c>
      <c r="M828" s="50">
        <v>50365</v>
      </c>
      <c r="N828" s="51">
        <f t="shared" si="588"/>
        <v>0.92673093890273506</v>
      </c>
      <c r="O828" s="51" t="str">
        <f t="shared" si="589"/>
        <v>&gt;=80%-&lt;100%</v>
      </c>
      <c r="P828" s="50">
        <f t="shared" si="590"/>
        <v>53962.5</v>
      </c>
      <c r="Q828" s="51">
        <f t="shared" si="591"/>
        <v>0.99292600596721614</v>
      </c>
      <c r="R828" s="57"/>
      <c r="S828" s="53">
        <v>46250</v>
      </c>
      <c r="T828" s="54">
        <f t="shared" si="592"/>
        <v>2</v>
      </c>
      <c r="U828" s="54"/>
      <c r="V828" s="53">
        <f t="shared" si="593"/>
        <v>49553.571428571428</v>
      </c>
      <c r="W828" s="54"/>
    </row>
    <row r="829" spans="1:23" x14ac:dyDescent="0.3">
      <c r="A829" s="8" t="s">
        <v>469</v>
      </c>
      <c r="B829" s="5" t="s">
        <v>470</v>
      </c>
      <c r="C829" s="46" t="s">
        <v>1413</v>
      </c>
      <c r="D829" s="46" t="s">
        <v>1414</v>
      </c>
      <c r="E829" s="46" t="s">
        <v>473</v>
      </c>
      <c r="F829" s="46" t="s">
        <v>311</v>
      </c>
      <c r="G829" s="46" t="s">
        <v>1914</v>
      </c>
      <c r="H829" s="47"/>
      <c r="I829" s="47" t="s">
        <v>1872</v>
      </c>
      <c r="J829" s="48" t="s">
        <v>11</v>
      </c>
      <c r="K829" s="45"/>
      <c r="L829" s="49">
        <v>54171.450000000004</v>
      </c>
      <c r="M829" s="50">
        <v>64635</v>
      </c>
      <c r="N829" s="51">
        <f t="shared" si="588"/>
        <v>1.1931561735932856</v>
      </c>
      <c r="O829" s="51" t="str">
        <f t="shared" si="589"/>
        <v>&gt;=100%- &lt;120%</v>
      </c>
      <c r="P829" s="50">
        <f t="shared" si="590"/>
        <v>69251.785714285725</v>
      </c>
      <c r="Q829" s="51">
        <f t="shared" si="591"/>
        <v>1.2783816145642348</v>
      </c>
      <c r="R829" s="57"/>
      <c r="S829" s="53">
        <v>13820</v>
      </c>
      <c r="T829" s="54">
        <f t="shared" si="592"/>
        <v>2</v>
      </c>
      <c r="U829" s="54"/>
      <c r="V829" s="53">
        <f t="shared" si="593"/>
        <v>14807.142857142857</v>
      </c>
      <c r="W829" s="54"/>
    </row>
    <row r="830" spans="1:23" x14ac:dyDescent="0.3">
      <c r="A830" s="8" t="s">
        <v>701</v>
      </c>
      <c r="B830" s="5" t="s">
        <v>300</v>
      </c>
      <c r="C830" s="46" t="s">
        <v>1001</v>
      </c>
      <c r="D830" s="46" t="s">
        <v>1002</v>
      </c>
      <c r="E830" s="46" t="s">
        <v>473</v>
      </c>
      <c r="F830" s="46" t="s">
        <v>311</v>
      </c>
      <c r="G830" s="46" t="s">
        <v>1939</v>
      </c>
      <c r="H830" s="47"/>
      <c r="I830" s="47" t="s">
        <v>1872</v>
      </c>
      <c r="J830" s="48" t="s">
        <v>11</v>
      </c>
      <c r="K830" s="45"/>
      <c r="L830" s="49">
        <v>54166.05</v>
      </c>
      <c r="M830" s="50">
        <v>26250</v>
      </c>
      <c r="N830" s="51">
        <f t="shared" si="588"/>
        <v>0.48462090183795936</v>
      </c>
      <c r="O830" s="51" t="str">
        <f t="shared" si="589"/>
        <v>&gt;=20%-&lt;50%</v>
      </c>
      <c r="P830" s="50">
        <f t="shared" si="590"/>
        <v>28125</v>
      </c>
      <c r="Q830" s="51">
        <f t="shared" si="591"/>
        <v>0.51923668054067074</v>
      </c>
      <c r="R830" s="57"/>
      <c r="S830" s="53">
        <v>0</v>
      </c>
      <c r="T830" s="54">
        <f t="shared" si="592"/>
        <v>2</v>
      </c>
      <c r="U830" s="54"/>
      <c r="V830" s="53">
        <f t="shared" si="593"/>
        <v>0</v>
      </c>
      <c r="W830" s="54"/>
    </row>
    <row r="831" spans="1:23" x14ac:dyDescent="0.3">
      <c r="A831" s="8" t="s">
        <v>469</v>
      </c>
      <c r="B831" s="5" t="s">
        <v>470</v>
      </c>
      <c r="C831" s="46" t="s">
        <v>1283</v>
      </c>
      <c r="D831" s="46" t="s">
        <v>1284</v>
      </c>
      <c r="E831" s="46" t="s">
        <v>473</v>
      </c>
      <c r="F831" s="46" t="s">
        <v>311</v>
      </c>
      <c r="G831" s="46" t="s">
        <v>1916</v>
      </c>
      <c r="H831" s="47"/>
      <c r="I831" s="47" t="s">
        <v>1872</v>
      </c>
      <c r="J831" s="48" t="s">
        <v>11</v>
      </c>
      <c r="K831" s="45"/>
      <c r="L831" s="49">
        <v>53769.15</v>
      </c>
      <c r="M831" s="50">
        <v>85450</v>
      </c>
      <c r="N831" s="51">
        <f t="shared" si="588"/>
        <v>1.5892012427200355</v>
      </c>
      <c r="O831" s="51" t="str">
        <f t="shared" si="589"/>
        <v>120% equal &amp; above</v>
      </c>
      <c r="P831" s="50">
        <f t="shared" si="590"/>
        <v>91553.57142857142</v>
      </c>
      <c r="Q831" s="51">
        <f t="shared" si="591"/>
        <v>1.7027156172000379</v>
      </c>
      <c r="R831" s="57"/>
      <c r="S831" s="53">
        <v>61735</v>
      </c>
      <c r="T831" s="54">
        <f t="shared" si="592"/>
        <v>2</v>
      </c>
      <c r="U831" s="54"/>
      <c r="V831" s="53">
        <f t="shared" si="593"/>
        <v>66144.642857142855</v>
      </c>
      <c r="W831" s="54"/>
    </row>
    <row r="832" spans="1:23" x14ac:dyDescent="0.3">
      <c r="A832" s="8" t="s">
        <v>585</v>
      </c>
      <c r="B832" s="5" t="s">
        <v>586</v>
      </c>
      <c r="C832" s="46" t="s">
        <v>1053</v>
      </c>
      <c r="D832" s="46" t="s">
        <v>85</v>
      </c>
      <c r="E832" s="46" t="s">
        <v>589</v>
      </c>
      <c r="F832" s="46" t="s">
        <v>311</v>
      </c>
      <c r="G832" s="46" t="s">
        <v>1921</v>
      </c>
      <c r="H832" s="47"/>
      <c r="I832" s="47" t="s">
        <v>1872</v>
      </c>
      <c r="J832" s="48" t="s">
        <v>11</v>
      </c>
      <c r="K832" s="45"/>
      <c r="L832" s="49">
        <v>53684.775000000001</v>
      </c>
      <c r="M832" s="50">
        <v>48865</v>
      </c>
      <c r="N832" s="51">
        <f t="shared" si="588"/>
        <v>0.91022082145263716</v>
      </c>
      <c r="O832" s="51" t="str">
        <f t="shared" si="589"/>
        <v>&gt;=80%-&lt;100%</v>
      </c>
      <c r="P832" s="50">
        <f t="shared" si="590"/>
        <v>52355.357142857138</v>
      </c>
      <c r="Q832" s="51">
        <f t="shared" si="591"/>
        <v>0.97523659441353971</v>
      </c>
      <c r="R832" s="57"/>
      <c r="S832" s="53">
        <v>17560</v>
      </c>
      <c r="T832" s="54">
        <f t="shared" si="592"/>
        <v>2</v>
      </c>
      <c r="U832" s="54"/>
      <c r="V832" s="53">
        <f t="shared" si="593"/>
        <v>18814.285714285714</v>
      </c>
      <c r="W832" s="54"/>
    </row>
    <row r="833" spans="1:23" x14ac:dyDescent="0.3">
      <c r="A833" s="8" t="s">
        <v>633</v>
      </c>
      <c r="B833" s="5" t="s">
        <v>128</v>
      </c>
      <c r="C833" s="46" t="s">
        <v>2074</v>
      </c>
      <c r="D833" s="46" t="s">
        <v>2075</v>
      </c>
      <c r="E833" s="46" t="s">
        <v>589</v>
      </c>
      <c r="F833" s="46" t="s">
        <v>311</v>
      </c>
      <c r="G833" s="46" t="s">
        <v>1925</v>
      </c>
      <c r="H833" s="47"/>
      <c r="I833" s="47" t="s">
        <v>1872</v>
      </c>
      <c r="J833" s="48" t="s">
        <v>11</v>
      </c>
      <c r="K833" s="45"/>
      <c r="L833" s="49">
        <v>53204.850000000006</v>
      </c>
      <c r="M833" s="50">
        <v>40560</v>
      </c>
      <c r="N833" s="51">
        <f t="shared" ref="N833:N845" si="594">IFERROR(M833/L833,2)</f>
        <v>0.76233651631383226</v>
      </c>
      <c r="O833" s="51" t="str">
        <f t="shared" ref="O833:O844" si="595">IF(N833&gt;=120%, "120% equal &amp; above", IF(N833&gt;=100%,"&gt;=100%- &lt;120%",IF(N833&gt;=80%,"&gt;=80%-&lt;100%",IF(N833&gt;=50%,"&gt;=50%-&lt;80%",IF(N833&gt;=20%,"&gt;=20%-&lt;50%","&lt;20%")))))</f>
        <v>&gt;=50%-&lt;80%</v>
      </c>
      <c r="P833" s="50">
        <f t="shared" ref="P833:P845" si="596">M833/$B$3*$B$2</f>
        <v>43457.142857142862</v>
      </c>
      <c r="Q833" s="51">
        <f t="shared" ref="Q833:Q844" si="597">IFERROR(P833/L833,2)</f>
        <v>0.81678912462196318</v>
      </c>
      <c r="R833" s="57"/>
      <c r="S833" s="53">
        <v>0</v>
      </c>
      <c r="T833" s="54">
        <f t="shared" ref="T833:T845" si="598">IFERROR(S833/R833,2)</f>
        <v>2</v>
      </c>
      <c r="U833" s="54"/>
      <c r="V833" s="53">
        <f t="shared" ref="V833:V845" si="599">S833/$B$3*$B$2</f>
        <v>0</v>
      </c>
      <c r="W833" s="54"/>
    </row>
    <row r="834" spans="1:23" x14ac:dyDescent="0.3">
      <c r="A834" s="8" t="s">
        <v>701</v>
      </c>
      <c r="B834" s="5" t="s">
        <v>300</v>
      </c>
      <c r="C834" s="46" t="s">
        <v>1491</v>
      </c>
      <c r="D834" s="46" t="s">
        <v>1492</v>
      </c>
      <c r="E834" s="46" t="s">
        <v>473</v>
      </c>
      <c r="F834" s="46" t="s">
        <v>311</v>
      </c>
      <c r="G834" s="46" t="s">
        <v>2768</v>
      </c>
      <c r="H834" s="47"/>
      <c r="I834" s="47" t="s">
        <v>1872</v>
      </c>
      <c r="J834" s="48" t="s">
        <v>11</v>
      </c>
      <c r="K834" s="45"/>
      <c r="L834" s="49">
        <v>53155.575000000004</v>
      </c>
      <c r="M834" s="50">
        <v>17240</v>
      </c>
      <c r="N834" s="51">
        <f t="shared" si="594"/>
        <v>0.32433098503778762</v>
      </c>
      <c r="O834" s="51" t="str">
        <f t="shared" si="595"/>
        <v>&gt;=20%-&lt;50%</v>
      </c>
      <c r="P834" s="50">
        <f t="shared" si="596"/>
        <v>18471.428571428569</v>
      </c>
      <c r="Q834" s="51">
        <f t="shared" si="597"/>
        <v>0.34749748396905811</v>
      </c>
      <c r="R834" s="57"/>
      <c r="S834" s="53">
        <v>0</v>
      </c>
      <c r="T834" s="54">
        <f t="shared" si="598"/>
        <v>2</v>
      </c>
      <c r="U834" s="54"/>
      <c r="V834" s="53">
        <f t="shared" si="599"/>
        <v>0</v>
      </c>
      <c r="W834" s="54"/>
    </row>
    <row r="835" spans="1:23" x14ac:dyDescent="0.3">
      <c r="A835" s="8" t="s">
        <v>770</v>
      </c>
      <c r="B835" s="5" t="s">
        <v>771</v>
      </c>
      <c r="C835" s="46" t="s">
        <v>1741</v>
      </c>
      <c r="D835" s="46" t="s">
        <v>716</v>
      </c>
      <c r="E835" s="46" t="s">
        <v>574</v>
      </c>
      <c r="F835" s="46" t="s">
        <v>311</v>
      </c>
      <c r="G835" s="46" t="s">
        <v>1888</v>
      </c>
      <c r="H835" s="47"/>
      <c r="I835" s="47" t="s">
        <v>1872</v>
      </c>
      <c r="J835" s="48" t="s">
        <v>11</v>
      </c>
      <c r="K835" s="45" t="s">
        <v>11</v>
      </c>
      <c r="L835" s="49">
        <v>27038</v>
      </c>
      <c r="M835" s="50">
        <v>11160</v>
      </c>
      <c r="N835" s="51">
        <f t="shared" si="594"/>
        <v>0.41275242251645833</v>
      </c>
      <c r="O835" s="51" t="str">
        <f t="shared" si="595"/>
        <v>&gt;=20%-&lt;50%</v>
      </c>
      <c r="P835" s="50">
        <f t="shared" si="596"/>
        <v>11957.142857142857</v>
      </c>
      <c r="Q835" s="51">
        <f t="shared" si="597"/>
        <v>0.44223473841049105</v>
      </c>
      <c r="R835" s="57">
        <v>26000</v>
      </c>
      <c r="S835" s="53">
        <v>23400</v>
      </c>
      <c r="T835" s="54">
        <f t="shared" si="598"/>
        <v>0.9</v>
      </c>
      <c r="U835" s="54"/>
      <c r="V835" s="53">
        <f t="shared" si="599"/>
        <v>25071.428571428569</v>
      </c>
      <c r="W835" s="54"/>
    </row>
    <row r="836" spans="1:23" x14ac:dyDescent="0.3">
      <c r="A836" s="8" t="s">
        <v>469</v>
      </c>
      <c r="B836" s="5" t="s">
        <v>470</v>
      </c>
      <c r="C836" s="46" t="s">
        <v>542</v>
      </c>
      <c r="D836" s="46" t="s">
        <v>109</v>
      </c>
      <c r="E836" s="46" t="s">
        <v>473</v>
      </c>
      <c r="F836" s="46" t="s">
        <v>311</v>
      </c>
      <c r="G836" s="46" t="s">
        <v>1915</v>
      </c>
      <c r="H836" s="47"/>
      <c r="I836" s="47" t="s">
        <v>1872</v>
      </c>
      <c r="J836" s="48" t="s">
        <v>11</v>
      </c>
      <c r="K836" s="45"/>
      <c r="L836" s="49">
        <v>53009.100000000006</v>
      </c>
      <c r="M836" s="50">
        <v>51695</v>
      </c>
      <c r="N836" s="51">
        <f t="shared" si="594"/>
        <v>0.97520991678787217</v>
      </c>
      <c r="O836" s="51" t="str">
        <f t="shared" si="595"/>
        <v>&gt;=80%-&lt;100%</v>
      </c>
      <c r="P836" s="50">
        <f t="shared" si="596"/>
        <v>55387.5</v>
      </c>
      <c r="Q836" s="51">
        <f t="shared" si="597"/>
        <v>1.044867767987006</v>
      </c>
      <c r="R836" s="57"/>
      <c r="S836" s="53">
        <v>4990</v>
      </c>
      <c r="T836" s="54">
        <f t="shared" si="598"/>
        <v>2</v>
      </c>
      <c r="U836" s="54"/>
      <c r="V836" s="53">
        <f t="shared" si="599"/>
        <v>5346.4285714285716</v>
      </c>
      <c r="W836" s="54"/>
    </row>
    <row r="837" spans="1:23" x14ac:dyDescent="0.3">
      <c r="A837" s="8" t="s">
        <v>585</v>
      </c>
      <c r="B837" s="5" t="s">
        <v>586</v>
      </c>
      <c r="C837" s="46" t="s">
        <v>1493</v>
      </c>
      <c r="D837" s="46" t="s">
        <v>1494</v>
      </c>
      <c r="E837" s="46" t="s">
        <v>589</v>
      </c>
      <c r="F837" s="46" t="s">
        <v>311</v>
      </c>
      <c r="G837" s="46" t="s">
        <v>1921</v>
      </c>
      <c r="H837" s="47"/>
      <c r="I837" s="47" t="s">
        <v>1872</v>
      </c>
      <c r="J837" s="48" t="s">
        <v>11</v>
      </c>
      <c r="K837" s="45"/>
      <c r="L837" s="49">
        <v>52966.15</v>
      </c>
      <c r="M837" s="50">
        <v>68070</v>
      </c>
      <c r="N837" s="51">
        <f t="shared" si="594"/>
        <v>1.2851604279336897</v>
      </c>
      <c r="O837" s="51" t="str">
        <f t="shared" si="595"/>
        <v>120% equal &amp; above</v>
      </c>
      <c r="P837" s="50">
        <f t="shared" si="596"/>
        <v>72932.142857142855</v>
      </c>
      <c r="Q837" s="51">
        <f t="shared" si="597"/>
        <v>1.3769576013575247</v>
      </c>
      <c r="R837" s="57"/>
      <c r="S837" s="53">
        <v>6570</v>
      </c>
      <c r="T837" s="54">
        <f t="shared" si="598"/>
        <v>2</v>
      </c>
      <c r="U837" s="54"/>
      <c r="V837" s="53">
        <f t="shared" si="599"/>
        <v>7039.2857142857138</v>
      </c>
      <c r="W837" s="54"/>
    </row>
    <row r="838" spans="1:23" x14ac:dyDescent="0.3">
      <c r="A838" s="8" t="s">
        <v>701</v>
      </c>
      <c r="B838" s="5" t="s">
        <v>300</v>
      </c>
      <c r="C838" s="46" t="s">
        <v>1567</v>
      </c>
      <c r="D838" s="46" t="s">
        <v>1568</v>
      </c>
      <c r="E838" s="46" t="s">
        <v>473</v>
      </c>
      <c r="F838" s="46" t="s">
        <v>311</v>
      </c>
      <c r="G838" s="46" t="s">
        <v>2768</v>
      </c>
      <c r="H838" s="47"/>
      <c r="I838" s="47" t="s">
        <v>1872</v>
      </c>
      <c r="J838" s="48" t="s">
        <v>11</v>
      </c>
      <c r="K838" s="45"/>
      <c r="L838" s="49">
        <v>52847.100000000006</v>
      </c>
      <c r="M838" s="50">
        <v>23960</v>
      </c>
      <c r="N838" s="51">
        <f t="shared" si="594"/>
        <v>0.45338344015092591</v>
      </c>
      <c r="O838" s="51" t="str">
        <f t="shared" si="595"/>
        <v>&gt;=20%-&lt;50%</v>
      </c>
      <c r="P838" s="50">
        <f t="shared" si="596"/>
        <v>25671.428571428569</v>
      </c>
      <c r="Q838" s="51">
        <f t="shared" si="597"/>
        <v>0.48576797159027774</v>
      </c>
      <c r="R838" s="57"/>
      <c r="S838" s="53">
        <v>0</v>
      </c>
      <c r="T838" s="54">
        <f t="shared" si="598"/>
        <v>2</v>
      </c>
      <c r="U838" s="54"/>
      <c r="V838" s="53">
        <f t="shared" si="599"/>
        <v>0</v>
      </c>
      <c r="W838" s="54"/>
    </row>
    <row r="839" spans="1:23" x14ac:dyDescent="0.3">
      <c r="A839" s="8" t="s">
        <v>770</v>
      </c>
      <c r="B839" s="5" t="s">
        <v>771</v>
      </c>
      <c r="C839" s="46" t="s">
        <v>2239</v>
      </c>
      <c r="D839" s="46" t="s">
        <v>257</v>
      </c>
      <c r="E839" s="46" t="s">
        <v>574</v>
      </c>
      <c r="F839" s="46" t="s">
        <v>311</v>
      </c>
      <c r="G839" s="46" t="s">
        <v>1960</v>
      </c>
      <c r="H839" s="47"/>
      <c r="I839" s="47" t="s">
        <v>1872</v>
      </c>
      <c r="J839" s="48" t="s">
        <v>11</v>
      </c>
      <c r="K839" s="45" t="s">
        <v>11</v>
      </c>
      <c r="L839" s="49">
        <v>26601</v>
      </c>
      <c r="M839" s="50">
        <v>30330</v>
      </c>
      <c r="N839" s="51">
        <f t="shared" si="594"/>
        <v>1.1401826998985001</v>
      </c>
      <c r="O839" s="51" t="str">
        <f t="shared" si="595"/>
        <v>&gt;=100%- &lt;120%</v>
      </c>
      <c r="P839" s="50">
        <f t="shared" si="596"/>
        <v>32496.428571428572</v>
      </c>
      <c r="Q839" s="51">
        <f t="shared" si="597"/>
        <v>1.2216243213198215</v>
      </c>
      <c r="R839" s="57">
        <v>26000</v>
      </c>
      <c r="S839" s="53">
        <v>15130</v>
      </c>
      <c r="T839" s="54">
        <f t="shared" si="598"/>
        <v>0.58192307692307688</v>
      </c>
      <c r="U839" s="54"/>
      <c r="V839" s="53">
        <f t="shared" si="599"/>
        <v>16210.714285714286</v>
      </c>
      <c r="W839" s="54"/>
    </row>
    <row r="840" spans="1:23" x14ac:dyDescent="0.3">
      <c r="A840" s="8" t="s">
        <v>571</v>
      </c>
      <c r="B840" s="5" t="s">
        <v>572</v>
      </c>
      <c r="C840" s="46" t="s">
        <v>2054</v>
      </c>
      <c r="D840" s="46" t="s">
        <v>46</v>
      </c>
      <c r="E840" s="46" t="s">
        <v>574</v>
      </c>
      <c r="F840" s="46" t="s">
        <v>311</v>
      </c>
      <c r="G840" s="46" t="s">
        <v>1889</v>
      </c>
      <c r="H840" s="47"/>
      <c r="I840" s="47" t="s">
        <v>1872</v>
      </c>
      <c r="J840" s="48" t="s">
        <v>11</v>
      </c>
      <c r="K840" s="45"/>
      <c r="L840" s="49">
        <v>52000</v>
      </c>
      <c r="M840" s="50">
        <v>80190</v>
      </c>
      <c r="N840" s="51">
        <f t="shared" si="594"/>
        <v>1.5421153846153846</v>
      </c>
      <c r="O840" s="51" t="str">
        <f t="shared" si="595"/>
        <v>120% equal &amp; above</v>
      </c>
      <c r="P840" s="50">
        <f t="shared" si="596"/>
        <v>85917.857142857145</v>
      </c>
      <c r="Q840" s="51">
        <f t="shared" si="597"/>
        <v>1.6522664835164835</v>
      </c>
      <c r="R840" s="57"/>
      <c r="S840" s="53">
        <v>0</v>
      </c>
      <c r="T840" s="54">
        <f t="shared" si="598"/>
        <v>2</v>
      </c>
      <c r="U840" s="54"/>
      <c r="V840" s="53">
        <f t="shared" si="599"/>
        <v>0</v>
      </c>
      <c r="W840" s="54"/>
    </row>
    <row r="841" spans="1:23" x14ac:dyDescent="0.3">
      <c r="A841" s="8" t="s">
        <v>633</v>
      </c>
      <c r="B841" s="5" t="s">
        <v>128</v>
      </c>
      <c r="C841" s="46" t="s">
        <v>2351</v>
      </c>
      <c r="D841" s="46" t="s">
        <v>26</v>
      </c>
      <c r="E841" s="46" t="s">
        <v>589</v>
      </c>
      <c r="F841" s="46" t="s">
        <v>311</v>
      </c>
      <c r="G841" s="46" t="s">
        <v>1925</v>
      </c>
      <c r="H841" s="47"/>
      <c r="I841" s="47" t="s">
        <v>1872</v>
      </c>
      <c r="J841" s="48" t="s">
        <v>11</v>
      </c>
      <c r="K841" s="45"/>
      <c r="L841" s="49">
        <v>51988.5</v>
      </c>
      <c r="M841" s="50">
        <v>25800</v>
      </c>
      <c r="N841" s="51">
        <f t="shared" si="594"/>
        <v>0.49626359675697512</v>
      </c>
      <c r="O841" s="51" t="str">
        <f t="shared" si="595"/>
        <v>&gt;=20%-&lt;50%</v>
      </c>
      <c r="P841" s="50">
        <f t="shared" si="596"/>
        <v>27642.857142857145</v>
      </c>
      <c r="Q841" s="51">
        <f t="shared" si="597"/>
        <v>0.53171099652533049</v>
      </c>
      <c r="R841" s="57"/>
      <c r="S841" s="53">
        <v>5550</v>
      </c>
      <c r="T841" s="54">
        <f t="shared" si="598"/>
        <v>2</v>
      </c>
      <c r="U841" s="54"/>
      <c r="V841" s="53">
        <f t="shared" si="599"/>
        <v>5946.4285714285716</v>
      </c>
      <c r="W841" s="54"/>
    </row>
    <row r="842" spans="1:23" x14ac:dyDescent="0.3">
      <c r="A842" s="8" t="s">
        <v>701</v>
      </c>
      <c r="B842" s="5" t="s">
        <v>300</v>
      </c>
      <c r="C842" s="46" t="s">
        <v>1123</v>
      </c>
      <c r="D842" s="46" t="s">
        <v>1124</v>
      </c>
      <c r="E842" s="46" t="s">
        <v>473</v>
      </c>
      <c r="F842" s="46" t="s">
        <v>311</v>
      </c>
      <c r="G842" s="46" t="s">
        <v>1939</v>
      </c>
      <c r="H842" s="47"/>
      <c r="I842" s="47" t="s">
        <v>1872</v>
      </c>
      <c r="J842" s="48" t="s">
        <v>11</v>
      </c>
      <c r="K842" s="45"/>
      <c r="L842" s="49">
        <v>51617.25</v>
      </c>
      <c r="M842" s="50">
        <v>48540</v>
      </c>
      <c r="N842" s="51">
        <f t="shared" si="594"/>
        <v>0.94038330209377674</v>
      </c>
      <c r="O842" s="51" t="str">
        <f t="shared" si="595"/>
        <v>&gt;=80%-&lt;100%</v>
      </c>
      <c r="P842" s="50">
        <f t="shared" si="596"/>
        <v>52007.142857142862</v>
      </c>
      <c r="Q842" s="51">
        <f t="shared" si="597"/>
        <v>1.0075535379576182</v>
      </c>
      <c r="R842" s="57"/>
      <c r="S842" s="53">
        <v>0</v>
      </c>
      <c r="T842" s="54">
        <f t="shared" si="598"/>
        <v>2</v>
      </c>
      <c r="U842" s="54"/>
      <c r="V842" s="53">
        <f t="shared" si="599"/>
        <v>0</v>
      </c>
      <c r="W842" s="54"/>
    </row>
    <row r="843" spans="1:23" x14ac:dyDescent="0.3">
      <c r="A843" s="8" t="s">
        <v>2752</v>
      </c>
      <c r="B843" s="5" t="s">
        <v>668</v>
      </c>
      <c r="C843" s="46" t="s">
        <v>2360</v>
      </c>
      <c r="D843" s="46" t="s">
        <v>58</v>
      </c>
      <c r="E843" s="46" t="s">
        <v>589</v>
      </c>
      <c r="F843" s="46" t="s">
        <v>311</v>
      </c>
      <c r="G843" s="46" t="s">
        <v>1886</v>
      </c>
      <c r="H843" s="47"/>
      <c r="I843" s="47" t="s">
        <v>1872</v>
      </c>
      <c r="J843" s="48"/>
      <c r="K843" s="45" t="s">
        <v>11</v>
      </c>
      <c r="L843" s="49"/>
      <c r="M843" s="50">
        <v>29500</v>
      </c>
      <c r="N843" s="51">
        <f t="shared" si="594"/>
        <v>2</v>
      </c>
      <c r="O843" s="51" t="str">
        <f t="shared" si="595"/>
        <v>120% equal &amp; above</v>
      </c>
      <c r="P843" s="50">
        <f t="shared" si="596"/>
        <v>31607.142857142859</v>
      </c>
      <c r="Q843" s="51">
        <f t="shared" si="597"/>
        <v>2</v>
      </c>
      <c r="R843" s="57">
        <v>51489.2</v>
      </c>
      <c r="S843" s="53">
        <v>40930</v>
      </c>
      <c r="T843" s="54">
        <f t="shared" si="598"/>
        <v>0.79492398405879294</v>
      </c>
      <c r="U843" s="54"/>
      <c r="V843" s="53">
        <f t="shared" si="599"/>
        <v>43853.571428571428</v>
      </c>
      <c r="W843" s="54"/>
    </row>
    <row r="844" spans="1:23" x14ac:dyDescent="0.3">
      <c r="A844" s="8" t="s">
        <v>701</v>
      </c>
      <c r="B844" s="5" t="s">
        <v>300</v>
      </c>
      <c r="C844" s="46" t="s">
        <v>1569</v>
      </c>
      <c r="D844" s="46" t="s">
        <v>1570</v>
      </c>
      <c r="E844" s="46" t="s">
        <v>473</v>
      </c>
      <c r="F844" s="46" t="s">
        <v>311</v>
      </c>
      <c r="G844" s="46" t="s">
        <v>2766</v>
      </c>
      <c r="H844" s="47"/>
      <c r="I844" s="47" t="s">
        <v>1872</v>
      </c>
      <c r="J844" s="48" t="s">
        <v>11</v>
      </c>
      <c r="K844" s="45"/>
      <c r="L844" s="49">
        <v>51412.05</v>
      </c>
      <c r="M844" s="50">
        <v>44000</v>
      </c>
      <c r="N844" s="51">
        <f t="shared" si="594"/>
        <v>0.85583049110082166</v>
      </c>
      <c r="O844" s="51" t="str">
        <f t="shared" si="595"/>
        <v>&gt;=80%-&lt;100%</v>
      </c>
      <c r="P844" s="50">
        <f t="shared" si="596"/>
        <v>47142.857142857138</v>
      </c>
      <c r="Q844" s="51">
        <f t="shared" si="597"/>
        <v>0.91696124046516592</v>
      </c>
      <c r="R844" s="57"/>
      <c r="S844" s="53">
        <v>0</v>
      </c>
      <c r="T844" s="54">
        <f t="shared" si="598"/>
        <v>2</v>
      </c>
      <c r="U844" s="54"/>
      <c r="V844" s="53">
        <f t="shared" si="599"/>
        <v>0</v>
      </c>
      <c r="W844" s="54"/>
    </row>
    <row r="845" spans="1:23" x14ac:dyDescent="0.3">
      <c r="A845" s="8" t="s">
        <v>571</v>
      </c>
      <c r="B845" s="5" t="s">
        <v>572</v>
      </c>
      <c r="C845" s="46" t="s">
        <v>577</v>
      </c>
      <c r="D845" s="46" t="s">
        <v>578</v>
      </c>
      <c r="E845" s="46" t="s">
        <v>574</v>
      </c>
      <c r="F845" s="46" t="s">
        <v>311</v>
      </c>
      <c r="G845" s="46" t="s">
        <v>1887</v>
      </c>
      <c r="H845" s="47"/>
      <c r="I845" s="47" t="s">
        <v>1872</v>
      </c>
      <c r="J845" s="48" t="s">
        <v>11</v>
      </c>
      <c r="K845" s="45"/>
      <c r="L845" s="49">
        <v>51368.175000000003</v>
      </c>
      <c r="M845" s="50">
        <v>67945</v>
      </c>
      <c r="N845" s="51">
        <f t="shared" si="594"/>
        <v>1.3227061307901244</v>
      </c>
      <c r="O845" s="51" t="str">
        <f t="shared" ref="O845:O858" si="600">IF(N845&gt;=120%, "120% equal &amp; above", IF(N845&gt;=100%,"&gt;=100%- &lt;120%",IF(N845&gt;=80%,"&gt;=80%-&lt;100%",IF(N845&gt;=50%,"&gt;=50%-&lt;80%",IF(N845&gt;=20%,"&gt;=20%-&lt;50%","&lt;20%")))))</f>
        <v>120% equal &amp; above</v>
      </c>
      <c r="P845" s="50">
        <f t="shared" si="596"/>
        <v>72798.214285714275</v>
      </c>
      <c r="Q845" s="51">
        <f t="shared" ref="Q845:Q858" si="601">IFERROR(P845/L845,2)</f>
        <v>1.4171851401322759</v>
      </c>
      <c r="R845" s="57"/>
      <c r="S845" s="53">
        <v>6570</v>
      </c>
      <c r="T845" s="54">
        <f t="shared" si="598"/>
        <v>2</v>
      </c>
      <c r="U845" s="54"/>
      <c r="V845" s="53">
        <f t="shared" si="599"/>
        <v>7039.2857142857138</v>
      </c>
      <c r="W845" s="54"/>
    </row>
    <row r="846" spans="1:23" x14ac:dyDescent="0.3">
      <c r="A846" s="8" t="s">
        <v>685</v>
      </c>
      <c r="B846" s="5" t="s">
        <v>686</v>
      </c>
      <c r="C846" s="46" t="s">
        <v>2721</v>
      </c>
      <c r="D846" s="46" t="s">
        <v>170</v>
      </c>
      <c r="E846" s="46" t="s">
        <v>311</v>
      </c>
      <c r="F846" s="46" t="s">
        <v>311</v>
      </c>
      <c r="G846" s="46" t="s">
        <v>1958</v>
      </c>
      <c r="H846" s="47"/>
      <c r="I846" s="47" t="s">
        <v>1872</v>
      </c>
      <c r="J846" s="48" t="s">
        <v>11</v>
      </c>
      <c r="K846" s="45"/>
      <c r="L846" s="49">
        <v>51365</v>
      </c>
      <c r="M846" s="50">
        <v>46110</v>
      </c>
      <c r="N846" s="51">
        <f t="shared" ref="N846:N858" si="602">IFERROR(M846/L846,2)</f>
        <v>0.8976929816022583</v>
      </c>
      <c r="O846" s="51" t="str">
        <f t="shared" si="600"/>
        <v>&gt;=80%-&lt;100%</v>
      </c>
      <c r="P846" s="50">
        <f t="shared" ref="P846:P858" si="603">M846/$B$3*$B$2</f>
        <v>49403.571428571428</v>
      </c>
      <c r="Q846" s="51">
        <f t="shared" si="601"/>
        <v>0.96181390885956253</v>
      </c>
      <c r="R846" s="57"/>
      <c r="S846" s="53">
        <v>4150</v>
      </c>
      <c r="T846" s="54">
        <f t="shared" ref="T846:T858" si="604">IFERROR(S846/R846,2)</f>
        <v>2</v>
      </c>
      <c r="U846" s="54"/>
      <c r="V846" s="53">
        <f t="shared" ref="V846:V858" si="605">S846/$B$3*$B$2</f>
        <v>4446.4285714285716</v>
      </c>
      <c r="W846" s="54"/>
    </row>
    <row r="847" spans="1:23" x14ac:dyDescent="0.3">
      <c r="A847" s="8" t="s">
        <v>633</v>
      </c>
      <c r="B847" s="5" t="s">
        <v>128</v>
      </c>
      <c r="C847" s="46" t="s">
        <v>1802</v>
      </c>
      <c r="D847" s="46" t="s">
        <v>1803</v>
      </c>
      <c r="E847" s="46" t="s">
        <v>589</v>
      </c>
      <c r="F847" s="46" t="s">
        <v>311</v>
      </c>
      <c r="G847" s="46" t="s">
        <v>1925</v>
      </c>
      <c r="H847" s="47"/>
      <c r="I847" s="47" t="s">
        <v>1872</v>
      </c>
      <c r="J847" s="48"/>
      <c r="K847" s="45" t="s">
        <v>11</v>
      </c>
      <c r="L847" s="49"/>
      <c r="M847" s="50">
        <v>1840</v>
      </c>
      <c r="N847" s="51">
        <f t="shared" si="602"/>
        <v>2</v>
      </c>
      <c r="O847" s="51" t="str">
        <f t="shared" si="600"/>
        <v>120% equal &amp; above</v>
      </c>
      <c r="P847" s="50">
        <f t="shared" si="603"/>
        <v>1971.4285714285713</v>
      </c>
      <c r="Q847" s="51">
        <f t="shared" si="601"/>
        <v>2</v>
      </c>
      <c r="R847" s="57">
        <v>51286.14</v>
      </c>
      <c r="S847" s="53">
        <v>20725</v>
      </c>
      <c r="T847" s="54">
        <f t="shared" si="604"/>
        <v>0.4041052806859709</v>
      </c>
      <c r="U847" s="54"/>
      <c r="V847" s="53">
        <f t="shared" si="605"/>
        <v>22205.357142857145</v>
      </c>
      <c r="W847" s="54"/>
    </row>
    <row r="848" spans="1:23" x14ac:dyDescent="0.3">
      <c r="A848" s="8" t="s">
        <v>685</v>
      </c>
      <c r="B848" s="5" t="s">
        <v>686</v>
      </c>
      <c r="C848" s="46" t="s">
        <v>2334</v>
      </c>
      <c r="D848" s="46" t="s">
        <v>119</v>
      </c>
      <c r="E848" s="46" t="s">
        <v>311</v>
      </c>
      <c r="F848" s="46" t="s">
        <v>311</v>
      </c>
      <c r="G848" s="46" t="s">
        <v>1932</v>
      </c>
      <c r="H848" s="47"/>
      <c r="I848" s="47" t="s">
        <v>1872</v>
      </c>
      <c r="J848" s="48" t="s">
        <v>11</v>
      </c>
      <c r="K848" s="45"/>
      <c r="L848" s="49">
        <v>51171.75</v>
      </c>
      <c r="M848" s="50">
        <v>48920</v>
      </c>
      <c r="N848" s="51">
        <f t="shared" si="602"/>
        <v>0.95599622838773346</v>
      </c>
      <c r="O848" s="51" t="str">
        <f t="shared" si="600"/>
        <v>&gt;=80%-&lt;100%</v>
      </c>
      <c r="P848" s="50">
        <f t="shared" si="603"/>
        <v>52414.28571428571</v>
      </c>
      <c r="Q848" s="51">
        <f t="shared" si="601"/>
        <v>1.0242816732725715</v>
      </c>
      <c r="R848" s="57"/>
      <c r="S848" s="53">
        <v>0</v>
      </c>
      <c r="T848" s="54">
        <f t="shared" si="604"/>
        <v>2</v>
      </c>
      <c r="U848" s="54"/>
      <c r="V848" s="53">
        <f t="shared" si="605"/>
        <v>0</v>
      </c>
      <c r="W848" s="54"/>
    </row>
    <row r="849" spans="1:23" x14ac:dyDescent="0.3">
      <c r="A849" s="8" t="s">
        <v>776</v>
      </c>
      <c r="B849" s="5" t="s">
        <v>777</v>
      </c>
      <c r="C849" s="46" t="s">
        <v>1824</v>
      </c>
      <c r="D849" s="46" t="s">
        <v>1825</v>
      </c>
      <c r="E849" s="46" t="s">
        <v>574</v>
      </c>
      <c r="F849" s="46" t="s">
        <v>311</v>
      </c>
      <c r="G849" s="46" t="s">
        <v>1961</v>
      </c>
      <c r="H849" s="47"/>
      <c r="I849" s="47" t="s">
        <v>1872</v>
      </c>
      <c r="J849" s="48" t="s">
        <v>11</v>
      </c>
      <c r="K849" s="45" t="s">
        <v>11</v>
      </c>
      <c r="L849" s="49">
        <v>25000</v>
      </c>
      <c r="M849" s="50">
        <v>28970</v>
      </c>
      <c r="N849" s="51">
        <f t="shared" si="602"/>
        <v>1.1588000000000001</v>
      </c>
      <c r="O849" s="51" t="str">
        <f t="shared" si="600"/>
        <v>&gt;=100%- &lt;120%</v>
      </c>
      <c r="P849" s="50">
        <f t="shared" si="603"/>
        <v>31039.285714285714</v>
      </c>
      <c r="Q849" s="51">
        <f t="shared" si="601"/>
        <v>1.2415714285714285</v>
      </c>
      <c r="R849" s="57">
        <v>26000</v>
      </c>
      <c r="S849" s="53">
        <v>40520</v>
      </c>
      <c r="T849" s="54">
        <f t="shared" si="604"/>
        <v>1.5584615384615386</v>
      </c>
      <c r="U849" s="54"/>
      <c r="V849" s="53">
        <f t="shared" si="605"/>
        <v>43414.28571428571</v>
      </c>
      <c r="W849" s="54"/>
    </row>
    <row r="850" spans="1:23" x14ac:dyDescent="0.3">
      <c r="A850" s="8" t="s">
        <v>776</v>
      </c>
      <c r="B850" s="5" t="s">
        <v>777</v>
      </c>
      <c r="C850" s="46" t="s">
        <v>2387</v>
      </c>
      <c r="D850" s="46" t="s">
        <v>59</v>
      </c>
      <c r="E850" s="46" t="s">
        <v>574</v>
      </c>
      <c r="F850" s="46" t="s">
        <v>311</v>
      </c>
      <c r="G850" s="46" t="s">
        <v>1943</v>
      </c>
      <c r="H850" s="47"/>
      <c r="I850" s="47" t="s">
        <v>1872</v>
      </c>
      <c r="J850" s="48" t="s">
        <v>11</v>
      </c>
      <c r="K850" s="45" t="s">
        <v>11</v>
      </c>
      <c r="L850" s="49">
        <v>25000</v>
      </c>
      <c r="M850" s="50">
        <v>9100</v>
      </c>
      <c r="N850" s="51">
        <f t="shared" si="602"/>
        <v>0.36399999999999999</v>
      </c>
      <c r="O850" s="51" t="str">
        <f t="shared" si="600"/>
        <v>&gt;=20%-&lt;50%</v>
      </c>
      <c r="P850" s="50">
        <f t="shared" si="603"/>
        <v>9750</v>
      </c>
      <c r="Q850" s="51">
        <f t="shared" si="601"/>
        <v>0.39</v>
      </c>
      <c r="R850" s="57">
        <v>26000</v>
      </c>
      <c r="S850" s="53">
        <v>0</v>
      </c>
      <c r="T850" s="54">
        <f t="shared" si="604"/>
        <v>0</v>
      </c>
      <c r="U850" s="54"/>
      <c r="V850" s="53">
        <f t="shared" si="605"/>
        <v>0</v>
      </c>
      <c r="W850" s="54"/>
    </row>
    <row r="851" spans="1:23" x14ac:dyDescent="0.3">
      <c r="A851" s="8" t="s">
        <v>776</v>
      </c>
      <c r="B851" s="5" t="s">
        <v>777</v>
      </c>
      <c r="C851" s="46" t="s">
        <v>2193</v>
      </c>
      <c r="D851" s="46" t="s">
        <v>2194</v>
      </c>
      <c r="E851" s="46" t="s">
        <v>574</v>
      </c>
      <c r="F851" s="46" t="s">
        <v>311</v>
      </c>
      <c r="G851" s="46" t="s">
        <v>1962</v>
      </c>
      <c r="H851" s="47"/>
      <c r="I851" s="47" t="s">
        <v>1872</v>
      </c>
      <c r="J851" s="48" t="s">
        <v>11</v>
      </c>
      <c r="K851" s="45" t="s">
        <v>11</v>
      </c>
      <c r="L851" s="49">
        <v>25000</v>
      </c>
      <c r="M851" s="50">
        <v>32500</v>
      </c>
      <c r="N851" s="51">
        <f t="shared" si="602"/>
        <v>1.3</v>
      </c>
      <c r="O851" s="51" t="str">
        <f t="shared" si="600"/>
        <v>120% equal &amp; above</v>
      </c>
      <c r="P851" s="50">
        <f t="shared" si="603"/>
        <v>34821.428571428572</v>
      </c>
      <c r="Q851" s="51">
        <f t="shared" si="601"/>
        <v>1.3928571428571428</v>
      </c>
      <c r="R851" s="57">
        <v>26000</v>
      </c>
      <c r="S851" s="53">
        <v>17290</v>
      </c>
      <c r="T851" s="54">
        <f t="shared" si="604"/>
        <v>0.66500000000000004</v>
      </c>
      <c r="U851" s="54"/>
      <c r="V851" s="53">
        <f t="shared" si="605"/>
        <v>18525</v>
      </c>
      <c r="W851" s="54"/>
    </row>
    <row r="852" spans="1:23" x14ac:dyDescent="0.3">
      <c r="A852" s="8" t="s">
        <v>776</v>
      </c>
      <c r="B852" s="5" t="s">
        <v>777</v>
      </c>
      <c r="C852" s="46" t="s">
        <v>2443</v>
      </c>
      <c r="D852" s="46" t="s">
        <v>2444</v>
      </c>
      <c r="E852" s="46" t="s">
        <v>574</v>
      </c>
      <c r="F852" s="46" t="s">
        <v>311</v>
      </c>
      <c r="G852" s="46" t="s">
        <v>1961</v>
      </c>
      <c r="H852" s="47"/>
      <c r="I852" s="47" t="s">
        <v>1872</v>
      </c>
      <c r="J852" s="48" t="s">
        <v>11</v>
      </c>
      <c r="K852" s="45" t="s">
        <v>11</v>
      </c>
      <c r="L852" s="49">
        <v>25000</v>
      </c>
      <c r="M852" s="50">
        <v>3790</v>
      </c>
      <c r="N852" s="51">
        <f t="shared" si="602"/>
        <v>0.15160000000000001</v>
      </c>
      <c r="O852" s="51" t="str">
        <f t="shared" si="600"/>
        <v>&lt;20%</v>
      </c>
      <c r="P852" s="50">
        <f t="shared" si="603"/>
        <v>4060.7142857142858</v>
      </c>
      <c r="Q852" s="51">
        <f t="shared" si="601"/>
        <v>0.16242857142857142</v>
      </c>
      <c r="R852" s="57">
        <v>26000</v>
      </c>
      <c r="S852" s="53">
        <v>4050</v>
      </c>
      <c r="T852" s="54">
        <f t="shared" si="604"/>
        <v>0.15576923076923077</v>
      </c>
      <c r="U852" s="54"/>
      <c r="V852" s="53">
        <f t="shared" si="605"/>
        <v>4339.2857142857138</v>
      </c>
      <c r="W852" s="54"/>
    </row>
    <row r="853" spans="1:23" x14ac:dyDescent="0.3">
      <c r="A853" s="8" t="s">
        <v>307</v>
      </c>
      <c r="B853" s="5" t="s">
        <v>308</v>
      </c>
      <c r="C853" s="46" t="s">
        <v>2614</v>
      </c>
      <c r="D853" s="46" t="s">
        <v>2615</v>
      </c>
      <c r="E853" s="46" t="s">
        <v>310</v>
      </c>
      <c r="F853" s="46" t="s">
        <v>311</v>
      </c>
      <c r="G853" s="46" t="s">
        <v>1891</v>
      </c>
      <c r="H853" s="47"/>
      <c r="I853" s="47" t="s">
        <v>1872</v>
      </c>
      <c r="J853" s="48" t="s">
        <v>11</v>
      </c>
      <c r="K853" s="45" t="s">
        <v>11</v>
      </c>
      <c r="L853" s="49">
        <v>25000</v>
      </c>
      <c r="M853" s="50">
        <v>15490</v>
      </c>
      <c r="N853" s="51">
        <f t="shared" si="602"/>
        <v>0.61960000000000004</v>
      </c>
      <c r="O853" s="51" t="str">
        <f t="shared" si="600"/>
        <v>&gt;=50%-&lt;80%</v>
      </c>
      <c r="P853" s="50">
        <f t="shared" si="603"/>
        <v>16596.428571428569</v>
      </c>
      <c r="Q853" s="51">
        <f t="shared" si="601"/>
        <v>0.6638571428571427</v>
      </c>
      <c r="R853" s="57">
        <v>26000</v>
      </c>
      <c r="S853" s="53">
        <v>16860</v>
      </c>
      <c r="T853" s="54">
        <f t="shared" si="604"/>
        <v>0.64846153846153842</v>
      </c>
      <c r="U853" s="54"/>
      <c r="V853" s="53">
        <f t="shared" si="605"/>
        <v>18064.285714285714</v>
      </c>
      <c r="W853" s="54"/>
    </row>
    <row r="854" spans="1:23" x14ac:dyDescent="0.3">
      <c r="A854" s="8" t="s">
        <v>776</v>
      </c>
      <c r="B854" s="5" t="s">
        <v>777</v>
      </c>
      <c r="C854" s="46" t="s">
        <v>2432</v>
      </c>
      <c r="D854" s="46" t="s">
        <v>2433</v>
      </c>
      <c r="E854" s="46" t="s">
        <v>574</v>
      </c>
      <c r="F854" s="46" t="s">
        <v>311</v>
      </c>
      <c r="G854" s="46" t="s">
        <v>1945</v>
      </c>
      <c r="H854" s="47"/>
      <c r="I854" s="47" t="s">
        <v>1872</v>
      </c>
      <c r="J854" s="48" t="s">
        <v>11</v>
      </c>
      <c r="K854" s="45" t="s">
        <v>11</v>
      </c>
      <c r="L854" s="49">
        <v>25000</v>
      </c>
      <c r="M854" s="50">
        <v>11305</v>
      </c>
      <c r="N854" s="51">
        <f t="shared" si="602"/>
        <v>0.45219999999999999</v>
      </c>
      <c r="O854" s="51" t="str">
        <f t="shared" si="600"/>
        <v>&gt;=20%-&lt;50%</v>
      </c>
      <c r="P854" s="50">
        <f t="shared" si="603"/>
        <v>12112.5</v>
      </c>
      <c r="Q854" s="51">
        <f t="shared" si="601"/>
        <v>0.48449999999999999</v>
      </c>
      <c r="R854" s="57">
        <v>26000</v>
      </c>
      <c r="S854" s="53">
        <v>26785</v>
      </c>
      <c r="T854" s="54">
        <f t="shared" si="604"/>
        <v>1.0301923076923076</v>
      </c>
      <c r="U854" s="54"/>
      <c r="V854" s="53">
        <f t="shared" si="605"/>
        <v>28698.214285714286</v>
      </c>
      <c r="W854" s="54"/>
    </row>
    <row r="855" spans="1:23" x14ac:dyDescent="0.3">
      <c r="A855" s="8" t="s">
        <v>571</v>
      </c>
      <c r="B855" s="5" t="s">
        <v>572</v>
      </c>
      <c r="C855" s="46" t="s">
        <v>2698</v>
      </c>
      <c r="D855" s="46" t="s">
        <v>2699</v>
      </c>
      <c r="E855" s="46" t="s">
        <v>574</v>
      </c>
      <c r="F855" s="46" t="s">
        <v>311</v>
      </c>
      <c r="G855" s="46" t="s">
        <v>1917</v>
      </c>
      <c r="H855" s="47"/>
      <c r="I855" s="47" t="s">
        <v>1872</v>
      </c>
      <c r="J855" s="48" t="s">
        <v>11</v>
      </c>
      <c r="K855" s="45" t="s">
        <v>11</v>
      </c>
      <c r="L855" s="49">
        <v>25000</v>
      </c>
      <c r="M855" s="50">
        <v>3900</v>
      </c>
      <c r="N855" s="51">
        <f t="shared" si="602"/>
        <v>0.156</v>
      </c>
      <c r="O855" s="51" t="str">
        <f t="shared" si="600"/>
        <v>&lt;20%</v>
      </c>
      <c r="P855" s="50">
        <f t="shared" si="603"/>
        <v>4178.5714285714284</v>
      </c>
      <c r="Q855" s="51">
        <f t="shared" si="601"/>
        <v>0.16714285714285715</v>
      </c>
      <c r="R855" s="57">
        <v>26000</v>
      </c>
      <c r="S855" s="53">
        <v>5855</v>
      </c>
      <c r="T855" s="54">
        <f t="shared" si="604"/>
        <v>0.22519230769230769</v>
      </c>
      <c r="U855" s="54"/>
      <c r="V855" s="53">
        <f t="shared" si="605"/>
        <v>6273.2142857142862</v>
      </c>
      <c r="W855" s="54"/>
    </row>
    <row r="856" spans="1:23" x14ac:dyDescent="0.3">
      <c r="A856" s="8" t="s">
        <v>324</v>
      </c>
      <c r="B856" s="5" t="s">
        <v>325</v>
      </c>
      <c r="C856" s="46" t="s">
        <v>2153</v>
      </c>
      <c r="D856" s="46" t="s">
        <v>1972</v>
      </c>
      <c r="E856" s="46" t="s">
        <v>310</v>
      </c>
      <c r="F856" s="46" t="s">
        <v>311</v>
      </c>
      <c r="G856" s="46" t="s">
        <v>1898</v>
      </c>
      <c r="H856" s="47"/>
      <c r="I856" s="47" t="s">
        <v>1872</v>
      </c>
      <c r="J856" s="48" t="s">
        <v>11</v>
      </c>
      <c r="K856" s="45" t="s">
        <v>11</v>
      </c>
      <c r="L856" s="49">
        <v>25000</v>
      </c>
      <c r="M856" s="50">
        <v>23055</v>
      </c>
      <c r="N856" s="51">
        <f t="shared" si="602"/>
        <v>0.92220000000000002</v>
      </c>
      <c r="O856" s="51" t="str">
        <f t="shared" si="600"/>
        <v>&gt;=80%-&lt;100%</v>
      </c>
      <c r="P856" s="50">
        <f t="shared" si="603"/>
        <v>24701.785714285714</v>
      </c>
      <c r="Q856" s="51">
        <f t="shared" si="601"/>
        <v>0.9880714285714286</v>
      </c>
      <c r="R856" s="57">
        <v>26000</v>
      </c>
      <c r="S856" s="53">
        <v>4180</v>
      </c>
      <c r="T856" s="54">
        <f t="shared" si="604"/>
        <v>0.16076923076923078</v>
      </c>
      <c r="U856" s="54"/>
      <c r="V856" s="53">
        <f t="shared" si="605"/>
        <v>4478.5714285714284</v>
      </c>
      <c r="W856" s="54"/>
    </row>
    <row r="857" spans="1:23" x14ac:dyDescent="0.3">
      <c r="A857" s="8" t="s">
        <v>701</v>
      </c>
      <c r="B857" s="5" t="s">
        <v>300</v>
      </c>
      <c r="C857" s="46" t="s">
        <v>1261</v>
      </c>
      <c r="D857" s="46" t="s">
        <v>1262</v>
      </c>
      <c r="E857" s="46" t="s">
        <v>473</v>
      </c>
      <c r="F857" s="46" t="s">
        <v>311</v>
      </c>
      <c r="G857" s="46" t="s">
        <v>1939</v>
      </c>
      <c r="H857" s="47"/>
      <c r="I857" s="47" t="s">
        <v>1872</v>
      </c>
      <c r="J857" s="48" t="s">
        <v>11</v>
      </c>
      <c r="K857" s="45"/>
      <c r="L857" s="49">
        <v>50921.325000000004</v>
      </c>
      <c r="M857" s="50">
        <v>27470</v>
      </c>
      <c r="N857" s="51">
        <f t="shared" si="602"/>
        <v>0.5394596468179097</v>
      </c>
      <c r="O857" s="51" t="str">
        <f t="shared" si="600"/>
        <v>&gt;=50%-&lt;80%</v>
      </c>
      <c r="P857" s="50">
        <f t="shared" si="603"/>
        <v>29432.142857142855</v>
      </c>
      <c r="Q857" s="51">
        <f t="shared" si="601"/>
        <v>0.5779924787334747</v>
      </c>
      <c r="R857" s="57"/>
      <c r="S857" s="53">
        <v>0</v>
      </c>
      <c r="T857" s="54">
        <f t="shared" si="604"/>
        <v>2</v>
      </c>
      <c r="U857" s="54"/>
      <c r="V857" s="53">
        <f t="shared" si="605"/>
        <v>0</v>
      </c>
      <c r="W857" s="54"/>
    </row>
    <row r="858" spans="1:23" x14ac:dyDescent="0.3">
      <c r="A858" s="8" t="s">
        <v>680</v>
      </c>
      <c r="B858" s="5" t="s">
        <v>681</v>
      </c>
      <c r="C858" s="46" t="s">
        <v>1544</v>
      </c>
      <c r="D858" s="46" t="s">
        <v>65</v>
      </c>
      <c r="E858" s="46" t="s">
        <v>311</v>
      </c>
      <c r="F858" s="46" t="s">
        <v>311</v>
      </c>
      <c r="G858" s="46" t="s">
        <v>1929</v>
      </c>
      <c r="H858" s="47"/>
      <c r="I858" s="47" t="s">
        <v>1872</v>
      </c>
      <c r="J858" s="48" t="s">
        <v>11</v>
      </c>
      <c r="K858" s="45"/>
      <c r="L858" s="49">
        <v>50901.666666666664</v>
      </c>
      <c r="M858" s="50">
        <v>62220</v>
      </c>
      <c r="N858" s="51">
        <f t="shared" si="602"/>
        <v>1.2223568317998756</v>
      </c>
      <c r="O858" s="51" t="str">
        <f t="shared" si="600"/>
        <v>120% equal &amp; above</v>
      </c>
      <c r="P858" s="50">
        <f t="shared" si="603"/>
        <v>66664.285714285725</v>
      </c>
      <c r="Q858" s="51">
        <f t="shared" si="601"/>
        <v>1.3096680340712956</v>
      </c>
      <c r="R858" s="57"/>
      <c r="S858" s="53">
        <v>11650</v>
      </c>
      <c r="T858" s="54">
        <f t="shared" si="604"/>
        <v>2</v>
      </c>
      <c r="U858" s="54"/>
      <c r="V858" s="53">
        <f t="shared" si="605"/>
        <v>12482.142857142857</v>
      </c>
      <c r="W858" s="54"/>
    </row>
    <row r="859" spans="1:23" x14ac:dyDescent="0.3">
      <c r="A859" s="8" t="s">
        <v>680</v>
      </c>
      <c r="B859" s="5" t="s">
        <v>681</v>
      </c>
      <c r="C859" s="46" t="s">
        <v>980</v>
      </c>
      <c r="D859" s="46" t="s">
        <v>981</v>
      </c>
      <c r="E859" s="46" t="s">
        <v>311</v>
      </c>
      <c r="F859" s="46" t="s">
        <v>311</v>
      </c>
      <c r="G859" s="46" t="s">
        <v>1934</v>
      </c>
      <c r="H859" s="47"/>
      <c r="I859" s="47" t="s">
        <v>1872</v>
      </c>
      <c r="J859" s="48" t="s">
        <v>11</v>
      </c>
      <c r="K859" s="45"/>
      <c r="L859" s="49">
        <v>50000</v>
      </c>
      <c r="M859" s="50">
        <v>57990</v>
      </c>
      <c r="N859" s="51">
        <f t="shared" ref="N859:N875" si="606">IFERROR(M859/L859,2)</f>
        <v>1.1597999999999999</v>
      </c>
      <c r="O859" s="51" t="str">
        <f t="shared" ref="O859:O874" si="607">IF(N859&gt;=120%, "120% equal &amp; above", IF(N859&gt;=100%,"&gt;=100%- &lt;120%",IF(N859&gt;=80%,"&gt;=80%-&lt;100%",IF(N859&gt;=50%,"&gt;=50%-&lt;80%",IF(N859&gt;=20%,"&gt;=20%-&lt;50%","&lt;20%")))))</f>
        <v>&gt;=100%- &lt;120%</v>
      </c>
      <c r="P859" s="50">
        <f t="shared" ref="P859:P875" si="608">M859/$B$3*$B$2</f>
        <v>62132.142857142855</v>
      </c>
      <c r="Q859" s="51">
        <f t="shared" ref="Q859:Q874" si="609">IFERROR(P859/L859,2)</f>
        <v>1.2426428571428572</v>
      </c>
      <c r="R859" s="57"/>
      <c r="S859" s="53">
        <v>0</v>
      </c>
      <c r="T859" s="54">
        <f t="shared" ref="T859:T875" si="610">IFERROR(S859/R859,2)</f>
        <v>2</v>
      </c>
      <c r="U859" s="54"/>
      <c r="V859" s="53">
        <f t="shared" ref="V859:V875" si="611">S859/$B$3*$B$2</f>
        <v>0</v>
      </c>
      <c r="W859" s="54"/>
    </row>
    <row r="860" spans="1:23" x14ac:dyDescent="0.3">
      <c r="A860" s="8" t="s">
        <v>307</v>
      </c>
      <c r="B860" s="5" t="s">
        <v>308</v>
      </c>
      <c r="C860" s="46" t="s">
        <v>876</v>
      </c>
      <c r="D860" s="46" t="s">
        <v>231</v>
      </c>
      <c r="E860" s="46" t="s">
        <v>310</v>
      </c>
      <c r="F860" s="46" t="s">
        <v>311</v>
      </c>
      <c r="G860" s="46" t="s">
        <v>1895</v>
      </c>
      <c r="H860" s="47"/>
      <c r="I860" s="47" t="s">
        <v>1872</v>
      </c>
      <c r="J860" s="48" t="s">
        <v>11</v>
      </c>
      <c r="K860" s="45"/>
      <c r="L860" s="49">
        <v>50000</v>
      </c>
      <c r="M860" s="50">
        <v>84985</v>
      </c>
      <c r="N860" s="51">
        <f t="shared" si="606"/>
        <v>1.6997</v>
      </c>
      <c r="O860" s="51" t="str">
        <f t="shared" si="607"/>
        <v>120% equal &amp; above</v>
      </c>
      <c r="P860" s="50">
        <f t="shared" si="608"/>
        <v>91055.357142857145</v>
      </c>
      <c r="Q860" s="51">
        <f t="shared" si="609"/>
        <v>1.8211071428571428</v>
      </c>
      <c r="R860" s="57"/>
      <c r="S860" s="53">
        <v>18070</v>
      </c>
      <c r="T860" s="54">
        <f t="shared" si="610"/>
        <v>2</v>
      </c>
      <c r="U860" s="54"/>
      <c r="V860" s="53">
        <f t="shared" si="611"/>
        <v>19360.714285714286</v>
      </c>
      <c r="W860" s="54"/>
    </row>
    <row r="861" spans="1:23" x14ac:dyDescent="0.3">
      <c r="A861" s="8" t="s">
        <v>680</v>
      </c>
      <c r="B861" s="5" t="s">
        <v>681</v>
      </c>
      <c r="C861" s="46" t="s">
        <v>699</v>
      </c>
      <c r="D861" s="46" t="s">
        <v>700</v>
      </c>
      <c r="E861" s="46" t="s">
        <v>311</v>
      </c>
      <c r="F861" s="46" t="s">
        <v>311</v>
      </c>
      <c r="G861" s="46" t="s">
        <v>1931</v>
      </c>
      <c r="H861" s="47"/>
      <c r="I861" s="47" t="s">
        <v>1872</v>
      </c>
      <c r="J861" s="48" t="s">
        <v>11</v>
      </c>
      <c r="K861" s="45"/>
      <c r="L861" s="49">
        <v>50000</v>
      </c>
      <c r="M861" s="50">
        <v>44160</v>
      </c>
      <c r="N861" s="51">
        <f t="shared" si="606"/>
        <v>0.88319999999999999</v>
      </c>
      <c r="O861" s="51" t="str">
        <f t="shared" si="607"/>
        <v>&gt;=80%-&lt;100%</v>
      </c>
      <c r="P861" s="50">
        <f t="shared" si="608"/>
        <v>47314.28571428571</v>
      </c>
      <c r="Q861" s="51">
        <f t="shared" si="609"/>
        <v>0.94628571428571417</v>
      </c>
      <c r="R861" s="57"/>
      <c r="S861" s="53">
        <v>56990</v>
      </c>
      <c r="T861" s="54">
        <f t="shared" si="610"/>
        <v>2</v>
      </c>
      <c r="U861" s="54"/>
      <c r="V861" s="53">
        <f t="shared" si="611"/>
        <v>61060.71428571429</v>
      </c>
      <c r="W861" s="54"/>
    </row>
    <row r="862" spans="1:23" x14ac:dyDescent="0.3">
      <c r="A862" s="8" t="s">
        <v>374</v>
      </c>
      <c r="B862" s="5" t="s">
        <v>375</v>
      </c>
      <c r="C862" s="46" t="s">
        <v>1266</v>
      </c>
      <c r="D862" s="46" t="s">
        <v>1267</v>
      </c>
      <c r="E862" s="46" t="s">
        <v>311</v>
      </c>
      <c r="F862" s="46" t="s">
        <v>311</v>
      </c>
      <c r="G862" s="46" t="s">
        <v>1937</v>
      </c>
      <c r="H862" s="47"/>
      <c r="I862" s="47" t="s">
        <v>1872</v>
      </c>
      <c r="J862" s="48" t="s">
        <v>11</v>
      </c>
      <c r="K862" s="45"/>
      <c r="L862" s="49">
        <v>50000</v>
      </c>
      <c r="M862" s="50">
        <v>40170</v>
      </c>
      <c r="N862" s="51">
        <f t="shared" si="606"/>
        <v>0.8034</v>
      </c>
      <c r="O862" s="51" t="str">
        <f t="shared" si="607"/>
        <v>&gt;=80%-&lt;100%</v>
      </c>
      <c r="P862" s="50">
        <f t="shared" si="608"/>
        <v>43039.28571428571</v>
      </c>
      <c r="Q862" s="51">
        <f t="shared" si="609"/>
        <v>0.86078571428571415</v>
      </c>
      <c r="R862" s="57"/>
      <c r="S862" s="53">
        <v>0</v>
      </c>
      <c r="T862" s="54">
        <f t="shared" si="610"/>
        <v>2</v>
      </c>
      <c r="U862" s="54"/>
      <c r="V862" s="53">
        <f t="shared" si="611"/>
        <v>0</v>
      </c>
      <c r="W862" s="54"/>
    </row>
    <row r="863" spans="1:23" x14ac:dyDescent="0.3">
      <c r="A863" s="8" t="s">
        <v>770</v>
      </c>
      <c r="B863" s="5" t="s">
        <v>771</v>
      </c>
      <c r="C863" s="46" t="s">
        <v>2650</v>
      </c>
      <c r="D863" s="46" t="s">
        <v>61</v>
      </c>
      <c r="E863" s="46" t="s">
        <v>574</v>
      </c>
      <c r="F863" s="46" t="s">
        <v>311</v>
      </c>
      <c r="G863" s="46" t="s">
        <v>1964</v>
      </c>
      <c r="H863" s="47"/>
      <c r="I863" s="47" t="s">
        <v>1872</v>
      </c>
      <c r="J863" s="48" t="s">
        <v>11</v>
      </c>
      <c r="K863" s="45"/>
      <c r="L863" s="49">
        <v>50000</v>
      </c>
      <c r="M863" s="50">
        <v>66255</v>
      </c>
      <c r="N863" s="51">
        <f t="shared" si="606"/>
        <v>1.3250999999999999</v>
      </c>
      <c r="O863" s="51" t="str">
        <f t="shared" si="607"/>
        <v>120% equal &amp; above</v>
      </c>
      <c r="P863" s="50">
        <f t="shared" si="608"/>
        <v>70987.5</v>
      </c>
      <c r="Q863" s="51">
        <f t="shared" si="609"/>
        <v>1.4197500000000001</v>
      </c>
      <c r="R863" s="57"/>
      <c r="S863" s="53">
        <v>0</v>
      </c>
      <c r="T863" s="54">
        <f t="shared" si="610"/>
        <v>2</v>
      </c>
      <c r="U863" s="54"/>
      <c r="V863" s="53">
        <f t="shared" si="611"/>
        <v>0</v>
      </c>
      <c r="W863" s="54"/>
    </row>
    <row r="864" spans="1:23" x14ac:dyDescent="0.3">
      <c r="A864" s="8" t="s">
        <v>571</v>
      </c>
      <c r="B864" s="5" t="s">
        <v>572</v>
      </c>
      <c r="C864" s="46" t="s">
        <v>1469</v>
      </c>
      <c r="D864" s="46" t="s">
        <v>88</v>
      </c>
      <c r="E864" s="46" t="s">
        <v>574</v>
      </c>
      <c r="F864" s="46" t="s">
        <v>311</v>
      </c>
      <c r="G864" s="46" t="s">
        <v>1887</v>
      </c>
      <c r="H864" s="47"/>
      <c r="I864" s="47" t="s">
        <v>1872</v>
      </c>
      <c r="J864" s="48" t="s">
        <v>11</v>
      </c>
      <c r="K864" s="45"/>
      <c r="L864" s="49">
        <v>50000</v>
      </c>
      <c r="M864" s="50">
        <v>41635</v>
      </c>
      <c r="N864" s="51">
        <f t="shared" si="606"/>
        <v>0.8327</v>
      </c>
      <c r="O864" s="51" t="str">
        <f t="shared" si="607"/>
        <v>&gt;=80%-&lt;100%</v>
      </c>
      <c r="P864" s="50">
        <f t="shared" si="608"/>
        <v>44608.928571428572</v>
      </c>
      <c r="Q864" s="51">
        <f t="shared" si="609"/>
        <v>0.89217857142857149</v>
      </c>
      <c r="R864" s="57"/>
      <c r="S864" s="53">
        <v>0</v>
      </c>
      <c r="T864" s="54">
        <f t="shared" si="610"/>
        <v>2</v>
      </c>
      <c r="U864" s="54"/>
      <c r="V864" s="53">
        <f t="shared" si="611"/>
        <v>0</v>
      </c>
      <c r="W864" s="54"/>
    </row>
    <row r="865" spans="1:23" x14ac:dyDescent="0.3">
      <c r="A865" s="8" t="s">
        <v>415</v>
      </c>
      <c r="B865" s="5" t="s">
        <v>416</v>
      </c>
      <c r="C865" s="46" t="s">
        <v>442</v>
      </c>
      <c r="D865" s="46" t="s">
        <v>244</v>
      </c>
      <c r="E865" s="46" t="s">
        <v>310</v>
      </c>
      <c r="F865" s="46" t="s">
        <v>311</v>
      </c>
      <c r="G865" s="46" t="s">
        <v>1906</v>
      </c>
      <c r="H865" s="47"/>
      <c r="I865" s="47" t="s">
        <v>1872</v>
      </c>
      <c r="J865" s="48" t="s">
        <v>11</v>
      </c>
      <c r="K865" s="45"/>
      <c r="L865" s="49">
        <v>50000</v>
      </c>
      <c r="M865" s="50">
        <v>42250</v>
      </c>
      <c r="N865" s="51">
        <f t="shared" si="606"/>
        <v>0.84499999999999997</v>
      </c>
      <c r="O865" s="51" t="str">
        <f t="shared" si="607"/>
        <v>&gt;=80%-&lt;100%</v>
      </c>
      <c r="P865" s="50">
        <f t="shared" si="608"/>
        <v>45267.857142857138</v>
      </c>
      <c r="Q865" s="51">
        <f t="shared" si="609"/>
        <v>0.90535714285714275</v>
      </c>
      <c r="R865" s="57"/>
      <c r="S865" s="53">
        <v>0</v>
      </c>
      <c r="T865" s="54">
        <f t="shared" si="610"/>
        <v>2</v>
      </c>
      <c r="U865" s="54"/>
      <c r="V865" s="53">
        <f t="shared" si="611"/>
        <v>0</v>
      </c>
      <c r="W865" s="54"/>
    </row>
    <row r="866" spans="1:23" x14ac:dyDescent="0.3">
      <c r="A866" s="8" t="s">
        <v>307</v>
      </c>
      <c r="B866" s="5" t="s">
        <v>308</v>
      </c>
      <c r="C866" s="46" t="s">
        <v>863</v>
      </c>
      <c r="D866" s="46" t="s">
        <v>864</v>
      </c>
      <c r="E866" s="46" t="s">
        <v>310</v>
      </c>
      <c r="F866" s="46" t="s">
        <v>311</v>
      </c>
      <c r="G866" s="46" t="s">
        <v>1891</v>
      </c>
      <c r="H866" s="47"/>
      <c r="I866" s="47" t="s">
        <v>1872</v>
      </c>
      <c r="J866" s="48" t="s">
        <v>11</v>
      </c>
      <c r="K866" s="45"/>
      <c r="L866" s="49">
        <v>50000</v>
      </c>
      <c r="M866" s="50">
        <v>68735</v>
      </c>
      <c r="N866" s="51">
        <f t="shared" si="606"/>
        <v>1.3747</v>
      </c>
      <c r="O866" s="51" t="str">
        <f t="shared" si="607"/>
        <v>120% equal &amp; above</v>
      </c>
      <c r="P866" s="50">
        <f t="shared" si="608"/>
        <v>73644.642857142855</v>
      </c>
      <c r="Q866" s="51">
        <f t="shared" si="609"/>
        <v>1.472892857142857</v>
      </c>
      <c r="R866" s="57"/>
      <c r="S866" s="53">
        <v>13140</v>
      </c>
      <c r="T866" s="54">
        <f t="shared" si="610"/>
        <v>2</v>
      </c>
      <c r="U866" s="54"/>
      <c r="V866" s="53">
        <f t="shared" si="611"/>
        <v>14078.571428571428</v>
      </c>
      <c r="W866" s="54"/>
    </row>
    <row r="867" spans="1:23" x14ac:dyDescent="0.3">
      <c r="A867" s="8" t="s">
        <v>776</v>
      </c>
      <c r="B867" s="5" t="s">
        <v>777</v>
      </c>
      <c r="C867" s="46" t="s">
        <v>2735</v>
      </c>
      <c r="D867" s="46" t="s">
        <v>2736</v>
      </c>
      <c r="E867" s="46" t="s">
        <v>574</v>
      </c>
      <c r="F867" s="46" t="s">
        <v>311</v>
      </c>
      <c r="G867" s="46" t="s">
        <v>1961</v>
      </c>
      <c r="H867" s="47"/>
      <c r="I867" s="47" t="s">
        <v>1872</v>
      </c>
      <c r="J867" s="48" t="s">
        <v>11</v>
      </c>
      <c r="K867" s="45"/>
      <c r="L867" s="49">
        <v>50000</v>
      </c>
      <c r="M867" s="50">
        <v>26365</v>
      </c>
      <c r="N867" s="51">
        <f t="shared" si="606"/>
        <v>0.52729999999999999</v>
      </c>
      <c r="O867" s="51" t="str">
        <f t="shared" si="607"/>
        <v>&gt;=50%-&lt;80%</v>
      </c>
      <c r="P867" s="50">
        <f t="shared" si="608"/>
        <v>28248.214285714286</v>
      </c>
      <c r="Q867" s="51">
        <f t="shared" si="609"/>
        <v>0.5649642857142857</v>
      </c>
      <c r="R867" s="57"/>
      <c r="S867" s="53">
        <v>40010</v>
      </c>
      <c r="T867" s="54">
        <f t="shared" si="610"/>
        <v>2</v>
      </c>
      <c r="U867" s="54"/>
      <c r="V867" s="53">
        <f t="shared" si="611"/>
        <v>42867.857142857138</v>
      </c>
      <c r="W867" s="54"/>
    </row>
    <row r="868" spans="1:23" x14ac:dyDescent="0.3">
      <c r="A868" s="8" t="s">
        <v>324</v>
      </c>
      <c r="B868" s="5" t="s">
        <v>325</v>
      </c>
      <c r="C868" s="46" t="s">
        <v>1289</v>
      </c>
      <c r="D868" s="46" t="s">
        <v>1290</v>
      </c>
      <c r="E868" s="46" t="s">
        <v>310</v>
      </c>
      <c r="F868" s="46" t="s">
        <v>311</v>
      </c>
      <c r="G868" s="46" t="s">
        <v>1896</v>
      </c>
      <c r="H868" s="47"/>
      <c r="I868" s="47" t="s">
        <v>1872</v>
      </c>
      <c r="J868" s="48" t="s">
        <v>11</v>
      </c>
      <c r="K868" s="45"/>
      <c r="L868" s="49">
        <v>50000</v>
      </c>
      <c r="M868" s="50">
        <v>38400</v>
      </c>
      <c r="N868" s="51">
        <f t="shared" si="606"/>
        <v>0.76800000000000002</v>
      </c>
      <c r="O868" s="51" t="str">
        <f t="shared" si="607"/>
        <v>&gt;=50%-&lt;80%</v>
      </c>
      <c r="P868" s="50">
        <f t="shared" si="608"/>
        <v>41142.857142857138</v>
      </c>
      <c r="Q868" s="51">
        <f t="shared" si="609"/>
        <v>0.82285714285714273</v>
      </c>
      <c r="R868" s="57"/>
      <c r="S868" s="53">
        <v>15580</v>
      </c>
      <c r="T868" s="54">
        <f t="shared" si="610"/>
        <v>2</v>
      </c>
      <c r="U868" s="54"/>
      <c r="V868" s="53">
        <f t="shared" si="611"/>
        <v>16692.857142857145</v>
      </c>
      <c r="W868" s="54"/>
    </row>
    <row r="869" spans="1:23" x14ac:dyDescent="0.3">
      <c r="A869" s="8" t="s">
        <v>374</v>
      </c>
      <c r="B869" s="5" t="s">
        <v>375</v>
      </c>
      <c r="C869" s="46" t="s">
        <v>393</v>
      </c>
      <c r="D869" s="46" t="s">
        <v>46</v>
      </c>
      <c r="E869" s="46" t="s">
        <v>311</v>
      </c>
      <c r="F869" s="46" t="s">
        <v>311</v>
      </c>
      <c r="G869" s="46" t="s">
        <v>1900</v>
      </c>
      <c r="H869" s="47"/>
      <c r="I869" s="47" t="s">
        <v>1872</v>
      </c>
      <c r="J869" s="48" t="s">
        <v>11</v>
      </c>
      <c r="K869" s="45"/>
      <c r="L869" s="49">
        <v>50000</v>
      </c>
      <c r="M869" s="50">
        <v>56175</v>
      </c>
      <c r="N869" s="51">
        <f t="shared" si="606"/>
        <v>1.1234999999999999</v>
      </c>
      <c r="O869" s="51" t="str">
        <f t="shared" si="607"/>
        <v>&gt;=100%- &lt;120%</v>
      </c>
      <c r="P869" s="50">
        <f t="shared" si="608"/>
        <v>60187.5</v>
      </c>
      <c r="Q869" s="51">
        <f t="shared" si="609"/>
        <v>1.2037500000000001</v>
      </c>
      <c r="R869" s="57"/>
      <c r="S869" s="53">
        <v>0</v>
      </c>
      <c r="T869" s="54">
        <f t="shared" si="610"/>
        <v>2</v>
      </c>
      <c r="U869" s="54"/>
      <c r="V869" s="53">
        <f t="shared" si="611"/>
        <v>0</v>
      </c>
      <c r="W869" s="54"/>
    </row>
    <row r="870" spans="1:23" x14ac:dyDescent="0.3">
      <c r="A870" s="8" t="s">
        <v>785</v>
      </c>
      <c r="B870" s="5" t="s">
        <v>786</v>
      </c>
      <c r="C870" s="46" t="s">
        <v>1502</v>
      </c>
      <c r="D870" s="46" t="s">
        <v>1503</v>
      </c>
      <c r="E870" s="46" t="s">
        <v>789</v>
      </c>
      <c r="F870" s="46" t="s">
        <v>311</v>
      </c>
      <c r="G870" s="46" t="s">
        <v>1951</v>
      </c>
      <c r="H870" s="47"/>
      <c r="I870" s="47" t="s">
        <v>1872</v>
      </c>
      <c r="J870" s="48" t="s">
        <v>11</v>
      </c>
      <c r="K870" s="45"/>
      <c r="L870" s="49">
        <v>50000</v>
      </c>
      <c r="M870" s="50">
        <v>41950</v>
      </c>
      <c r="N870" s="51">
        <f t="shared" si="606"/>
        <v>0.83899999999999997</v>
      </c>
      <c r="O870" s="51" t="str">
        <f t="shared" si="607"/>
        <v>&gt;=80%-&lt;100%</v>
      </c>
      <c r="P870" s="50">
        <f t="shared" si="608"/>
        <v>44946.428571428572</v>
      </c>
      <c r="Q870" s="51">
        <f t="shared" si="609"/>
        <v>0.89892857142857141</v>
      </c>
      <c r="R870" s="57"/>
      <c r="S870" s="53">
        <v>13645</v>
      </c>
      <c r="T870" s="54">
        <f t="shared" si="610"/>
        <v>2</v>
      </c>
      <c r="U870" s="54"/>
      <c r="V870" s="53">
        <f t="shared" si="611"/>
        <v>14619.642857142857</v>
      </c>
      <c r="W870" s="54"/>
    </row>
    <row r="871" spans="1:23" x14ac:dyDescent="0.3">
      <c r="A871" s="8" t="s">
        <v>307</v>
      </c>
      <c r="B871" s="5" t="s">
        <v>308</v>
      </c>
      <c r="C871" s="46" t="s">
        <v>1150</v>
      </c>
      <c r="D871" s="46" t="s">
        <v>1151</v>
      </c>
      <c r="E871" s="46" t="s">
        <v>310</v>
      </c>
      <c r="F871" s="46" t="s">
        <v>311</v>
      </c>
      <c r="G871" s="46" t="s">
        <v>1892</v>
      </c>
      <c r="H871" s="47"/>
      <c r="I871" s="47" t="s">
        <v>1872</v>
      </c>
      <c r="J871" s="48" t="s">
        <v>11</v>
      </c>
      <c r="K871" s="45"/>
      <c r="L871" s="49">
        <v>50000</v>
      </c>
      <c r="M871" s="50">
        <v>46215</v>
      </c>
      <c r="N871" s="51">
        <f t="shared" si="606"/>
        <v>0.92430000000000001</v>
      </c>
      <c r="O871" s="51" t="str">
        <f t="shared" si="607"/>
        <v>&gt;=80%-&lt;100%</v>
      </c>
      <c r="P871" s="50">
        <f t="shared" si="608"/>
        <v>49516.071428571428</v>
      </c>
      <c r="Q871" s="51">
        <f t="shared" si="609"/>
        <v>0.99032142857142857</v>
      </c>
      <c r="R871" s="57"/>
      <c r="S871" s="53">
        <v>6570</v>
      </c>
      <c r="T871" s="54">
        <f t="shared" si="610"/>
        <v>2</v>
      </c>
      <c r="U871" s="54"/>
      <c r="V871" s="53">
        <f t="shared" si="611"/>
        <v>7039.2857142857138</v>
      </c>
      <c r="W871" s="54"/>
    </row>
    <row r="872" spans="1:23" x14ac:dyDescent="0.3">
      <c r="A872" s="8" t="s">
        <v>770</v>
      </c>
      <c r="B872" s="5" t="s">
        <v>771</v>
      </c>
      <c r="C872" s="46" t="s">
        <v>2414</v>
      </c>
      <c r="D872" s="46" t="s">
        <v>2415</v>
      </c>
      <c r="E872" s="46" t="s">
        <v>574</v>
      </c>
      <c r="F872" s="46" t="s">
        <v>311</v>
      </c>
      <c r="G872" s="46" t="s">
        <v>1964</v>
      </c>
      <c r="H872" s="47"/>
      <c r="I872" s="47" t="s">
        <v>1872</v>
      </c>
      <c r="J872" s="48" t="s">
        <v>11</v>
      </c>
      <c r="K872" s="45"/>
      <c r="L872" s="49">
        <v>50000</v>
      </c>
      <c r="M872" s="50">
        <v>5770</v>
      </c>
      <c r="N872" s="51">
        <f t="shared" si="606"/>
        <v>0.1154</v>
      </c>
      <c r="O872" s="51" t="str">
        <f t="shared" si="607"/>
        <v>&lt;20%</v>
      </c>
      <c r="P872" s="50">
        <f t="shared" si="608"/>
        <v>6182.1428571428578</v>
      </c>
      <c r="Q872" s="51">
        <f t="shared" si="609"/>
        <v>0.12364285714285715</v>
      </c>
      <c r="R872" s="57"/>
      <c r="S872" s="53">
        <v>4150</v>
      </c>
      <c r="T872" s="54">
        <f t="shared" si="610"/>
        <v>2</v>
      </c>
      <c r="U872" s="54"/>
      <c r="V872" s="53">
        <f t="shared" si="611"/>
        <v>4446.4285714285716</v>
      </c>
      <c r="W872" s="54"/>
    </row>
    <row r="873" spans="1:23" x14ac:dyDescent="0.3">
      <c r="A873" s="8" t="s">
        <v>776</v>
      </c>
      <c r="B873" s="5" t="s">
        <v>777</v>
      </c>
      <c r="C873" s="46" t="s">
        <v>1180</v>
      </c>
      <c r="D873" s="46" t="s">
        <v>1181</v>
      </c>
      <c r="E873" s="46" t="s">
        <v>574</v>
      </c>
      <c r="F873" s="46" t="s">
        <v>311</v>
      </c>
      <c r="G873" s="46" t="s">
        <v>1942</v>
      </c>
      <c r="H873" s="47"/>
      <c r="I873" s="47" t="s">
        <v>1872</v>
      </c>
      <c r="J873" s="48" t="s">
        <v>11</v>
      </c>
      <c r="K873" s="45"/>
      <c r="L873" s="49">
        <v>50000</v>
      </c>
      <c r="M873" s="50">
        <v>25470</v>
      </c>
      <c r="N873" s="51">
        <f t="shared" si="606"/>
        <v>0.50939999999999996</v>
      </c>
      <c r="O873" s="51" t="str">
        <f t="shared" si="607"/>
        <v>&gt;=50%-&lt;80%</v>
      </c>
      <c r="P873" s="50">
        <f t="shared" si="608"/>
        <v>27289.285714285714</v>
      </c>
      <c r="Q873" s="51">
        <f t="shared" si="609"/>
        <v>0.54578571428571432</v>
      </c>
      <c r="R873" s="57"/>
      <c r="S873" s="53">
        <v>3640</v>
      </c>
      <c r="T873" s="54">
        <f t="shared" si="610"/>
        <v>2</v>
      </c>
      <c r="U873" s="54"/>
      <c r="V873" s="53">
        <f t="shared" si="611"/>
        <v>3900</v>
      </c>
      <c r="W873" s="54"/>
    </row>
    <row r="874" spans="1:23" x14ac:dyDescent="0.3">
      <c r="A874" s="8" t="s">
        <v>324</v>
      </c>
      <c r="B874" s="5" t="s">
        <v>325</v>
      </c>
      <c r="C874" s="46" t="s">
        <v>2154</v>
      </c>
      <c r="D874" s="46" t="s">
        <v>2155</v>
      </c>
      <c r="E874" s="46" t="s">
        <v>310</v>
      </c>
      <c r="F874" s="46" t="s">
        <v>311</v>
      </c>
      <c r="G874" s="46" t="s">
        <v>1897</v>
      </c>
      <c r="H874" s="47"/>
      <c r="I874" s="47" t="s">
        <v>1872</v>
      </c>
      <c r="J874" s="48" t="s">
        <v>11</v>
      </c>
      <c r="K874" s="45"/>
      <c r="L874" s="49">
        <v>50000</v>
      </c>
      <c r="M874" s="50">
        <v>62780</v>
      </c>
      <c r="N874" s="51">
        <f t="shared" si="606"/>
        <v>1.2556</v>
      </c>
      <c r="O874" s="51" t="str">
        <f t="shared" si="607"/>
        <v>120% equal &amp; above</v>
      </c>
      <c r="P874" s="50">
        <f t="shared" si="608"/>
        <v>67264.285714285725</v>
      </c>
      <c r="Q874" s="51">
        <f t="shared" si="609"/>
        <v>1.3452857142857144</v>
      </c>
      <c r="R874" s="57"/>
      <c r="S874" s="53">
        <v>7350</v>
      </c>
      <c r="T874" s="54">
        <f t="shared" si="610"/>
        <v>2</v>
      </c>
      <c r="U874" s="54"/>
      <c r="V874" s="53">
        <f t="shared" si="611"/>
        <v>7875</v>
      </c>
      <c r="W874" s="54"/>
    </row>
    <row r="875" spans="1:23" x14ac:dyDescent="0.3">
      <c r="A875" s="8" t="s">
        <v>571</v>
      </c>
      <c r="B875" s="5" t="s">
        <v>572</v>
      </c>
      <c r="C875" s="46" t="s">
        <v>575</v>
      </c>
      <c r="D875" s="46" t="s">
        <v>576</v>
      </c>
      <c r="E875" s="46" t="s">
        <v>574</v>
      </c>
      <c r="F875" s="46" t="s">
        <v>311</v>
      </c>
      <c r="G875" s="46" t="s">
        <v>1887</v>
      </c>
      <c r="H875" s="47"/>
      <c r="I875" s="47" t="s">
        <v>1872</v>
      </c>
      <c r="J875" s="48" t="s">
        <v>11</v>
      </c>
      <c r="K875" s="45"/>
      <c r="L875" s="49">
        <v>50000</v>
      </c>
      <c r="M875" s="50">
        <v>21540</v>
      </c>
      <c r="N875" s="51">
        <f t="shared" si="606"/>
        <v>0.43080000000000002</v>
      </c>
      <c r="O875" s="51" t="str">
        <f t="shared" ref="O875:O894" si="612">IF(N875&gt;=120%, "120% equal &amp; above", IF(N875&gt;=100%,"&gt;=100%- &lt;120%",IF(N875&gt;=80%,"&gt;=80%-&lt;100%",IF(N875&gt;=50%,"&gt;=50%-&lt;80%",IF(N875&gt;=20%,"&gt;=20%-&lt;50%","&lt;20%")))))</f>
        <v>&gt;=20%-&lt;50%</v>
      </c>
      <c r="P875" s="50">
        <f t="shared" si="608"/>
        <v>23078.571428571431</v>
      </c>
      <c r="Q875" s="51">
        <f t="shared" ref="Q875:Q894" si="613">IFERROR(P875/L875,2)</f>
        <v>0.46157142857142863</v>
      </c>
      <c r="R875" s="57"/>
      <c r="S875" s="53">
        <v>0</v>
      </c>
      <c r="T875" s="54">
        <f t="shared" si="610"/>
        <v>2</v>
      </c>
      <c r="U875" s="54"/>
      <c r="V875" s="53">
        <f t="shared" si="611"/>
        <v>0</v>
      </c>
      <c r="W875" s="54"/>
    </row>
    <row r="876" spans="1:23" x14ac:dyDescent="0.3">
      <c r="A876" s="8" t="s">
        <v>415</v>
      </c>
      <c r="B876" s="5" t="s">
        <v>416</v>
      </c>
      <c r="C876" s="46" t="s">
        <v>2646</v>
      </c>
      <c r="D876" s="46" t="s">
        <v>143</v>
      </c>
      <c r="E876" s="46" t="s">
        <v>310</v>
      </c>
      <c r="F876" s="46" t="s">
        <v>311</v>
      </c>
      <c r="G876" s="46" t="s">
        <v>1906</v>
      </c>
      <c r="H876" s="47"/>
      <c r="I876" s="47" t="s">
        <v>1872</v>
      </c>
      <c r="J876" s="48" t="s">
        <v>11</v>
      </c>
      <c r="K876" s="45"/>
      <c r="L876" s="49">
        <v>50000</v>
      </c>
      <c r="M876" s="50">
        <v>28880</v>
      </c>
      <c r="N876" s="51">
        <f t="shared" ref="N876:N894" si="614">IFERROR(M876/L876,2)</f>
        <v>0.5776</v>
      </c>
      <c r="O876" s="51" t="str">
        <f t="shared" si="612"/>
        <v>&gt;=50%-&lt;80%</v>
      </c>
      <c r="P876" s="50">
        <f t="shared" ref="P876:P894" si="615">M876/$B$3*$B$2</f>
        <v>30942.857142857141</v>
      </c>
      <c r="Q876" s="51">
        <f t="shared" si="613"/>
        <v>0.61885714285714277</v>
      </c>
      <c r="R876" s="57"/>
      <c r="S876" s="53">
        <v>18600</v>
      </c>
      <c r="T876" s="54">
        <f t="shared" ref="T876:T894" si="616">IFERROR(S876/R876,2)</f>
        <v>2</v>
      </c>
      <c r="U876" s="54"/>
      <c r="V876" s="53">
        <f t="shared" ref="V876:V894" si="617">S876/$B$3*$B$2</f>
        <v>19928.571428571431</v>
      </c>
      <c r="W876" s="54"/>
    </row>
    <row r="877" spans="1:23" x14ac:dyDescent="0.3">
      <c r="A877" s="8" t="s">
        <v>571</v>
      </c>
      <c r="B877" s="5" t="s">
        <v>572</v>
      </c>
      <c r="C877" s="46" t="s">
        <v>2270</v>
      </c>
      <c r="D877" s="46" t="s">
        <v>14</v>
      </c>
      <c r="E877" s="46" t="s">
        <v>574</v>
      </c>
      <c r="F877" s="46" t="s">
        <v>311</v>
      </c>
      <c r="G877" s="46" t="s">
        <v>1883</v>
      </c>
      <c r="H877" s="47"/>
      <c r="I877" s="47" t="s">
        <v>1872</v>
      </c>
      <c r="J877" s="48" t="s">
        <v>11</v>
      </c>
      <c r="K877" s="45"/>
      <c r="L877" s="49">
        <v>50000</v>
      </c>
      <c r="M877" s="50">
        <v>25925</v>
      </c>
      <c r="N877" s="51">
        <f t="shared" si="614"/>
        <v>0.51849999999999996</v>
      </c>
      <c r="O877" s="51" t="str">
        <f t="shared" si="612"/>
        <v>&gt;=50%-&lt;80%</v>
      </c>
      <c r="P877" s="50">
        <f t="shared" si="615"/>
        <v>27776.785714285714</v>
      </c>
      <c r="Q877" s="51">
        <f t="shared" si="613"/>
        <v>0.55553571428571424</v>
      </c>
      <c r="R877" s="57"/>
      <c r="S877" s="53">
        <v>0</v>
      </c>
      <c r="T877" s="54">
        <f t="shared" si="616"/>
        <v>2</v>
      </c>
      <c r="U877" s="54"/>
      <c r="V877" s="53">
        <f t="shared" si="617"/>
        <v>0</v>
      </c>
      <c r="W877" s="54"/>
    </row>
    <row r="878" spans="1:23" x14ac:dyDescent="0.3">
      <c r="A878" s="8" t="s">
        <v>324</v>
      </c>
      <c r="B878" s="5" t="s">
        <v>325</v>
      </c>
      <c r="C878" s="46" t="s">
        <v>356</v>
      </c>
      <c r="D878" s="46" t="s">
        <v>357</v>
      </c>
      <c r="E878" s="46" t="s">
        <v>310</v>
      </c>
      <c r="F878" s="46" t="s">
        <v>311</v>
      </c>
      <c r="G878" s="46" t="s">
        <v>1893</v>
      </c>
      <c r="H878" s="47"/>
      <c r="I878" s="47" t="s">
        <v>1872</v>
      </c>
      <c r="J878" s="48" t="s">
        <v>11</v>
      </c>
      <c r="K878" s="45"/>
      <c r="L878" s="49">
        <v>50000</v>
      </c>
      <c r="M878" s="50">
        <v>62640</v>
      </c>
      <c r="N878" s="51">
        <f t="shared" si="614"/>
        <v>1.2527999999999999</v>
      </c>
      <c r="O878" s="51" t="str">
        <f t="shared" si="612"/>
        <v>120% equal &amp; above</v>
      </c>
      <c r="P878" s="50">
        <f t="shared" si="615"/>
        <v>67114.285714285725</v>
      </c>
      <c r="Q878" s="51">
        <f t="shared" si="613"/>
        <v>1.3422857142857145</v>
      </c>
      <c r="R878" s="57"/>
      <c r="S878" s="53">
        <v>0</v>
      </c>
      <c r="T878" s="54">
        <f t="shared" si="616"/>
        <v>2</v>
      </c>
      <c r="U878" s="54"/>
      <c r="V878" s="53">
        <f t="shared" si="617"/>
        <v>0</v>
      </c>
      <c r="W878" s="54"/>
    </row>
    <row r="879" spans="1:23" x14ac:dyDescent="0.3">
      <c r="A879" s="8" t="s">
        <v>785</v>
      </c>
      <c r="B879" s="5" t="s">
        <v>786</v>
      </c>
      <c r="C879" s="46" t="s">
        <v>853</v>
      </c>
      <c r="D879" s="46" t="s">
        <v>156</v>
      </c>
      <c r="E879" s="46" t="s">
        <v>789</v>
      </c>
      <c r="F879" s="46" t="s">
        <v>311</v>
      </c>
      <c r="G879" s="46" t="s">
        <v>1951</v>
      </c>
      <c r="H879" s="47"/>
      <c r="I879" s="47" t="s">
        <v>1872</v>
      </c>
      <c r="J879" s="48" t="s">
        <v>11</v>
      </c>
      <c r="K879" s="45"/>
      <c r="L879" s="49">
        <v>50000</v>
      </c>
      <c r="M879" s="50">
        <v>17215</v>
      </c>
      <c r="N879" s="51">
        <f t="shared" si="614"/>
        <v>0.34429999999999999</v>
      </c>
      <c r="O879" s="51" t="str">
        <f t="shared" si="612"/>
        <v>&gt;=20%-&lt;50%</v>
      </c>
      <c r="P879" s="50">
        <f t="shared" si="615"/>
        <v>18444.642857142855</v>
      </c>
      <c r="Q879" s="51">
        <f t="shared" si="613"/>
        <v>0.36889285714285708</v>
      </c>
      <c r="R879" s="57"/>
      <c r="S879" s="53">
        <v>23320</v>
      </c>
      <c r="T879" s="54">
        <f t="shared" si="616"/>
        <v>2</v>
      </c>
      <c r="U879" s="54"/>
      <c r="V879" s="53">
        <f t="shared" si="617"/>
        <v>24985.714285714286</v>
      </c>
      <c r="W879" s="54"/>
    </row>
    <row r="880" spans="1:23" x14ac:dyDescent="0.3">
      <c r="A880" s="8" t="s">
        <v>307</v>
      </c>
      <c r="B880" s="5" t="s">
        <v>308</v>
      </c>
      <c r="C880" s="46" t="s">
        <v>366</v>
      </c>
      <c r="D880" s="46" t="s">
        <v>290</v>
      </c>
      <c r="E880" s="46" t="s">
        <v>310</v>
      </c>
      <c r="F880" s="46" t="s">
        <v>311</v>
      </c>
      <c r="G880" s="46" t="s">
        <v>1891</v>
      </c>
      <c r="H880" s="47"/>
      <c r="I880" s="47" t="s">
        <v>1872</v>
      </c>
      <c r="J880" s="48" t="s">
        <v>11</v>
      </c>
      <c r="K880" s="45"/>
      <c r="L880" s="49">
        <v>50000</v>
      </c>
      <c r="M880" s="50">
        <v>113235</v>
      </c>
      <c r="N880" s="51">
        <f t="shared" si="614"/>
        <v>2.2646999999999999</v>
      </c>
      <c r="O880" s="51" t="str">
        <f t="shared" si="612"/>
        <v>120% equal &amp; above</v>
      </c>
      <c r="P880" s="50">
        <f t="shared" si="615"/>
        <v>121323.21428571428</v>
      </c>
      <c r="Q880" s="51">
        <f t="shared" si="613"/>
        <v>2.4264642857142853</v>
      </c>
      <c r="R880" s="57"/>
      <c r="S880" s="53">
        <v>18070</v>
      </c>
      <c r="T880" s="54">
        <f t="shared" si="616"/>
        <v>2</v>
      </c>
      <c r="U880" s="54"/>
      <c r="V880" s="53">
        <f t="shared" si="617"/>
        <v>19360.714285714286</v>
      </c>
      <c r="W880" s="54"/>
    </row>
    <row r="881" spans="1:23" x14ac:dyDescent="0.3">
      <c r="A881" s="8" t="s">
        <v>680</v>
      </c>
      <c r="B881" s="5" t="s">
        <v>681</v>
      </c>
      <c r="C881" s="46" t="s">
        <v>2284</v>
      </c>
      <c r="D881" s="46" t="s">
        <v>2285</v>
      </c>
      <c r="E881" s="46" t="s">
        <v>311</v>
      </c>
      <c r="F881" s="46" t="s">
        <v>311</v>
      </c>
      <c r="G881" s="46" t="s">
        <v>1935</v>
      </c>
      <c r="H881" s="47"/>
      <c r="I881" s="47" t="s">
        <v>1872</v>
      </c>
      <c r="J881" s="48" t="s">
        <v>11</v>
      </c>
      <c r="K881" s="45"/>
      <c r="L881" s="49">
        <v>50000</v>
      </c>
      <c r="M881" s="50">
        <v>37700</v>
      </c>
      <c r="N881" s="51">
        <f t="shared" si="614"/>
        <v>0.754</v>
      </c>
      <c r="O881" s="51" t="str">
        <f t="shared" si="612"/>
        <v>&gt;=50%-&lt;80%</v>
      </c>
      <c r="P881" s="50">
        <f t="shared" si="615"/>
        <v>40392.857142857138</v>
      </c>
      <c r="Q881" s="51">
        <f t="shared" si="613"/>
        <v>0.80785714285714272</v>
      </c>
      <c r="R881" s="57"/>
      <c r="S881" s="53">
        <v>0</v>
      </c>
      <c r="T881" s="54">
        <f t="shared" si="616"/>
        <v>2</v>
      </c>
      <c r="U881" s="54"/>
      <c r="V881" s="53">
        <f t="shared" si="617"/>
        <v>0</v>
      </c>
      <c r="W881" s="54"/>
    </row>
    <row r="882" spans="1:23" x14ac:dyDescent="0.3">
      <c r="A882" s="8" t="s">
        <v>428</v>
      </c>
      <c r="B882" s="5" t="s">
        <v>429</v>
      </c>
      <c r="C882" s="46" t="s">
        <v>463</v>
      </c>
      <c r="D882" s="46" t="s">
        <v>464</v>
      </c>
      <c r="E882" s="46" t="s">
        <v>310</v>
      </c>
      <c r="F882" s="46" t="s">
        <v>311</v>
      </c>
      <c r="G882" s="46" t="s">
        <v>1909</v>
      </c>
      <c r="H882" s="47"/>
      <c r="I882" s="47" t="s">
        <v>1872</v>
      </c>
      <c r="J882" s="48" t="s">
        <v>11</v>
      </c>
      <c r="K882" s="45"/>
      <c r="L882" s="49">
        <v>50000</v>
      </c>
      <c r="M882" s="50">
        <v>37080</v>
      </c>
      <c r="N882" s="51">
        <f t="shared" si="614"/>
        <v>0.74160000000000004</v>
      </c>
      <c r="O882" s="51" t="str">
        <f t="shared" si="612"/>
        <v>&gt;=50%-&lt;80%</v>
      </c>
      <c r="P882" s="50">
        <f t="shared" si="615"/>
        <v>39728.571428571428</v>
      </c>
      <c r="Q882" s="51">
        <f t="shared" si="613"/>
        <v>0.7945714285714286</v>
      </c>
      <c r="R882" s="57"/>
      <c r="S882" s="53">
        <v>14360</v>
      </c>
      <c r="T882" s="54">
        <f t="shared" si="616"/>
        <v>2</v>
      </c>
      <c r="U882" s="54"/>
      <c r="V882" s="53">
        <f t="shared" si="617"/>
        <v>15385.714285714286</v>
      </c>
      <c r="W882" s="54"/>
    </row>
    <row r="883" spans="1:23" x14ac:dyDescent="0.3">
      <c r="A883" s="8" t="s">
        <v>428</v>
      </c>
      <c r="B883" s="5" t="s">
        <v>429</v>
      </c>
      <c r="C883" s="46" t="s">
        <v>1558</v>
      </c>
      <c r="D883" s="46" t="s">
        <v>1559</v>
      </c>
      <c r="E883" s="46" t="s">
        <v>310</v>
      </c>
      <c r="F883" s="46" t="s">
        <v>311</v>
      </c>
      <c r="G883" s="46" t="s">
        <v>1959</v>
      </c>
      <c r="H883" s="47"/>
      <c r="I883" s="47" t="s">
        <v>1872</v>
      </c>
      <c r="J883" s="48" t="s">
        <v>11</v>
      </c>
      <c r="K883" s="45"/>
      <c r="L883" s="49">
        <v>50000</v>
      </c>
      <c r="M883" s="50">
        <v>84950</v>
      </c>
      <c r="N883" s="51">
        <f t="shared" si="614"/>
        <v>1.6990000000000001</v>
      </c>
      <c r="O883" s="51" t="str">
        <f t="shared" si="612"/>
        <v>120% equal &amp; above</v>
      </c>
      <c r="P883" s="50">
        <f t="shared" si="615"/>
        <v>91017.857142857145</v>
      </c>
      <c r="Q883" s="51">
        <f t="shared" si="613"/>
        <v>1.820357142857143</v>
      </c>
      <c r="R883" s="57"/>
      <c r="S883" s="53">
        <v>9140</v>
      </c>
      <c r="T883" s="54">
        <f t="shared" si="616"/>
        <v>2</v>
      </c>
      <c r="U883" s="54"/>
      <c r="V883" s="53">
        <f t="shared" si="617"/>
        <v>9792.8571428571431</v>
      </c>
      <c r="W883" s="54"/>
    </row>
    <row r="884" spans="1:23" x14ac:dyDescent="0.3">
      <c r="A884" s="8" t="s">
        <v>324</v>
      </c>
      <c r="B884" s="5" t="s">
        <v>325</v>
      </c>
      <c r="C884" s="46" t="s">
        <v>1330</v>
      </c>
      <c r="D884" s="46" t="s">
        <v>1331</v>
      </c>
      <c r="E884" s="46" t="s">
        <v>310</v>
      </c>
      <c r="F884" s="46" t="s">
        <v>311</v>
      </c>
      <c r="G884" s="46" t="s">
        <v>1896</v>
      </c>
      <c r="H884" s="47"/>
      <c r="I884" s="47" t="s">
        <v>1872</v>
      </c>
      <c r="J884" s="48" t="s">
        <v>11</v>
      </c>
      <c r="K884" s="45"/>
      <c r="L884" s="49">
        <v>50000</v>
      </c>
      <c r="M884" s="50">
        <v>38900</v>
      </c>
      <c r="N884" s="51">
        <f t="shared" si="614"/>
        <v>0.77800000000000002</v>
      </c>
      <c r="O884" s="51" t="str">
        <f t="shared" si="612"/>
        <v>&gt;=50%-&lt;80%</v>
      </c>
      <c r="P884" s="50">
        <f t="shared" si="615"/>
        <v>41678.571428571428</v>
      </c>
      <c r="Q884" s="51">
        <f t="shared" si="613"/>
        <v>0.83357142857142852</v>
      </c>
      <c r="R884" s="57"/>
      <c r="S884" s="53">
        <v>66490</v>
      </c>
      <c r="T884" s="54">
        <f t="shared" si="616"/>
        <v>2</v>
      </c>
      <c r="U884" s="54"/>
      <c r="V884" s="53">
        <f t="shared" si="617"/>
        <v>71239.285714285725</v>
      </c>
      <c r="W884" s="54"/>
    </row>
    <row r="885" spans="1:23" x14ac:dyDescent="0.3">
      <c r="A885" s="8" t="s">
        <v>324</v>
      </c>
      <c r="B885" s="5" t="s">
        <v>325</v>
      </c>
      <c r="C885" s="46" t="s">
        <v>2600</v>
      </c>
      <c r="D885" s="46" t="s">
        <v>2601</v>
      </c>
      <c r="E885" s="46" t="s">
        <v>310</v>
      </c>
      <c r="F885" s="46" t="s">
        <v>311</v>
      </c>
      <c r="G885" s="46" t="s">
        <v>1893</v>
      </c>
      <c r="H885" s="47"/>
      <c r="I885" s="47" t="s">
        <v>1872</v>
      </c>
      <c r="J885" s="48" t="s">
        <v>11</v>
      </c>
      <c r="K885" s="45"/>
      <c r="L885" s="49">
        <v>50000</v>
      </c>
      <c r="M885" s="50">
        <v>74150</v>
      </c>
      <c r="N885" s="51">
        <f t="shared" si="614"/>
        <v>1.4830000000000001</v>
      </c>
      <c r="O885" s="51" t="str">
        <f t="shared" si="612"/>
        <v>120% equal &amp; above</v>
      </c>
      <c r="P885" s="50">
        <f t="shared" si="615"/>
        <v>79446.42857142858</v>
      </c>
      <c r="Q885" s="51">
        <f t="shared" si="613"/>
        <v>1.5889285714285717</v>
      </c>
      <c r="R885" s="57"/>
      <c r="S885" s="53">
        <v>6570</v>
      </c>
      <c r="T885" s="54">
        <f t="shared" si="616"/>
        <v>2</v>
      </c>
      <c r="U885" s="54"/>
      <c r="V885" s="53">
        <f t="shared" si="617"/>
        <v>7039.2857142857138</v>
      </c>
      <c r="W885" s="54"/>
    </row>
    <row r="886" spans="1:23" x14ac:dyDescent="0.3">
      <c r="A886" s="8" t="s">
        <v>685</v>
      </c>
      <c r="B886" s="5" t="s">
        <v>686</v>
      </c>
      <c r="C886" s="46" t="s">
        <v>2590</v>
      </c>
      <c r="D886" s="46" t="s">
        <v>2378</v>
      </c>
      <c r="E886" s="46" t="s">
        <v>311</v>
      </c>
      <c r="F886" s="46" t="s">
        <v>311</v>
      </c>
      <c r="G886" s="46" t="s">
        <v>1932</v>
      </c>
      <c r="H886" s="47"/>
      <c r="I886" s="47" t="s">
        <v>1872</v>
      </c>
      <c r="J886" s="48" t="s">
        <v>11</v>
      </c>
      <c r="K886" s="45"/>
      <c r="L886" s="49">
        <v>50000</v>
      </c>
      <c r="M886" s="50">
        <v>52640</v>
      </c>
      <c r="N886" s="51">
        <f t="shared" si="614"/>
        <v>1.0528</v>
      </c>
      <c r="O886" s="51" t="str">
        <f t="shared" si="612"/>
        <v>&gt;=100%- &lt;120%</v>
      </c>
      <c r="P886" s="50">
        <f t="shared" si="615"/>
        <v>56400</v>
      </c>
      <c r="Q886" s="51">
        <f t="shared" si="613"/>
        <v>1.1279999999999999</v>
      </c>
      <c r="R886" s="57"/>
      <c r="S886" s="53">
        <v>0</v>
      </c>
      <c r="T886" s="54">
        <f t="shared" si="616"/>
        <v>2</v>
      </c>
      <c r="U886" s="54"/>
      <c r="V886" s="53">
        <f t="shared" si="617"/>
        <v>0</v>
      </c>
      <c r="W886" s="54"/>
    </row>
    <row r="887" spans="1:23" x14ac:dyDescent="0.3">
      <c r="A887" s="8" t="s">
        <v>324</v>
      </c>
      <c r="B887" s="5" t="s">
        <v>325</v>
      </c>
      <c r="C887" s="46" t="s">
        <v>327</v>
      </c>
      <c r="D887" s="46" t="s">
        <v>130</v>
      </c>
      <c r="E887" s="46" t="s">
        <v>310</v>
      </c>
      <c r="F887" s="46" t="s">
        <v>311</v>
      </c>
      <c r="G887" s="46" t="s">
        <v>1893</v>
      </c>
      <c r="H887" s="47"/>
      <c r="I887" s="47" t="s">
        <v>1872</v>
      </c>
      <c r="J887" s="48" t="s">
        <v>11</v>
      </c>
      <c r="K887" s="45"/>
      <c r="L887" s="49">
        <v>50000</v>
      </c>
      <c r="M887" s="50">
        <v>42445</v>
      </c>
      <c r="N887" s="51">
        <f t="shared" si="614"/>
        <v>0.84889999999999999</v>
      </c>
      <c r="O887" s="51" t="str">
        <f t="shared" si="612"/>
        <v>&gt;=80%-&lt;100%</v>
      </c>
      <c r="P887" s="50">
        <f t="shared" si="615"/>
        <v>45476.78571428571</v>
      </c>
      <c r="Q887" s="51">
        <f t="shared" si="613"/>
        <v>0.90953571428571423</v>
      </c>
      <c r="R887" s="57"/>
      <c r="S887" s="53">
        <v>3640</v>
      </c>
      <c r="T887" s="54">
        <f t="shared" si="616"/>
        <v>2</v>
      </c>
      <c r="U887" s="54"/>
      <c r="V887" s="53">
        <f t="shared" si="617"/>
        <v>3900</v>
      </c>
      <c r="W887" s="54"/>
    </row>
    <row r="888" spans="1:23" x14ac:dyDescent="0.3">
      <c r="A888" s="8" t="s">
        <v>770</v>
      </c>
      <c r="B888" s="5" t="s">
        <v>771</v>
      </c>
      <c r="C888" s="46" t="s">
        <v>2503</v>
      </c>
      <c r="D888" s="46" t="s">
        <v>2504</v>
      </c>
      <c r="E888" s="46" t="s">
        <v>574</v>
      </c>
      <c r="F888" s="46" t="s">
        <v>311</v>
      </c>
      <c r="G888" s="46" t="s">
        <v>1965</v>
      </c>
      <c r="H888" s="47"/>
      <c r="I888" s="47" t="s">
        <v>1872</v>
      </c>
      <c r="J888" s="48" t="s">
        <v>11</v>
      </c>
      <c r="K888" s="45"/>
      <c r="L888" s="49">
        <v>50000</v>
      </c>
      <c r="M888" s="50">
        <v>10940</v>
      </c>
      <c r="N888" s="51">
        <f t="shared" si="614"/>
        <v>0.21879999999999999</v>
      </c>
      <c r="O888" s="51" t="str">
        <f t="shared" si="612"/>
        <v>&gt;=20%-&lt;50%</v>
      </c>
      <c r="P888" s="50">
        <f t="shared" si="615"/>
        <v>11721.428571428572</v>
      </c>
      <c r="Q888" s="51">
        <f t="shared" si="613"/>
        <v>0.23442857142857146</v>
      </c>
      <c r="R888" s="57"/>
      <c r="S888" s="53">
        <v>0</v>
      </c>
      <c r="T888" s="54">
        <f t="shared" si="616"/>
        <v>2</v>
      </c>
      <c r="U888" s="54"/>
      <c r="V888" s="53">
        <f t="shared" si="617"/>
        <v>0</v>
      </c>
      <c r="W888" s="54"/>
    </row>
    <row r="889" spans="1:23" x14ac:dyDescent="0.3">
      <c r="A889" s="8" t="s">
        <v>836</v>
      </c>
      <c r="B889" s="5" t="s">
        <v>837</v>
      </c>
      <c r="C889" s="46" t="s">
        <v>1188</v>
      </c>
      <c r="D889" s="46" t="s">
        <v>73</v>
      </c>
      <c r="E889" s="46" t="s">
        <v>789</v>
      </c>
      <c r="F889" s="46" t="s">
        <v>311</v>
      </c>
      <c r="G889" s="46" t="s">
        <v>1953</v>
      </c>
      <c r="H889" s="47"/>
      <c r="I889" s="47" t="s">
        <v>1872</v>
      </c>
      <c r="J889" s="48" t="s">
        <v>11</v>
      </c>
      <c r="K889" s="45"/>
      <c r="L889" s="49">
        <v>50000</v>
      </c>
      <c r="M889" s="50">
        <v>7470</v>
      </c>
      <c r="N889" s="51">
        <f t="shared" si="614"/>
        <v>0.14940000000000001</v>
      </c>
      <c r="O889" s="51" t="str">
        <f t="shared" si="612"/>
        <v>&lt;20%</v>
      </c>
      <c r="P889" s="50">
        <f t="shared" si="615"/>
        <v>8003.5714285714284</v>
      </c>
      <c r="Q889" s="51">
        <f t="shared" si="613"/>
        <v>0.16007142857142856</v>
      </c>
      <c r="R889" s="57"/>
      <c r="S889" s="53">
        <v>0</v>
      </c>
      <c r="T889" s="54">
        <f t="shared" si="616"/>
        <v>2</v>
      </c>
      <c r="U889" s="54"/>
      <c r="V889" s="53">
        <f t="shared" si="617"/>
        <v>0</v>
      </c>
      <c r="W889" s="54"/>
    </row>
    <row r="890" spans="1:23" x14ac:dyDescent="0.3">
      <c r="A890" s="8" t="s">
        <v>680</v>
      </c>
      <c r="B890" s="5" t="s">
        <v>681</v>
      </c>
      <c r="C890" s="46" t="s">
        <v>2087</v>
      </c>
      <c r="D890" s="46" t="s">
        <v>137</v>
      </c>
      <c r="E890" s="46" t="s">
        <v>311</v>
      </c>
      <c r="F890" s="46" t="s">
        <v>311</v>
      </c>
      <c r="G890" s="46" t="s">
        <v>1931</v>
      </c>
      <c r="H890" s="47"/>
      <c r="I890" s="47" t="s">
        <v>1872</v>
      </c>
      <c r="J890" s="48" t="s">
        <v>11</v>
      </c>
      <c r="K890" s="45"/>
      <c r="L890" s="49">
        <v>50000</v>
      </c>
      <c r="M890" s="50">
        <v>52720</v>
      </c>
      <c r="N890" s="51">
        <f t="shared" si="614"/>
        <v>1.0544</v>
      </c>
      <c r="O890" s="51" t="str">
        <f t="shared" si="612"/>
        <v>&gt;=100%- &lt;120%</v>
      </c>
      <c r="P890" s="50">
        <f t="shared" si="615"/>
        <v>56485.71428571429</v>
      </c>
      <c r="Q890" s="51">
        <f t="shared" si="613"/>
        <v>1.1297142857142859</v>
      </c>
      <c r="R890" s="57"/>
      <c r="S890" s="53">
        <v>0</v>
      </c>
      <c r="T890" s="54">
        <f t="shared" si="616"/>
        <v>2</v>
      </c>
      <c r="U890" s="54"/>
      <c r="V890" s="53">
        <f t="shared" si="617"/>
        <v>0</v>
      </c>
      <c r="W890" s="54"/>
    </row>
    <row r="891" spans="1:23" x14ac:dyDescent="0.3">
      <c r="A891" s="8" t="s">
        <v>324</v>
      </c>
      <c r="B891" s="5" t="s">
        <v>325</v>
      </c>
      <c r="C891" s="46" t="s">
        <v>350</v>
      </c>
      <c r="D891" s="46" t="s">
        <v>351</v>
      </c>
      <c r="E891" s="46" t="s">
        <v>310</v>
      </c>
      <c r="F891" s="46" t="s">
        <v>311</v>
      </c>
      <c r="G891" s="46" t="s">
        <v>1898</v>
      </c>
      <c r="H891" s="47"/>
      <c r="I891" s="47" t="s">
        <v>1872</v>
      </c>
      <c r="J891" s="48" t="s">
        <v>11</v>
      </c>
      <c r="K891" s="45"/>
      <c r="L891" s="49">
        <v>50000</v>
      </c>
      <c r="M891" s="50">
        <v>50695</v>
      </c>
      <c r="N891" s="51">
        <f t="shared" si="614"/>
        <v>1.0139</v>
      </c>
      <c r="O891" s="51" t="str">
        <f t="shared" si="612"/>
        <v>&gt;=100%- &lt;120%</v>
      </c>
      <c r="P891" s="50">
        <f t="shared" si="615"/>
        <v>54316.071428571428</v>
      </c>
      <c r="Q891" s="51">
        <f t="shared" si="613"/>
        <v>1.0863214285714287</v>
      </c>
      <c r="R891" s="57"/>
      <c r="S891" s="53">
        <v>4050</v>
      </c>
      <c r="T891" s="54">
        <f t="shared" si="616"/>
        <v>2</v>
      </c>
      <c r="U891" s="54"/>
      <c r="V891" s="53">
        <f t="shared" si="617"/>
        <v>4339.2857142857138</v>
      </c>
      <c r="W891" s="54"/>
    </row>
    <row r="892" spans="1:23" x14ac:dyDescent="0.3">
      <c r="A892" s="8" t="s">
        <v>324</v>
      </c>
      <c r="B892" s="5" t="s">
        <v>325</v>
      </c>
      <c r="C892" s="46" t="s">
        <v>2537</v>
      </c>
      <c r="D892" s="46" t="s">
        <v>2538</v>
      </c>
      <c r="E892" s="46" t="s">
        <v>310</v>
      </c>
      <c r="F892" s="46" t="s">
        <v>311</v>
      </c>
      <c r="G892" s="46" t="s">
        <v>1898</v>
      </c>
      <c r="H892" s="47"/>
      <c r="I892" s="47" t="s">
        <v>1872</v>
      </c>
      <c r="J892" s="48" t="s">
        <v>11</v>
      </c>
      <c r="K892" s="45"/>
      <c r="L892" s="49">
        <v>50000</v>
      </c>
      <c r="M892" s="50">
        <v>42400</v>
      </c>
      <c r="N892" s="51">
        <f t="shared" si="614"/>
        <v>0.84799999999999998</v>
      </c>
      <c r="O892" s="51" t="str">
        <f t="shared" si="612"/>
        <v>&gt;=80%-&lt;100%</v>
      </c>
      <c r="P892" s="50">
        <f t="shared" si="615"/>
        <v>45428.571428571428</v>
      </c>
      <c r="Q892" s="51">
        <f t="shared" si="613"/>
        <v>0.90857142857142859</v>
      </c>
      <c r="R892" s="57"/>
      <c r="S892" s="53">
        <v>0</v>
      </c>
      <c r="T892" s="54">
        <f t="shared" si="616"/>
        <v>2</v>
      </c>
      <c r="U892" s="54"/>
      <c r="V892" s="53">
        <f t="shared" si="617"/>
        <v>0</v>
      </c>
      <c r="W892" s="54"/>
    </row>
    <row r="893" spans="1:23" x14ac:dyDescent="0.3">
      <c r="A893" s="8" t="s">
        <v>571</v>
      </c>
      <c r="B893" s="5" t="s">
        <v>572</v>
      </c>
      <c r="C893" s="46" t="s">
        <v>948</v>
      </c>
      <c r="D893" s="46" t="s">
        <v>949</v>
      </c>
      <c r="E893" s="46" t="s">
        <v>574</v>
      </c>
      <c r="F893" s="46" t="s">
        <v>311</v>
      </c>
      <c r="G893" s="46" t="s">
        <v>1883</v>
      </c>
      <c r="H893" s="47"/>
      <c r="I893" s="47" t="s">
        <v>1872</v>
      </c>
      <c r="J893" s="48" t="s">
        <v>11</v>
      </c>
      <c r="K893" s="45"/>
      <c r="L893" s="49">
        <v>50000</v>
      </c>
      <c r="M893" s="50">
        <v>71700</v>
      </c>
      <c r="N893" s="51">
        <f t="shared" si="614"/>
        <v>1.4339999999999999</v>
      </c>
      <c r="O893" s="51" t="str">
        <f t="shared" si="612"/>
        <v>120% equal &amp; above</v>
      </c>
      <c r="P893" s="50">
        <f t="shared" si="615"/>
        <v>76821.42857142858</v>
      </c>
      <c r="Q893" s="51">
        <f t="shared" si="613"/>
        <v>1.5364285714285717</v>
      </c>
      <c r="R893" s="57"/>
      <c r="S893" s="53">
        <v>0</v>
      </c>
      <c r="T893" s="54">
        <f t="shared" si="616"/>
        <v>2</v>
      </c>
      <c r="U893" s="54"/>
      <c r="V893" s="53">
        <f t="shared" si="617"/>
        <v>0</v>
      </c>
      <c r="W893" s="54"/>
    </row>
    <row r="894" spans="1:23" x14ac:dyDescent="0.3">
      <c r="A894" s="8" t="s">
        <v>770</v>
      </c>
      <c r="B894" s="5" t="s">
        <v>771</v>
      </c>
      <c r="C894" s="46" t="s">
        <v>2350</v>
      </c>
      <c r="D894" s="46" t="s">
        <v>237</v>
      </c>
      <c r="E894" s="46" t="s">
        <v>574</v>
      </c>
      <c r="F894" s="46" t="s">
        <v>311</v>
      </c>
      <c r="G894" s="46" t="s">
        <v>1965</v>
      </c>
      <c r="H894" s="47"/>
      <c r="I894" s="47" t="s">
        <v>1872</v>
      </c>
      <c r="J894" s="48" t="s">
        <v>11</v>
      </c>
      <c r="K894" s="45"/>
      <c r="L894" s="49">
        <v>50000</v>
      </c>
      <c r="M894" s="50">
        <v>37990</v>
      </c>
      <c r="N894" s="51">
        <f t="shared" si="614"/>
        <v>0.75980000000000003</v>
      </c>
      <c r="O894" s="51" t="str">
        <f t="shared" si="612"/>
        <v>&gt;=50%-&lt;80%</v>
      </c>
      <c r="P894" s="50">
        <f t="shared" si="615"/>
        <v>40703.571428571428</v>
      </c>
      <c r="Q894" s="51">
        <f t="shared" si="613"/>
        <v>0.81407142857142856</v>
      </c>
      <c r="R894" s="57"/>
      <c r="S894" s="53">
        <v>0</v>
      </c>
      <c r="T894" s="54">
        <f t="shared" si="616"/>
        <v>2</v>
      </c>
      <c r="U894" s="54"/>
      <c r="V894" s="53">
        <f t="shared" si="617"/>
        <v>0</v>
      </c>
      <c r="W894" s="54"/>
    </row>
    <row r="895" spans="1:23" x14ac:dyDescent="0.3">
      <c r="A895" s="8" t="s">
        <v>680</v>
      </c>
      <c r="B895" s="5" t="s">
        <v>681</v>
      </c>
      <c r="C895" s="46" t="s">
        <v>2088</v>
      </c>
      <c r="D895" s="46" t="s">
        <v>39</v>
      </c>
      <c r="E895" s="46" t="s">
        <v>311</v>
      </c>
      <c r="F895" s="46" t="s">
        <v>311</v>
      </c>
      <c r="G895" s="46" t="s">
        <v>1933</v>
      </c>
      <c r="H895" s="47"/>
      <c r="I895" s="47" t="s">
        <v>1872</v>
      </c>
      <c r="J895" s="48" t="s">
        <v>11</v>
      </c>
      <c r="K895" s="45"/>
      <c r="L895" s="49">
        <v>50000</v>
      </c>
      <c r="M895" s="50">
        <v>23160</v>
      </c>
      <c r="N895" s="51">
        <f t="shared" ref="N895:N902" si="618">IFERROR(M895/L895,2)</f>
        <v>0.4632</v>
      </c>
      <c r="O895" s="51" t="str">
        <f t="shared" ref="O895:O902" si="619">IF(N895&gt;=120%, "120% equal &amp; above", IF(N895&gt;=100%,"&gt;=100%- &lt;120%",IF(N895&gt;=80%,"&gt;=80%-&lt;100%",IF(N895&gt;=50%,"&gt;=50%-&lt;80%",IF(N895&gt;=20%,"&gt;=20%-&lt;50%","&lt;20%")))))</f>
        <v>&gt;=20%-&lt;50%</v>
      </c>
      <c r="P895" s="50">
        <f t="shared" ref="P895:P902" si="620">M895/$B$3*$B$2</f>
        <v>24814.285714285714</v>
      </c>
      <c r="Q895" s="51">
        <f t="shared" ref="Q895:Q902" si="621">IFERROR(P895/L895,2)</f>
        <v>0.49628571428571427</v>
      </c>
      <c r="R895" s="57"/>
      <c r="S895" s="53">
        <v>11880</v>
      </c>
      <c r="T895" s="54">
        <f t="shared" ref="T895:T902" si="622">IFERROR(S895/R895,2)</f>
        <v>2</v>
      </c>
      <c r="U895" s="54"/>
      <c r="V895" s="53">
        <f t="shared" ref="V895:V902" si="623">S895/$B$3*$B$2</f>
        <v>12728.571428571428</v>
      </c>
      <c r="W895" s="54"/>
    </row>
    <row r="896" spans="1:23" x14ac:dyDescent="0.3">
      <c r="A896" s="8" t="s">
        <v>307</v>
      </c>
      <c r="B896" s="5" t="s">
        <v>308</v>
      </c>
      <c r="C896" s="46" t="s">
        <v>2428</v>
      </c>
      <c r="D896" s="46" t="s">
        <v>2429</v>
      </c>
      <c r="E896" s="46" t="s">
        <v>310</v>
      </c>
      <c r="F896" s="46" t="s">
        <v>311</v>
      </c>
      <c r="G896" s="46" t="s">
        <v>1891</v>
      </c>
      <c r="H896" s="47"/>
      <c r="I896" s="47" t="s">
        <v>1872</v>
      </c>
      <c r="J896" s="48" t="s">
        <v>11</v>
      </c>
      <c r="K896" s="45"/>
      <c r="L896" s="49">
        <v>50000</v>
      </c>
      <c r="M896" s="50">
        <v>27740</v>
      </c>
      <c r="N896" s="51">
        <f t="shared" si="618"/>
        <v>0.55479999999999996</v>
      </c>
      <c r="O896" s="51" t="str">
        <f t="shared" si="619"/>
        <v>&gt;=50%-&lt;80%</v>
      </c>
      <c r="P896" s="50">
        <f t="shared" si="620"/>
        <v>29721.428571428569</v>
      </c>
      <c r="Q896" s="51">
        <f t="shared" si="621"/>
        <v>0.59442857142857142</v>
      </c>
      <c r="R896" s="57"/>
      <c r="S896" s="53">
        <v>4150</v>
      </c>
      <c r="T896" s="54">
        <f t="shared" si="622"/>
        <v>2</v>
      </c>
      <c r="U896" s="54"/>
      <c r="V896" s="53">
        <f t="shared" si="623"/>
        <v>4446.4285714285716</v>
      </c>
      <c r="W896" s="54"/>
    </row>
    <row r="897" spans="1:23" x14ac:dyDescent="0.3">
      <c r="A897" s="8" t="s">
        <v>428</v>
      </c>
      <c r="B897" s="5" t="s">
        <v>429</v>
      </c>
      <c r="C897" s="46" t="s">
        <v>2532</v>
      </c>
      <c r="D897" s="46" t="s">
        <v>150</v>
      </c>
      <c r="E897" s="46" t="s">
        <v>310</v>
      </c>
      <c r="F897" s="46" t="s">
        <v>311</v>
      </c>
      <c r="G897" s="46" t="s">
        <v>1959</v>
      </c>
      <c r="H897" s="47"/>
      <c r="I897" s="47" t="s">
        <v>1872</v>
      </c>
      <c r="J897" s="48" t="s">
        <v>11</v>
      </c>
      <c r="K897" s="45"/>
      <c r="L897" s="49">
        <v>50000</v>
      </c>
      <c r="M897" s="50">
        <v>32720</v>
      </c>
      <c r="N897" s="51">
        <f t="shared" si="618"/>
        <v>0.65439999999999998</v>
      </c>
      <c r="O897" s="51" t="str">
        <f t="shared" si="619"/>
        <v>&gt;=50%-&lt;80%</v>
      </c>
      <c r="P897" s="50">
        <f t="shared" si="620"/>
        <v>35057.142857142862</v>
      </c>
      <c r="Q897" s="51">
        <f t="shared" si="621"/>
        <v>0.70114285714285729</v>
      </c>
      <c r="R897" s="57"/>
      <c r="S897" s="53">
        <v>0</v>
      </c>
      <c r="T897" s="54">
        <f t="shared" si="622"/>
        <v>2</v>
      </c>
      <c r="U897" s="54"/>
      <c r="V897" s="53">
        <f t="shared" si="623"/>
        <v>0</v>
      </c>
      <c r="W897" s="54"/>
    </row>
    <row r="898" spans="1:23" x14ac:dyDescent="0.3">
      <c r="A898" s="8" t="s">
        <v>680</v>
      </c>
      <c r="B898" s="5" t="s">
        <v>681</v>
      </c>
      <c r="C898" s="46" t="s">
        <v>2159</v>
      </c>
      <c r="D898" s="46" t="s">
        <v>139</v>
      </c>
      <c r="E898" s="46" t="s">
        <v>311</v>
      </c>
      <c r="F898" s="46" t="s">
        <v>311</v>
      </c>
      <c r="G898" s="46" t="s">
        <v>1931</v>
      </c>
      <c r="H898" s="47"/>
      <c r="I898" s="47" t="s">
        <v>1872</v>
      </c>
      <c r="J898" s="48" t="s">
        <v>11</v>
      </c>
      <c r="K898" s="45"/>
      <c r="L898" s="49">
        <v>50000</v>
      </c>
      <c r="M898" s="50">
        <v>44790</v>
      </c>
      <c r="N898" s="51">
        <f t="shared" si="618"/>
        <v>0.89580000000000004</v>
      </c>
      <c r="O898" s="51" t="str">
        <f t="shared" si="619"/>
        <v>&gt;=80%-&lt;100%</v>
      </c>
      <c r="P898" s="50">
        <f t="shared" si="620"/>
        <v>47989.28571428571</v>
      </c>
      <c r="Q898" s="51">
        <f t="shared" si="621"/>
        <v>0.95978571428571424</v>
      </c>
      <c r="R898" s="57"/>
      <c r="S898" s="53">
        <v>0</v>
      </c>
      <c r="T898" s="54">
        <f t="shared" si="622"/>
        <v>2</v>
      </c>
      <c r="U898" s="54"/>
      <c r="V898" s="53">
        <f t="shared" si="623"/>
        <v>0</v>
      </c>
      <c r="W898" s="54"/>
    </row>
    <row r="899" spans="1:23" x14ac:dyDescent="0.3">
      <c r="A899" s="8" t="s">
        <v>785</v>
      </c>
      <c r="B899" s="5" t="s">
        <v>786</v>
      </c>
      <c r="C899" s="46" t="s">
        <v>2610</v>
      </c>
      <c r="D899" s="46" t="s">
        <v>127</v>
      </c>
      <c r="E899" s="46" t="s">
        <v>789</v>
      </c>
      <c r="F899" s="46" t="s">
        <v>311</v>
      </c>
      <c r="G899" s="46" t="s">
        <v>1955</v>
      </c>
      <c r="H899" s="47"/>
      <c r="I899" s="47" t="s">
        <v>1872</v>
      </c>
      <c r="J899" s="48" t="s">
        <v>11</v>
      </c>
      <c r="K899" s="45" t="s">
        <v>11</v>
      </c>
      <c r="L899" s="49">
        <v>20000</v>
      </c>
      <c r="M899" s="50">
        <v>3030</v>
      </c>
      <c r="N899" s="51">
        <f t="shared" si="618"/>
        <v>0.1515</v>
      </c>
      <c r="O899" s="51" t="str">
        <f t="shared" si="619"/>
        <v>&lt;20%</v>
      </c>
      <c r="P899" s="50">
        <f t="shared" si="620"/>
        <v>3246.4285714285711</v>
      </c>
      <c r="Q899" s="51">
        <f t="shared" si="621"/>
        <v>0.16232142857142856</v>
      </c>
      <c r="R899" s="57">
        <v>30000</v>
      </c>
      <c r="S899" s="53">
        <v>0</v>
      </c>
      <c r="T899" s="54">
        <f t="shared" si="622"/>
        <v>0</v>
      </c>
      <c r="U899" s="54"/>
      <c r="V899" s="53">
        <f t="shared" si="623"/>
        <v>0</v>
      </c>
      <c r="W899" s="54"/>
    </row>
    <row r="900" spans="1:23" x14ac:dyDescent="0.3">
      <c r="A900" s="8" t="s">
        <v>680</v>
      </c>
      <c r="B900" s="5" t="s">
        <v>681</v>
      </c>
      <c r="C900" s="46" t="s">
        <v>2184</v>
      </c>
      <c r="D900" s="46" t="s">
        <v>2185</v>
      </c>
      <c r="E900" s="46" t="s">
        <v>311</v>
      </c>
      <c r="F900" s="46" t="s">
        <v>311</v>
      </c>
      <c r="G900" s="46" t="s">
        <v>1933</v>
      </c>
      <c r="H900" s="47"/>
      <c r="I900" s="47" t="s">
        <v>1872</v>
      </c>
      <c r="J900" s="48" t="s">
        <v>11</v>
      </c>
      <c r="K900" s="45"/>
      <c r="L900" s="49">
        <v>50000</v>
      </c>
      <c r="M900" s="50">
        <v>37740</v>
      </c>
      <c r="N900" s="51">
        <f t="shared" si="618"/>
        <v>0.75480000000000003</v>
      </c>
      <c r="O900" s="51" t="str">
        <f t="shared" si="619"/>
        <v>&gt;=50%-&lt;80%</v>
      </c>
      <c r="P900" s="50">
        <f t="shared" si="620"/>
        <v>40435.71428571429</v>
      </c>
      <c r="Q900" s="51">
        <f t="shared" si="621"/>
        <v>0.80871428571428583</v>
      </c>
      <c r="R900" s="57"/>
      <c r="S900" s="53">
        <v>6570</v>
      </c>
      <c r="T900" s="54">
        <f t="shared" si="622"/>
        <v>2</v>
      </c>
      <c r="U900" s="54"/>
      <c r="V900" s="53">
        <f t="shared" si="623"/>
        <v>7039.2857142857138</v>
      </c>
      <c r="W900" s="54"/>
    </row>
    <row r="901" spans="1:23" x14ac:dyDescent="0.3">
      <c r="A901" s="8" t="s">
        <v>680</v>
      </c>
      <c r="B901" s="5" t="s">
        <v>681</v>
      </c>
      <c r="C901" s="46" t="s">
        <v>2161</v>
      </c>
      <c r="D901" s="46" t="s">
        <v>264</v>
      </c>
      <c r="E901" s="46" t="s">
        <v>311</v>
      </c>
      <c r="F901" s="46" t="s">
        <v>311</v>
      </c>
      <c r="G901" s="46" t="s">
        <v>1935</v>
      </c>
      <c r="H901" s="47"/>
      <c r="I901" s="47" t="s">
        <v>1872</v>
      </c>
      <c r="J901" s="48" t="s">
        <v>11</v>
      </c>
      <c r="K901" s="45"/>
      <c r="L901" s="49">
        <v>50000</v>
      </c>
      <c r="M901" s="50">
        <v>18230</v>
      </c>
      <c r="N901" s="51">
        <f t="shared" si="618"/>
        <v>0.36459999999999998</v>
      </c>
      <c r="O901" s="51" t="str">
        <f t="shared" si="619"/>
        <v>&gt;=20%-&lt;50%</v>
      </c>
      <c r="P901" s="50">
        <f t="shared" si="620"/>
        <v>19532.142857142855</v>
      </c>
      <c r="Q901" s="51">
        <f t="shared" si="621"/>
        <v>0.39064285714285713</v>
      </c>
      <c r="R901" s="57"/>
      <c r="S901" s="53">
        <v>5940</v>
      </c>
      <c r="T901" s="54">
        <f t="shared" si="622"/>
        <v>2</v>
      </c>
      <c r="U901" s="54"/>
      <c r="V901" s="53">
        <f t="shared" si="623"/>
        <v>6364.2857142857138</v>
      </c>
      <c r="W901" s="54"/>
    </row>
    <row r="902" spans="1:23" x14ac:dyDescent="0.3">
      <c r="A902" s="8" t="s">
        <v>680</v>
      </c>
      <c r="B902" s="5" t="s">
        <v>681</v>
      </c>
      <c r="C902" s="46" t="s">
        <v>2089</v>
      </c>
      <c r="D902" s="46" t="s">
        <v>2090</v>
      </c>
      <c r="E902" s="46" t="s">
        <v>311</v>
      </c>
      <c r="F902" s="46" t="s">
        <v>311</v>
      </c>
      <c r="G902" s="46" t="s">
        <v>1933</v>
      </c>
      <c r="H902" s="47"/>
      <c r="I902" s="47" t="s">
        <v>1872</v>
      </c>
      <c r="J902" s="48" t="s">
        <v>11</v>
      </c>
      <c r="K902" s="45"/>
      <c r="L902" s="49">
        <v>50000</v>
      </c>
      <c r="M902" s="50">
        <v>0</v>
      </c>
      <c r="N902" s="51">
        <f t="shared" si="618"/>
        <v>0</v>
      </c>
      <c r="O902" s="51" t="str">
        <f t="shared" si="619"/>
        <v>&lt;20%</v>
      </c>
      <c r="P902" s="50">
        <f t="shared" si="620"/>
        <v>0</v>
      </c>
      <c r="Q902" s="51">
        <f t="shared" si="621"/>
        <v>0</v>
      </c>
      <c r="R902" s="57"/>
      <c r="S902" s="53">
        <v>0</v>
      </c>
      <c r="T902" s="54">
        <f t="shared" si="622"/>
        <v>2</v>
      </c>
      <c r="U902" s="54"/>
      <c r="V902" s="53">
        <f t="shared" si="623"/>
        <v>0</v>
      </c>
      <c r="W902" s="54"/>
    </row>
    <row r="903" spans="1:23" x14ac:dyDescent="0.3">
      <c r="A903" s="8" t="s">
        <v>680</v>
      </c>
      <c r="B903" s="5" t="s">
        <v>681</v>
      </c>
      <c r="C903" s="46" t="s">
        <v>2186</v>
      </c>
      <c r="D903" s="46" t="s">
        <v>2187</v>
      </c>
      <c r="E903" s="46" t="s">
        <v>311</v>
      </c>
      <c r="F903" s="46" t="s">
        <v>311</v>
      </c>
      <c r="G903" s="46" t="s">
        <v>1929</v>
      </c>
      <c r="H903" s="47"/>
      <c r="I903" s="47" t="s">
        <v>1872</v>
      </c>
      <c r="J903" s="48" t="s">
        <v>11</v>
      </c>
      <c r="K903" s="45"/>
      <c r="L903" s="49">
        <v>50000</v>
      </c>
      <c r="M903" s="50">
        <v>62910</v>
      </c>
      <c r="N903" s="51">
        <f t="shared" ref="N903:N905" si="624">IFERROR(M903/L903,2)</f>
        <v>1.2582</v>
      </c>
      <c r="O903" s="51" t="str">
        <f t="shared" ref="O903:O905" si="625">IF(N903&gt;=120%, "120% equal &amp; above", IF(N903&gt;=100%,"&gt;=100%- &lt;120%",IF(N903&gt;=80%,"&gt;=80%-&lt;100%",IF(N903&gt;=50%,"&gt;=50%-&lt;80%",IF(N903&gt;=20%,"&gt;=20%-&lt;50%","&lt;20%")))))</f>
        <v>120% equal &amp; above</v>
      </c>
      <c r="P903" s="50">
        <f t="shared" ref="P903:P905" si="626">M903/$B$3*$B$2</f>
        <v>67403.57142857142</v>
      </c>
      <c r="Q903" s="51">
        <f t="shared" ref="Q903:Q905" si="627">IFERROR(P903/L903,2)</f>
        <v>1.3480714285714284</v>
      </c>
      <c r="R903" s="57"/>
      <c r="S903" s="53">
        <v>13140</v>
      </c>
      <c r="T903" s="54">
        <f t="shared" ref="T903:T905" si="628">IFERROR(S903/R903,2)</f>
        <v>2</v>
      </c>
      <c r="U903" s="54"/>
      <c r="V903" s="53">
        <f t="shared" ref="V903:V905" si="629">S903/$B$3*$B$2</f>
        <v>14078.571428571428</v>
      </c>
      <c r="W903" s="54"/>
    </row>
    <row r="904" spans="1:23" x14ac:dyDescent="0.3">
      <c r="A904" s="8" t="s">
        <v>770</v>
      </c>
      <c r="B904" s="5" t="s">
        <v>771</v>
      </c>
      <c r="C904" s="46" t="s">
        <v>2787</v>
      </c>
      <c r="D904" s="46" t="s">
        <v>134</v>
      </c>
      <c r="E904" s="46" t="s">
        <v>574</v>
      </c>
      <c r="F904" s="46" t="s">
        <v>311</v>
      </c>
      <c r="G904" s="46" t="s">
        <v>1960</v>
      </c>
      <c r="H904" s="47"/>
      <c r="I904" s="47" t="s">
        <v>1872</v>
      </c>
      <c r="J904" s="48" t="s">
        <v>11</v>
      </c>
      <c r="K904" s="45"/>
      <c r="L904" s="49">
        <v>50000</v>
      </c>
      <c r="M904" s="50">
        <v>30145</v>
      </c>
      <c r="N904" s="51">
        <f t="shared" si="624"/>
        <v>0.60289999999999999</v>
      </c>
      <c r="O904" s="51" t="str">
        <f t="shared" si="625"/>
        <v>&gt;=50%-&lt;80%</v>
      </c>
      <c r="P904" s="50">
        <f t="shared" si="626"/>
        <v>32298.214285714286</v>
      </c>
      <c r="Q904" s="51">
        <f t="shared" si="627"/>
        <v>0.64596428571428577</v>
      </c>
      <c r="R904" s="57"/>
      <c r="S904" s="53">
        <v>0</v>
      </c>
      <c r="T904" s="54">
        <f t="shared" si="628"/>
        <v>2</v>
      </c>
      <c r="U904" s="54"/>
      <c r="V904" s="53">
        <f t="shared" si="629"/>
        <v>0</v>
      </c>
      <c r="W904" s="54"/>
    </row>
    <row r="905" spans="1:23" x14ac:dyDescent="0.3">
      <c r="A905" s="8" t="s">
        <v>770</v>
      </c>
      <c r="B905" s="5" t="s">
        <v>771</v>
      </c>
      <c r="C905" s="46" t="s">
        <v>2788</v>
      </c>
      <c r="D905" s="46" t="s">
        <v>2789</v>
      </c>
      <c r="E905" s="46" t="s">
        <v>574</v>
      </c>
      <c r="F905" s="46" t="s">
        <v>311</v>
      </c>
      <c r="G905" s="46" t="s">
        <v>1964</v>
      </c>
      <c r="H905" s="47"/>
      <c r="I905" s="47" t="s">
        <v>1872</v>
      </c>
      <c r="J905" s="48" t="s">
        <v>11</v>
      </c>
      <c r="K905" s="45"/>
      <c r="L905" s="49">
        <v>50000</v>
      </c>
      <c r="M905" s="50">
        <v>30265</v>
      </c>
      <c r="N905" s="51">
        <f t="shared" si="624"/>
        <v>0.60529999999999995</v>
      </c>
      <c r="O905" s="51" t="str">
        <f t="shared" si="625"/>
        <v>&gt;=50%-&lt;80%</v>
      </c>
      <c r="P905" s="50">
        <f t="shared" si="626"/>
        <v>32426.785714285714</v>
      </c>
      <c r="Q905" s="51">
        <f t="shared" si="627"/>
        <v>0.64853571428571433</v>
      </c>
      <c r="R905" s="57"/>
      <c r="S905" s="53">
        <v>13820</v>
      </c>
      <c r="T905" s="54">
        <f t="shared" si="628"/>
        <v>2</v>
      </c>
      <c r="U905" s="54"/>
      <c r="V905" s="53">
        <f t="shared" si="629"/>
        <v>14807.142857142857</v>
      </c>
      <c r="W905" s="54"/>
    </row>
    <row r="906" spans="1:23" x14ac:dyDescent="0.3">
      <c r="A906" s="8" t="s">
        <v>585</v>
      </c>
      <c r="B906" s="5" t="s">
        <v>586</v>
      </c>
      <c r="C906" s="46" t="s">
        <v>595</v>
      </c>
      <c r="D906" s="46" t="s">
        <v>596</v>
      </c>
      <c r="E906" s="46" t="s">
        <v>589</v>
      </c>
      <c r="F906" s="46" t="s">
        <v>311</v>
      </c>
      <c r="G906" s="46" t="s">
        <v>1919</v>
      </c>
      <c r="H906" s="47"/>
      <c r="I906" s="47" t="s">
        <v>1872</v>
      </c>
      <c r="J906" s="48" t="s">
        <v>11</v>
      </c>
      <c r="K906" s="45"/>
      <c r="L906" s="49">
        <v>49655.025000000001</v>
      </c>
      <c r="M906" s="50">
        <v>43585</v>
      </c>
      <c r="N906" s="51">
        <f t="shared" ref="N906:N916" si="630">IFERROR(M906/L906,2)</f>
        <v>0.87775607806057898</v>
      </c>
      <c r="O906" s="51" t="str">
        <f t="shared" ref="O906:O916" si="631">IF(N906&gt;=120%, "120% equal &amp; above", IF(N906&gt;=100%,"&gt;=100%- &lt;120%",IF(N906&gt;=80%,"&gt;=80%-&lt;100%",IF(N906&gt;=50%,"&gt;=50%-&lt;80%",IF(N906&gt;=20%,"&gt;=20%-&lt;50%","&lt;20%")))))</f>
        <v>&gt;=80%-&lt;100%</v>
      </c>
      <c r="P906" s="50">
        <f t="shared" ref="P906:P916" si="632">M906/$B$3*$B$2</f>
        <v>46698.21428571429</v>
      </c>
      <c r="Q906" s="51">
        <f t="shared" ref="Q906:Q916" si="633">IFERROR(P906/L906,2)</f>
        <v>0.94045294077919184</v>
      </c>
      <c r="R906" s="57"/>
      <c r="S906" s="53">
        <v>43630</v>
      </c>
      <c r="T906" s="54">
        <f t="shared" ref="T906:T916" si="634">IFERROR(S906/R906,2)</f>
        <v>2</v>
      </c>
      <c r="U906" s="54"/>
      <c r="V906" s="53">
        <f t="shared" ref="V906:V916" si="635">S906/$B$3*$B$2</f>
        <v>46746.428571428572</v>
      </c>
      <c r="W906" s="54"/>
    </row>
    <row r="907" spans="1:23" x14ac:dyDescent="0.3">
      <c r="A907" s="8" t="s">
        <v>307</v>
      </c>
      <c r="B907" s="5" t="s">
        <v>308</v>
      </c>
      <c r="C907" s="46" t="s">
        <v>1986</v>
      </c>
      <c r="D907" s="46" t="s">
        <v>16</v>
      </c>
      <c r="E907" s="46" t="s">
        <v>310</v>
      </c>
      <c r="F907" s="46" t="s">
        <v>311</v>
      </c>
      <c r="G907" s="46" t="s">
        <v>1892</v>
      </c>
      <c r="H907" s="47"/>
      <c r="I907" s="47" t="s">
        <v>1872</v>
      </c>
      <c r="J907" s="48" t="s">
        <v>11</v>
      </c>
      <c r="K907" s="45"/>
      <c r="L907" s="49">
        <v>49386.666666666664</v>
      </c>
      <c r="M907" s="50">
        <v>54250</v>
      </c>
      <c r="N907" s="51">
        <f t="shared" si="630"/>
        <v>1.0984746220302377</v>
      </c>
      <c r="O907" s="51" t="str">
        <f t="shared" si="631"/>
        <v>&gt;=100%- &lt;120%</v>
      </c>
      <c r="P907" s="50">
        <f t="shared" si="632"/>
        <v>58125</v>
      </c>
      <c r="Q907" s="51">
        <f t="shared" si="633"/>
        <v>1.1769370950323974</v>
      </c>
      <c r="R907" s="57"/>
      <c r="S907" s="53">
        <v>13730</v>
      </c>
      <c r="T907" s="54">
        <f t="shared" si="634"/>
        <v>2</v>
      </c>
      <c r="U907" s="54"/>
      <c r="V907" s="53">
        <f t="shared" si="635"/>
        <v>14710.714285714284</v>
      </c>
      <c r="W907" s="54"/>
    </row>
    <row r="908" spans="1:23" x14ac:dyDescent="0.3">
      <c r="A908" s="8" t="s">
        <v>701</v>
      </c>
      <c r="B908" s="5" t="s">
        <v>300</v>
      </c>
      <c r="C908" s="46" t="s">
        <v>1295</v>
      </c>
      <c r="D908" s="46" t="s">
        <v>1296</v>
      </c>
      <c r="E908" s="46" t="s">
        <v>473</v>
      </c>
      <c r="F908" s="46" t="s">
        <v>311</v>
      </c>
      <c r="G908" s="46" t="s">
        <v>2768</v>
      </c>
      <c r="H908" s="47"/>
      <c r="I908" s="47" t="s">
        <v>1872</v>
      </c>
      <c r="J908" s="48" t="s">
        <v>11</v>
      </c>
      <c r="K908" s="45"/>
      <c r="L908" s="49">
        <v>49261.5</v>
      </c>
      <c r="M908" s="50">
        <v>47545</v>
      </c>
      <c r="N908" s="51">
        <f t="shared" si="630"/>
        <v>0.96515534443733952</v>
      </c>
      <c r="O908" s="51" t="str">
        <f t="shared" si="631"/>
        <v>&gt;=80%-&lt;100%</v>
      </c>
      <c r="P908" s="50">
        <f t="shared" si="632"/>
        <v>50941.071428571428</v>
      </c>
      <c r="Q908" s="51">
        <f t="shared" si="633"/>
        <v>1.0340950118971495</v>
      </c>
      <c r="R908" s="57"/>
      <c r="S908" s="53">
        <v>0</v>
      </c>
      <c r="T908" s="54">
        <f t="shared" si="634"/>
        <v>2</v>
      </c>
      <c r="U908" s="54"/>
      <c r="V908" s="53">
        <f t="shared" si="635"/>
        <v>0</v>
      </c>
      <c r="W908" s="54"/>
    </row>
    <row r="909" spans="1:23" x14ac:dyDescent="0.3">
      <c r="A909" s="8" t="s">
        <v>633</v>
      </c>
      <c r="B909" s="5" t="s">
        <v>128</v>
      </c>
      <c r="C909" s="46" t="s">
        <v>2269</v>
      </c>
      <c r="D909" s="46" t="s">
        <v>228</v>
      </c>
      <c r="E909" s="46" t="s">
        <v>589</v>
      </c>
      <c r="F909" s="46" t="s">
        <v>311</v>
      </c>
      <c r="G909" s="46" t="s">
        <v>1925</v>
      </c>
      <c r="H909" s="47"/>
      <c r="I909" s="47" t="s">
        <v>1872</v>
      </c>
      <c r="J909" s="48" t="s">
        <v>11</v>
      </c>
      <c r="K909" s="45"/>
      <c r="L909" s="49">
        <v>49190.625</v>
      </c>
      <c r="M909" s="50">
        <v>44050</v>
      </c>
      <c r="N909" s="51">
        <f t="shared" si="630"/>
        <v>0.8954958388920653</v>
      </c>
      <c r="O909" s="51" t="str">
        <f t="shared" si="631"/>
        <v>&gt;=80%-&lt;100%</v>
      </c>
      <c r="P909" s="50">
        <f t="shared" si="632"/>
        <v>47196.428571428572</v>
      </c>
      <c r="Q909" s="51">
        <f t="shared" si="633"/>
        <v>0.95945982738435576</v>
      </c>
      <c r="R909" s="57"/>
      <c r="S909" s="53">
        <v>0</v>
      </c>
      <c r="T909" s="54">
        <f t="shared" si="634"/>
        <v>2</v>
      </c>
      <c r="U909" s="54"/>
      <c r="V909" s="53">
        <f t="shared" si="635"/>
        <v>0</v>
      </c>
      <c r="W909" s="54"/>
    </row>
    <row r="910" spans="1:23" x14ac:dyDescent="0.3">
      <c r="A910" s="8" t="s">
        <v>469</v>
      </c>
      <c r="B910" s="5" t="s">
        <v>470</v>
      </c>
      <c r="C910" s="46" t="s">
        <v>1310</v>
      </c>
      <c r="D910" s="46" t="s">
        <v>1311</v>
      </c>
      <c r="E910" s="46" t="s">
        <v>473</v>
      </c>
      <c r="F910" s="46" t="s">
        <v>311</v>
      </c>
      <c r="G910" s="46" t="s">
        <v>1911</v>
      </c>
      <c r="H910" s="47"/>
      <c r="I910" s="47" t="s">
        <v>1872</v>
      </c>
      <c r="J910" s="48" t="s">
        <v>11</v>
      </c>
      <c r="K910" s="45"/>
      <c r="L910" s="49">
        <v>49132.575000000004</v>
      </c>
      <c r="M910" s="50">
        <v>44230</v>
      </c>
      <c r="N910" s="51">
        <f t="shared" si="630"/>
        <v>0.90021742194460597</v>
      </c>
      <c r="O910" s="51" t="str">
        <f t="shared" si="631"/>
        <v>&gt;=80%-&lt;100%</v>
      </c>
      <c r="P910" s="50">
        <f t="shared" si="632"/>
        <v>47389.28571428571</v>
      </c>
      <c r="Q910" s="51">
        <f t="shared" si="633"/>
        <v>0.96451866636922057</v>
      </c>
      <c r="R910" s="57"/>
      <c r="S910" s="53">
        <v>47660</v>
      </c>
      <c r="T910" s="54">
        <f t="shared" si="634"/>
        <v>2</v>
      </c>
      <c r="U910" s="54"/>
      <c r="V910" s="53">
        <f t="shared" si="635"/>
        <v>51064.28571428571</v>
      </c>
      <c r="W910" s="54"/>
    </row>
    <row r="911" spans="1:23" x14ac:dyDescent="0.3">
      <c r="A911" s="8" t="s">
        <v>633</v>
      </c>
      <c r="B911" s="5" t="s">
        <v>128</v>
      </c>
      <c r="C911" s="46" t="s">
        <v>1444</v>
      </c>
      <c r="D911" s="46" t="s">
        <v>1445</v>
      </c>
      <c r="E911" s="46" t="s">
        <v>589</v>
      </c>
      <c r="F911" s="46" t="s">
        <v>311</v>
      </c>
      <c r="G911" s="46" t="s">
        <v>1885</v>
      </c>
      <c r="H911" s="47"/>
      <c r="I911" s="47" t="s">
        <v>1872</v>
      </c>
      <c r="J911" s="48" t="s">
        <v>11</v>
      </c>
      <c r="K911" s="45"/>
      <c r="L911" s="49">
        <v>49128.525000000001</v>
      </c>
      <c r="M911" s="50">
        <v>6480</v>
      </c>
      <c r="N911" s="51">
        <f t="shared" si="630"/>
        <v>0.13189893244301554</v>
      </c>
      <c r="O911" s="51" t="str">
        <f t="shared" si="631"/>
        <v>&lt;20%</v>
      </c>
      <c r="P911" s="50">
        <f t="shared" si="632"/>
        <v>6942.8571428571422</v>
      </c>
      <c r="Q911" s="51">
        <f t="shared" si="633"/>
        <v>0.14132028476037378</v>
      </c>
      <c r="R911" s="57"/>
      <c r="S911" s="53">
        <v>0</v>
      </c>
      <c r="T911" s="54">
        <f t="shared" si="634"/>
        <v>2</v>
      </c>
      <c r="U911" s="54"/>
      <c r="V911" s="53">
        <f t="shared" si="635"/>
        <v>0</v>
      </c>
      <c r="W911" s="54"/>
    </row>
    <row r="912" spans="1:23" x14ac:dyDescent="0.3">
      <c r="A912" s="8" t="s">
        <v>701</v>
      </c>
      <c r="B912" s="5" t="s">
        <v>300</v>
      </c>
      <c r="C912" s="46" t="s">
        <v>1117</v>
      </c>
      <c r="D912" s="46" t="s">
        <v>1118</v>
      </c>
      <c r="E912" s="46" t="s">
        <v>473</v>
      </c>
      <c r="F912" s="46" t="s">
        <v>311</v>
      </c>
      <c r="G912" s="46" t="s">
        <v>2766</v>
      </c>
      <c r="H912" s="47"/>
      <c r="I912" s="47" t="s">
        <v>1872</v>
      </c>
      <c r="J912" s="48" t="s">
        <v>11</v>
      </c>
      <c r="K912" s="45"/>
      <c r="L912" s="49">
        <v>49022.55</v>
      </c>
      <c r="M912" s="50">
        <v>19520</v>
      </c>
      <c r="N912" s="51">
        <f t="shared" si="630"/>
        <v>0.39818410099025853</v>
      </c>
      <c r="O912" s="51" t="str">
        <f t="shared" si="631"/>
        <v>&gt;=20%-&lt;50%</v>
      </c>
      <c r="P912" s="50">
        <f t="shared" si="632"/>
        <v>20914.285714285714</v>
      </c>
      <c r="Q912" s="51">
        <f t="shared" si="633"/>
        <v>0.42662582248956271</v>
      </c>
      <c r="R912" s="57"/>
      <c r="S912" s="53">
        <v>0</v>
      </c>
      <c r="T912" s="54">
        <f t="shared" si="634"/>
        <v>2</v>
      </c>
      <c r="U912" s="54"/>
      <c r="V912" s="53">
        <f t="shared" si="635"/>
        <v>0</v>
      </c>
      <c r="W912" s="54"/>
    </row>
    <row r="913" spans="1:23" x14ac:dyDescent="0.3">
      <c r="A913" s="8" t="s">
        <v>469</v>
      </c>
      <c r="B913" s="5" t="s">
        <v>470</v>
      </c>
      <c r="C913" s="46" t="s">
        <v>1072</v>
      </c>
      <c r="D913" s="46" t="s">
        <v>70</v>
      </c>
      <c r="E913" s="46" t="s">
        <v>473</v>
      </c>
      <c r="F913" s="46" t="s">
        <v>311</v>
      </c>
      <c r="G913" s="46" t="s">
        <v>1913</v>
      </c>
      <c r="H913" s="47"/>
      <c r="I913" s="47" t="s">
        <v>1872</v>
      </c>
      <c r="J913" s="48" t="s">
        <v>11</v>
      </c>
      <c r="K913" s="45"/>
      <c r="L913" s="49">
        <v>48772.800000000003</v>
      </c>
      <c r="M913" s="50">
        <v>50590</v>
      </c>
      <c r="N913" s="51">
        <f t="shared" si="630"/>
        <v>1.037258471935177</v>
      </c>
      <c r="O913" s="51" t="str">
        <f t="shared" si="631"/>
        <v>&gt;=100%- &lt;120%</v>
      </c>
      <c r="P913" s="50">
        <f t="shared" si="632"/>
        <v>54203.571428571428</v>
      </c>
      <c r="Q913" s="51">
        <f t="shared" si="633"/>
        <v>1.1113483627876894</v>
      </c>
      <c r="R913" s="57"/>
      <c r="S913" s="53">
        <v>39450</v>
      </c>
      <c r="T913" s="54">
        <f t="shared" si="634"/>
        <v>2</v>
      </c>
      <c r="U913" s="54"/>
      <c r="V913" s="53">
        <f t="shared" si="635"/>
        <v>42267.857142857138</v>
      </c>
      <c r="W913" s="54"/>
    </row>
    <row r="914" spans="1:23" x14ac:dyDescent="0.3">
      <c r="A914" s="8" t="s">
        <v>585</v>
      </c>
      <c r="B914" s="5" t="s">
        <v>586</v>
      </c>
      <c r="C914" s="46" t="s">
        <v>2203</v>
      </c>
      <c r="D914" s="46" t="s">
        <v>2204</v>
      </c>
      <c r="E914" s="46" t="s">
        <v>589</v>
      </c>
      <c r="F914" s="46" t="s">
        <v>311</v>
      </c>
      <c r="G914" s="46" t="s">
        <v>1922</v>
      </c>
      <c r="H914" s="47"/>
      <c r="I914" s="47" t="s">
        <v>1872</v>
      </c>
      <c r="J914" s="48" t="s">
        <v>11</v>
      </c>
      <c r="K914" s="45"/>
      <c r="L914" s="49">
        <v>48764.700000000004</v>
      </c>
      <c r="M914" s="50">
        <v>27900</v>
      </c>
      <c r="N914" s="51">
        <f t="shared" si="630"/>
        <v>0.57213517154827154</v>
      </c>
      <c r="O914" s="51" t="str">
        <f t="shared" si="631"/>
        <v>&gt;=50%-&lt;80%</v>
      </c>
      <c r="P914" s="50">
        <f t="shared" si="632"/>
        <v>29892.857142857145</v>
      </c>
      <c r="Q914" s="51">
        <f t="shared" si="633"/>
        <v>0.61300196951600527</v>
      </c>
      <c r="R914" s="57"/>
      <c r="S914" s="53">
        <v>0</v>
      </c>
      <c r="T914" s="54">
        <f t="shared" si="634"/>
        <v>2</v>
      </c>
      <c r="U914" s="54"/>
      <c r="V914" s="53">
        <f t="shared" si="635"/>
        <v>0</v>
      </c>
      <c r="W914" s="54"/>
    </row>
    <row r="915" spans="1:23" x14ac:dyDescent="0.3">
      <c r="A915" s="8" t="s">
        <v>701</v>
      </c>
      <c r="B915" s="5" t="s">
        <v>300</v>
      </c>
      <c r="C915" s="46" t="s">
        <v>1234</v>
      </c>
      <c r="D915" s="46" t="s">
        <v>26</v>
      </c>
      <c r="E915" s="46" t="s">
        <v>473</v>
      </c>
      <c r="F915" s="46" t="s">
        <v>311</v>
      </c>
      <c r="G915" s="46" t="s">
        <v>1940</v>
      </c>
      <c r="H915" s="47"/>
      <c r="I915" s="47" t="s">
        <v>1872</v>
      </c>
      <c r="J915" s="48" t="s">
        <v>11</v>
      </c>
      <c r="K915" s="45"/>
      <c r="L915" s="49">
        <v>48595.950000000004</v>
      </c>
      <c r="M915" s="50">
        <v>17720</v>
      </c>
      <c r="N915" s="51">
        <f t="shared" si="630"/>
        <v>0.36463944011795218</v>
      </c>
      <c r="O915" s="51" t="str">
        <f t="shared" si="631"/>
        <v>&gt;=20%-&lt;50%</v>
      </c>
      <c r="P915" s="50">
        <f t="shared" si="632"/>
        <v>18985.714285714286</v>
      </c>
      <c r="Q915" s="51">
        <f t="shared" si="633"/>
        <v>0.39068511441209164</v>
      </c>
      <c r="R915" s="57"/>
      <c r="S915" s="53">
        <v>0</v>
      </c>
      <c r="T915" s="54">
        <f t="shared" si="634"/>
        <v>2</v>
      </c>
      <c r="U915" s="54"/>
      <c r="V915" s="53">
        <f t="shared" si="635"/>
        <v>0</v>
      </c>
      <c r="W915" s="54"/>
    </row>
    <row r="916" spans="1:23" x14ac:dyDescent="0.3">
      <c r="A916" s="8" t="s">
        <v>469</v>
      </c>
      <c r="B916" s="5" t="s">
        <v>470</v>
      </c>
      <c r="C916" s="46" t="s">
        <v>515</v>
      </c>
      <c r="D916" s="46" t="s">
        <v>516</v>
      </c>
      <c r="E916" s="46" t="s">
        <v>473</v>
      </c>
      <c r="F916" s="46" t="s">
        <v>311</v>
      </c>
      <c r="G916" s="46" t="s">
        <v>1912</v>
      </c>
      <c r="H916" s="47"/>
      <c r="I916" s="47" t="s">
        <v>1872</v>
      </c>
      <c r="J916" s="48" t="s">
        <v>11</v>
      </c>
      <c r="K916" s="45"/>
      <c r="L916" s="49">
        <v>48186.225000000006</v>
      </c>
      <c r="M916" s="50">
        <v>36340</v>
      </c>
      <c r="N916" s="51">
        <f t="shared" si="630"/>
        <v>0.75415743814752023</v>
      </c>
      <c r="O916" s="51" t="str">
        <f t="shared" si="631"/>
        <v>&gt;=50%-&lt;80%</v>
      </c>
      <c r="P916" s="50">
        <f t="shared" si="632"/>
        <v>38935.71428571429</v>
      </c>
      <c r="Q916" s="51">
        <f t="shared" si="633"/>
        <v>0.80802582658662891</v>
      </c>
      <c r="R916" s="57"/>
      <c r="S916" s="53">
        <v>0</v>
      </c>
      <c r="T916" s="54">
        <f t="shared" si="634"/>
        <v>2</v>
      </c>
      <c r="U916" s="54"/>
      <c r="V916" s="53">
        <f t="shared" si="635"/>
        <v>0</v>
      </c>
      <c r="W916" s="54"/>
    </row>
    <row r="917" spans="1:23" x14ac:dyDescent="0.3">
      <c r="A917" s="8" t="s">
        <v>469</v>
      </c>
      <c r="B917" s="5" t="s">
        <v>470</v>
      </c>
      <c r="C917" s="46" t="s">
        <v>563</v>
      </c>
      <c r="D917" s="46" t="s">
        <v>564</v>
      </c>
      <c r="E917" s="46" t="s">
        <v>473</v>
      </c>
      <c r="F917" s="46" t="s">
        <v>311</v>
      </c>
      <c r="G917" s="46" t="s">
        <v>1913</v>
      </c>
      <c r="H917" s="47"/>
      <c r="I917" s="47" t="s">
        <v>1872</v>
      </c>
      <c r="J917" s="48" t="s">
        <v>11</v>
      </c>
      <c r="K917" s="45"/>
      <c r="L917" s="49">
        <v>47806.875</v>
      </c>
      <c r="M917" s="50">
        <v>25440</v>
      </c>
      <c r="N917" s="51">
        <f t="shared" ref="N917:N926" si="636">IFERROR(M917/L917,2)</f>
        <v>0.53214103620033726</v>
      </c>
      <c r="O917" s="51" t="str">
        <f t="shared" ref="O917:O926" si="637">IF(N917&gt;=120%, "120% equal &amp; above", IF(N917&gt;=100%,"&gt;=100%- &lt;120%",IF(N917&gt;=80%,"&gt;=80%-&lt;100%",IF(N917&gt;=50%,"&gt;=50%-&lt;80%",IF(N917&gt;=20%,"&gt;=20%-&lt;50%","&lt;20%")))))</f>
        <v>&gt;=50%-&lt;80%</v>
      </c>
      <c r="P917" s="50">
        <f t="shared" ref="P917:P926" si="638">M917/$B$3*$B$2</f>
        <v>27257.142857142855</v>
      </c>
      <c r="Q917" s="51">
        <f t="shared" ref="Q917:Q926" si="639">IFERROR(P917/L917,2)</f>
        <v>0.57015111021464704</v>
      </c>
      <c r="R917" s="57"/>
      <c r="S917" s="53">
        <v>0</v>
      </c>
      <c r="T917" s="54">
        <f t="shared" ref="T917:T926" si="640">IFERROR(S917/R917,2)</f>
        <v>2</v>
      </c>
      <c r="U917" s="54"/>
      <c r="V917" s="53">
        <f t="shared" ref="V917:V926" si="641">S917/$B$3*$B$2</f>
        <v>0</v>
      </c>
      <c r="W917" s="54"/>
    </row>
    <row r="918" spans="1:23" x14ac:dyDescent="0.3">
      <c r="A918" s="8" t="s">
        <v>469</v>
      </c>
      <c r="B918" s="5" t="s">
        <v>470</v>
      </c>
      <c r="C918" s="46" t="s">
        <v>1169</v>
      </c>
      <c r="D918" s="46" t="s">
        <v>1170</v>
      </c>
      <c r="E918" s="46" t="s">
        <v>473</v>
      </c>
      <c r="F918" s="46" t="s">
        <v>311</v>
      </c>
      <c r="G918" s="46" t="s">
        <v>1914</v>
      </c>
      <c r="H918" s="47"/>
      <c r="I918" s="47" t="s">
        <v>1872</v>
      </c>
      <c r="J918" s="48" t="s">
        <v>11</v>
      </c>
      <c r="K918" s="45"/>
      <c r="L918" s="49">
        <v>47760.3</v>
      </c>
      <c r="M918" s="50">
        <v>44205</v>
      </c>
      <c r="N918" s="51">
        <f t="shared" si="636"/>
        <v>0.92555951281713045</v>
      </c>
      <c r="O918" s="51" t="str">
        <f t="shared" si="637"/>
        <v>&gt;=80%-&lt;100%</v>
      </c>
      <c r="P918" s="50">
        <f t="shared" si="638"/>
        <v>47362.5</v>
      </c>
      <c r="Q918" s="51">
        <f t="shared" si="639"/>
        <v>0.99167090658978263</v>
      </c>
      <c r="R918" s="57"/>
      <c r="S918" s="53">
        <v>0</v>
      </c>
      <c r="T918" s="54">
        <f t="shared" si="640"/>
        <v>2</v>
      </c>
      <c r="U918" s="54"/>
      <c r="V918" s="53">
        <f t="shared" si="641"/>
        <v>0</v>
      </c>
      <c r="W918" s="54"/>
    </row>
    <row r="919" spans="1:23" x14ac:dyDescent="0.3">
      <c r="A919" s="8" t="s">
        <v>785</v>
      </c>
      <c r="B919" s="5" t="s">
        <v>786</v>
      </c>
      <c r="C919" s="46" t="s">
        <v>894</v>
      </c>
      <c r="D919" s="46" t="s">
        <v>895</v>
      </c>
      <c r="E919" s="46" t="s">
        <v>789</v>
      </c>
      <c r="F919" s="46" t="s">
        <v>311</v>
      </c>
      <c r="G919" s="46" t="s">
        <v>1947</v>
      </c>
      <c r="H919" s="47"/>
      <c r="I919" s="47" t="s">
        <v>1872</v>
      </c>
      <c r="J919" s="48" t="s">
        <v>11</v>
      </c>
      <c r="K919" s="45"/>
      <c r="L919" s="49">
        <v>47625.3</v>
      </c>
      <c r="M919" s="50">
        <v>57425</v>
      </c>
      <c r="N919" s="51">
        <f t="shared" si="636"/>
        <v>1.2057666828345437</v>
      </c>
      <c r="O919" s="51" t="str">
        <f t="shared" si="637"/>
        <v>120% equal &amp; above</v>
      </c>
      <c r="P919" s="50">
        <f t="shared" si="638"/>
        <v>61526.785714285717</v>
      </c>
      <c r="Q919" s="51">
        <f t="shared" si="639"/>
        <v>1.2918928744655827</v>
      </c>
      <c r="R919" s="57"/>
      <c r="S919" s="53">
        <v>42845</v>
      </c>
      <c r="T919" s="54">
        <f t="shared" si="640"/>
        <v>2</v>
      </c>
      <c r="U919" s="54"/>
      <c r="V919" s="53">
        <f t="shared" si="641"/>
        <v>45905.357142857138</v>
      </c>
      <c r="W919" s="54"/>
    </row>
    <row r="920" spans="1:23" x14ac:dyDescent="0.3">
      <c r="A920" s="8" t="s">
        <v>469</v>
      </c>
      <c r="B920" s="5" t="s">
        <v>470</v>
      </c>
      <c r="C920" s="46" t="s">
        <v>523</v>
      </c>
      <c r="D920" s="46" t="s">
        <v>524</v>
      </c>
      <c r="E920" s="46" t="s">
        <v>473</v>
      </c>
      <c r="F920" s="46" t="s">
        <v>311</v>
      </c>
      <c r="G920" s="46" t="s">
        <v>1912</v>
      </c>
      <c r="H920" s="47"/>
      <c r="I920" s="47" t="s">
        <v>1872</v>
      </c>
      <c r="J920" s="48" t="s">
        <v>11</v>
      </c>
      <c r="K920" s="45"/>
      <c r="L920" s="49">
        <v>47040.075000000004</v>
      </c>
      <c r="M920" s="50">
        <v>46930</v>
      </c>
      <c r="N920" s="51">
        <f t="shared" si="636"/>
        <v>0.99765997396900397</v>
      </c>
      <c r="O920" s="51" t="str">
        <f t="shared" si="637"/>
        <v>&gt;=80%-&lt;100%</v>
      </c>
      <c r="P920" s="50">
        <f t="shared" si="638"/>
        <v>50282.142857142862</v>
      </c>
      <c r="Q920" s="51">
        <f t="shared" si="639"/>
        <v>1.0689214006810759</v>
      </c>
      <c r="R920" s="57"/>
      <c r="S920" s="53">
        <v>41250</v>
      </c>
      <c r="T920" s="54">
        <f t="shared" si="640"/>
        <v>2</v>
      </c>
      <c r="U920" s="54"/>
      <c r="V920" s="53">
        <f t="shared" si="641"/>
        <v>44196.428571428572</v>
      </c>
      <c r="W920" s="54"/>
    </row>
    <row r="921" spans="1:23" x14ac:dyDescent="0.3">
      <c r="A921" s="8" t="s">
        <v>585</v>
      </c>
      <c r="B921" s="5" t="s">
        <v>586</v>
      </c>
      <c r="C921" s="46" t="s">
        <v>594</v>
      </c>
      <c r="D921" s="46" t="s">
        <v>19</v>
      </c>
      <c r="E921" s="46" t="s">
        <v>589</v>
      </c>
      <c r="F921" s="46" t="s">
        <v>311</v>
      </c>
      <c r="G921" s="46" t="s">
        <v>1918</v>
      </c>
      <c r="H921" s="47"/>
      <c r="I921" s="47" t="s">
        <v>1872</v>
      </c>
      <c r="J921" s="48" t="s">
        <v>11</v>
      </c>
      <c r="K921" s="45"/>
      <c r="L921" s="49">
        <v>47031.975000000006</v>
      </c>
      <c r="M921" s="50">
        <v>70310</v>
      </c>
      <c r="N921" s="51">
        <f t="shared" si="636"/>
        <v>1.4949404102209187</v>
      </c>
      <c r="O921" s="51" t="str">
        <f t="shared" si="637"/>
        <v>120% equal &amp; above</v>
      </c>
      <c r="P921" s="50">
        <f t="shared" si="638"/>
        <v>75332.142857142855</v>
      </c>
      <c r="Q921" s="51">
        <f t="shared" si="639"/>
        <v>1.6017218680938414</v>
      </c>
      <c r="R921" s="57"/>
      <c r="S921" s="53">
        <v>28600</v>
      </c>
      <c r="T921" s="54">
        <f t="shared" si="640"/>
        <v>2</v>
      </c>
      <c r="U921" s="54"/>
      <c r="V921" s="53">
        <f t="shared" si="641"/>
        <v>30642.857142857145</v>
      </c>
      <c r="W921" s="54"/>
    </row>
    <row r="922" spans="1:23" x14ac:dyDescent="0.3">
      <c r="A922" s="8" t="s">
        <v>701</v>
      </c>
      <c r="B922" s="5" t="s">
        <v>300</v>
      </c>
      <c r="C922" s="46" t="s">
        <v>963</v>
      </c>
      <c r="D922" s="46" t="s">
        <v>964</v>
      </c>
      <c r="E922" s="46" t="s">
        <v>473</v>
      </c>
      <c r="F922" s="46" t="s">
        <v>311</v>
      </c>
      <c r="G922" s="46" t="s">
        <v>2766</v>
      </c>
      <c r="H922" s="47"/>
      <c r="I922" s="47" t="s">
        <v>1872</v>
      </c>
      <c r="J922" s="48" t="s">
        <v>11</v>
      </c>
      <c r="K922" s="45"/>
      <c r="L922" s="49">
        <v>46930.6</v>
      </c>
      <c r="M922" s="50">
        <v>19010</v>
      </c>
      <c r="N922" s="51">
        <f t="shared" si="636"/>
        <v>0.40506620413972977</v>
      </c>
      <c r="O922" s="51" t="str">
        <f t="shared" si="637"/>
        <v>&gt;=20%-&lt;50%</v>
      </c>
      <c r="P922" s="50">
        <f t="shared" si="638"/>
        <v>20367.857142857145</v>
      </c>
      <c r="Q922" s="51">
        <f t="shared" si="639"/>
        <v>0.43399950443542479</v>
      </c>
      <c r="R922" s="57"/>
      <c r="S922" s="53">
        <v>0</v>
      </c>
      <c r="T922" s="54">
        <f t="shared" si="640"/>
        <v>2</v>
      </c>
      <c r="U922" s="54"/>
      <c r="V922" s="53">
        <f t="shared" si="641"/>
        <v>0</v>
      </c>
      <c r="W922" s="54"/>
    </row>
    <row r="923" spans="1:23" x14ac:dyDescent="0.3">
      <c r="A923" s="8" t="s">
        <v>701</v>
      </c>
      <c r="B923" s="5" t="s">
        <v>300</v>
      </c>
      <c r="C923" s="46" t="s">
        <v>757</v>
      </c>
      <c r="D923" s="46" t="s">
        <v>758</v>
      </c>
      <c r="E923" s="46" t="s">
        <v>473</v>
      </c>
      <c r="F923" s="46" t="s">
        <v>311</v>
      </c>
      <c r="G923" s="46" t="s">
        <v>2766</v>
      </c>
      <c r="H923" s="47"/>
      <c r="I923" s="47" t="s">
        <v>1872</v>
      </c>
      <c r="J923" s="48" t="s">
        <v>11</v>
      </c>
      <c r="K923" s="45"/>
      <c r="L923" s="49">
        <v>46529.775000000001</v>
      </c>
      <c r="M923" s="50">
        <v>37480</v>
      </c>
      <c r="N923" s="51">
        <f t="shared" si="636"/>
        <v>0.80550572187378944</v>
      </c>
      <c r="O923" s="51" t="str">
        <f t="shared" si="637"/>
        <v>&gt;=80%-&lt;100%</v>
      </c>
      <c r="P923" s="50">
        <f t="shared" si="638"/>
        <v>40157.142857142862</v>
      </c>
      <c r="Q923" s="51">
        <f t="shared" si="639"/>
        <v>0.86304184486477442</v>
      </c>
      <c r="R923" s="57"/>
      <c r="S923" s="53">
        <v>15510</v>
      </c>
      <c r="T923" s="54">
        <f t="shared" si="640"/>
        <v>2</v>
      </c>
      <c r="U923" s="54"/>
      <c r="V923" s="53">
        <f t="shared" si="641"/>
        <v>16617.857142857145</v>
      </c>
      <c r="W923" s="54"/>
    </row>
    <row r="924" spans="1:23" x14ac:dyDescent="0.3">
      <c r="A924" s="8" t="s">
        <v>571</v>
      </c>
      <c r="B924" s="5" t="s">
        <v>572</v>
      </c>
      <c r="C924" s="46" t="s">
        <v>2693</v>
      </c>
      <c r="D924" s="46" t="s">
        <v>2694</v>
      </c>
      <c r="E924" s="46" t="s">
        <v>574</v>
      </c>
      <c r="F924" s="46" t="s">
        <v>311</v>
      </c>
      <c r="G924" s="46" t="s">
        <v>1883</v>
      </c>
      <c r="H924" s="47"/>
      <c r="I924" s="47" t="s">
        <v>1872</v>
      </c>
      <c r="J924" s="48" t="s">
        <v>11</v>
      </c>
      <c r="K924" s="45" t="s">
        <v>11</v>
      </c>
      <c r="L924" s="49">
        <v>20505</v>
      </c>
      <c r="M924" s="50">
        <v>18340</v>
      </c>
      <c r="N924" s="51">
        <f t="shared" si="636"/>
        <v>0.89441599609851252</v>
      </c>
      <c r="O924" s="51" t="str">
        <f t="shared" si="637"/>
        <v>&gt;=80%-&lt;100%</v>
      </c>
      <c r="P924" s="50">
        <f t="shared" si="638"/>
        <v>19650</v>
      </c>
      <c r="Q924" s="51">
        <f t="shared" si="639"/>
        <v>0.95830285296269202</v>
      </c>
      <c r="R924" s="57">
        <v>26000</v>
      </c>
      <c r="S924" s="53">
        <v>3640</v>
      </c>
      <c r="T924" s="54">
        <f t="shared" si="640"/>
        <v>0.14000000000000001</v>
      </c>
      <c r="U924" s="54"/>
      <c r="V924" s="53">
        <f t="shared" si="641"/>
        <v>3900</v>
      </c>
      <c r="W924" s="54"/>
    </row>
    <row r="925" spans="1:23" x14ac:dyDescent="0.3">
      <c r="A925" s="8" t="s">
        <v>785</v>
      </c>
      <c r="B925" s="5" t="s">
        <v>786</v>
      </c>
      <c r="C925" s="46" t="s">
        <v>1768</v>
      </c>
      <c r="D925" s="46" t="s">
        <v>1769</v>
      </c>
      <c r="E925" s="46" t="s">
        <v>789</v>
      </c>
      <c r="F925" s="46" t="s">
        <v>311</v>
      </c>
      <c r="G925" s="46" t="s">
        <v>1948</v>
      </c>
      <c r="H925" s="47"/>
      <c r="I925" s="47" t="s">
        <v>1872</v>
      </c>
      <c r="J925" s="48"/>
      <c r="K925" s="45" t="s">
        <v>11</v>
      </c>
      <c r="L925" s="49"/>
      <c r="M925" s="50">
        <v>12350</v>
      </c>
      <c r="N925" s="51">
        <f t="shared" si="636"/>
        <v>2</v>
      </c>
      <c r="O925" s="51" t="str">
        <f t="shared" si="637"/>
        <v>120% equal &amp; above</v>
      </c>
      <c r="P925" s="50">
        <f t="shared" si="638"/>
        <v>13232.142857142857</v>
      </c>
      <c r="Q925" s="51">
        <f t="shared" si="639"/>
        <v>2</v>
      </c>
      <c r="R925" s="57">
        <v>46422.64</v>
      </c>
      <c r="S925" s="53">
        <v>10620</v>
      </c>
      <c r="T925" s="54">
        <f t="shared" si="640"/>
        <v>0.22876768749041415</v>
      </c>
      <c r="U925" s="54"/>
      <c r="V925" s="53">
        <f t="shared" si="641"/>
        <v>11378.571428571428</v>
      </c>
      <c r="W925" s="54"/>
    </row>
    <row r="926" spans="1:23" x14ac:dyDescent="0.3">
      <c r="A926" s="8" t="s">
        <v>374</v>
      </c>
      <c r="B926" s="5" t="s">
        <v>375</v>
      </c>
      <c r="C926" s="46" t="s">
        <v>1427</v>
      </c>
      <c r="D926" s="46" t="s">
        <v>1428</v>
      </c>
      <c r="E926" s="46" t="s">
        <v>311</v>
      </c>
      <c r="F926" s="46" t="s">
        <v>311</v>
      </c>
      <c r="G926" s="46" t="s">
        <v>1900</v>
      </c>
      <c r="H926" s="47"/>
      <c r="I926" s="47" t="s">
        <v>1872</v>
      </c>
      <c r="J926" s="48" t="s">
        <v>11</v>
      </c>
      <c r="K926" s="45"/>
      <c r="L926" s="49">
        <v>46411.666666666664</v>
      </c>
      <c r="M926" s="50">
        <v>26460</v>
      </c>
      <c r="N926" s="51">
        <f t="shared" si="636"/>
        <v>0.57011527274033114</v>
      </c>
      <c r="O926" s="51" t="str">
        <f t="shared" si="637"/>
        <v>&gt;=50%-&lt;80%</v>
      </c>
      <c r="P926" s="50">
        <f t="shared" si="638"/>
        <v>28350</v>
      </c>
      <c r="Q926" s="51">
        <f t="shared" si="639"/>
        <v>0.61083779222178336</v>
      </c>
      <c r="R926" s="57"/>
      <c r="S926" s="53">
        <v>32850</v>
      </c>
      <c r="T926" s="54">
        <f t="shared" si="640"/>
        <v>2</v>
      </c>
      <c r="U926" s="54"/>
      <c r="V926" s="53">
        <f t="shared" si="641"/>
        <v>35196.428571428572</v>
      </c>
      <c r="W926" s="54"/>
    </row>
    <row r="927" spans="1:23" x14ac:dyDescent="0.3">
      <c r="A927" s="8" t="s">
        <v>770</v>
      </c>
      <c r="B927" s="5" t="s">
        <v>771</v>
      </c>
      <c r="C927" s="46" t="s">
        <v>2107</v>
      </c>
      <c r="D927" s="46" t="s">
        <v>193</v>
      </c>
      <c r="E927" s="46" t="s">
        <v>574</v>
      </c>
      <c r="F927" s="46" t="s">
        <v>311</v>
      </c>
      <c r="G927" s="46" t="s">
        <v>1960</v>
      </c>
      <c r="H927" s="47"/>
      <c r="I927" s="47" t="s">
        <v>1872</v>
      </c>
      <c r="J927" s="48" t="s">
        <v>11</v>
      </c>
      <c r="K927" s="45"/>
      <c r="L927" s="49">
        <v>46000</v>
      </c>
      <c r="M927" s="50">
        <v>24020</v>
      </c>
      <c r="N927" s="51">
        <f t="shared" ref="N927:N944" si="642">IFERROR(M927/L927,2)</f>
        <v>0.52217391304347827</v>
      </c>
      <c r="O927" s="51" t="str">
        <f t="shared" ref="O927:O944" si="643">IF(N927&gt;=120%, "120% equal &amp; above", IF(N927&gt;=100%,"&gt;=100%- &lt;120%",IF(N927&gt;=80%,"&gt;=80%-&lt;100%",IF(N927&gt;=50%,"&gt;=50%-&lt;80%",IF(N927&gt;=20%,"&gt;=20%-&lt;50%","&lt;20%")))))</f>
        <v>&gt;=50%-&lt;80%</v>
      </c>
      <c r="P927" s="50">
        <f t="shared" ref="P927:P944" si="644">M927/$B$3*$B$2</f>
        <v>25735.714285714286</v>
      </c>
      <c r="Q927" s="51">
        <f t="shared" ref="Q927:Q944" si="645">IFERROR(P927/L927,2)</f>
        <v>0.55947204968944098</v>
      </c>
      <c r="R927" s="57"/>
      <c r="S927" s="53">
        <v>4990</v>
      </c>
      <c r="T927" s="54">
        <f t="shared" ref="T927:T944" si="646">IFERROR(S927/R927,2)</f>
        <v>2</v>
      </c>
      <c r="U927" s="54"/>
      <c r="V927" s="53">
        <f t="shared" ref="V927:V944" si="647">S927/$B$3*$B$2</f>
        <v>5346.4285714285716</v>
      </c>
      <c r="W927" s="54"/>
    </row>
    <row r="928" spans="1:23" x14ac:dyDescent="0.3">
      <c r="A928" s="8" t="s">
        <v>776</v>
      </c>
      <c r="B928" s="5" t="s">
        <v>777</v>
      </c>
      <c r="C928" s="46" t="s">
        <v>2251</v>
      </c>
      <c r="D928" s="46" t="s">
        <v>2252</v>
      </c>
      <c r="E928" s="46" t="s">
        <v>574</v>
      </c>
      <c r="F928" s="46" t="s">
        <v>311</v>
      </c>
      <c r="G928" s="46" t="s">
        <v>1962</v>
      </c>
      <c r="H928" s="47"/>
      <c r="I928" s="47" t="s">
        <v>1872</v>
      </c>
      <c r="J928" s="48" t="s">
        <v>11</v>
      </c>
      <c r="K928" s="45" t="s">
        <v>11</v>
      </c>
      <c r="L928" s="49">
        <v>20000</v>
      </c>
      <c r="M928" s="50">
        <v>11995</v>
      </c>
      <c r="N928" s="51">
        <f t="shared" si="642"/>
        <v>0.59975000000000001</v>
      </c>
      <c r="O928" s="51" t="str">
        <f t="shared" si="643"/>
        <v>&gt;=50%-&lt;80%</v>
      </c>
      <c r="P928" s="50">
        <f t="shared" si="644"/>
        <v>12851.785714285716</v>
      </c>
      <c r="Q928" s="51">
        <f t="shared" si="645"/>
        <v>0.64258928571428575</v>
      </c>
      <c r="R928" s="57">
        <v>26000</v>
      </c>
      <c r="S928" s="53">
        <v>0</v>
      </c>
      <c r="T928" s="54">
        <f t="shared" si="646"/>
        <v>0</v>
      </c>
      <c r="U928" s="54"/>
      <c r="V928" s="53">
        <f t="shared" si="647"/>
        <v>0</v>
      </c>
      <c r="W928" s="54"/>
    </row>
    <row r="929" spans="1:23" x14ac:dyDescent="0.3">
      <c r="A929" s="8" t="s">
        <v>776</v>
      </c>
      <c r="B929" s="5" t="s">
        <v>777</v>
      </c>
      <c r="C929" s="46" t="s">
        <v>2119</v>
      </c>
      <c r="D929" s="46" t="s">
        <v>2120</v>
      </c>
      <c r="E929" s="46" t="s">
        <v>574</v>
      </c>
      <c r="F929" s="46" t="s">
        <v>311</v>
      </c>
      <c r="G929" s="46" t="s">
        <v>1942</v>
      </c>
      <c r="H929" s="47"/>
      <c r="I929" s="47" t="s">
        <v>1872</v>
      </c>
      <c r="J929" s="48" t="s">
        <v>11</v>
      </c>
      <c r="K929" s="45" t="s">
        <v>11</v>
      </c>
      <c r="L929" s="49">
        <v>20000</v>
      </c>
      <c r="M929" s="50">
        <v>20580</v>
      </c>
      <c r="N929" s="51">
        <f t="shared" si="642"/>
        <v>1.0289999999999999</v>
      </c>
      <c r="O929" s="51" t="str">
        <f t="shared" si="643"/>
        <v>&gt;=100%- &lt;120%</v>
      </c>
      <c r="P929" s="50">
        <f t="shared" si="644"/>
        <v>22050</v>
      </c>
      <c r="Q929" s="51">
        <f t="shared" si="645"/>
        <v>1.1025</v>
      </c>
      <c r="R929" s="57">
        <v>26000</v>
      </c>
      <c r="S929" s="53">
        <v>26405</v>
      </c>
      <c r="T929" s="54">
        <f t="shared" si="646"/>
        <v>1.0155769230769232</v>
      </c>
      <c r="U929" s="54"/>
      <c r="V929" s="53">
        <f t="shared" si="647"/>
        <v>28291.071428571431</v>
      </c>
      <c r="W929" s="54"/>
    </row>
    <row r="930" spans="1:23" x14ac:dyDescent="0.3">
      <c r="A930" s="8" t="s">
        <v>776</v>
      </c>
      <c r="B930" s="5" t="s">
        <v>777</v>
      </c>
      <c r="C930" s="46" t="s">
        <v>2329</v>
      </c>
      <c r="D930" s="46" t="s">
        <v>346</v>
      </c>
      <c r="E930" s="46" t="s">
        <v>574</v>
      </c>
      <c r="F930" s="46" t="s">
        <v>311</v>
      </c>
      <c r="G930" s="46" t="s">
        <v>1962</v>
      </c>
      <c r="H930" s="47"/>
      <c r="I930" s="47" t="s">
        <v>1872</v>
      </c>
      <c r="J930" s="48" t="s">
        <v>11</v>
      </c>
      <c r="K930" s="45" t="s">
        <v>11</v>
      </c>
      <c r="L930" s="49">
        <v>20000</v>
      </c>
      <c r="M930" s="50">
        <v>20405</v>
      </c>
      <c r="N930" s="51">
        <f t="shared" si="642"/>
        <v>1.0202500000000001</v>
      </c>
      <c r="O930" s="51" t="str">
        <f t="shared" si="643"/>
        <v>&gt;=100%- &lt;120%</v>
      </c>
      <c r="P930" s="50">
        <f t="shared" si="644"/>
        <v>21862.5</v>
      </c>
      <c r="Q930" s="51">
        <f t="shared" si="645"/>
        <v>1.0931249999999999</v>
      </c>
      <c r="R930" s="57">
        <v>26000</v>
      </c>
      <c r="S930" s="53">
        <v>0</v>
      </c>
      <c r="T930" s="54">
        <f t="shared" si="646"/>
        <v>0</v>
      </c>
      <c r="U930" s="54"/>
      <c r="V930" s="53">
        <f t="shared" si="647"/>
        <v>0</v>
      </c>
      <c r="W930" s="54"/>
    </row>
    <row r="931" spans="1:23" x14ac:dyDescent="0.3">
      <c r="A931" s="8" t="s">
        <v>776</v>
      </c>
      <c r="B931" s="5" t="s">
        <v>777</v>
      </c>
      <c r="C931" s="46" t="s">
        <v>2128</v>
      </c>
      <c r="D931" s="46" t="s">
        <v>2756</v>
      </c>
      <c r="E931" s="46" t="s">
        <v>574</v>
      </c>
      <c r="F931" s="46" t="s">
        <v>311</v>
      </c>
      <c r="G931" s="46" t="s">
        <v>1945</v>
      </c>
      <c r="H931" s="47"/>
      <c r="I931" s="47" t="s">
        <v>1872</v>
      </c>
      <c r="J931" s="48" t="s">
        <v>11</v>
      </c>
      <c r="K931" s="45" t="s">
        <v>11</v>
      </c>
      <c r="L931" s="49">
        <v>20000</v>
      </c>
      <c r="M931" s="50">
        <v>25370</v>
      </c>
      <c r="N931" s="51">
        <f t="shared" si="642"/>
        <v>1.2685</v>
      </c>
      <c r="O931" s="51" t="str">
        <f t="shared" si="643"/>
        <v>120% equal &amp; above</v>
      </c>
      <c r="P931" s="50">
        <f t="shared" si="644"/>
        <v>27182.142857142855</v>
      </c>
      <c r="Q931" s="51">
        <f t="shared" si="645"/>
        <v>1.3591071428571428</v>
      </c>
      <c r="R931" s="57">
        <v>26000</v>
      </c>
      <c r="S931" s="53">
        <v>15200</v>
      </c>
      <c r="T931" s="54">
        <f t="shared" si="646"/>
        <v>0.58461538461538465</v>
      </c>
      <c r="U931" s="54"/>
      <c r="V931" s="53">
        <f t="shared" si="647"/>
        <v>16285.714285714286</v>
      </c>
      <c r="W931" s="54"/>
    </row>
    <row r="932" spans="1:23" x14ac:dyDescent="0.3">
      <c r="A932" s="8" t="s">
        <v>776</v>
      </c>
      <c r="B932" s="5" t="s">
        <v>777</v>
      </c>
      <c r="C932" s="46" t="s">
        <v>2690</v>
      </c>
      <c r="D932" s="46" t="s">
        <v>46</v>
      </c>
      <c r="E932" s="46" t="s">
        <v>574</v>
      </c>
      <c r="F932" s="46" t="s">
        <v>311</v>
      </c>
      <c r="G932" s="46" t="s">
        <v>1942</v>
      </c>
      <c r="H932" s="47"/>
      <c r="I932" s="47" t="s">
        <v>1872</v>
      </c>
      <c r="J932" s="48" t="s">
        <v>11</v>
      </c>
      <c r="K932" s="45" t="s">
        <v>11</v>
      </c>
      <c r="L932" s="49">
        <v>20000</v>
      </c>
      <c r="M932" s="50">
        <v>27335</v>
      </c>
      <c r="N932" s="51">
        <f t="shared" si="642"/>
        <v>1.3667499999999999</v>
      </c>
      <c r="O932" s="51" t="str">
        <f t="shared" si="643"/>
        <v>120% equal &amp; above</v>
      </c>
      <c r="P932" s="50">
        <f t="shared" si="644"/>
        <v>29287.5</v>
      </c>
      <c r="Q932" s="51">
        <f t="shared" si="645"/>
        <v>1.464375</v>
      </c>
      <c r="R932" s="57">
        <v>26000</v>
      </c>
      <c r="S932" s="53">
        <v>29230</v>
      </c>
      <c r="T932" s="54">
        <f t="shared" si="646"/>
        <v>1.1242307692307691</v>
      </c>
      <c r="U932" s="54"/>
      <c r="V932" s="53">
        <f t="shared" si="647"/>
        <v>31317.857142857141</v>
      </c>
      <c r="W932" s="54"/>
    </row>
    <row r="933" spans="1:23" x14ac:dyDescent="0.3">
      <c r="A933" s="8" t="s">
        <v>776</v>
      </c>
      <c r="B933" s="5" t="s">
        <v>777</v>
      </c>
      <c r="C933" s="46" t="s">
        <v>2442</v>
      </c>
      <c r="D933" s="46" t="s">
        <v>252</v>
      </c>
      <c r="E933" s="46" t="s">
        <v>574</v>
      </c>
      <c r="F933" s="46" t="s">
        <v>311</v>
      </c>
      <c r="G933" s="46" t="s">
        <v>1961</v>
      </c>
      <c r="H933" s="47"/>
      <c r="I933" s="47" t="s">
        <v>1872</v>
      </c>
      <c r="J933" s="48" t="s">
        <v>11</v>
      </c>
      <c r="K933" s="45" t="s">
        <v>11</v>
      </c>
      <c r="L933" s="49">
        <v>20000</v>
      </c>
      <c r="M933" s="50">
        <v>11340</v>
      </c>
      <c r="N933" s="51">
        <f t="shared" si="642"/>
        <v>0.56699999999999995</v>
      </c>
      <c r="O933" s="51" t="str">
        <f t="shared" si="643"/>
        <v>&gt;=50%-&lt;80%</v>
      </c>
      <c r="P933" s="50">
        <f t="shared" si="644"/>
        <v>12150</v>
      </c>
      <c r="Q933" s="51">
        <f t="shared" si="645"/>
        <v>0.60750000000000004</v>
      </c>
      <c r="R933" s="57">
        <v>26000</v>
      </c>
      <c r="S933" s="53">
        <v>0</v>
      </c>
      <c r="T933" s="54">
        <f t="shared" si="646"/>
        <v>0</v>
      </c>
      <c r="U933" s="54"/>
      <c r="V933" s="53">
        <f t="shared" si="647"/>
        <v>0</v>
      </c>
      <c r="W933" s="54"/>
    </row>
    <row r="934" spans="1:23" x14ac:dyDescent="0.3">
      <c r="A934" s="8" t="s">
        <v>776</v>
      </c>
      <c r="B934" s="5" t="s">
        <v>777</v>
      </c>
      <c r="C934" s="46" t="s">
        <v>1583</v>
      </c>
      <c r="D934" s="46" t="s">
        <v>2720</v>
      </c>
      <c r="E934" s="46" t="s">
        <v>574</v>
      </c>
      <c r="F934" s="46" t="s">
        <v>311</v>
      </c>
      <c r="G934" s="46" t="s">
        <v>1945</v>
      </c>
      <c r="H934" s="47"/>
      <c r="I934" s="47" t="s">
        <v>1872</v>
      </c>
      <c r="J934" s="48" t="s">
        <v>11</v>
      </c>
      <c r="K934" s="45" t="s">
        <v>11</v>
      </c>
      <c r="L934" s="49">
        <v>20000</v>
      </c>
      <c r="M934" s="50">
        <v>16800</v>
      </c>
      <c r="N934" s="51">
        <f t="shared" si="642"/>
        <v>0.84</v>
      </c>
      <c r="O934" s="51" t="str">
        <f t="shared" si="643"/>
        <v>&gt;=80%-&lt;100%</v>
      </c>
      <c r="P934" s="50">
        <f t="shared" si="644"/>
        <v>18000</v>
      </c>
      <c r="Q934" s="51">
        <f t="shared" si="645"/>
        <v>0.9</v>
      </c>
      <c r="R934" s="57">
        <v>26000</v>
      </c>
      <c r="S934" s="53">
        <v>0</v>
      </c>
      <c r="T934" s="54">
        <f t="shared" si="646"/>
        <v>0</v>
      </c>
      <c r="U934" s="54"/>
      <c r="V934" s="53">
        <f t="shared" si="647"/>
        <v>0</v>
      </c>
      <c r="W934" s="54"/>
    </row>
    <row r="935" spans="1:23" x14ac:dyDescent="0.3">
      <c r="A935" s="8" t="s">
        <v>776</v>
      </c>
      <c r="B935" s="5" t="s">
        <v>777</v>
      </c>
      <c r="C935" s="46" t="s">
        <v>2512</v>
      </c>
      <c r="D935" s="46" t="s">
        <v>2513</v>
      </c>
      <c r="E935" s="46" t="s">
        <v>574</v>
      </c>
      <c r="F935" s="46" t="s">
        <v>311</v>
      </c>
      <c r="G935" s="46" t="s">
        <v>1961</v>
      </c>
      <c r="H935" s="47"/>
      <c r="I935" s="47" t="s">
        <v>1872</v>
      </c>
      <c r="J935" s="48" t="s">
        <v>11</v>
      </c>
      <c r="K935" s="45" t="s">
        <v>11</v>
      </c>
      <c r="L935" s="49">
        <v>20000</v>
      </c>
      <c r="M935" s="50">
        <v>4540</v>
      </c>
      <c r="N935" s="51">
        <f t="shared" si="642"/>
        <v>0.22700000000000001</v>
      </c>
      <c r="O935" s="51" t="str">
        <f t="shared" si="643"/>
        <v>&gt;=20%-&lt;50%</v>
      </c>
      <c r="P935" s="50">
        <f t="shared" si="644"/>
        <v>4864.2857142857138</v>
      </c>
      <c r="Q935" s="51">
        <f t="shared" si="645"/>
        <v>0.24321428571428569</v>
      </c>
      <c r="R935" s="57">
        <v>26000</v>
      </c>
      <c r="S935" s="53">
        <v>0</v>
      </c>
      <c r="T935" s="54">
        <f t="shared" si="646"/>
        <v>0</v>
      </c>
      <c r="U935" s="54"/>
      <c r="V935" s="53">
        <f t="shared" si="647"/>
        <v>0</v>
      </c>
      <c r="W935" s="54"/>
    </row>
    <row r="936" spans="1:23" x14ac:dyDescent="0.3">
      <c r="A936" s="8" t="s">
        <v>776</v>
      </c>
      <c r="B936" s="5" t="s">
        <v>777</v>
      </c>
      <c r="C936" s="46" t="s">
        <v>2397</v>
      </c>
      <c r="D936" s="46" t="s">
        <v>2398</v>
      </c>
      <c r="E936" s="46" t="s">
        <v>574</v>
      </c>
      <c r="F936" s="46" t="s">
        <v>311</v>
      </c>
      <c r="G936" s="46" t="s">
        <v>1961</v>
      </c>
      <c r="H936" s="47"/>
      <c r="I936" s="47" t="s">
        <v>1872</v>
      </c>
      <c r="J936" s="48" t="s">
        <v>11</v>
      </c>
      <c r="K936" s="45" t="s">
        <v>11</v>
      </c>
      <c r="L936" s="49">
        <v>20000</v>
      </c>
      <c r="M936" s="50">
        <v>7040</v>
      </c>
      <c r="N936" s="51">
        <f t="shared" si="642"/>
        <v>0.35199999999999998</v>
      </c>
      <c r="O936" s="51" t="str">
        <f t="shared" si="643"/>
        <v>&gt;=20%-&lt;50%</v>
      </c>
      <c r="P936" s="50">
        <f t="shared" si="644"/>
        <v>7542.8571428571422</v>
      </c>
      <c r="Q936" s="51">
        <f t="shared" si="645"/>
        <v>0.37714285714285711</v>
      </c>
      <c r="R936" s="57">
        <v>26000</v>
      </c>
      <c r="S936" s="53">
        <v>0</v>
      </c>
      <c r="T936" s="54">
        <f t="shared" si="646"/>
        <v>0</v>
      </c>
      <c r="U936" s="54"/>
      <c r="V936" s="53">
        <f t="shared" si="647"/>
        <v>0</v>
      </c>
      <c r="W936" s="54"/>
    </row>
    <row r="937" spans="1:23" x14ac:dyDescent="0.3">
      <c r="A937" s="8" t="s">
        <v>776</v>
      </c>
      <c r="B937" s="5" t="s">
        <v>777</v>
      </c>
      <c r="C937" s="46" t="s">
        <v>2384</v>
      </c>
      <c r="D937" s="46" t="s">
        <v>219</v>
      </c>
      <c r="E937" s="46" t="s">
        <v>574</v>
      </c>
      <c r="F937" s="46" t="s">
        <v>311</v>
      </c>
      <c r="G937" s="46" t="s">
        <v>1944</v>
      </c>
      <c r="H937" s="47"/>
      <c r="I937" s="47" t="s">
        <v>1872</v>
      </c>
      <c r="J937" s="48" t="s">
        <v>11</v>
      </c>
      <c r="K937" s="45" t="s">
        <v>11</v>
      </c>
      <c r="L937" s="49">
        <v>20000</v>
      </c>
      <c r="M937" s="50">
        <v>5915</v>
      </c>
      <c r="N937" s="51">
        <f t="shared" si="642"/>
        <v>0.29575000000000001</v>
      </c>
      <c r="O937" s="51" t="str">
        <f t="shared" si="643"/>
        <v>&gt;=20%-&lt;50%</v>
      </c>
      <c r="P937" s="50">
        <f t="shared" si="644"/>
        <v>6337.5</v>
      </c>
      <c r="Q937" s="51">
        <f t="shared" si="645"/>
        <v>0.31687500000000002</v>
      </c>
      <c r="R937" s="57">
        <v>26000</v>
      </c>
      <c r="S937" s="53">
        <v>0</v>
      </c>
      <c r="T937" s="54">
        <f t="shared" si="646"/>
        <v>0</v>
      </c>
      <c r="U937" s="54"/>
      <c r="V937" s="53">
        <f t="shared" si="647"/>
        <v>0</v>
      </c>
      <c r="W937" s="54"/>
    </row>
    <row r="938" spans="1:23" x14ac:dyDescent="0.3">
      <c r="A938" s="8" t="s">
        <v>571</v>
      </c>
      <c r="B938" s="5" t="s">
        <v>572</v>
      </c>
      <c r="C938" s="46" t="s">
        <v>2328</v>
      </c>
      <c r="D938" s="46" t="s">
        <v>132</v>
      </c>
      <c r="E938" s="46" t="s">
        <v>574</v>
      </c>
      <c r="F938" s="46" t="s">
        <v>311</v>
      </c>
      <c r="G938" s="46" t="s">
        <v>1883</v>
      </c>
      <c r="H938" s="47"/>
      <c r="I938" s="47" t="s">
        <v>1872</v>
      </c>
      <c r="J938" s="48" t="s">
        <v>11</v>
      </c>
      <c r="K938" s="45" t="s">
        <v>11</v>
      </c>
      <c r="L938" s="49">
        <v>20000</v>
      </c>
      <c r="M938" s="50">
        <v>4545</v>
      </c>
      <c r="N938" s="51">
        <f t="shared" si="642"/>
        <v>0.22725000000000001</v>
      </c>
      <c r="O938" s="51" t="str">
        <f t="shared" si="643"/>
        <v>&gt;=20%-&lt;50%</v>
      </c>
      <c r="P938" s="50">
        <f t="shared" si="644"/>
        <v>4869.6428571428578</v>
      </c>
      <c r="Q938" s="51">
        <f t="shared" si="645"/>
        <v>0.2434821428571429</v>
      </c>
      <c r="R938" s="57">
        <v>26000</v>
      </c>
      <c r="S938" s="53">
        <v>0</v>
      </c>
      <c r="T938" s="54">
        <f t="shared" si="646"/>
        <v>0</v>
      </c>
      <c r="U938" s="54"/>
      <c r="V938" s="53">
        <f t="shared" si="647"/>
        <v>0</v>
      </c>
      <c r="W938" s="54"/>
    </row>
    <row r="939" spans="1:23" x14ac:dyDescent="0.3">
      <c r="A939" s="8" t="s">
        <v>469</v>
      </c>
      <c r="B939" s="5" t="s">
        <v>470</v>
      </c>
      <c r="C939" s="46" t="s">
        <v>567</v>
      </c>
      <c r="D939" s="46" t="s">
        <v>568</v>
      </c>
      <c r="E939" s="46" t="s">
        <v>473</v>
      </c>
      <c r="F939" s="46" t="s">
        <v>311</v>
      </c>
      <c r="G939" s="46" t="s">
        <v>1913</v>
      </c>
      <c r="H939" s="47"/>
      <c r="I939" s="47" t="s">
        <v>1872</v>
      </c>
      <c r="J939" s="48" t="s">
        <v>11</v>
      </c>
      <c r="K939" s="45"/>
      <c r="L939" s="49">
        <v>45957.25</v>
      </c>
      <c r="M939" s="50">
        <v>38190</v>
      </c>
      <c r="N939" s="51">
        <f t="shared" si="642"/>
        <v>0.83098966974742827</v>
      </c>
      <c r="O939" s="51" t="str">
        <f t="shared" si="643"/>
        <v>&gt;=80%-&lt;100%</v>
      </c>
      <c r="P939" s="50">
        <f t="shared" si="644"/>
        <v>40917.857142857138</v>
      </c>
      <c r="Q939" s="51">
        <f t="shared" si="645"/>
        <v>0.89034607472938732</v>
      </c>
      <c r="R939" s="57"/>
      <c r="S939" s="53">
        <v>0</v>
      </c>
      <c r="T939" s="54">
        <f t="shared" si="646"/>
        <v>2</v>
      </c>
      <c r="U939" s="54"/>
      <c r="V939" s="53">
        <f t="shared" si="647"/>
        <v>0</v>
      </c>
      <c r="W939" s="54"/>
    </row>
    <row r="940" spans="1:23" x14ac:dyDescent="0.3">
      <c r="A940" s="8" t="s">
        <v>701</v>
      </c>
      <c r="B940" s="5" t="s">
        <v>300</v>
      </c>
      <c r="C940" s="46" t="s">
        <v>735</v>
      </c>
      <c r="D940" s="46" t="s">
        <v>20</v>
      </c>
      <c r="E940" s="46" t="s">
        <v>473</v>
      </c>
      <c r="F940" s="46" t="s">
        <v>311</v>
      </c>
      <c r="G940" s="46" t="s">
        <v>2767</v>
      </c>
      <c r="H940" s="47"/>
      <c r="I940" s="47" t="s">
        <v>1872</v>
      </c>
      <c r="J940" s="48" t="s">
        <v>11</v>
      </c>
      <c r="K940" s="45"/>
      <c r="L940" s="49">
        <v>45862.875</v>
      </c>
      <c r="M940" s="50">
        <v>28210</v>
      </c>
      <c r="N940" s="51">
        <f t="shared" si="642"/>
        <v>0.61509445275726826</v>
      </c>
      <c r="O940" s="51" t="str">
        <f t="shared" si="643"/>
        <v>&gt;=50%-&lt;80%</v>
      </c>
      <c r="P940" s="50">
        <f t="shared" si="644"/>
        <v>30225</v>
      </c>
      <c r="Q940" s="51">
        <f t="shared" si="645"/>
        <v>0.65902977081135883</v>
      </c>
      <c r="R940" s="57"/>
      <c r="S940" s="53">
        <v>21980</v>
      </c>
      <c r="T940" s="54">
        <f t="shared" si="646"/>
        <v>2</v>
      </c>
      <c r="U940" s="54"/>
      <c r="V940" s="53">
        <f t="shared" si="647"/>
        <v>23550</v>
      </c>
      <c r="W940" s="54"/>
    </row>
    <row r="941" spans="1:23" x14ac:dyDescent="0.3">
      <c r="A941" s="8" t="s">
        <v>307</v>
      </c>
      <c r="B941" s="5" t="s">
        <v>308</v>
      </c>
      <c r="C941" s="46" t="s">
        <v>1990</v>
      </c>
      <c r="D941" s="46" t="s">
        <v>1991</v>
      </c>
      <c r="E941" s="46" t="s">
        <v>310</v>
      </c>
      <c r="F941" s="46" t="s">
        <v>311</v>
      </c>
      <c r="G941" s="46" t="s">
        <v>1894</v>
      </c>
      <c r="H941" s="47"/>
      <c r="I941" s="47" t="s">
        <v>1872</v>
      </c>
      <c r="J941" s="48" t="s">
        <v>11</v>
      </c>
      <c r="K941" s="45"/>
      <c r="L941" s="49">
        <v>45430.200000000004</v>
      </c>
      <c r="M941" s="50">
        <v>61850</v>
      </c>
      <c r="N941" s="51">
        <f t="shared" si="642"/>
        <v>1.3614291814695949</v>
      </c>
      <c r="O941" s="51" t="str">
        <f t="shared" si="643"/>
        <v>120% equal &amp; above</v>
      </c>
      <c r="P941" s="50">
        <f t="shared" si="644"/>
        <v>66267.857142857145</v>
      </c>
      <c r="Q941" s="51">
        <f t="shared" si="645"/>
        <v>1.4586741230031375</v>
      </c>
      <c r="R941" s="57"/>
      <c r="S941" s="53">
        <v>10210</v>
      </c>
      <c r="T941" s="54">
        <f t="shared" si="646"/>
        <v>2</v>
      </c>
      <c r="U941" s="54"/>
      <c r="V941" s="53">
        <f t="shared" si="647"/>
        <v>10939.285714285716</v>
      </c>
      <c r="W941" s="54"/>
    </row>
    <row r="942" spans="1:23" x14ac:dyDescent="0.3">
      <c r="A942" s="8" t="s">
        <v>685</v>
      </c>
      <c r="B942" s="5" t="s">
        <v>686</v>
      </c>
      <c r="C942" s="46" t="s">
        <v>1279</v>
      </c>
      <c r="D942" s="46" t="s">
        <v>1280</v>
      </c>
      <c r="E942" s="46" t="s">
        <v>311</v>
      </c>
      <c r="F942" s="46" t="s">
        <v>311</v>
      </c>
      <c r="G942" s="46" t="s">
        <v>1932</v>
      </c>
      <c r="H942" s="47"/>
      <c r="I942" s="47" t="s">
        <v>1872</v>
      </c>
      <c r="J942" s="48" t="s">
        <v>11</v>
      </c>
      <c r="K942" s="45"/>
      <c r="L942" s="49">
        <v>45300</v>
      </c>
      <c r="M942" s="50">
        <v>39560</v>
      </c>
      <c r="N942" s="51">
        <f t="shared" si="642"/>
        <v>0.87328918322295801</v>
      </c>
      <c r="O942" s="51" t="str">
        <f t="shared" si="643"/>
        <v>&gt;=80%-&lt;100%</v>
      </c>
      <c r="P942" s="50">
        <f t="shared" si="644"/>
        <v>42385.71428571429</v>
      </c>
      <c r="Q942" s="51">
        <f t="shared" si="645"/>
        <v>0.93566698202459797</v>
      </c>
      <c r="R942" s="57"/>
      <c r="S942" s="53">
        <v>4050</v>
      </c>
      <c r="T942" s="54">
        <f t="shared" si="646"/>
        <v>2</v>
      </c>
      <c r="U942" s="54"/>
      <c r="V942" s="53">
        <f t="shared" si="647"/>
        <v>4339.2857142857138</v>
      </c>
      <c r="W942" s="54"/>
    </row>
    <row r="943" spans="1:23" x14ac:dyDescent="0.3">
      <c r="A943" s="8" t="s">
        <v>701</v>
      </c>
      <c r="B943" s="5" t="s">
        <v>300</v>
      </c>
      <c r="C943" s="46" t="s">
        <v>1255</v>
      </c>
      <c r="D943" s="46" t="s">
        <v>1256</v>
      </c>
      <c r="E943" s="46" t="s">
        <v>473</v>
      </c>
      <c r="F943" s="46" t="s">
        <v>311</v>
      </c>
      <c r="G943" s="46" t="s">
        <v>2766</v>
      </c>
      <c r="H943" s="47"/>
      <c r="I943" s="47" t="s">
        <v>1872</v>
      </c>
      <c r="J943" s="48" t="s">
        <v>11</v>
      </c>
      <c r="K943" s="45"/>
      <c r="L943" s="49">
        <v>45077.724999999999</v>
      </c>
      <c r="M943" s="50">
        <v>41790</v>
      </c>
      <c r="N943" s="51">
        <f t="shared" si="642"/>
        <v>0.9270654186740791</v>
      </c>
      <c r="O943" s="51" t="str">
        <f t="shared" si="643"/>
        <v>&gt;=80%-&lt;100%</v>
      </c>
      <c r="P943" s="50">
        <f t="shared" si="644"/>
        <v>44775</v>
      </c>
      <c r="Q943" s="51">
        <f t="shared" si="645"/>
        <v>0.99328437715079898</v>
      </c>
      <c r="R943" s="57"/>
      <c r="S943" s="53">
        <v>0</v>
      </c>
      <c r="T943" s="54">
        <f t="shared" si="646"/>
        <v>2</v>
      </c>
      <c r="U943" s="54"/>
      <c r="V943" s="53">
        <f t="shared" si="647"/>
        <v>0</v>
      </c>
      <c r="W943" s="54"/>
    </row>
    <row r="944" spans="1:23" x14ac:dyDescent="0.3">
      <c r="A944" s="8" t="s">
        <v>324</v>
      </c>
      <c r="B944" s="5" t="s">
        <v>325</v>
      </c>
      <c r="C944" s="46" t="s">
        <v>1537</v>
      </c>
      <c r="D944" s="46" t="s">
        <v>1538</v>
      </c>
      <c r="E944" s="46" t="s">
        <v>310</v>
      </c>
      <c r="F944" s="46" t="s">
        <v>311</v>
      </c>
      <c r="G944" s="46" t="s">
        <v>1896</v>
      </c>
      <c r="H944" s="47"/>
      <c r="I944" s="47" t="s">
        <v>1872</v>
      </c>
      <c r="J944" s="48" t="s">
        <v>11</v>
      </c>
      <c r="K944" s="45"/>
      <c r="L944" s="49">
        <v>45000</v>
      </c>
      <c r="M944" s="50">
        <v>104590</v>
      </c>
      <c r="N944" s="51">
        <f t="shared" si="642"/>
        <v>2.3242222222222222</v>
      </c>
      <c r="O944" s="51" t="str">
        <f t="shared" si="643"/>
        <v>120% equal &amp; above</v>
      </c>
      <c r="P944" s="50">
        <f t="shared" si="644"/>
        <v>112060.71428571428</v>
      </c>
      <c r="Q944" s="51">
        <f t="shared" si="645"/>
        <v>2.4902380952380949</v>
      </c>
      <c r="R944" s="57"/>
      <c r="S944" s="53">
        <v>10930</v>
      </c>
      <c r="T944" s="54">
        <f t="shared" si="646"/>
        <v>2</v>
      </c>
      <c r="U944" s="54"/>
      <c r="V944" s="53">
        <f t="shared" si="647"/>
        <v>11710.714285714284</v>
      </c>
      <c r="W944" s="54"/>
    </row>
    <row r="945" spans="1:23" x14ac:dyDescent="0.3">
      <c r="A945" s="8" t="s">
        <v>307</v>
      </c>
      <c r="B945" s="5" t="s">
        <v>308</v>
      </c>
      <c r="C945" s="46" t="s">
        <v>2356</v>
      </c>
      <c r="D945" s="46" t="s">
        <v>2357</v>
      </c>
      <c r="E945" s="46" t="s">
        <v>310</v>
      </c>
      <c r="F945" s="46" t="s">
        <v>311</v>
      </c>
      <c r="G945" s="46" t="s">
        <v>1891</v>
      </c>
      <c r="H945" s="47"/>
      <c r="I945" s="47" t="s">
        <v>1872</v>
      </c>
      <c r="J945" s="48" t="s">
        <v>11</v>
      </c>
      <c r="K945" s="45"/>
      <c r="L945" s="49">
        <v>45000</v>
      </c>
      <c r="M945" s="50">
        <v>7830</v>
      </c>
      <c r="N945" s="51">
        <f t="shared" ref="N945:N961" si="648">IFERROR(M945/L945,2)</f>
        <v>0.17399999999999999</v>
      </c>
      <c r="O945" s="51" t="str">
        <f t="shared" ref="O945:O961" si="649">IF(N945&gt;=120%, "120% equal &amp; above", IF(N945&gt;=100%,"&gt;=100%- &lt;120%",IF(N945&gt;=80%,"&gt;=80%-&lt;100%",IF(N945&gt;=50%,"&gt;=50%-&lt;80%",IF(N945&gt;=20%,"&gt;=20%-&lt;50%","&lt;20%")))))</f>
        <v>&lt;20%</v>
      </c>
      <c r="P945" s="50">
        <f t="shared" ref="P945:P961" si="650">M945/$B$3*$B$2</f>
        <v>8389.2857142857156</v>
      </c>
      <c r="Q945" s="51">
        <f t="shared" ref="Q945:Q961" si="651">IFERROR(P945/L945,2)</f>
        <v>0.18642857142857147</v>
      </c>
      <c r="R945" s="57"/>
      <c r="S945" s="53">
        <v>0</v>
      </c>
      <c r="T945" s="54">
        <f t="shared" ref="T945:T961" si="652">IFERROR(S945/R945,2)</f>
        <v>2</v>
      </c>
      <c r="U945" s="54"/>
      <c r="V945" s="53">
        <f t="shared" ref="V945:V961" si="653">S945/$B$3*$B$2</f>
        <v>0</v>
      </c>
      <c r="W945" s="54"/>
    </row>
    <row r="946" spans="1:23" x14ac:dyDescent="0.3">
      <c r="A946" s="8" t="s">
        <v>776</v>
      </c>
      <c r="B946" s="5" t="s">
        <v>777</v>
      </c>
      <c r="C946" s="46" t="s">
        <v>1332</v>
      </c>
      <c r="D946" s="46" t="s">
        <v>1333</v>
      </c>
      <c r="E946" s="46" t="s">
        <v>574</v>
      </c>
      <c r="F946" s="46" t="s">
        <v>311</v>
      </c>
      <c r="G946" s="46" t="s">
        <v>1943</v>
      </c>
      <c r="H946" s="47"/>
      <c r="I946" s="47" t="s">
        <v>1872</v>
      </c>
      <c r="J946" s="48" t="s">
        <v>11</v>
      </c>
      <c r="K946" s="45"/>
      <c r="L946" s="49">
        <v>45000</v>
      </c>
      <c r="M946" s="50">
        <v>36090</v>
      </c>
      <c r="N946" s="51">
        <f t="shared" si="648"/>
        <v>0.80200000000000005</v>
      </c>
      <c r="O946" s="51" t="str">
        <f t="shared" si="649"/>
        <v>&gt;=80%-&lt;100%</v>
      </c>
      <c r="P946" s="50">
        <f t="shared" si="650"/>
        <v>38667.857142857138</v>
      </c>
      <c r="Q946" s="51">
        <f t="shared" si="651"/>
        <v>0.85928571428571421</v>
      </c>
      <c r="R946" s="57"/>
      <c r="S946" s="53">
        <v>0</v>
      </c>
      <c r="T946" s="54">
        <f t="shared" si="652"/>
        <v>2</v>
      </c>
      <c r="U946" s="54"/>
      <c r="V946" s="53">
        <f t="shared" si="653"/>
        <v>0</v>
      </c>
      <c r="W946" s="54"/>
    </row>
    <row r="947" spans="1:23" x14ac:dyDescent="0.3">
      <c r="A947" s="8" t="s">
        <v>428</v>
      </c>
      <c r="B947" s="5" t="s">
        <v>429</v>
      </c>
      <c r="C947" s="46" t="s">
        <v>1138</v>
      </c>
      <c r="D947" s="46" t="s">
        <v>1139</v>
      </c>
      <c r="E947" s="46" t="s">
        <v>310</v>
      </c>
      <c r="F947" s="46" t="s">
        <v>311</v>
      </c>
      <c r="G947" s="46" t="s">
        <v>1959</v>
      </c>
      <c r="H947" s="47"/>
      <c r="I947" s="47" t="s">
        <v>1872</v>
      </c>
      <c r="J947" s="48" t="s">
        <v>11</v>
      </c>
      <c r="K947" s="45"/>
      <c r="L947" s="49">
        <v>45000</v>
      </c>
      <c r="M947" s="50">
        <v>67510</v>
      </c>
      <c r="N947" s="51">
        <f t="shared" si="648"/>
        <v>1.5002222222222221</v>
      </c>
      <c r="O947" s="51" t="str">
        <f t="shared" si="649"/>
        <v>120% equal &amp; above</v>
      </c>
      <c r="P947" s="50">
        <f t="shared" si="650"/>
        <v>72332.142857142855</v>
      </c>
      <c r="Q947" s="51">
        <f t="shared" si="651"/>
        <v>1.6073809523809524</v>
      </c>
      <c r="R947" s="57"/>
      <c r="S947" s="53">
        <v>0</v>
      </c>
      <c r="T947" s="54">
        <f t="shared" si="652"/>
        <v>2</v>
      </c>
      <c r="U947" s="54"/>
      <c r="V947" s="53">
        <f t="shared" si="653"/>
        <v>0</v>
      </c>
      <c r="W947" s="54"/>
    </row>
    <row r="948" spans="1:23" x14ac:dyDescent="0.3">
      <c r="A948" s="8" t="s">
        <v>307</v>
      </c>
      <c r="B948" s="5" t="s">
        <v>308</v>
      </c>
      <c r="C948" s="46" t="s">
        <v>321</v>
      </c>
      <c r="D948" s="46" t="s">
        <v>57</v>
      </c>
      <c r="E948" s="46" t="s">
        <v>310</v>
      </c>
      <c r="F948" s="46" t="s">
        <v>311</v>
      </c>
      <c r="G948" s="46" t="s">
        <v>1892</v>
      </c>
      <c r="H948" s="47"/>
      <c r="I948" s="47" t="s">
        <v>1872</v>
      </c>
      <c r="J948" s="48" t="s">
        <v>11</v>
      </c>
      <c r="K948" s="45"/>
      <c r="L948" s="49">
        <v>45000</v>
      </c>
      <c r="M948" s="50">
        <v>19880</v>
      </c>
      <c r="N948" s="51">
        <f t="shared" si="648"/>
        <v>0.44177777777777777</v>
      </c>
      <c r="O948" s="51" t="str">
        <f t="shared" si="649"/>
        <v>&gt;=20%-&lt;50%</v>
      </c>
      <c r="P948" s="50">
        <f t="shared" si="650"/>
        <v>21300</v>
      </c>
      <c r="Q948" s="51">
        <f t="shared" si="651"/>
        <v>0.47333333333333333</v>
      </c>
      <c r="R948" s="57"/>
      <c r="S948" s="53">
        <v>16030</v>
      </c>
      <c r="T948" s="54">
        <f t="shared" si="652"/>
        <v>2</v>
      </c>
      <c r="U948" s="54"/>
      <c r="V948" s="53">
        <f t="shared" si="653"/>
        <v>17175</v>
      </c>
      <c r="W948" s="54"/>
    </row>
    <row r="949" spans="1:23" x14ac:dyDescent="0.3">
      <c r="A949" s="8" t="s">
        <v>307</v>
      </c>
      <c r="B949" s="5" t="s">
        <v>308</v>
      </c>
      <c r="C949" s="46" t="s">
        <v>1999</v>
      </c>
      <c r="D949" s="46" t="s">
        <v>2000</v>
      </c>
      <c r="E949" s="46" t="s">
        <v>310</v>
      </c>
      <c r="F949" s="46" t="s">
        <v>311</v>
      </c>
      <c r="G949" s="46" t="s">
        <v>1895</v>
      </c>
      <c r="H949" s="47"/>
      <c r="I949" s="47" t="s">
        <v>1872</v>
      </c>
      <c r="J949" s="48" t="s">
        <v>11</v>
      </c>
      <c r="K949" s="45"/>
      <c r="L949" s="49">
        <v>45000</v>
      </c>
      <c r="M949" s="50">
        <v>34990</v>
      </c>
      <c r="N949" s="51">
        <f t="shared" si="648"/>
        <v>0.77755555555555556</v>
      </c>
      <c r="O949" s="51" t="str">
        <f t="shared" si="649"/>
        <v>&gt;=50%-&lt;80%</v>
      </c>
      <c r="P949" s="50">
        <f t="shared" si="650"/>
        <v>37489.28571428571</v>
      </c>
      <c r="Q949" s="51">
        <f t="shared" si="651"/>
        <v>0.833095238095238</v>
      </c>
      <c r="R949" s="57"/>
      <c r="S949" s="53">
        <v>0</v>
      </c>
      <c r="T949" s="54">
        <f t="shared" si="652"/>
        <v>2</v>
      </c>
      <c r="U949" s="54"/>
      <c r="V949" s="53">
        <f t="shared" si="653"/>
        <v>0</v>
      </c>
      <c r="W949" s="54"/>
    </row>
    <row r="950" spans="1:23" x14ac:dyDescent="0.3">
      <c r="A950" s="8" t="s">
        <v>776</v>
      </c>
      <c r="B950" s="5" t="s">
        <v>777</v>
      </c>
      <c r="C950" s="46" t="s">
        <v>2324</v>
      </c>
      <c r="D950" s="46" t="s">
        <v>2325</v>
      </c>
      <c r="E950" s="46" t="s">
        <v>574</v>
      </c>
      <c r="F950" s="46" t="s">
        <v>311</v>
      </c>
      <c r="G950" s="46" t="s">
        <v>1942</v>
      </c>
      <c r="H950" s="47"/>
      <c r="I950" s="47" t="s">
        <v>1872</v>
      </c>
      <c r="J950" s="48" t="s">
        <v>11</v>
      </c>
      <c r="K950" s="45"/>
      <c r="L950" s="49">
        <v>45000</v>
      </c>
      <c r="M950" s="50">
        <v>26990</v>
      </c>
      <c r="N950" s="51">
        <f t="shared" si="648"/>
        <v>0.59977777777777774</v>
      </c>
      <c r="O950" s="51" t="str">
        <f t="shared" si="649"/>
        <v>&gt;=50%-&lt;80%</v>
      </c>
      <c r="P950" s="50">
        <f t="shared" si="650"/>
        <v>28917.857142857145</v>
      </c>
      <c r="Q950" s="51">
        <f t="shared" si="651"/>
        <v>0.64261904761904765</v>
      </c>
      <c r="R950" s="57"/>
      <c r="S950" s="53">
        <v>0</v>
      </c>
      <c r="T950" s="54">
        <f t="shared" si="652"/>
        <v>2</v>
      </c>
      <c r="U950" s="54"/>
      <c r="V950" s="53">
        <f t="shared" si="653"/>
        <v>0</v>
      </c>
      <c r="W950" s="54"/>
    </row>
    <row r="951" spans="1:23" x14ac:dyDescent="0.3">
      <c r="A951" s="8" t="s">
        <v>415</v>
      </c>
      <c r="B951" s="5" t="s">
        <v>416</v>
      </c>
      <c r="C951" s="46" t="s">
        <v>938</v>
      </c>
      <c r="D951" s="46" t="s">
        <v>939</v>
      </c>
      <c r="E951" s="46" t="s">
        <v>310</v>
      </c>
      <c r="F951" s="46" t="s">
        <v>311</v>
      </c>
      <c r="G951" s="46" t="s">
        <v>1905</v>
      </c>
      <c r="H951" s="47"/>
      <c r="I951" s="47" t="s">
        <v>1872</v>
      </c>
      <c r="J951" s="48" t="s">
        <v>11</v>
      </c>
      <c r="K951" s="45"/>
      <c r="L951" s="49">
        <v>45000</v>
      </c>
      <c r="M951" s="50">
        <v>26810</v>
      </c>
      <c r="N951" s="51">
        <f t="shared" si="648"/>
        <v>0.59577777777777774</v>
      </c>
      <c r="O951" s="51" t="str">
        <f t="shared" si="649"/>
        <v>&gt;=50%-&lt;80%</v>
      </c>
      <c r="P951" s="50">
        <f t="shared" si="650"/>
        <v>28725</v>
      </c>
      <c r="Q951" s="51">
        <f t="shared" si="651"/>
        <v>0.63833333333333331</v>
      </c>
      <c r="R951" s="57"/>
      <c r="S951" s="53">
        <v>0</v>
      </c>
      <c r="T951" s="54">
        <f t="shared" si="652"/>
        <v>2</v>
      </c>
      <c r="U951" s="54"/>
      <c r="V951" s="53">
        <f t="shared" si="653"/>
        <v>0</v>
      </c>
      <c r="W951" s="54"/>
    </row>
    <row r="952" spans="1:23" x14ac:dyDescent="0.3">
      <c r="A952" s="8" t="s">
        <v>307</v>
      </c>
      <c r="B952" s="5" t="s">
        <v>308</v>
      </c>
      <c r="C952" s="46" t="s">
        <v>2373</v>
      </c>
      <c r="D952" s="46" t="s">
        <v>2374</v>
      </c>
      <c r="E952" s="46" t="s">
        <v>310</v>
      </c>
      <c r="F952" s="46" t="s">
        <v>311</v>
      </c>
      <c r="G952" s="46" t="s">
        <v>1895</v>
      </c>
      <c r="H952" s="47"/>
      <c r="I952" s="47" t="s">
        <v>1872</v>
      </c>
      <c r="J952" s="48" t="s">
        <v>11</v>
      </c>
      <c r="K952" s="45"/>
      <c r="L952" s="49">
        <v>45000</v>
      </c>
      <c r="M952" s="50">
        <v>77725</v>
      </c>
      <c r="N952" s="51">
        <f t="shared" si="648"/>
        <v>1.7272222222222222</v>
      </c>
      <c r="O952" s="51" t="str">
        <f t="shared" si="649"/>
        <v>120% equal &amp; above</v>
      </c>
      <c r="P952" s="50">
        <f t="shared" si="650"/>
        <v>83276.785714285725</v>
      </c>
      <c r="Q952" s="51">
        <f t="shared" si="651"/>
        <v>1.8505952380952384</v>
      </c>
      <c r="R952" s="57"/>
      <c r="S952" s="53">
        <v>27550</v>
      </c>
      <c r="T952" s="54">
        <f t="shared" si="652"/>
        <v>2</v>
      </c>
      <c r="U952" s="54"/>
      <c r="V952" s="53">
        <f t="shared" si="653"/>
        <v>29517.857142857145</v>
      </c>
      <c r="W952" s="54"/>
    </row>
    <row r="953" spans="1:23" x14ac:dyDescent="0.3">
      <c r="A953" s="8" t="s">
        <v>324</v>
      </c>
      <c r="B953" s="5" t="s">
        <v>325</v>
      </c>
      <c r="C953" s="46" t="s">
        <v>990</v>
      </c>
      <c r="D953" s="46" t="s">
        <v>991</v>
      </c>
      <c r="E953" s="46" t="s">
        <v>310</v>
      </c>
      <c r="F953" s="46" t="s">
        <v>311</v>
      </c>
      <c r="G953" s="46" t="s">
        <v>1896</v>
      </c>
      <c r="H953" s="47"/>
      <c r="I953" s="47" t="s">
        <v>1872</v>
      </c>
      <c r="J953" s="48" t="s">
        <v>11</v>
      </c>
      <c r="K953" s="45"/>
      <c r="L953" s="49">
        <v>45000</v>
      </c>
      <c r="M953" s="50">
        <v>53650</v>
      </c>
      <c r="N953" s="51">
        <f t="shared" si="648"/>
        <v>1.1922222222222223</v>
      </c>
      <c r="O953" s="51" t="str">
        <f t="shared" si="649"/>
        <v>&gt;=100%- &lt;120%</v>
      </c>
      <c r="P953" s="50">
        <f t="shared" si="650"/>
        <v>57482.142857142862</v>
      </c>
      <c r="Q953" s="51">
        <f t="shared" si="651"/>
        <v>1.2773809523809525</v>
      </c>
      <c r="R953" s="57"/>
      <c r="S953" s="53">
        <v>0</v>
      </c>
      <c r="T953" s="54">
        <f t="shared" si="652"/>
        <v>2</v>
      </c>
      <c r="U953" s="54"/>
      <c r="V953" s="53">
        <f t="shared" si="653"/>
        <v>0</v>
      </c>
      <c r="W953" s="54"/>
    </row>
    <row r="954" spans="1:23" x14ac:dyDescent="0.3">
      <c r="A954" s="8" t="s">
        <v>770</v>
      </c>
      <c r="B954" s="5" t="s">
        <v>771</v>
      </c>
      <c r="C954" s="46" t="s">
        <v>2316</v>
      </c>
      <c r="D954" s="46" t="s">
        <v>2317</v>
      </c>
      <c r="E954" s="46" t="s">
        <v>574</v>
      </c>
      <c r="F954" s="46" t="s">
        <v>311</v>
      </c>
      <c r="G954" s="46" t="s">
        <v>1960</v>
      </c>
      <c r="H954" s="47"/>
      <c r="I954" s="47" t="s">
        <v>1872</v>
      </c>
      <c r="J954" s="48" t="s">
        <v>11</v>
      </c>
      <c r="K954" s="45"/>
      <c r="L954" s="49">
        <v>45000</v>
      </c>
      <c r="M954" s="50">
        <v>9650</v>
      </c>
      <c r="N954" s="51">
        <f t="shared" si="648"/>
        <v>0.21444444444444444</v>
      </c>
      <c r="O954" s="51" t="str">
        <f t="shared" si="649"/>
        <v>&gt;=20%-&lt;50%</v>
      </c>
      <c r="P954" s="50">
        <f t="shared" si="650"/>
        <v>10339.285714285716</v>
      </c>
      <c r="Q954" s="51">
        <f t="shared" si="651"/>
        <v>0.22976190476190478</v>
      </c>
      <c r="R954" s="57"/>
      <c r="S954" s="53">
        <v>0</v>
      </c>
      <c r="T954" s="54">
        <f t="shared" si="652"/>
        <v>2</v>
      </c>
      <c r="U954" s="54"/>
      <c r="V954" s="53">
        <f t="shared" si="653"/>
        <v>0</v>
      </c>
      <c r="W954" s="54"/>
    </row>
    <row r="955" spans="1:23" x14ac:dyDescent="0.3">
      <c r="A955" s="8" t="s">
        <v>428</v>
      </c>
      <c r="B955" s="5" t="s">
        <v>429</v>
      </c>
      <c r="C955" s="46" t="s">
        <v>1782</v>
      </c>
      <c r="D955" s="46" t="s">
        <v>1783</v>
      </c>
      <c r="E955" s="46" t="s">
        <v>310</v>
      </c>
      <c r="F955" s="46" t="s">
        <v>311</v>
      </c>
      <c r="G955" s="46" t="s">
        <v>1959</v>
      </c>
      <c r="H955" s="47"/>
      <c r="I955" s="47" t="s">
        <v>1872</v>
      </c>
      <c r="J955" s="48" t="s">
        <v>11</v>
      </c>
      <c r="K955" s="45"/>
      <c r="L955" s="49">
        <v>45000</v>
      </c>
      <c r="M955" s="50">
        <v>52210</v>
      </c>
      <c r="N955" s="51">
        <f t="shared" si="648"/>
        <v>1.1602222222222223</v>
      </c>
      <c r="O955" s="51" t="str">
        <f t="shared" si="649"/>
        <v>&gt;=100%- &lt;120%</v>
      </c>
      <c r="P955" s="50">
        <f t="shared" si="650"/>
        <v>55939.28571428571</v>
      </c>
      <c r="Q955" s="51">
        <f t="shared" si="651"/>
        <v>1.243095238095238</v>
      </c>
      <c r="R955" s="57"/>
      <c r="S955" s="53">
        <v>24680</v>
      </c>
      <c r="T955" s="54">
        <f t="shared" si="652"/>
        <v>2</v>
      </c>
      <c r="U955" s="54"/>
      <c r="V955" s="53">
        <f t="shared" si="653"/>
        <v>26442.857142857145</v>
      </c>
      <c r="W955" s="54"/>
    </row>
    <row r="956" spans="1:23" x14ac:dyDescent="0.3">
      <c r="A956" s="8" t="s">
        <v>415</v>
      </c>
      <c r="B956" s="5" t="s">
        <v>416</v>
      </c>
      <c r="C956" s="46" t="s">
        <v>2020</v>
      </c>
      <c r="D956" s="46" t="s">
        <v>2021</v>
      </c>
      <c r="E956" s="46" t="s">
        <v>310</v>
      </c>
      <c r="F956" s="46" t="s">
        <v>311</v>
      </c>
      <c r="G956" s="46" t="s">
        <v>1903</v>
      </c>
      <c r="H956" s="47"/>
      <c r="I956" s="47" t="s">
        <v>1872</v>
      </c>
      <c r="J956" s="48" t="s">
        <v>11</v>
      </c>
      <c r="K956" s="45"/>
      <c r="L956" s="49">
        <v>45000</v>
      </c>
      <c r="M956" s="50">
        <v>33460</v>
      </c>
      <c r="N956" s="51">
        <f t="shared" si="648"/>
        <v>0.74355555555555553</v>
      </c>
      <c r="O956" s="51" t="str">
        <f t="shared" si="649"/>
        <v>&gt;=50%-&lt;80%</v>
      </c>
      <c r="P956" s="50">
        <f t="shared" si="650"/>
        <v>35850</v>
      </c>
      <c r="Q956" s="51">
        <f t="shared" si="651"/>
        <v>0.79666666666666663</v>
      </c>
      <c r="R956" s="57"/>
      <c r="S956" s="53">
        <v>0</v>
      </c>
      <c r="T956" s="54">
        <f t="shared" si="652"/>
        <v>2</v>
      </c>
      <c r="U956" s="54"/>
      <c r="V956" s="53">
        <f t="shared" si="653"/>
        <v>0</v>
      </c>
      <c r="W956" s="54"/>
    </row>
    <row r="957" spans="1:23" x14ac:dyDescent="0.3">
      <c r="A957" s="8" t="s">
        <v>307</v>
      </c>
      <c r="B957" s="5" t="s">
        <v>308</v>
      </c>
      <c r="C957" s="46" t="s">
        <v>884</v>
      </c>
      <c r="D957" s="46" t="s">
        <v>219</v>
      </c>
      <c r="E957" s="46" t="s">
        <v>310</v>
      </c>
      <c r="F957" s="46" t="s">
        <v>311</v>
      </c>
      <c r="G957" s="46" t="s">
        <v>1894</v>
      </c>
      <c r="H957" s="47"/>
      <c r="I957" s="47" t="s">
        <v>1872</v>
      </c>
      <c r="J957" s="48" t="s">
        <v>11</v>
      </c>
      <c r="K957" s="45"/>
      <c r="L957" s="49">
        <v>45000</v>
      </c>
      <c r="M957" s="50">
        <v>53770</v>
      </c>
      <c r="N957" s="51">
        <f t="shared" si="648"/>
        <v>1.1948888888888889</v>
      </c>
      <c r="O957" s="51" t="str">
        <f t="shared" si="649"/>
        <v>&gt;=100%- &lt;120%</v>
      </c>
      <c r="P957" s="50">
        <f t="shared" si="650"/>
        <v>57610.71428571429</v>
      </c>
      <c r="Q957" s="51">
        <f t="shared" si="651"/>
        <v>1.2802380952380954</v>
      </c>
      <c r="R957" s="57"/>
      <c r="S957" s="53">
        <v>6570</v>
      </c>
      <c r="T957" s="54">
        <f t="shared" si="652"/>
        <v>2</v>
      </c>
      <c r="U957" s="54"/>
      <c r="V957" s="53">
        <f t="shared" si="653"/>
        <v>7039.2857142857138</v>
      </c>
      <c r="W957" s="54"/>
    </row>
    <row r="958" spans="1:23" x14ac:dyDescent="0.3">
      <c r="A958" s="8" t="s">
        <v>428</v>
      </c>
      <c r="B958" s="5" t="s">
        <v>429</v>
      </c>
      <c r="C958" s="46" t="s">
        <v>1565</v>
      </c>
      <c r="D958" s="46" t="s">
        <v>1566</v>
      </c>
      <c r="E958" s="46" t="s">
        <v>310</v>
      </c>
      <c r="F958" s="46" t="s">
        <v>311</v>
      </c>
      <c r="G958" s="46" t="s">
        <v>1909</v>
      </c>
      <c r="H958" s="47"/>
      <c r="I958" s="47" t="s">
        <v>1872</v>
      </c>
      <c r="J958" s="48" t="s">
        <v>11</v>
      </c>
      <c r="K958" s="45"/>
      <c r="L958" s="49">
        <v>45000</v>
      </c>
      <c r="M958" s="50">
        <v>24720</v>
      </c>
      <c r="N958" s="51">
        <f t="shared" si="648"/>
        <v>0.54933333333333334</v>
      </c>
      <c r="O958" s="51" t="str">
        <f t="shared" si="649"/>
        <v>&gt;=50%-&lt;80%</v>
      </c>
      <c r="P958" s="50">
        <f t="shared" si="650"/>
        <v>26485.714285714286</v>
      </c>
      <c r="Q958" s="51">
        <f t="shared" si="651"/>
        <v>0.58857142857142863</v>
      </c>
      <c r="R958" s="57"/>
      <c r="S958" s="53">
        <v>0</v>
      </c>
      <c r="T958" s="54">
        <f t="shared" si="652"/>
        <v>2</v>
      </c>
      <c r="U958" s="54"/>
      <c r="V958" s="53">
        <f t="shared" si="653"/>
        <v>0</v>
      </c>
      <c r="W958" s="54"/>
    </row>
    <row r="959" spans="1:23" x14ac:dyDescent="0.3">
      <c r="A959" s="8" t="s">
        <v>307</v>
      </c>
      <c r="B959" s="5" t="s">
        <v>308</v>
      </c>
      <c r="C959" s="46" t="s">
        <v>1214</v>
      </c>
      <c r="D959" s="46" t="s">
        <v>1215</v>
      </c>
      <c r="E959" s="46" t="s">
        <v>310</v>
      </c>
      <c r="F959" s="46" t="s">
        <v>311</v>
      </c>
      <c r="G959" s="46" t="s">
        <v>1894</v>
      </c>
      <c r="H959" s="47"/>
      <c r="I959" s="47" t="s">
        <v>1872</v>
      </c>
      <c r="J959" s="48" t="s">
        <v>11</v>
      </c>
      <c r="K959" s="45"/>
      <c r="L959" s="49">
        <v>45000</v>
      </c>
      <c r="M959" s="50">
        <v>65010</v>
      </c>
      <c r="N959" s="51">
        <f t="shared" si="648"/>
        <v>1.4446666666666668</v>
      </c>
      <c r="O959" s="51" t="str">
        <f t="shared" si="649"/>
        <v>120% equal &amp; above</v>
      </c>
      <c r="P959" s="50">
        <f t="shared" si="650"/>
        <v>69653.57142857142</v>
      </c>
      <c r="Q959" s="51">
        <f t="shared" si="651"/>
        <v>1.5478571428571426</v>
      </c>
      <c r="R959" s="57"/>
      <c r="S959" s="53">
        <v>4150</v>
      </c>
      <c r="T959" s="54">
        <f t="shared" si="652"/>
        <v>2</v>
      </c>
      <c r="U959" s="54"/>
      <c r="V959" s="53">
        <f t="shared" si="653"/>
        <v>4446.4285714285716</v>
      </c>
      <c r="W959" s="54"/>
    </row>
    <row r="960" spans="1:23" x14ac:dyDescent="0.3">
      <c r="A960" s="8" t="s">
        <v>324</v>
      </c>
      <c r="B960" s="5" t="s">
        <v>325</v>
      </c>
      <c r="C960" s="46" t="s">
        <v>2649</v>
      </c>
      <c r="D960" s="46" t="s">
        <v>304</v>
      </c>
      <c r="E960" s="46" t="s">
        <v>310</v>
      </c>
      <c r="F960" s="46" t="s">
        <v>311</v>
      </c>
      <c r="G960" s="46" t="s">
        <v>1897</v>
      </c>
      <c r="H960" s="47"/>
      <c r="I960" s="47" t="s">
        <v>1872</v>
      </c>
      <c r="J960" s="48" t="s">
        <v>11</v>
      </c>
      <c r="K960" s="45"/>
      <c r="L960" s="49">
        <v>45000</v>
      </c>
      <c r="M960" s="50">
        <v>41220</v>
      </c>
      <c r="N960" s="51">
        <f t="shared" si="648"/>
        <v>0.91600000000000004</v>
      </c>
      <c r="O960" s="51" t="str">
        <f t="shared" si="649"/>
        <v>&gt;=80%-&lt;100%</v>
      </c>
      <c r="P960" s="50">
        <f t="shared" si="650"/>
        <v>44164.28571428571</v>
      </c>
      <c r="Q960" s="51">
        <f t="shared" si="651"/>
        <v>0.98142857142857132</v>
      </c>
      <c r="R960" s="57"/>
      <c r="S960" s="53">
        <v>23120</v>
      </c>
      <c r="T960" s="54">
        <f t="shared" si="652"/>
        <v>2</v>
      </c>
      <c r="U960" s="54"/>
      <c r="V960" s="53">
        <f t="shared" si="653"/>
        <v>24771.428571428569</v>
      </c>
      <c r="W960" s="54"/>
    </row>
    <row r="961" spans="1:23" x14ac:dyDescent="0.3">
      <c r="A961" s="8" t="s">
        <v>324</v>
      </c>
      <c r="B961" s="5" t="s">
        <v>325</v>
      </c>
      <c r="C961" s="46" t="s">
        <v>1003</v>
      </c>
      <c r="D961" s="46" t="s">
        <v>1004</v>
      </c>
      <c r="E961" s="46" t="s">
        <v>310</v>
      </c>
      <c r="F961" s="46" t="s">
        <v>311</v>
      </c>
      <c r="G961" s="46" t="s">
        <v>1898</v>
      </c>
      <c r="H961" s="47"/>
      <c r="I961" s="47" t="s">
        <v>1872</v>
      </c>
      <c r="J961" s="48" t="s">
        <v>11</v>
      </c>
      <c r="K961" s="45"/>
      <c r="L961" s="49">
        <v>45000</v>
      </c>
      <c r="M961" s="50">
        <v>39060</v>
      </c>
      <c r="N961" s="51">
        <f t="shared" si="648"/>
        <v>0.86799999999999999</v>
      </c>
      <c r="O961" s="51" t="str">
        <f t="shared" si="649"/>
        <v>&gt;=80%-&lt;100%</v>
      </c>
      <c r="P961" s="50">
        <f t="shared" si="650"/>
        <v>41850</v>
      </c>
      <c r="Q961" s="51">
        <f t="shared" si="651"/>
        <v>0.93</v>
      </c>
      <c r="R961" s="57"/>
      <c r="S961" s="53">
        <v>0</v>
      </c>
      <c r="T961" s="54">
        <f t="shared" si="652"/>
        <v>2</v>
      </c>
      <c r="U961" s="54"/>
      <c r="V961" s="53">
        <f t="shared" si="653"/>
        <v>0</v>
      </c>
      <c r="W961" s="54"/>
    </row>
    <row r="962" spans="1:23" x14ac:dyDescent="0.3">
      <c r="A962" s="8" t="s">
        <v>776</v>
      </c>
      <c r="B962" s="5" t="s">
        <v>777</v>
      </c>
      <c r="C962" s="46" t="s">
        <v>2730</v>
      </c>
      <c r="D962" s="46" t="s">
        <v>2731</v>
      </c>
      <c r="E962" s="46" t="s">
        <v>574</v>
      </c>
      <c r="F962" s="46" t="s">
        <v>311</v>
      </c>
      <c r="G962" s="46" t="s">
        <v>1943</v>
      </c>
      <c r="H962" s="47"/>
      <c r="I962" s="47" t="s">
        <v>1872</v>
      </c>
      <c r="J962" s="48"/>
      <c r="K962" s="45" t="s">
        <v>11</v>
      </c>
      <c r="L962" s="49"/>
      <c r="M962" s="50">
        <v>17430</v>
      </c>
      <c r="N962" s="51">
        <f t="shared" ref="N962:N973" si="654">IFERROR(M962/L962,2)</f>
        <v>2</v>
      </c>
      <c r="O962" s="51" t="str">
        <f t="shared" ref="O962:O973" si="655">IF(N962&gt;=120%, "120% equal &amp; above", IF(N962&gt;=100%,"&gt;=100%- &lt;120%",IF(N962&gt;=80%,"&gt;=80%-&lt;100%",IF(N962&gt;=50%,"&gt;=50%-&lt;80%",IF(N962&gt;=20%,"&gt;=20%-&lt;50%","&lt;20%")))))</f>
        <v>120% equal &amp; above</v>
      </c>
      <c r="P962" s="50">
        <f t="shared" ref="P962:P973" si="656">M962/$B$3*$B$2</f>
        <v>18675</v>
      </c>
      <c r="Q962" s="51">
        <f t="shared" ref="Q962:Q973" si="657">IFERROR(P962/L962,2)</f>
        <v>2</v>
      </c>
      <c r="R962" s="57">
        <v>45000</v>
      </c>
      <c r="S962" s="53">
        <v>35700</v>
      </c>
      <c r="T962" s="54">
        <f t="shared" ref="T962:T973" si="658">IFERROR(S962/R962,2)</f>
        <v>0.79333333333333333</v>
      </c>
      <c r="U962" s="54"/>
      <c r="V962" s="53">
        <f t="shared" ref="V962:V973" si="659">S962/$B$3*$B$2</f>
        <v>38250</v>
      </c>
      <c r="W962" s="54"/>
    </row>
    <row r="963" spans="1:23" x14ac:dyDescent="0.3">
      <c r="A963" s="8" t="s">
        <v>776</v>
      </c>
      <c r="B963" s="5" t="s">
        <v>777</v>
      </c>
      <c r="C963" s="46" t="s">
        <v>2667</v>
      </c>
      <c r="D963" s="46" t="s">
        <v>2668</v>
      </c>
      <c r="E963" s="46" t="s">
        <v>574</v>
      </c>
      <c r="F963" s="46" t="s">
        <v>311</v>
      </c>
      <c r="G963" s="46" t="s">
        <v>1945</v>
      </c>
      <c r="H963" s="47"/>
      <c r="I963" s="47" t="s">
        <v>1872</v>
      </c>
      <c r="J963" s="48"/>
      <c r="K963" s="45" t="s">
        <v>11</v>
      </c>
      <c r="L963" s="49"/>
      <c r="M963" s="50">
        <v>3860</v>
      </c>
      <c r="N963" s="51">
        <f t="shared" si="654"/>
        <v>2</v>
      </c>
      <c r="O963" s="51" t="str">
        <f t="shared" si="655"/>
        <v>120% equal &amp; above</v>
      </c>
      <c r="P963" s="50">
        <f t="shared" si="656"/>
        <v>4135.7142857142862</v>
      </c>
      <c r="Q963" s="51">
        <f t="shared" si="657"/>
        <v>2</v>
      </c>
      <c r="R963" s="57">
        <v>45000</v>
      </c>
      <c r="S963" s="53">
        <v>42040</v>
      </c>
      <c r="T963" s="54">
        <f t="shared" si="658"/>
        <v>0.93422222222222218</v>
      </c>
      <c r="U963" s="54"/>
      <c r="V963" s="53">
        <f t="shared" si="659"/>
        <v>45042.857142857138</v>
      </c>
      <c r="W963" s="54"/>
    </row>
    <row r="964" spans="1:23" x14ac:dyDescent="0.3">
      <c r="A964" s="8" t="s">
        <v>469</v>
      </c>
      <c r="B964" s="5" t="s">
        <v>470</v>
      </c>
      <c r="C964" s="46" t="s">
        <v>525</v>
      </c>
      <c r="D964" s="46" t="s">
        <v>248</v>
      </c>
      <c r="E964" s="46" t="s">
        <v>473</v>
      </c>
      <c r="F964" s="46" t="s">
        <v>311</v>
      </c>
      <c r="G964" s="46" t="s">
        <v>1913</v>
      </c>
      <c r="H964" s="47"/>
      <c r="I964" s="47" t="s">
        <v>1872</v>
      </c>
      <c r="J964" s="48" t="s">
        <v>11</v>
      </c>
      <c r="K964" s="45"/>
      <c r="L964" s="49">
        <v>44466.975000000006</v>
      </c>
      <c r="M964" s="50">
        <v>36450</v>
      </c>
      <c r="N964" s="51">
        <f t="shared" si="654"/>
        <v>0.81970945853636312</v>
      </c>
      <c r="O964" s="51" t="str">
        <f t="shared" si="655"/>
        <v>&gt;=80%-&lt;100%</v>
      </c>
      <c r="P964" s="50">
        <f t="shared" si="656"/>
        <v>39053.571428571428</v>
      </c>
      <c r="Q964" s="51">
        <f t="shared" si="657"/>
        <v>0.87826013414610327</v>
      </c>
      <c r="R964" s="57"/>
      <c r="S964" s="53">
        <v>7350</v>
      </c>
      <c r="T964" s="54">
        <f t="shared" si="658"/>
        <v>2</v>
      </c>
      <c r="U964" s="54"/>
      <c r="V964" s="53">
        <f t="shared" si="659"/>
        <v>7875</v>
      </c>
      <c r="W964" s="54"/>
    </row>
    <row r="965" spans="1:23" x14ac:dyDescent="0.3">
      <c r="A965" s="8" t="s">
        <v>571</v>
      </c>
      <c r="B965" s="5" t="s">
        <v>572</v>
      </c>
      <c r="C965" s="46" t="s">
        <v>2060</v>
      </c>
      <c r="D965" s="46" t="s">
        <v>2061</v>
      </c>
      <c r="E965" s="46" t="s">
        <v>574</v>
      </c>
      <c r="F965" s="46" t="s">
        <v>311</v>
      </c>
      <c r="G965" s="46" t="s">
        <v>1883</v>
      </c>
      <c r="H965" s="47"/>
      <c r="I965" s="47" t="s">
        <v>1872</v>
      </c>
      <c r="J965" s="48" t="s">
        <v>11</v>
      </c>
      <c r="K965" s="45" t="s">
        <v>11</v>
      </c>
      <c r="L965" s="49">
        <v>18315</v>
      </c>
      <c r="M965" s="50">
        <v>22880</v>
      </c>
      <c r="N965" s="51">
        <f t="shared" si="654"/>
        <v>1.2492492492492493</v>
      </c>
      <c r="O965" s="51" t="str">
        <f t="shared" si="655"/>
        <v>120% equal &amp; above</v>
      </c>
      <c r="P965" s="50">
        <f t="shared" si="656"/>
        <v>24514.285714285714</v>
      </c>
      <c r="Q965" s="51">
        <f t="shared" si="657"/>
        <v>1.3384813384813385</v>
      </c>
      <c r="R965" s="57">
        <v>26000</v>
      </c>
      <c r="S965" s="53">
        <v>5010</v>
      </c>
      <c r="T965" s="54">
        <f t="shared" si="658"/>
        <v>0.19269230769230769</v>
      </c>
      <c r="U965" s="54"/>
      <c r="V965" s="53">
        <f t="shared" si="659"/>
        <v>5367.8571428571422</v>
      </c>
      <c r="W965" s="54"/>
    </row>
    <row r="966" spans="1:23" x14ac:dyDescent="0.3">
      <c r="A966" s="8" t="s">
        <v>633</v>
      </c>
      <c r="B966" s="5" t="s">
        <v>128</v>
      </c>
      <c r="C966" s="46" t="s">
        <v>1036</v>
      </c>
      <c r="D966" s="46" t="s">
        <v>285</v>
      </c>
      <c r="E966" s="46" t="s">
        <v>589</v>
      </c>
      <c r="F966" s="46" t="s">
        <v>311</v>
      </c>
      <c r="G966" s="46" t="s">
        <v>1925</v>
      </c>
      <c r="H966" s="47"/>
      <c r="I966" s="47" t="s">
        <v>1872</v>
      </c>
      <c r="J966" s="48" t="s">
        <v>11</v>
      </c>
      <c r="K966" s="45"/>
      <c r="L966" s="49">
        <v>44204.4</v>
      </c>
      <c r="M966" s="50">
        <v>25735</v>
      </c>
      <c r="N966" s="51">
        <f t="shared" si="654"/>
        <v>0.5821818642488078</v>
      </c>
      <c r="O966" s="51" t="str">
        <f t="shared" si="655"/>
        <v>&gt;=50%-&lt;80%</v>
      </c>
      <c r="P966" s="50">
        <f t="shared" si="656"/>
        <v>27573.214285714286</v>
      </c>
      <c r="Q966" s="51">
        <f t="shared" si="657"/>
        <v>0.62376628312372262</v>
      </c>
      <c r="R966" s="57"/>
      <c r="S966" s="53">
        <v>0</v>
      </c>
      <c r="T966" s="54">
        <f t="shared" si="658"/>
        <v>2</v>
      </c>
      <c r="U966" s="54"/>
      <c r="V966" s="53">
        <f t="shared" si="659"/>
        <v>0</v>
      </c>
      <c r="W966" s="54"/>
    </row>
    <row r="967" spans="1:23" x14ac:dyDescent="0.3">
      <c r="A967" s="8" t="s">
        <v>633</v>
      </c>
      <c r="B967" s="5" t="s">
        <v>128</v>
      </c>
      <c r="C967" s="46" t="s">
        <v>1107</v>
      </c>
      <c r="D967" s="46" t="s">
        <v>183</v>
      </c>
      <c r="E967" s="46" t="s">
        <v>589</v>
      </c>
      <c r="F967" s="46" t="s">
        <v>311</v>
      </c>
      <c r="G967" s="46" t="s">
        <v>1924</v>
      </c>
      <c r="H967" s="47"/>
      <c r="I967" s="47" t="s">
        <v>1872</v>
      </c>
      <c r="J967" s="48" t="s">
        <v>11</v>
      </c>
      <c r="K967" s="45"/>
      <c r="L967" s="49">
        <v>44094.375</v>
      </c>
      <c r="M967" s="50">
        <v>18830</v>
      </c>
      <c r="N967" s="51">
        <f t="shared" si="654"/>
        <v>0.42703859619282503</v>
      </c>
      <c r="O967" s="51" t="str">
        <f t="shared" si="655"/>
        <v>&gt;=20%-&lt;50%</v>
      </c>
      <c r="P967" s="50">
        <f t="shared" si="656"/>
        <v>20175</v>
      </c>
      <c r="Q967" s="51">
        <f t="shared" si="657"/>
        <v>0.45754135306374111</v>
      </c>
      <c r="R967" s="57"/>
      <c r="S967" s="53">
        <v>0</v>
      </c>
      <c r="T967" s="54">
        <f t="shared" si="658"/>
        <v>2</v>
      </c>
      <c r="U967" s="54"/>
      <c r="V967" s="53">
        <f t="shared" si="659"/>
        <v>0</v>
      </c>
      <c r="W967" s="54"/>
    </row>
    <row r="968" spans="1:23" x14ac:dyDescent="0.3">
      <c r="A968" s="8" t="s">
        <v>469</v>
      </c>
      <c r="B968" s="5" t="s">
        <v>470</v>
      </c>
      <c r="C968" s="46" t="s">
        <v>1364</v>
      </c>
      <c r="D968" s="46" t="s">
        <v>1365</v>
      </c>
      <c r="E968" s="46" t="s">
        <v>473</v>
      </c>
      <c r="F968" s="46" t="s">
        <v>311</v>
      </c>
      <c r="G968" s="46" t="s">
        <v>1913</v>
      </c>
      <c r="H968" s="47"/>
      <c r="I968" s="47" t="s">
        <v>1872</v>
      </c>
      <c r="J968" s="48" t="s">
        <v>11</v>
      </c>
      <c r="K968" s="45"/>
      <c r="L968" s="49">
        <v>44059.950000000004</v>
      </c>
      <c r="M968" s="50">
        <v>50220</v>
      </c>
      <c r="N968" s="51">
        <f t="shared" si="654"/>
        <v>1.1398106443606948</v>
      </c>
      <c r="O968" s="51" t="str">
        <f t="shared" si="655"/>
        <v>&gt;=100%- &lt;120%</v>
      </c>
      <c r="P968" s="50">
        <f t="shared" si="656"/>
        <v>53807.142857142862</v>
      </c>
      <c r="Q968" s="51">
        <f t="shared" si="657"/>
        <v>1.2212256903864589</v>
      </c>
      <c r="R968" s="57"/>
      <c r="S968" s="53">
        <v>7790</v>
      </c>
      <c r="T968" s="54">
        <f t="shared" si="658"/>
        <v>2</v>
      </c>
      <c r="U968" s="54"/>
      <c r="V968" s="53">
        <f t="shared" si="659"/>
        <v>8346.4285714285725</v>
      </c>
      <c r="W968" s="54"/>
    </row>
    <row r="969" spans="1:23" x14ac:dyDescent="0.3">
      <c r="A969" s="8" t="s">
        <v>469</v>
      </c>
      <c r="B969" s="5" t="s">
        <v>470</v>
      </c>
      <c r="C969" s="46" t="s">
        <v>553</v>
      </c>
      <c r="D969" s="46" t="s">
        <v>554</v>
      </c>
      <c r="E969" s="46" t="s">
        <v>473</v>
      </c>
      <c r="F969" s="46" t="s">
        <v>311</v>
      </c>
      <c r="G969" s="46" t="s">
        <v>1913</v>
      </c>
      <c r="H969" s="47"/>
      <c r="I969" s="47" t="s">
        <v>1872</v>
      </c>
      <c r="J969" s="48" t="s">
        <v>11</v>
      </c>
      <c r="K969" s="45"/>
      <c r="L969" s="49">
        <v>44026.200000000004</v>
      </c>
      <c r="M969" s="50">
        <v>46240</v>
      </c>
      <c r="N969" s="51">
        <f t="shared" si="654"/>
        <v>1.0502836947090595</v>
      </c>
      <c r="O969" s="51" t="str">
        <f t="shared" si="655"/>
        <v>&gt;=100%- &lt;120%</v>
      </c>
      <c r="P969" s="50">
        <f t="shared" si="656"/>
        <v>49542.857142857138</v>
      </c>
      <c r="Q969" s="51">
        <f t="shared" si="657"/>
        <v>1.1253039586168494</v>
      </c>
      <c r="R969" s="57"/>
      <c r="S969" s="53">
        <v>6570</v>
      </c>
      <c r="T969" s="54">
        <f t="shared" si="658"/>
        <v>2</v>
      </c>
      <c r="U969" s="54"/>
      <c r="V969" s="53">
        <f t="shared" si="659"/>
        <v>7039.2857142857138</v>
      </c>
      <c r="W969" s="54"/>
    </row>
    <row r="970" spans="1:23" x14ac:dyDescent="0.3">
      <c r="A970" s="8" t="s">
        <v>633</v>
      </c>
      <c r="B970" s="5" t="s">
        <v>128</v>
      </c>
      <c r="C970" s="46" t="s">
        <v>1104</v>
      </c>
      <c r="D970" s="46" t="s">
        <v>1105</v>
      </c>
      <c r="E970" s="46" t="s">
        <v>589</v>
      </c>
      <c r="F970" s="46" t="s">
        <v>311</v>
      </c>
      <c r="G970" s="46" t="s">
        <v>1924</v>
      </c>
      <c r="H970" s="47"/>
      <c r="I970" s="47" t="s">
        <v>1872</v>
      </c>
      <c r="J970" s="48" t="s">
        <v>11</v>
      </c>
      <c r="K970" s="45"/>
      <c r="L970" s="49">
        <v>43996.5</v>
      </c>
      <c r="M970" s="50">
        <v>4280</v>
      </c>
      <c r="N970" s="51">
        <f t="shared" si="654"/>
        <v>9.7280465491573195E-2</v>
      </c>
      <c r="O970" s="51" t="str">
        <f t="shared" si="655"/>
        <v>&lt;20%</v>
      </c>
      <c r="P970" s="50">
        <f t="shared" si="656"/>
        <v>4585.7142857142862</v>
      </c>
      <c r="Q970" s="51">
        <f t="shared" si="657"/>
        <v>0.10422907016954272</v>
      </c>
      <c r="R970" s="57"/>
      <c r="S970" s="53">
        <v>0</v>
      </c>
      <c r="T970" s="54">
        <f t="shared" si="658"/>
        <v>2</v>
      </c>
      <c r="U970" s="54"/>
      <c r="V970" s="53">
        <f t="shared" si="659"/>
        <v>0</v>
      </c>
      <c r="W970" s="54"/>
    </row>
    <row r="971" spans="1:23" x14ac:dyDescent="0.3">
      <c r="A971" s="8" t="s">
        <v>469</v>
      </c>
      <c r="B971" s="5" t="s">
        <v>470</v>
      </c>
      <c r="C971" s="46" t="s">
        <v>1073</v>
      </c>
      <c r="D971" s="46" t="s">
        <v>1074</v>
      </c>
      <c r="E971" s="46" t="s">
        <v>473</v>
      </c>
      <c r="F971" s="46" t="s">
        <v>311</v>
      </c>
      <c r="G971" s="46" t="s">
        <v>1913</v>
      </c>
      <c r="H971" s="47"/>
      <c r="I971" s="47" t="s">
        <v>1872</v>
      </c>
      <c r="J971" s="48" t="s">
        <v>11</v>
      </c>
      <c r="K971" s="45"/>
      <c r="L971" s="49">
        <v>43602.3</v>
      </c>
      <c r="M971" s="50">
        <v>49840</v>
      </c>
      <c r="N971" s="51">
        <f t="shared" si="654"/>
        <v>1.1430589670728377</v>
      </c>
      <c r="O971" s="51" t="str">
        <f t="shared" si="655"/>
        <v>&gt;=100%- &lt;120%</v>
      </c>
      <c r="P971" s="50">
        <f t="shared" si="656"/>
        <v>53400</v>
      </c>
      <c r="Q971" s="51">
        <f t="shared" si="657"/>
        <v>1.224706036149469</v>
      </c>
      <c r="R971" s="57"/>
      <c r="S971" s="53">
        <v>0</v>
      </c>
      <c r="T971" s="54">
        <f t="shared" si="658"/>
        <v>2</v>
      </c>
      <c r="U971" s="54"/>
      <c r="V971" s="53">
        <f t="shared" si="659"/>
        <v>0</v>
      </c>
      <c r="W971" s="54"/>
    </row>
    <row r="972" spans="1:23" x14ac:dyDescent="0.3">
      <c r="A972" s="8" t="s">
        <v>469</v>
      </c>
      <c r="B972" s="5" t="s">
        <v>470</v>
      </c>
      <c r="C972" s="46" t="s">
        <v>501</v>
      </c>
      <c r="D972" s="46" t="s">
        <v>24</v>
      </c>
      <c r="E972" s="46" t="s">
        <v>473</v>
      </c>
      <c r="F972" s="46" t="s">
        <v>311</v>
      </c>
      <c r="G972" s="46" t="s">
        <v>1911</v>
      </c>
      <c r="H972" s="47"/>
      <c r="I972" s="47" t="s">
        <v>1872</v>
      </c>
      <c r="J972" s="48" t="s">
        <v>11</v>
      </c>
      <c r="K972" s="45"/>
      <c r="L972" s="49">
        <v>43520.625</v>
      </c>
      <c r="M972" s="50">
        <v>39300</v>
      </c>
      <c r="N972" s="51">
        <f t="shared" si="654"/>
        <v>0.90302011977079832</v>
      </c>
      <c r="O972" s="51" t="str">
        <f t="shared" si="655"/>
        <v>&gt;=80%-&lt;100%</v>
      </c>
      <c r="P972" s="50">
        <f t="shared" si="656"/>
        <v>42107.142857142862</v>
      </c>
      <c r="Q972" s="51">
        <f t="shared" si="657"/>
        <v>0.96752155689728403</v>
      </c>
      <c r="R972" s="57"/>
      <c r="S972" s="53">
        <v>43910</v>
      </c>
      <c r="T972" s="54">
        <f t="shared" si="658"/>
        <v>2</v>
      </c>
      <c r="U972" s="54"/>
      <c r="V972" s="53">
        <f t="shared" si="659"/>
        <v>47046.428571428572</v>
      </c>
      <c r="W972" s="54"/>
    </row>
    <row r="973" spans="1:23" x14ac:dyDescent="0.3">
      <c r="A973" s="8" t="s">
        <v>680</v>
      </c>
      <c r="B973" s="5" t="s">
        <v>681</v>
      </c>
      <c r="C973" s="46" t="s">
        <v>714</v>
      </c>
      <c r="D973" s="46" t="s">
        <v>47</v>
      </c>
      <c r="E973" s="46" t="s">
        <v>311</v>
      </c>
      <c r="F973" s="46" t="s">
        <v>311</v>
      </c>
      <c r="G973" s="46" t="s">
        <v>1934</v>
      </c>
      <c r="H973" s="47"/>
      <c r="I973" s="47" t="s">
        <v>1872</v>
      </c>
      <c r="J973" s="48" t="s">
        <v>11</v>
      </c>
      <c r="K973" s="45"/>
      <c r="L973" s="49">
        <v>43438.333333333336</v>
      </c>
      <c r="M973" s="50">
        <v>9280</v>
      </c>
      <c r="N973" s="51">
        <f t="shared" si="654"/>
        <v>0.21363618923377967</v>
      </c>
      <c r="O973" s="51" t="str">
        <f t="shared" si="655"/>
        <v>&gt;=20%-&lt;50%</v>
      </c>
      <c r="P973" s="50">
        <f t="shared" si="656"/>
        <v>9942.8571428571431</v>
      </c>
      <c r="Q973" s="51">
        <f t="shared" si="657"/>
        <v>0.22889591703619253</v>
      </c>
      <c r="R973" s="57"/>
      <c r="S973" s="53">
        <v>7350</v>
      </c>
      <c r="T973" s="54">
        <f t="shared" si="658"/>
        <v>2</v>
      </c>
      <c r="U973" s="54"/>
      <c r="V973" s="53">
        <f t="shared" si="659"/>
        <v>7875</v>
      </c>
      <c r="W973" s="54"/>
    </row>
    <row r="974" spans="1:23" x14ac:dyDescent="0.3">
      <c r="A974" s="8" t="s">
        <v>770</v>
      </c>
      <c r="B974" s="5" t="s">
        <v>771</v>
      </c>
      <c r="C974" s="46" t="s">
        <v>2294</v>
      </c>
      <c r="D974" s="46" t="s">
        <v>154</v>
      </c>
      <c r="E974" s="46" t="s">
        <v>574</v>
      </c>
      <c r="F974" s="46" t="s">
        <v>311</v>
      </c>
      <c r="G974" s="46" t="s">
        <v>1965</v>
      </c>
      <c r="H974" s="47"/>
      <c r="I974" s="47" t="s">
        <v>1872</v>
      </c>
      <c r="J974" s="48" t="s">
        <v>11</v>
      </c>
      <c r="K974" s="45"/>
      <c r="L974" s="49">
        <v>43320</v>
      </c>
      <c r="M974" s="50">
        <v>57215</v>
      </c>
      <c r="N974" s="51">
        <f t="shared" ref="N974:N978" si="660">IFERROR(M974/L974,2)</f>
        <v>1.3207525392428439</v>
      </c>
      <c r="O974" s="51" t="str">
        <f t="shared" ref="O974:O977" si="661">IF(N974&gt;=120%, "120% equal &amp; above", IF(N974&gt;=100%,"&gt;=100%- &lt;120%",IF(N974&gt;=80%,"&gt;=80%-&lt;100%",IF(N974&gt;=50%,"&gt;=50%-&lt;80%",IF(N974&gt;=20%,"&gt;=20%-&lt;50%","&lt;20%")))))</f>
        <v>120% equal &amp; above</v>
      </c>
      <c r="P974" s="50">
        <f t="shared" ref="P974:P978" si="662">M974/$B$3*$B$2</f>
        <v>61301.78571428571</v>
      </c>
      <c r="Q974" s="51">
        <f t="shared" ref="Q974:Q977" si="663">IFERROR(P974/L974,2)</f>
        <v>1.4150920063316184</v>
      </c>
      <c r="R974" s="57"/>
      <c r="S974" s="53">
        <v>0</v>
      </c>
      <c r="T974" s="54">
        <f t="shared" ref="T974:T978" si="664">IFERROR(S974/R974,2)</f>
        <v>2</v>
      </c>
      <c r="U974" s="54"/>
      <c r="V974" s="53">
        <f t="shared" ref="V974:V978" si="665">S974/$B$3*$B$2</f>
        <v>0</v>
      </c>
      <c r="W974" s="54"/>
    </row>
    <row r="975" spans="1:23" x14ac:dyDescent="0.3">
      <c r="A975" s="8" t="s">
        <v>701</v>
      </c>
      <c r="B975" s="5" t="s">
        <v>300</v>
      </c>
      <c r="C975" s="46" t="s">
        <v>743</v>
      </c>
      <c r="D975" s="46" t="s">
        <v>118</v>
      </c>
      <c r="E975" s="46" t="s">
        <v>473</v>
      </c>
      <c r="F975" s="46" t="s">
        <v>311</v>
      </c>
      <c r="G975" s="46" t="s">
        <v>2767</v>
      </c>
      <c r="H975" s="47"/>
      <c r="I975" s="47" t="s">
        <v>1872</v>
      </c>
      <c r="J975" s="48" t="s">
        <v>11</v>
      </c>
      <c r="K975" s="45"/>
      <c r="L975" s="49">
        <v>42405.525000000001</v>
      </c>
      <c r="M975" s="50">
        <v>62020</v>
      </c>
      <c r="N975" s="51">
        <f t="shared" si="660"/>
        <v>1.4625452697496375</v>
      </c>
      <c r="O975" s="51" t="str">
        <f t="shared" si="661"/>
        <v>120% equal &amp; above</v>
      </c>
      <c r="P975" s="50">
        <f t="shared" si="662"/>
        <v>66450</v>
      </c>
      <c r="Q975" s="51">
        <f t="shared" si="663"/>
        <v>1.5670127890174688</v>
      </c>
      <c r="R975" s="57"/>
      <c r="S975" s="53">
        <v>43940</v>
      </c>
      <c r="T975" s="54">
        <f t="shared" si="664"/>
        <v>2</v>
      </c>
      <c r="U975" s="54"/>
      <c r="V975" s="53">
        <f t="shared" si="665"/>
        <v>47078.571428571428</v>
      </c>
      <c r="W975" s="54"/>
    </row>
    <row r="976" spans="1:23" x14ac:dyDescent="0.3">
      <c r="A976" s="8" t="s">
        <v>469</v>
      </c>
      <c r="B976" s="5" t="s">
        <v>470</v>
      </c>
      <c r="C976" s="46" t="s">
        <v>547</v>
      </c>
      <c r="D976" s="46" t="s">
        <v>548</v>
      </c>
      <c r="E976" s="46" t="s">
        <v>473</v>
      </c>
      <c r="F976" s="46" t="s">
        <v>311</v>
      </c>
      <c r="G976" s="46" t="s">
        <v>1916</v>
      </c>
      <c r="H976" s="47"/>
      <c r="I976" s="47" t="s">
        <v>1872</v>
      </c>
      <c r="J976" s="48" t="s">
        <v>11</v>
      </c>
      <c r="K976" s="45"/>
      <c r="L976" s="49">
        <v>42184.675000000003</v>
      </c>
      <c r="M976" s="50">
        <v>18495</v>
      </c>
      <c r="N976" s="51">
        <f t="shared" si="660"/>
        <v>0.43842935852889703</v>
      </c>
      <c r="O976" s="51" t="str">
        <f t="shared" si="661"/>
        <v>&gt;=20%-&lt;50%</v>
      </c>
      <c r="P976" s="50">
        <f t="shared" si="662"/>
        <v>19816.071428571431</v>
      </c>
      <c r="Q976" s="51">
        <f t="shared" si="663"/>
        <v>0.46974574128096114</v>
      </c>
      <c r="R976" s="57"/>
      <c r="S976" s="53">
        <v>0</v>
      </c>
      <c r="T976" s="54">
        <f t="shared" si="664"/>
        <v>2</v>
      </c>
      <c r="U976" s="54"/>
      <c r="V976" s="53">
        <f t="shared" si="665"/>
        <v>0</v>
      </c>
      <c r="W976" s="54"/>
    </row>
    <row r="977" spans="1:23" x14ac:dyDescent="0.3">
      <c r="A977" s="55" t="s">
        <v>667</v>
      </c>
      <c r="B977" s="59" t="s">
        <v>668</v>
      </c>
      <c r="C977" s="58" t="s">
        <v>2077</v>
      </c>
      <c r="D977" s="58" t="s">
        <v>223</v>
      </c>
      <c r="E977" s="58" t="s">
        <v>589</v>
      </c>
      <c r="F977" s="58" t="s">
        <v>311</v>
      </c>
      <c r="G977" s="46" t="s">
        <v>1927</v>
      </c>
      <c r="H977" s="47"/>
      <c r="I977" s="47" t="s">
        <v>1872</v>
      </c>
      <c r="J977" s="48" t="s">
        <v>11</v>
      </c>
      <c r="K977" s="45"/>
      <c r="L977" s="49">
        <v>41983.65</v>
      </c>
      <c r="M977" s="50">
        <v>36920</v>
      </c>
      <c r="N977" s="51">
        <f t="shared" si="660"/>
        <v>0.87938995299360578</v>
      </c>
      <c r="O977" s="51" t="str">
        <f t="shared" si="661"/>
        <v>&gt;=80%-&lt;100%</v>
      </c>
      <c r="P977" s="50">
        <f t="shared" si="662"/>
        <v>39557.142857142862</v>
      </c>
      <c r="Q977" s="51">
        <f t="shared" si="663"/>
        <v>0.94220352106457783</v>
      </c>
      <c r="R977" s="57"/>
      <c r="S977" s="53">
        <v>45630</v>
      </c>
      <c r="T977" s="54">
        <f t="shared" si="664"/>
        <v>2</v>
      </c>
      <c r="U977" s="54"/>
      <c r="V977" s="53">
        <f t="shared" si="665"/>
        <v>48889.28571428571</v>
      </c>
      <c r="W977" s="54"/>
    </row>
    <row r="978" spans="1:23" x14ac:dyDescent="0.3">
      <c r="A978" s="55" t="s">
        <v>633</v>
      </c>
      <c r="B978" s="59" t="s">
        <v>128</v>
      </c>
      <c r="C978" s="58" t="s">
        <v>2073</v>
      </c>
      <c r="D978" s="58" t="s">
        <v>232</v>
      </c>
      <c r="E978" s="58" t="s">
        <v>589</v>
      </c>
      <c r="F978" s="58" t="s">
        <v>311</v>
      </c>
      <c r="G978" s="46" t="s">
        <v>1925</v>
      </c>
      <c r="H978" s="47"/>
      <c r="I978" s="47" t="s">
        <v>1872</v>
      </c>
      <c r="J978" s="48" t="s">
        <v>11</v>
      </c>
      <c r="K978" s="45"/>
      <c r="L978" s="49">
        <v>41972.175000000003</v>
      </c>
      <c r="M978" s="50">
        <v>57920</v>
      </c>
      <c r="N978" s="51">
        <f t="shared" si="660"/>
        <v>1.3799618437691159</v>
      </c>
      <c r="O978" s="51" t="str">
        <f t="shared" ref="O978:O989" si="666">IF(N978&gt;=120%, "120% equal &amp; above", IF(N978&gt;=100%,"&gt;=100%- &lt;120%",IF(N978&gt;=80%,"&gt;=80%-&lt;100%",IF(N978&gt;=50%,"&gt;=50%-&lt;80%",IF(N978&gt;=20%,"&gt;=20%-&lt;50%","&lt;20%")))))</f>
        <v>120% equal &amp; above</v>
      </c>
      <c r="P978" s="50">
        <f t="shared" si="662"/>
        <v>62057.142857142855</v>
      </c>
      <c r="Q978" s="51">
        <f t="shared" ref="Q978:Q989" si="667">IFERROR(P978/L978,2)</f>
        <v>1.4785305468954815</v>
      </c>
      <c r="R978" s="57"/>
      <c r="S978" s="53">
        <v>0</v>
      </c>
      <c r="T978" s="54">
        <f t="shared" si="664"/>
        <v>2</v>
      </c>
      <c r="U978" s="54"/>
      <c r="V978" s="53">
        <f t="shared" si="665"/>
        <v>0</v>
      </c>
      <c r="W978" s="54"/>
    </row>
    <row r="979" spans="1:23" x14ac:dyDescent="0.3">
      <c r="A979" s="55" t="s">
        <v>585</v>
      </c>
      <c r="B979" s="59" t="s">
        <v>586</v>
      </c>
      <c r="C979" s="58" t="s">
        <v>2230</v>
      </c>
      <c r="D979" s="58" t="s">
        <v>2231</v>
      </c>
      <c r="E979" s="58" t="s">
        <v>589</v>
      </c>
      <c r="F979" s="58" t="s">
        <v>311</v>
      </c>
      <c r="G979" s="46" t="s">
        <v>1919</v>
      </c>
      <c r="H979" s="47"/>
      <c r="I979" s="47" t="s">
        <v>1872</v>
      </c>
      <c r="J979" s="48" t="s">
        <v>11</v>
      </c>
      <c r="K979" s="45"/>
      <c r="L979" s="49">
        <v>41838.525000000001</v>
      </c>
      <c r="M979" s="50">
        <v>36130</v>
      </c>
      <c r="N979" s="51">
        <f t="shared" ref="N979:N990" si="668">IFERROR(M979/L979,2)</f>
        <v>0.86355816798034823</v>
      </c>
      <c r="O979" s="51" t="str">
        <f t="shared" si="666"/>
        <v>&gt;=80%-&lt;100%</v>
      </c>
      <c r="P979" s="50">
        <f t="shared" ref="P979:P990" si="669">M979/$B$3*$B$2</f>
        <v>38710.71428571429</v>
      </c>
      <c r="Q979" s="51">
        <f t="shared" si="667"/>
        <v>0.92524089426465894</v>
      </c>
      <c r="R979" s="57"/>
      <c r="S979" s="53">
        <v>22620</v>
      </c>
      <c r="T979" s="54">
        <f t="shared" ref="T979:T990" si="670">IFERROR(S979/R979,2)</f>
        <v>2</v>
      </c>
      <c r="U979" s="54"/>
      <c r="V979" s="53">
        <f t="shared" ref="V979:V990" si="671">S979/$B$3*$B$2</f>
        <v>24235.714285714286</v>
      </c>
      <c r="W979" s="54"/>
    </row>
    <row r="980" spans="1:23" x14ac:dyDescent="0.3">
      <c r="A980" s="55" t="s">
        <v>701</v>
      </c>
      <c r="B980" s="59" t="s">
        <v>300</v>
      </c>
      <c r="C980" s="60" t="s">
        <v>1291</v>
      </c>
      <c r="D980" s="47" t="s">
        <v>1292</v>
      </c>
      <c r="E980" s="58" t="s">
        <v>473</v>
      </c>
      <c r="F980" s="58" t="s">
        <v>311</v>
      </c>
      <c r="G980" s="46" t="s">
        <v>1941</v>
      </c>
      <c r="H980" s="47"/>
      <c r="I980" s="47" t="s">
        <v>1872</v>
      </c>
      <c r="J980" s="48" t="s">
        <v>11</v>
      </c>
      <c r="K980" s="59"/>
      <c r="L980" s="49">
        <v>41600.25</v>
      </c>
      <c r="M980" s="50">
        <v>25640</v>
      </c>
      <c r="N980" s="51">
        <f t="shared" si="668"/>
        <v>0.61634244986508491</v>
      </c>
      <c r="O980" s="51" t="str">
        <f t="shared" si="666"/>
        <v>&gt;=50%-&lt;80%</v>
      </c>
      <c r="P980" s="50">
        <f t="shared" si="669"/>
        <v>27471.428571428569</v>
      </c>
      <c r="Q980" s="51">
        <f t="shared" si="667"/>
        <v>0.66036691056973384</v>
      </c>
      <c r="R980" s="57"/>
      <c r="S980" s="53">
        <v>0</v>
      </c>
      <c r="T980" s="54">
        <f t="shared" si="670"/>
        <v>2</v>
      </c>
      <c r="U980" s="54"/>
      <c r="V980" s="53">
        <f t="shared" si="671"/>
        <v>0</v>
      </c>
      <c r="W980" s="54"/>
    </row>
    <row r="981" spans="1:23" x14ac:dyDescent="0.3">
      <c r="A981" s="55" t="s">
        <v>701</v>
      </c>
      <c r="B981" s="59" t="s">
        <v>300</v>
      </c>
      <c r="C981" s="60" t="s">
        <v>769</v>
      </c>
      <c r="D981" s="47" t="s">
        <v>202</v>
      </c>
      <c r="E981" s="58" t="s">
        <v>473</v>
      </c>
      <c r="F981" s="58" t="s">
        <v>311</v>
      </c>
      <c r="G981" s="46" t="s">
        <v>1940</v>
      </c>
      <c r="H981" s="47"/>
      <c r="I981" s="47" t="s">
        <v>1872</v>
      </c>
      <c r="J981" s="48" t="s">
        <v>11</v>
      </c>
      <c r="K981" s="59"/>
      <c r="L981" s="49">
        <v>41488.200000000004</v>
      </c>
      <c r="M981" s="50">
        <v>19320</v>
      </c>
      <c r="N981" s="51">
        <f t="shared" si="668"/>
        <v>0.46567457734970419</v>
      </c>
      <c r="O981" s="51" t="str">
        <f t="shared" si="666"/>
        <v>&gt;=20%-&lt;50%</v>
      </c>
      <c r="P981" s="50">
        <f t="shared" si="669"/>
        <v>20700</v>
      </c>
      <c r="Q981" s="51">
        <f t="shared" si="667"/>
        <v>0.49893704716039738</v>
      </c>
      <c r="R981" s="57"/>
      <c r="S981" s="53">
        <v>0</v>
      </c>
      <c r="T981" s="54">
        <f t="shared" si="670"/>
        <v>2</v>
      </c>
      <c r="U981" s="54"/>
      <c r="V981" s="53">
        <f t="shared" si="671"/>
        <v>0</v>
      </c>
      <c r="W981" s="54"/>
    </row>
    <row r="982" spans="1:23" x14ac:dyDescent="0.3">
      <c r="A982" s="55" t="s">
        <v>374</v>
      </c>
      <c r="B982" s="59" t="s">
        <v>375</v>
      </c>
      <c r="C982" s="58" t="s">
        <v>2095</v>
      </c>
      <c r="D982" s="58" t="s">
        <v>180</v>
      </c>
      <c r="E982" s="58" t="s">
        <v>311</v>
      </c>
      <c r="F982" s="58" t="s">
        <v>311</v>
      </c>
      <c r="G982" s="46" t="s">
        <v>1936</v>
      </c>
      <c r="H982" s="47"/>
      <c r="I982" s="47" t="s">
        <v>1872</v>
      </c>
      <c r="J982" s="48" t="s">
        <v>11</v>
      </c>
      <c r="K982" s="45"/>
      <c r="L982" s="49">
        <v>41325</v>
      </c>
      <c r="M982" s="50">
        <v>51120</v>
      </c>
      <c r="N982" s="51">
        <f t="shared" si="668"/>
        <v>1.2370235934664247</v>
      </c>
      <c r="O982" s="51" t="str">
        <f t="shared" si="666"/>
        <v>120% equal &amp; above</v>
      </c>
      <c r="P982" s="50">
        <f t="shared" si="669"/>
        <v>54771.428571428572</v>
      </c>
      <c r="Q982" s="51">
        <f t="shared" si="667"/>
        <v>1.3253824215711694</v>
      </c>
      <c r="R982" s="57"/>
      <c r="S982" s="53">
        <v>20770</v>
      </c>
      <c r="T982" s="54">
        <f t="shared" si="670"/>
        <v>2</v>
      </c>
      <c r="U982" s="54"/>
      <c r="V982" s="53">
        <f t="shared" si="671"/>
        <v>22253.571428571431</v>
      </c>
      <c r="W982" s="54"/>
    </row>
    <row r="983" spans="1:23" x14ac:dyDescent="0.3">
      <c r="A983" s="55" t="s">
        <v>701</v>
      </c>
      <c r="B983" s="59" t="s">
        <v>300</v>
      </c>
      <c r="C983" s="58" t="s">
        <v>1024</v>
      </c>
      <c r="D983" s="58" t="s">
        <v>1025</v>
      </c>
      <c r="E983" s="58" t="s">
        <v>473</v>
      </c>
      <c r="F983" s="58" t="s">
        <v>311</v>
      </c>
      <c r="G983" s="46" t="s">
        <v>1939</v>
      </c>
      <c r="H983" s="47"/>
      <c r="I983" s="47" t="s">
        <v>1872</v>
      </c>
      <c r="J983" s="48" t="s">
        <v>11</v>
      </c>
      <c r="K983" s="45"/>
      <c r="L983" s="49">
        <v>41241.15</v>
      </c>
      <c r="M983" s="50">
        <v>32520</v>
      </c>
      <c r="N983" s="51">
        <f t="shared" si="668"/>
        <v>0.78853281249431695</v>
      </c>
      <c r="O983" s="51" t="str">
        <f t="shared" si="666"/>
        <v>&gt;=50%-&lt;80%</v>
      </c>
      <c r="P983" s="50">
        <f t="shared" si="669"/>
        <v>34842.857142857138</v>
      </c>
      <c r="Q983" s="51">
        <f t="shared" si="667"/>
        <v>0.84485658481533943</v>
      </c>
      <c r="R983" s="57"/>
      <c r="S983" s="53">
        <v>0</v>
      </c>
      <c r="T983" s="54">
        <f t="shared" si="670"/>
        <v>2</v>
      </c>
      <c r="U983" s="54"/>
      <c r="V983" s="53">
        <f t="shared" si="671"/>
        <v>0</v>
      </c>
      <c r="W983" s="54"/>
    </row>
    <row r="984" spans="1:23" x14ac:dyDescent="0.3">
      <c r="A984" s="55" t="s">
        <v>633</v>
      </c>
      <c r="B984" s="59" t="s">
        <v>128</v>
      </c>
      <c r="C984" s="58" t="s">
        <v>1035</v>
      </c>
      <c r="D984" s="58" t="s">
        <v>291</v>
      </c>
      <c r="E984" s="58" t="s">
        <v>589</v>
      </c>
      <c r="F984" s="58" t="s">
        <v>311</v>
      </c>
      <c r="G984" s="46" t="s">
        <v>1924</v>
      </c>
      <c r="H984" s="47"/>
      <c r="I984" s="47" t="s">
        <v>1872</v>
      </c>
      <c r="J984" s="48" t="s">
        <v>11</v>
      </c>
      <c r="K984" s="45"/>
      <c r="L984" s="49">
        <v>41172.975000000006</v>
      </c>
      <c r="M984" s="50">
        <v>31085</v>
      </c>
      <c r="N984" s="51">
        <f t="shared" si="668"/>
        <v>0.75498552144944575</v>
      </c>
      <c r="O984" s="51" t="str">
        <f t="shared" si="666"/>
        <v>&gt;=50%-&lt;80%</v>
      </c>
      <c r="P984" s="50">
        <f t="shared" si="669"/>
        <v>33305.357142857138</v>
      </c>
      <c r="Q984" s="51">
        <f t="shared" si="667"/>
        <v>0.80891305869583463</v>
      </c>
      <c r="R984" s="57"/>
      <c r="S984" s="53">
        <v>0</v>
      </c>
      <c r="T984" s="54">
        <f t="shared" si="670"/>
        <v>2</v>
      </c>
      <c r="U984" s="54"/>
      <c r="V984" s="53">
        <f t="shared" si="671"/>
        <v>0</v>
      </c>
      <c r="W984" s="54"/>
    </row>
    <row r="985" spans="1:23" x14ac:dyDescent="0.3">
      <c r="A985" s="55" t="s">
        <v>776</v>
      </c>
      <c r="B985" s="59" t="s">
        <v>777</v>
      </c>
      <c r="C985" s="58" t="s">
        <v>1832</v>
      </c>
      <c r="D985" s="58" t="s">
        <v>46</v>
      </c>
      <c r="E985" s="58" t="s">
        <v>574</v>
      </c>
      <c r="F985" s="58" t="s">
        <v>311</v>
      </c>
      <c r="G985" s="46" t="s">
        <v>1962</v>
      </c>
      <c r="H985" s="47"/>
      <c r="I985" s="47" t="s">
        <v>1872</v>
      </c>
      <c r="J985" s="48" t="s">
        <v>11</v>
      </c>
      <c r="K985" s="45" t="s">
        <v>11</v>
      </c>
      <c r="L985" s="49">
        <v>15000</v>
      </c>
      <c r="M985" s="50">
        <v>9200</v>
      </c>
      <c r="N985" s="51">
        <f t="shared" si="668"/>
        <v>0.61333333333333329</v>
      </c>
      <c r="O985" s="51" t="str">
        <f t="shared" si="666"/>
        <v>&gt;=50%-&lt;80%</v>
      </c>
      <c r="P985" s="50">
        <f t="shared" si="669"/>
        <v>9857.1428571428569</v>
      </c>
      <c r="Q985" s="51">
        <f t="shared" si="667"/>
        <v>0.65714285714285714</v>
      </c>
      <c r="R985" s="57">
        <v>26000</v>
      </c>
      <c r="S985" s="53">
        <v>16030</v>
      </c>
      <c r="T985" s="54">
        <f t="shared" si="670"/>
        <v>0.61653846153846159</v>
      </c>
      <c r="U985" s="54"/>
      <c r="V985" s="53">
        <f t="shared" si="671"/>
        <v>17175</v>
      </c>
      <c r="W985" s="54"/>
    </row>
    <row r="986" spans="1:23" x14ac:dyDescent="0.3">
      <c r="A986" s="55" t="s">
        <v>776</v>
      </c>
      <c r="B986" s="59" t="s">
        <v>777</v>
      </c>
      <c r="C986" s="58" t="s">
        <v>2733</v>
      </c>
      <c r="D986" s="58" t="s">
        <v>2734</v>
      </c>
      <c r="E986" s="58" t="s">
        <v>574</v>
      </c>
      <c r="F986" s="58" t="s">
        <v>311</v>
      </c>
      <c r="G986" s="46" t="s">
        <v>1961</v>
      </c>
      <c r="H986" s="47"/>
      <c r="I986" s="47" t="s">
        <v>1872</v>
      </c>
      <c r="J986" s="48" t="s">
        <v>11</v>
      </c>
      <c r="K986" s="45" t="s">
        <v>11</v>
      </c>
      <c r="L986" s="49">
        <v>15000</v>
      </c>
      <c r="M986" s="50">
        <v>12985</v>
      </c>
      <c r="N986" s="51">
        <f t="shared" si="668"/>
        <v>0.8656666666666667</v>
      </c>
      <c r="O986" s="51" t="str">
        <f t="shared" si="666"/>
        <v>&gt;=80%-&lt;100%</v>
      </c>
      <c r="P986" s="50">
        <f t="shared" si="669"/>
        <v>13912.5</v>
      </c>
      <c r="Q986" s="51">
        <f t="shared" si="667"/>
        <v>0.92749999999999999</v>
      </c>
      <c r="R986" s="57">
        <v>26000</v>
      </c>
      <c r="S986" s="53">
        <v>8100</v>
      </c>
      <c r="T986" s="54">
        <f t="shared" si="670"/>
        <v>0.31153846153846154</v>
      </c>
      <c r="U986" s="54"/>
      <c r="V986" s="53">
        <f t="shared" si="671"/>
        <v>8678.5714285714275</v>
      </c>
      <c r="W986" s="54"/>
    </row>
    <row r="987" spans="1:23" x14ac:dyDescent="0.3">
      <c r="A987" s="55" t="s">
        <v>776</v>
      </c>
      <c r="B987" s="59" t="s">
        <v>777</v>
      </c>
      <c r="C987" s="58" t="s">
        <v>2133</v>
      </c>
      <c r="D987" s="58" t="s">
        <v>2134</v>
      </c>
      <c r="E987" s="58" t="s">
        <v>574</v>
      </c>
      <c r="F987" s="58" t="s">
        <v>311</v>
      </c>
      <c r="G987" s="46" t="s">
        <v>1967</v>
      </c>
      <c r="H987" s="47"/>
      <c r="I987" s="47" t="s">
        <v>1872</v>
      </c>
      <c r="J987" s="48" t="s">
        <v>11</v>
      </c>
      <c r="K987" s="45" t="s">
        <v>11</v>
      </c>
      <c r="L987" s="49">
        <v>15000</v>
      </c>
      <c r="M987" s="50">
        <v>6650</v>
      </c>
      <c r="N987" s="51">
        <f t="shared" si="668"/>
        <v>0.44333333333333336</v>
      </c>
      <c r="O987" s="51" t="str">
        <f t="shared" si="666"/>
        <v>&gt;=20%-&lt;50%</v>
      </c>
      <c r="P987" s="50">
        <f t="shared" si="669"/>
        <v>7125</v>
      </c>
      <c r="Q987" s="51">
        <f t="shared" si="667"/>
        <v>0.47499999999999998</v>
      </c>
      <c r="R987" s="57">
        <v>26000</v>
      </c>
      <c r="S987" s="53">
        <v>0</v>
      </c>
      <c r="T987" s="54">
        <f t="shared" si="670"/>
        <v>0</v>
      </c>
      <c r="U987" s="54"/>
      <c r="V987" s="53">
        <f t="shared" si="671"/>
        <v>0</v>
      </c>
      <c r="W987" s="54"/>
    </row>
    <row r="988" spans="1:23" x14ac:dyDescent="0.3">
      <c r="A988" s="55" t="s">
        <v>776</v>
      </c>
      <c r="B988" s="59" t="s">
        <v>777</v>
      </c>
      <c r="C988" s="58" t="s">
        <v>2129</v>
      </c>
      <c r="D988" s="58" t="s">
        <v>2757</v>
      </c>
      <c r="E988" s="58" t="s">
        <v>574</v>
      </c>
      <c r="F988" s="58" t="s">
        <v>311</v>
      </c>
      <c r="G988" s="46" t="s">
        <v>1945</v>
      </c>
      <c r="H988" s="47"/>
      <c r="I988" s="47" t="s">
        <v>1872</v>
      </c>
      <c r="J988" s="48" t="s">
        <v>11</v>
      </c>
      <c r="K988" s="45" t="s">
        <v>11</v>
      </c>
      <c r="L988" s="49">
        <v>15000</v>
      </c>
      <c r="M988" s="50">
        <v>10160</v>
      </c>
      <c r="N988" s="51">
        <f t="shared" si="668"/>
        <v>0.67733333333333334</v>
      </c>
      <c r="O988" s="51" t="str">
        <f t="shared" si="666"/>
        <v>&gt;=50%-&lt;80%</v>
      </c>
      <c r="P988" s="50">
        <f t="shared" si="669"/>
        <v>10885.714285714284</v>
      </c>
      <c r="Q988" s="51">
        <f t="shared" si="667"/>
        <v>0.72571428571428565</v>
      </c>
      <c r="R988" s="57">
        <v>26000</v>
      </c>
      <c r="S988" s="53">
        <v>19710</v>
      </c>
      <c r="T988" s="54">
        <f t="shared" si="670"/>
        <v>0.75807692307692309</v>
      </c>
      <c r="U988" s="54"/>
      <c r="V988" s="53">
        <f t="shared" si="671"/>
        <v>21117.857142857145</v>
      </c>
      <c r="W988" s="54"/>
    </row>
    <row r="989" spans="1:23" x14ac:dyDescent="0.3">
      <c r="A989" s="55" t="s">
        <v>469</v>
      </c>
      <c r="B989" s="59" t="s">
        <v>470</v>
      </c>
      <c r="C989" s="58" t="s">
        <v>1475</v>
      </c>
      <c r="D989" s="58" t="s">
        <v>1476</v>
      </c>
      <c r="E989" s="58" t="s">
        <v>473</v>
      </c>
      <c r="F989" s="58" t="s">
        <v>311</v>
      </c>
      <c r="G989" s="46" t="s">
        <v>1914</v>
      </c>
      <c r="H989" s="47"/>
      <c r="I989" s="47" t="s">
        <v>1872</v>
      </c>
      <c r="J989" s="48" t="s">
        <v>11</v>
      </c>
      <c r="K989" s="45"/>
      <c r="L989" s="49">
        <v>40945.5</v>
      </c>
      <c r="M989" s="50">
        <v>47230</v>
      </c>
      <c r="N989" s="51">
        <f t="shared" si="668"/>
        <v>1.1534845098973026</v>
      </c>
      <c r="O989" s="51" t="str">
        <f t="shared" si="666"/>
        <v>&gt;=100%- &lt;120%</v>
      </c>
      <c r="P989" s="50">
        <f t="shared" si="669"/>
        <v>50603.571428571428</v>
      </c>
      <c r="Q989" s="51">
        <f t="shared" si="667"/>
        <v>1.2358762606042526</v>
      </c>
      <c r="R989" s="57"/>
      <c r="S989" s="53">
        <v>0</v>
      </c>
      <c r="T989" s="54">
        <f t="shared" si="670"/>
        <v>2</v>
      </c>
      <c r="U989" s="54"/>
      <c r="V989" s="53">
        <f t="shared" si="671"/>
        <v>0</v>
      </c>
      <c r="W989" s="54"/>
    </row>
    <row r="990" spans="1:23" x14ac:dyDescent="0.3">
      <c r="A990" s="55" t="s">
        <v>428</v>
      </c>
      <c r="B990" s="59" t="s">
        <v>429</v>
      </c>
      <c r="C990" s="58" t="s">
        <v>458</v>
      </c>
      <c r="D990" s="58" t="s">
        <v>195</v>
      </c>
      <c r="E990" s="58" t="s">
        <v>310</v>
      </c>
      <c r="F990" s="58" t="s">
        <v>311</v>
      </c>
      <c r="G990" s="46" t="s">
        <v>1908</v>
      </c>
      <c r="H990" s="47"/>
      <c r="I990" s="47" t="s">
        <v>1872</v>
      </c>
      <c r="J990" s="48" t="s">
        <v>11</v>
      </c>
      <c r="K990" s="59"/>
      <c r="L990" s="49">
        <v>40246.666666666664</v>
      </c>
      <c r="M990" s="50">
        <v>67480</v>
      </c>
      <c r="N990" s="51">
        <f t="shared" si="668"/>
        <v>1.6766605930097731</v>
      </c>
      <c r="O990" s="51" t="str">
        <f t="shared" ref="O990:O1013" si="672">IF(N990&gt;=120%, "120% equal &amp; above", IF(N990&gt;=100%,"&gt;=100%- &lt;120%",IF(N990&gt;=80%,"&gt;=80%-&lt;100%",IF(N990&gt;=50%,"&gt;=50%-&lt;80%",IF(N990&gt;=20%,"&gt;=20%-&lt;50%","&lt;20%")))))</f>
        <v>120% equal &amp; above</v>
      </c>
      <c r="P990" s="50">
        <f t="shared" si="669"/>
        <v>72300</v>
      </c>
      <c r="Q990" s="51">
        <f t="shared" ref="Q990:Q1013" si="673">IFERROR(P990/L990,2)</f>
        <v>1.7964220639390427</v>
      </c>
      <c r="R990" s="57"/>
      <c r="S990" s="53">
        <v>65160</v>
      </c>
      <c r="T990" s="54">
        <f t="shared" si="670"/>
        <v>2</v>
      </c>
      <c r="U990" s="54"/>
      <c r="V990" s="53">
        <f t="shared" si="671"/>
        <v>69814.285714285725</v>
      </c>
      <c r="W990" s="54"/>
    </row>
    <row r="991" spans="1:23" x14ac:dyDescent="0.3">
      <c r="A991" s="55" t="s">
        <v>374</v>
      </c>
      <c r="B991" s="59" t="s">
        <v>375</v>
      </c>
      <c r="C991" s="58" t="s">
        <v>379</v>
      </c>
      <c r="D991" s="58" t="s">
        <v>380</v>
      </c>
      <c r="E991" s="58" t="s">
        <v>311</v>
      </c>
      <c r="F991" s="58" t="s">
        <v>311</v>
      </c>
      <c r="G991" s="46" t="s">
        <v>1900</v>
      </c>
      <c r="H991" s="47"/>
      <c r="I991" s="47" t="s">
        <v>1872</v>
      </c>
      <c r="J991" s="48" t="s">
        <v>11</v>
      </c>
      <c r="K991" s="45"/>
      <c r="L991" s="49">
        <v>40146.666666666664</v>
      </c>
      <c r="M991" s="50">
        <v>32370</v>
      </c>
      <c r="N991" s="51">
        <f t="shared" ref="N991:N1014" si="674">IFERROR(M991/L991,2)</f>
        <v>0.80629359016937896</v>
      </c>
      <c r="O991" s="51" t="str">
        <f t="shared" si="672"/>
        <v>&gt;=80%-&lt;100%</v>
      </c>
      <c r="P991" s="50">
        <f t="shared" ref="P991:P1014" si="675">M991/$B$3*$B$2</f>
        <v>34682.142857142862</v>
      </c>
      <c r="Q991" s="51">
        <f t="shared" si="673"/>
        <v>0.86388598946719186</v>
      </c>
      <c r="R991" s="57"/>
      <c r="S991" s="53">
        <v>0</v>
      </c>
      <c r="T991" s="54">
        <f t="shared" ref="T991:T1014" si="676">IFERROR(S991/R991,2)</f>
        <v>2</v>
      </c>
      <c r="U991" s="54"/>
      <c r="V991" s="53">
        <f t="shared" ref="V991:V1014" si="677">S991/$B$3*$B$2</f>
        <v>0</v>
      </c>
      <c r="W991" s="54"/>
    </row>
    <row r="992" spans="1:23" x14ac:dyDescent="0.3">
      <c r="A992" s="55" t="s">
        <v>633</v>
      </c>
      <c r="B992" s="59" t="s">
        <v>128</v>
      </c>
      <c r="C992" s="58" t="s">
        <v>640</v>
      </c>
      <c r="D992" s="58" t="s">
        <v>641</v>
      </c>
      <c r="E992" s="58" t="s">
        <v>589</v>
      </c>
      <c r="F992" s="58" t="s">
        <v>311</v>
      </c>
      <c r="G992" s="46" t="s">
        <v>1923</v>
      </c>
      <c r="H992" s="47"/>
      <c r="I992" s="47" t="s">
        <v>1872</v>
      </c>
      <c r="J992" s="48" t="s">
        <v>11</v>
      </c>
      <c r="K992" s="45"/>
      <c r="L992" s="49">
        <v>40103.775000000001</v>
      </c>
      <c r="M992" s="50">
        <v>17610</v>
      </c>
      <c r="N992" s="51">
        <f t="shared" si="674"/>
        <v>0.43911078196503944</v>
      </c>
      <c r="O992" s="51" t="str">
        <f t="shared" si="672"/>
        <v>&gt;=20%-&lt;50%</v>
      </c>
      <c r="P992" s="50">
        <f t="shared" si="675"/>
        <v>18867.857142857145</v>
      </c>
      <c r="Q992" s="51">
        <f t="shared" si="673"/>
        <v>0.47047583781968516</v>
      </c>
      <c r="R992" s="57"/>
      <c r="S992" s="53">
        <v>0</v>
      </c>
      <c r="T992" s="54">
        <f t="shared" si="676"/>
        <v>2</v>
      </c>
      <c r="U992" s="54"/>
      <c r="V992" s="53">
        <f t="shared" si="677"/>
        <v>0</v>
      </c>
      <c r="W992" s="54"/>
    </row>
    <row r="993" spans="1:23" x14ac:dyDescent="0.3">
      <c r="A993" s="8" t="s">
        <v>785</v>
      </c>
      <c r="B993" s="5" t="s">
        <v>786</v>
      </c>
      <c r="C993" s="46" t="s">
        <v>1161</v>
      </c>
      <c r="D993" s="46" t="s">
        <v>1162</v>
      </c>
      <c r="E993" s="46" t="s">
        <v>789</v>
      </c>
      <c r="F993" s="46" t="s">
        <v>311</v>
      </c>
      <c r="G993" s="46" t="s">
        <v>1949</v>
      </c>
      <c r="H993" s="47"/>
      <c r="I993" s="47" t="s">
        <v>1872</v>
      </c>
      <c r="J993" s="48" t="s">
        <v>11</v>
      </c>
      <c r="K993" s="45"/>
      <c r="L993" s="49">
        <v>40000</v>
      </c>
      <c r="M993" s="50">
        <v>32780</v>
      </c>
      <c r="N993" s="51">
        <f t="shared" si="674"/>
        <v>0.81950000000000001</v>
      </c>
      <c r="O993" s="51" t="str">
        <f t="shared" si="672"/>
        <v>&gt;=80%-&lt;100%</v>
      </c>
      <c r="P993" s="50">
        <f t="shared" si="675"/>
        <v>35121.428571428572</v>
      </c>
      <c r="Q993" s="51">
        <f t="shared" si="673"/>
        <v>0.87803571428571436</v>
      </c>
      <c r="R993" s="57"/>
      <c r="S993" s="53">
        <v>4050</v>
      </c>
      <c r="T993" s="54">
        <f t="shared" si="676"/>
        <v>2</v>
      </c>
      <c r="U993" s="54"/>
      <c r="V993" s="53">
        <f t="shared" si="677"/>
        <v>4339.2857142857138</v>
      </c>
      <c r="W993" s="54"/>
    </row>
    <row r="994" spans="1:23" x14ac:dyDescent="0.3">
      <c r="A994" s="8" t="s">
        <v>307</v>
      </c>
      <c r="B994" s="5" t="s">
        <v>308</v>
      </c>
      <c r="C994" s="46" t="s">
        <v>1988</v>
      </c>
      <c r="D994" s="46" t="s">
        <v>1989</v>
      </c>
      <c r="E994" s="46" t="s">
        <v>310</v>
      </c>
      <c r="F994" s="46" t="s">
        <v>311</v>
      </c>
      <c r="G994" s="46" t="s">
        <v>1892</v>
      </c>
      <c r="H994" s="47"/>
      <c r="I994" s="47" t="s">
        <v>1872</v>
      </c>
      <c r="J994" s="48" t="s">
        <v>11</v>
      </c>
      <c r="K994" s="45"/>
      <c r="L994" s="49">
        <v>40000</v>
      </c>
      <c r="M994" s="50">
        <v>56520</v>
      </c>
      <c r="N994" s="51">
        <f t="shared" si="674"/>
        <v>1.413</v>
      </c>
      <c r="O994" s="51" t="str">
        <f t="shared" si="672"/>
        <v>120% equal &amp; above</v>
      </c>
      <c r="P994" s="50">
        <f t="shared" si="675"/>
        <v>60557.142857142862</v>
      </c>
      <c r="Q994" s="51">
        <f t="shared" si="673"/>
        <v>1.5139285714285715</v>
      </c>
      <c r="R994" s="57"/>
      <c r="S994" s="53">
        <v>25260</v>
      </c>
      <c r="T994" s="54">
        <f t="shared" si="676"/>
        <v>2</v>
      </c>
      <c r="U994" s="54"/>
      <c r="V994" s="53">
        <f t="shared" si="677"/>
        <v>27064.285714285714</v>
      </c>
      <c r="W994" s="54"/>
    </row>
    <row r="995" spans="1:23" x14ac:dyDescent="0.3">
      <c r="A995" s="8" t="s">
        <v>374</v>
      </c>
      <c r="B995" s="5" t="s">
        <v>375</v>
      </c>
      <c r="C995" s="46" t="s">
        <v>1368</v>
      </c>
      <c r="D995" s="46" t="s">
        <v>261</v>
      </c>
      <c r="E995" s="46" t="s">
        <v>311</v>
      </c>
      <c r="F995" s="46" t="s">
        <v>311</v>
      </c>
      <c r="G995" s="46" t="s">
        <v>1900</v>
      </c>
      <c r="H995" s="47"/>
      <c r="I995" s="47" t="s">
        <v>1872</v>
      </c>
      <c r="J995" s="48" t="s">
        <v>11</v>
      </c>
      <c r="K995" s="45"/>
      <c r="L995" s="49">
        <v>40000</v>
      </c>
      <c r="M995" s="50">
        <v>37010</v>
      </c>
      <c r="N995" s="51">
        <f t="shared" si="674"/>
        <v>0.92525000000000002</v>
      </c>
      <c r="O995" s="51" t="str">
        <f t="shared" si="672"/>
        <v>&gt;=80%-&lt;100%</v>
      </c>
      <c r="P995" s="50">
        <f t="shared" si="675"/>
        <v>39653.571428571428</v>
      </c>
      <c r="Q995" s="51">
        <f t="shared" si="673"/>
        <v>0.99133928571428565</v>
      </c>
      <c r="R995" s="57"/>
      <c r="S995" s="53">
        <v>9040</v>
      </c>
      <c r="T995" s="54">
        <f t="shared" si="676"/>
        <v>2</v>
      </c>
      <c r="U995" s="54"/>
      <c r="V995" s="53">
        <f t="shared" si="677"/>
        <v>9685.7142857142844</v>
      </c>
      <c r="W995" s="54"/>
    </row>
    <row r="996" spans="1:23" x14ac:dyDescent="0.3">
      <c r="A996" s="8" t="s">
        <v>785</v>
      </c>
      <c r="B996" s="5" t="s">
        <v>786</v>
      </c>
      <c r="C996" s="46" t="s">
        <v>1059</v>
      </c>
      <c r="D996" s="46" t="s">
        <v>1060</v>
      </c>
      <c r="E996" s="46" t="s">
        <v>789</v>
      </c>
      <c r="F996" s="46" t="s">
        <v>311</v>
      </c>
      <c r="G996" s="46" t="s">
        <v>1951</v>
      </c>
      <c r="H996" s="47"/>
      <c r="I996" s="47" t="s">
        <v>1872</v>
      </c>
      <c r="J996" s="48" t="s">
        <v>11</v>
      </c>
      <c r="K996" s="45"/>
      <c r="L996" s="49">
        <v>40000</v>
      </c>
      <c r="M996" s="50">
        <v>32205</v>
      </c>
      <c r="N996" s="51">
        <f t="shared" si="674"/>
        <v>0.80512499999999998</v>
      </c>
      <c r="O996" s="51" t="str">
        <f t="shared" si="672"/>
        <v>&gt;=80%-&lt;100%</v>
      </c>
      <c r="P996" s="50">
        <f t="shared" si="675"/>
        <v>34505.357142857138</v>
      </c>
      <c r="Q996" s="51">
        <f t="shared" si="673"/>
        <v>0.8626339285714284</v>
      </c>
      <c r="R996" s="57"/>
      <c r="S996" s="53">
        <v>0</v>
      </c>
      <c r="T996" s="54">
        <f t="shared" si="676"/>
        <v>2</v>
      </c>
      <c r="U996" s="54"/>
      <c r="V996" s="53">
        <f t="shared" si="677"/>
        <v>0</v>
      </c>
      <c r="W996" s="54"/>
    </row>
    <row r="997" spans="1:23" x14ac:dyDescent="0.3">
      <c r="A997" s="8" t="s">
        <v>374</v>
      </c>
      <c r="B997" s="5" t="s">
        <v>375</v>
      </c>
      <c r="C997" s="46" t="s">
        <v>389</v>
      </c>
      <c r="D997" s="46" t="s">
        <v>78</v>
      </c>
      <c r="E997" s="46" t="s">
        <v>311</v>
      </c>
      <c r="F997" s="46" t="s">
        <v>311</v>
      </c>
      <c r="G997" s="46" t="s">
        <v>1902</v>
      </c>
      <c r="H997" s="47"/>
      <c r="I997" s="47" t="s">
        <v>1872</v>
      </c>
      <c r="J997" s="48" t="s">
        <v>11</v>
      </c>
      <c r="K997" s="45"/>
      <c r="L997" s="49">
        <v>40000</v>
      </c>
      <c r="M997" s="50">
        <v>50800</v>
      </c>
      <c r="N997" s="51">
        <f t="shared" si="674"/>
        <v>1.27</v>
      </c>
      <c r="O997" s="51" t="str">
        <f t="shared" si="672"/>
        <v>120% equal &amp; above</v>
      </c>
      <c r="P997" s="50">
        <f t="shared" si="675"/>
        <v>54428.571428571428</v>
      </c>
      <c r="Q997" s="51">
        <f t="shared" si="673"/>
        <v>1.3607142857142858</v>
      </c>
      <c r="R997" s="57"/>
      <c r="S997" s="53">
        <v>0</v>
      </c>
      <c r="T997" s="54">
        <f t="shared" si="676"/>
        <v>2</v>
      </c>
      <c r="U997" s="54"/>
      <c r="V997" s="53">
        <f t="shared" si="677"/>
        <v>0</v>
      </c>
      <c r="W997" s="54"/>
    </row>
    <row r="998" spans="1:23" x14ac:dyDescent="0.3">
      <c r="A998" s="8" t="s">
        <v>685</v>
      </c>
      <c r="B998" s="5" t="s">
        <v>686</v>
      </c>
      <c r="C998" s="46" t="s">
        <v>918</v>
      </c>
      <c r="D998" s="46" t="s">
        <v>255</v>
      </c>
      <c r="E998" s="46" t="s">
        <v>311</v>
      </c>
      <c r="F998" s="46" t="s">
        <v>311</v>
      </c>
      <c r="G998" s="46" t="s">
        <v>1932</v>
      </c>
      <c r="H998" s="47"/>
      <c r="I998" s="47" t="s">
        <v>1872</v>
      </c>
      <c r="J998" s="48" t="s">
        <v>11</v>
      </c>
      <c r="K998" s="45"/>
      <c r="L998" s="49">
        <v>40000</v>
      </c>
      <c r="M998" s="50">
        <v>42475</v>
      </c>
      <c r="N998" s="51">
        <f t="shared" si="674"/>
        <v>1.0618749999999999</v>
      </c>
      <c r="O998" s="51" t="str">
        <f t="shared" si="672"/>
        <v>&gt;=100%- &lt;120%</v>
      </c>
      <c r="P998" s="50">
        <f t="shared" si="675"/>
        <v>45508.928571428572</v>
      </c>
      <c r="Q998" s="51">
        <f t="shared" si="673"/>
        <v>1.1377232142857143</v>
      </c>
      <c r="R998" s="57"/>
      <c r="S998" s="53">
        <v>9980</v>
      </c>
      <c r="T998" s="54">
        <f t="shared" si="676"/>
        <v>2</v>
      </c>
      <c r="U998" s="54"/>
      <c r="V998" s="53">
        <f t="shared" si="677"/>
        <v>10692.857142857143</v>
      </c>
      <c r="W998" s="54"/>
    </row>
    <row r="999" spans="1:23" x14ac:dyDescent="0.3">
      <c r="A999" s="8" t="s">
        <v>680</v>
      </c>
      <c r="B999" s="5" t="s">
        <v>681</v>
      </c>
      <c r="C999" s="46" t="s">
        <v>717</v>
      </c>
      <c r="D999" s="46" t="s">
        <v>718</v>
      </c>
      <c r="E999" s="46" t="s">
        <v>311</v>
      </c>
      <c r="F999" s="46" t="s">
        <v>311</v>
      </c>
      <c r="G999" s="46" t="s">
        <v>1934</v>
      </c>
      <c r="H999" s="47"/>
      <c r="I999" s="47" t="s">
        <v>1872</v>
      </c>
      <c r="J999" s="48" t="s">
        <v>11</v>
      </c>
      <c r="K999" s="45"/>
      <c r="L999" s="49">
        <v>40000</v>
      </c>
      <c r="M999" s="50">
        <v>24410</v>
      </c>
      <c r="N999" s="51">
        <f t="shared" si="674"/>
        <v>0.61024999999999996</v>
      </c>
      <c r="O999" s="51" t="str">
        <f t="shared" si="672"/>
        <v>&gt;=50%-&lt;80%</v>
      </c>
      <c r="P999" s="50">
        <f t="shared" si="675"/>
        <v>26153.571428571431</v>
      </c>
      <c r="Q999" s="51">
        <f t="shared" si="673"/>
        <v>0.65383928571428573</v>
      </c>
      <c r="R999" s="57"/>
      <c r="S999" s="53">
        <v>3890</v>
      </c>
      <c r="T999" s="54">
        <f t="shared" si="676"/>
        <v>2</v>
      </c>
      <c r="U999" s="54"/>
      <c r="V999" s="53">
        <f t="shared" si="677"/>
        <v>4167.8571428571422</v>
      </c>
      <c r="W999" s="54"/>
    </row>
    <row r="1000" spans="1:23" x14ac:dyDescent="0.3">
      <c r="A1000" s="8" t="s">
        <v>785</v>
      </c>
      <c r="B1000" s="5" t="s">
        <v>786</v>
      </c>
      <c r="C1000" s="46" t="s">
        <v>897</v>
      </c>
      <c r="D1000" s="46" t="s">
        <v>898</v>
      </c>
      <c r="E1000" s="46" t="s">
        <v>789</v>
      </c>
      <c r="F1000" s="46" t="s">
        <v>311</v>
      </c>
      <c r="G1000" s="46" t="s">
        <v>1948</v>
      </c>
      <c r="H1000" s="47"/>
      <c r="I1000" s="47" t="s">
        <v>1872</v>
      </c>
      <c r="J1000" s="48" t="s">
        <v>11</v>
      </c>
      <c r="K1000" s="45"/>
      <c r="L1000" s="49">
        <v>40000</v>
      </c>
      <c r="M1000" s="50">
        <v>62780</v>
      </c>
      <c r="N1000" s="51">
        <f t="shared" si="674"/>
        <v>1.5694999999999999</v>
      </c>
      <c r="O1000" s="51" t="str">
        <f t="shared" si="672"/>
        <v>120% equal &amp; above</v>
      </c>
      <c r="P1000" s="50">
        <f t="shared" si="675"/>
        <v>67264.285714285725</v>
      </c>
      <c r="Q1000" s="51">
        <f t="shared" si="673"/>
        <v>1.6816071428571431</v>
      </c>
      <c r="R1000" s="57"/>
      <c r="S1000" s="53">
        <v>34320</v>
      </c>
      <c r="T1000" s="54">
        <f t="shared" si="676"/>
        <v>2</v>
      </c>
      <c r="U1000" s="54"/>
      <c r="V1000" s="53">
        <f t="shared" si="677"/>
        <v>36771.428571428572</v>
      </c>
      <c r="W1000" s="54"/>
    </row>
    <row r="1001" spans="1:23" x14ac:dyDescent="0.3">
      <c r="A1001" s="8" t="s">
        <v>374</v>
      </c>
      <c r="B1001" s="5" t="s">
        <v>375</v>
      </c>
      <c r="C1001" s="46" t="s">
        <v>1017</v>
      </c>
      <c r="D1001" s="46" t="s">
        <v>1018</v>
      </c>
      <c r="E1001" s="46" t="s">
        <v>311</v>
      </c>
      <c r="F1001" s="46" t="s">
        <v>311</v>
      </c>
      <c r="G1001" s="46" t="s">
        <v>1900</v>
      </c>
      <c r="H1001" s="47"/>
      <c r="I1001" s="47" t="s">
        <v>1872</v>
      </c>
      <c r="J1001" s="48" t="s">
        <v>11</v>
      </c>
      <c r="K1001" s="45"/>
      <c r="L1001" s="49">
        <v>40000</v>
      </c>
      <c r="M1001" s="50">
        <v>33270</v>
      </c>
      <c r="N1001" s="51">
        <f t="shared" si="674"/>
        <v>0.83174999999999999</v>
      </c>
      <c r="O1001" s="51" t="str">
        <f t="shared" si="672"/>
        <v>&gt;=80%-&lt;100%</v>
      </c>
      <c r="P1001" s="50">
        <f t="shared" si="675"/>
        <v>35646.428571428572</v>
      </c>
      <c r="Q1001" s="51">
        <f t="shared" si="673"/>
        <v>0.89116071428571431</v>
      </c>
      <c r="R1001" s="57"/>
      <c r="S1001" s="53">
        <v>0</v>
      </c>
      <c r="T1001" s="54">
        <f t="shared" si="676"/>
        <v>2</v>
      </c>
      <c r="U1001" s="54"/>
      <c r="V1001" s="53">
        <f t="shared" si="677"/>
        <v>0</v>
      </c>
      <c r="W1001" s="54"/>
    </row>
    <row r="1002" spans="1:23" x14ac:dyDescent="0.3">
      <c r="A1002" s="8" t="s">
        <v>374</v>
      </c>
      <c r="B1002" s="5" t="s">
        <v>375</v>
      </c>
      <c r="C1002" s="46" t="s">
        <v>1174</v>
      </c>
      <c r="D1002" s="46" t="s">
        <v>25</v>
      </c>
      <c r="E1002" s="46" t="s">
        <v>311</v>
      </c>
      <c r="F1002" s="46" t="s">
        <v>311</v>
      </c>
      <c r="G1002" s="46" t="s">
        <v>1937</v>
      </c>
      <c r="H1002" s="47"/>
      <c r="I1002" s="47" t="s">
        <v>1872</v>
      </c>
      <c r="J1002" s="48" t="s">
        <v>11</v>
      </c>
      <c r="K1002" s="45"/>
      <c r="L1002" s="49">
        <v>40000</v>
      </c>
      <c r="M1002" s="50">
        <v>91080</v>
      </c>
      <c r="N1002" s="51">
        <f t="shared" si="674"/>
        <v>2.2770000000000001</v>
      </c>
      <c r="O1002" s="51" t="str">
        <f t="shared" si="672"/>
        <v>120% equal &amp; above</v>
      </c>
      <c r="P1002" s="50">
        <f t="shared" si="675"/>
        <v>97585.714285714275</v>
      </c>
      <c r="Q1002" s="51">
        <f t="shared" si="673"/>
        <v>2.4396428571428568</v>
      </c>
      <c r="R1002" s="57"/>
      <c r="S1002" s="53">
        <v>0</v>
      </c>
      <c r="T1002" s="54">
        <f t="shared" si="676"/>
        <v>2</v>
      </c>
      <c r="U1002" s="54"/>
      <c r="V1002" s="53">
        <f t="shared" si="677"/>
        <v>0</v>
      </c>
      <c r="W1002" s="54"/>
    </row>
    <row r="1003" spans="1:23" x14ac:dyDescent="0.3">
      <c r="A1003" s="8" t="s">
        <v>374</v>
      </c>
      <c r="B1003" s="5" t="s">
        <v>375</v>
      </c>
      <c r="C1003" s="46" t="s">
        <v>2218</v>
      </c>
      <c r="D1003" s="46" t="s">
        <v>2219</v>
      </c>
      <c r="E1003" s="46" t="s">
        <v>311</v>
      </c>
      <c r="F1003" s="46" t="s">
        <v>311</v>
      </c>
      <c r="G1003" s="46" t="s">
        <v>1902</v>
      </c>
      <c r="H1003" s="47"/>
      <c r="I1003" s="47" t="s">
        <v>1872</v>
      </c>
      <c r="J1003" s="48" t="s">
        <v>11</v>
      </c>
      <c r="K1003" s="45"/>
      <c r="L1003" s="49">
        <v>40000</v>
      </c>
      <c r="M1003" s="50">
        <v>11520</v>
      </c>
      <c r="N1003" s="51">
        <f t="shared" si="674"/>
        <v>0.28799999999999998</v>
      </c>
      <c r="O1003" s="51" t="str">
        <f t="shared" si="672"/>
        <v>&gt;=20%-&lt;50%</v>
      </c>
      <c r="P1003" s="50">
        <f t="shared" si="675"/>
        <v>12342.857142857143</v>
      </c>
      <c r="Q1003" s="51">
        <f t="shared" si="673"/>
        <v>0.30857142857142855</v>
      </c>
      <c r="R1003" s="57"/>
      <c r="S1003" s="53">
        <v>0</v>
      </c>
      <c r="T1003" s="54">
        <f t="shared" si="676"/>
        <v>2</v>
      </c>
      <c r="U1003" s="54"/>
      <c r="V1003" s="53">
        <f t="shared" si="677"/>
        <v>0</v>
      </c>
      <c r="W1003" s="54"/>
    </row>
    <row r="1004" spans="1:23" x14ac:dyDescent="0.3">
      <c r="A1004" s="8" t="s">
        <v>374</v>
      </c>
      <c r="B1004" s="5" t="s">
        <v>375</v>
      </c>
      <c r="C1004" s="46" t="s">
        <v>2716</v>
      </c>
      <c r="D1004" s="46" t="s">
        <v>2717</v>
      </c>
      <c r="E1004" s="46" t="s">
        <v>311</v>
      </c>
      <c r="F1004" s="46" t="s">
        <v>311</v>
      </c>
      <c r="G1004" s="46" t="s">
        <v>1938</v>
      </c>
      <c r="H1004" s="47"/>
      <c r="I1004" s="47" t="s">
        <v>1872</v>
      </c>
      <c r="J1004" s="48" t="s">
        <v>11</v>
      </c>
      <c r="K1004" s="45"/>
      <c r="L1004" s="49">
        <v>40000</v>
      </c>
      <c r="M1004" s="50">
        <v>4600</v>
      </c>
      <c r="N1004" s="51">
        <f t="shared" si="674"/>
        <v>0.115</v>
      </c>
      <c r="O1004" s="51" t="str">
        <f t="shared" si="672"/>
        <v>&lt;20%</v>
      </c>
      <c r="P1004" s="50">
        <f t="shared" si="675"/>
        <v>4928.5714285714284</v>
      </c>
      <c r="Q1004" s="51">
        <f t="shared" si="673"/>
        <v>0.12321428571428571</v>
      </c>
      <c r="R1004" s="57"/>
      <c r="S1004" s="53">
        <v>0</v>
      </c>
      <c r="T1004" s="54">
        <f t="shared" si="676"/>
        <v>2</v>
      </c>
      <c r="U1004" s="54"/>
      <c r="V1004" s="53">
        <f t="shared" si="677"/>
        <v>0</v>
      </c>
      <c r="W1004" s="54"/>
    </row>
    <row r="1005" spans="1:23" x14ac:dyDescent="0.3">
      <c r="A1005" s="8" t="s">
        <v>685</v>
      </c>
      <c r="B1005" s="5" t="s">
        <v>686</v>
      </c>
      <c r="C1005" s="46" t="s">
        <v>1553</v>
      </c>
      <c r="D1005" s="46" t="s">
        <v>47</v>
      </c>
      <c r="E1005" s="46" t="s">
        <v>311</v>
      </c>
      <c r="F1005" s="46" t="s">
        <v>311</v>
      </c>
      <c r="G1005" s="46" t="s">
        <v>1884</v>
      </c>
      <c r="H1005" s="47"/>
      <c r="I1005" s="47" t="s">
        <v>1872</v>
      </c>
      <c r="J1005" s="48" t="s">
        <v>11</v>
      </c>
      <c r="K1005" s="45"/>
      <c r="L1005" s="49">
        <v>40000</v>
      </c>
      <c r="M1005" s="50">
        <v>46660</v>
      </c>
      <c r="N1005" s="51">
        <f t="shared" si="674"/>
        <v>1.1665000000000001</v>
      </c>
      <c r="O1005" s="51" t="str">
        <f t="shared" si="672"/>
        <v>&gt;=100%- &lt;120%</v>
      </c>
      <c r="P1005" s="50">
        <f t="shared" si="675"/>
        <v>49992.857142857138</v>
      </c>
      <c r="Q1005" s="51">
        <f t="shared" si="673"/>
        <v>1.2498214285714284</v>
      </c>
      <c r="R1005" s="57"/>
      <c r="S1005" s="53">
        <v>6570</v>
      </c>
      <c r="T1005" s="54">
        <f t="shared" si="676"/>
        <v>2</v>
      </c>
      <c r="U1005" s="54"/>
      <c r="V1005" s="53">
        <f t="shared" si="677"/>
        <v>7039.2857142857138</v>
      </c>
      <c r="W1005" s="54"/>
    </row>
    <row r="1006" spans="1:23" x14ac:dyDescent="0.3">
      <c r="A1006" s="8" t="s">
        <v>374</v>
      </c>
      <c r="B1006" s="5" t="s">
        <v>375</v>
      </c>
      <c r="C1006" s="46" t="s">
        <v>2199</v>
      </c>
      <c r="D1006" s="46" t="s">
        <v>2200</v>
      </c>
      <c r="E1006" s="46" t="s">
        <v>311</v>
      </c>
      <c r="F1006" s="46" t="s">
        <v>311</v>
      </c>
      <c r="G1006" s="46" t="s">
        <v>1900</v>
      </c>
      <c r="H1006" s="47"/>
      <c r="I1006" s="47" t="s">
        <v>1872</v>
      </c>
      <c r="J1006" s="48" t="s">
        <v>11</v>
      </c>
      <c r="K1006" s="45"/>
      <c r="L1006" s="49">
        <v>40000</v>
      </c>
      <c r="M1006" s="50">
        <v>8710</v>
      </c>
      <c r="N1006" s="51">
        <f t="shared" si="674"/>
        <v>0.21775</v>
      </c>
      <c r="O1006" s="51" t="str">
        <f t="shared" si="672"/>
        <v>&gt;=20%-&lt;50%</v>
      </c>
      <c r="P1006" s="50">
        <f t="shared" si="675"/>
        <v>9332.1428571428569</v>
      </c>
      <c r="Q1006" s="51">
        <f t="shared" si="673"/>
        <v>0.23330357142857142</v>
      </c>
      <c r="R1006" s="57"/>
      <c r="S1006" s="53">
        <v>4990</v>
      </c>
      <c r="T1006" s="54">
        <f t="shared" si="676"/>
        <v>2</v>
      </c>
      <c r="U1006" s="54"/>
      <c r="V1006" s="53">
        <f t="shared" si="677"/>
        <v>5346.4285714285716</v>
      </c>
      <c r="W1006" s="54"/>
    </row>
    <row r="1007" spans="1:23" x14ac:dyDescent="0.3">
      <c r="A1007" s="8" t="s">
        <v>374</v>
      </c>
      <c r="B1007" s="5" t="s">
        <v>375</v>
      </c>
      <c r="C1007" s="46" t="s">
        <v>2099</v>
      </c>
      <c r="D1007" s="46" t="s">
        <v>2100</v>
      </c>
      <c r="E1007" s="46" t="s">
        <v>311</v>
      </c>
      <c r="F1007" s="46" t="s">
        <v>311</v>
      </c>
      <c r="G1007" s="46" t="s">
        <v>1937</v>
      </c>
      <c r="H1007" s="47"/>
      <c r="I1007" s="47" t="s">
        <v>1872</v>
      </c>
      <c r="J1007" s="48" t="s">
        <v>11</v>
      </c>
      <c r="K1007" s="45"/>
      <c r="L1007" s="49">
        <v>40000</v>
      </c>
      <c r="M1007" s="50">
        <v>49890</v>
      </c>
      <c r="N1007" s="51">
        <f t="shared" si="674"/>
        <v>1.24725</v>
      </c>
      <c r="O1007" s="51" t="str">
        <f t="shared" si="672"/>
        <v>120% equal &amp; above</v>
      </c>
      <c r="P1007" s="50">
        <f t="shared" si="675"/>
        <v>53453.571428571428</v>
      </c>
      <c r="Q1007" s="51">
        <f t="shared" si="673"/>
        <v>1.3363392857142857</v>
      </c>
      <c r="R1007" s="57"/>
      <c r="S1007" s="53">
        <v>0</v>
      </c>
      <c r="T1007" s="54">
        <f t="shared" si="676"/>
        <v>2</v>
      </c>
      <c r="U1007" s="54"/>
      <c r="V1007" s="53">
        <f t="shared" si="677"/>
        <v>0</v>
      </c>
      <c r="W1007" s="54"/>
    </row>
    <row r="1008" spans="1:23" x14ac:dyDescent="0.3">
      <c r="A1008" s="8" t="s">
        <v>680</v>
      </c>
      <c r="B1008" s="5" t="s">
        <v>681</v>
      </c>
      <c r="C1008" s="46" t="s">
        <v>982</v>
      </c>
      <c r="D1008" s="46" t="s">
        <v>983</v>
      </c>
      <c r="E1008" s="46" t="s">
        <v>311</v>
      </c>
      <c r="F1008" s="46" t="s">
        <v>311</v>
      </c>
      <c r="G1008" s="46" t="s">
        <v>1934</v>
      </c>
      <c r="H1008" s="47"/>
      <c r="I1008" s="47" t="s">
        <v>1872</v>
      </c>
      <c r="J1008" s="48" t="s">
        <v>11</v>
      </c>
      <c r="K1008" s="45"/>
      <c r="L1008" s="49">
        <v>40000</v>
      </c>
      <c r="M1008" s="50">
        <v>37215</v>
      </c>
      <c r="N1008" s="51">
        <f t="shared" si="674"/>
        <v>0.93037499999999995</v>
      </c>
      <c r="O1008" s="51" t="str">
        <f t="shared" si="672"/>
        <v>&gt;=80%-&lt;100%</v>
      </c>
      <c r="P1008" s="50">
        <f t="shared" si="675"/>
        <v>39873.21428571429</v>
      </c>
      <c r="Q1008" s="51">
        <f t="shared" si="673"/>
        <v>0.99683035714285728</v>
      </c>
      <c r="R1008" s="57"/>
      <c r="S1008" s="53">
        <v>26380</v>
      </c>
      <c r="T1008" s="54">
        <f t="shared" si="676"/>
        <v>2</v>
      </c>
      <c r="U1008" s="54"/>
      <c r="V1008" s="53">
        <f t="shared" si="677"/>
        <v>28264.285714285714</v>
      </c>
      <c r="W1008" s="54"/>
    </row>
    <row r="1009" spans="1:23" x14ac:dyDescent="0.3">
      <c r="A1009" s="8" t="s">
        <v>571</v>
      </c>
      <c r="B1009" s="5" t="s">
        <v>572</v>
      </c>
      <c r="C1009" s="46" t="s">
        <v>2354</v>
      </c>
      <c r="D1009" s="46" t="s">
        <v>1975</v>
      </c>
      <c r="E1009" s="46" t="s">
        <v>574</v>
      </c>
      <c r="F1009" s="46" t="s">
        <v>311</v>
      </c>
      <c r="G1009" s="46" t="s">
        <v>1889</v>
      </c>
      <c r="H1009" s="47"/>
      <c r="I1009" s="47" t="s">
        <v>1872</v>
      </c>
      <c r="J1009" s="48" t="s">
        <v>11</v>
      </c>
      <c r="K1009" s="45"/>
      <c r="L1009" s="49">
        <v>40000</v>
      </c>
      <c r="M1009" s="50">
        <v>10760</v>
      </c>
      <c r="N1009" s="51">
        <f t="shared" si="674"/>
        <v>0.26900000000000002</v>
      </c>
      <c r="O1009" s="51" t="str">
        <f t="shared" si="672"/>
        <v>&gt;=20%-&lt;50%</v>
      </c>
      <c r="P1009" s="50">
        <f t="shared" si="675"/>
        <v>11528.571428571428</v>
      </c>
      <c r="Q1009" s="51">
        <f t="shared" si="673"/>
        <v>0.2882142857142857</v>
      </c>
      <c r="R1009" s="57"/>
      <c r="S1009" s="53">
        <v>0</v>
      </c>
      <c r="T1009" s="54">
        <f t="shared" si="676"/>
        <v>2</v>
      </c>
      <c r="U1009" s="54"/>
      <c r="V1009" s="53">
        <f t="shared" si="677"/>
        <v>0</v>
      </c>
      <c r="W1009" s="54"/>
    </row>
    <row r="1010" spans="1:23" x14ac:dyDescent="0.3">
      <c r="A1010" s="8" t="s">
        <v>374</v>
      </c>
      <c r="B1010" s="5" t="s">
        <v>375</v>
      </c>
      <c r="C1010" s="46" t="s">
        <v>1507</v>
      </c>
      <c r="D1010" s="46" t="s">
        <v>1508</v>
      </c>
      <c r="E1010" s="46" t="s">
        <v>311</v>
      </c>
      <c r="F1010" s="46" t="s">
        <v>311</v>
      </c>
      <c r="G1010" s="46" t="s">
        <v>1937</v>
      </c>
      <c r="H1010" s="47"/>
      <c r="I1010" s="47" t="s">
        <v>1872</v>
      </c>
      <c r="J1010" s="48" t="s">
        <v>11</v>
      </c>
      <c r="K1010" s="45"/>
      <c r="L1010" s="49">
        <v>40000</v>
      </c>
      <c r="M1010" s="50">
        <v>43260</v>
      </c>
      <c r="N1010" s="51">
        <f t="shared" si="674"/>
        <v>1.0814999999999999</v>
      </c>
      <c r="O1010" s="51" t="str">
        <f t="shared" si="672"/>
        <v>&gt;=100%- &lt;120%</v>
      </c>
      <c r="P1010" s="50">
        <f t="shared" si="675"/>
        <v>46350</v>
      </c>
      <c r="Q1010" s="51">
        <f t="shared" si="673"/>
        <v>1.1587499999999999</v>
      </c>
      <c r="R1010" s="57"/>
      <c r="S1010" s="53">
        <v>18610</v>
      </c>
      <c r="T1010" s="54">
        <f t="shared" si="676"/>
        <v>2</v>
      </c>
      <c r="U1010" s="54"/>
      <c r="V1010" s="53">
        <f t="shared" si="677"/>
        <v>19939.285714285714</v>
      </c>
      <c r="W1010" s="54"/>
    </row>
    <row r="1011" spans="1:23" x14ac:dyDescent="0.3">
      <c r="A1011" s="8" t="s">
        <v>374</v>
      </c>
      <c r="B1011" s="5" t="s">
        <v>375</v>
      </c>
      <c r="C1011" s="46" t="s">
        <v>1452</v>
      </c>
      <c r="D1011" s="46" t="s">
        <v>155</v>
      </c>
      <c r="E1011" s="46" t="s">
        <v>311</v>
      </c>
      <c r="F1011" s="46" t="s">
        <v>311</v>
      </c>
      <c r="G1011" s="46" t="s">
        <v>1900</v>
      </c>
      <c r="H1011" s="47"/>
      <c r="I1011" s="47" t="s">
        <v>1872</v>
      </c>
      <c r="J1011" s="48" t="s">
        <v>11</v>
      </c>
      <c r="K1011" s="45"/>
      <c r="L1011" s="49">
        <v>40000</v>
      </c>
      <c r="M1011" s="50">
        <v>37150</v>
      </c>
      <c r="N1011" s="51">
        <f t="shared" si="674"/>
        <v>0.92874999999999996</v>
      </c>
      <c r="O1011" s="51" t="str">
        <f t="shared" si="672"/>
        <v>&gt;=80%-&lt;100%</v>
      </c>
      <c r="P1011" s="50">
        <f t="shared" si="675"/>
        <v>39803.571428571428</v>
      </c>
      <c r="Q1011" s="51">
        <f t="shared" si="673"/>
        <v>0.99508928571428568</v>
      </c>
      <c r="R1011" s="57"/>
      <c r="S1011" s="53">
        <v>0</v>
      </c>
      <c r="T1011" s="54">
        <f t="shared" si="676"/>
        <v>2</v>
      </c>
      <c r="U1011" s="54"/>
      <c r="V1011" s="53">
        <f t="shared" si="677"/>
        <v>0</v>
      </c>
      <c r="W1011" s="54"/>
    </row>
    <row r="1012" spans="1:23" x14ac:dyDescent="0.3">
      <c r="A1012" s="8" t="s">
        <v>770</v>
      </c>
      <c r="B1012" s="5" t="s">
        <v>771</v>
      </c>
      <c r="C1012" s="46" t="s">
        <v>2229</v>
      </c>
      <c r="D1012" s="46" t="s">
        <v>142</v>
      </c>
      <c r="E1012" s="46" t="s">
        <v>574</v>
      </c>
      <c r="F1012" s="46" t="s">
        <v>311</v>
      </c>
      <c r="G1012" s="46" t="s">
        <v>1960</v>
      </c>
      <c r="H1012" s="47"/>
      <c r="I1012" s="47" t="s">
        <v>1872</v>
      </c>
      <c r="J1012" s="48" t="s">
        <v>11</v>
      </c>
      <c r="K1012" s="45"/>
      <c r="L1012" s="49">
        <v>40000</v>
      </c>
      <c r="M1012" s="50">
        <v>24660</v>
      </c>
      <c r="N1012" s="51">
        <f t="shared" si="674"/>
        <v>0.61650000000000005</v>
      </c>
      <c r="O1012" s="51" t="str">
        <f t="shared" si="672"/>
        <v>&gt;=50%-&lt;80%</v>
      </c>
      <c r="P1012" s="50">
        <f t="shared" si="675"/>
        <v>26421.428571428569</v>
      </c>
      <c r="Q1012" s="51">
        <f t="shared" si="673"/>
        <v>0.66053571428571423</v>
      </c>
      <c r="R1012" s="57"/>
      <c r="S1012" s="53">
        <v>19775</v>
      </c>
      <c r="T1012" s="54">
        <f t="shared" si="676"/>
        <v>2</v>
      </c>
      <c r="U1012" s="54"/>
      <c r="V1012" s="53">
        <f t="shared" si="677"/>
        <v>21187.5</v>
      </c>
      <c r="W1012" s="54"/>
    </row>
    <row r="1013" spans="1:23" x14ac:dyDescent="0.3">
      <c r="A1013" s="8" t="s">
        <v>785</v>
      </c>
      <c r="B1013" s="5" t="s">
        <v>786</v>
      </c>
      <c r="C1013" s="46" t="s">
        <v>1545</v>
      </c>
      <c r="D1013" s="46" t="s">
        <v>1546</v>
      </c>
      <c r="E1013" s="46" t="s">
        <v>789</v>
      </c>
      <c r="F1013" s="46" t="s">
        <v>311</v>
      </c>
      <c r="G1013" s="46" t="s">
        <v>1949</v>
      </c>
      <c r="H1013" s="47"/>
      <c r="I1013" s="47" t="s">
        <v>1872</v>
      </c>
      <c r="J1013" s="48" t="s">
        <v>11</v>
      </c>
      <c r="K1013" s="45"/>
      <c r="L1013" s="49">
        <v>40000</v>
      </c>
      <c r="M1013" s="50">
        <v>31960</v>
      </c>
      <c r="N1013" s="51">
        <f t="shared" si="674"/>
        <v>0.79900000000000004</v>
      </c>
      <c r="O1013" s="51" t="str">
        <f t="shared" si="672"/>
        <v>&gt;=50%-&lt;80%</v>
      </c>
      <c r="P1013" s="50">
        <f t="shared" si="675"/>
        <v>34242.857142857138</v>
      </c>
      <c r="Q1013" s="51">
        <f t="shared" si="673"/>
        <v>0.85607142857142848</v>
      </c>
      <c r="R1013" s="57"/>
      <c r="S1013" s="53">
        <v>0</v>
      </c>
      <c r="T1013" s="54">
        <f t="shared" si="676"/>
        <v>2</v>
      </c>
      <c r="U1013" s="54"/>
      <c r="V1013" s="53">
        <f t="shared" si="677"/>
        <v>0</v>
      </c>
      <c r="W1013" s="54"/>
    </row>
    <row r="1014" spans="1:23" x14ac:dyDescent="0.3">
      <c r="A1014" s="8" t="s">
        <v>374</v>
      </c>
      <c r="B1014" s="5" t="s">
        <v>375</v>
      </c>
      <c r="C1014" s="46" t="s">
        <v>1435</v>
      </c>
      <c r="D1014" s="46" t="s">
        <v>1436</v>
      </c>
      <c r="E1014" s="46" t="s">
        <v>311</v>
      </c>
      <c r="F1014" s="46" t="s">
        <v>311</v>
      </c>
      <c r="G1014" s="46" t="s">
        <v>1938</v>
      </c>
      <c r="H1014" s="47"/>
      <c r="I1014" s="47" t="s">
        <v>1872</v>
      </c>
      <c r="J1014" s="48" t="s">
        <v>11</v>
      </c>
      <c r="K1014" s="45"/>
      <c r="L1014" s="49">
        <v>40000</v>
      </c>
      <c r="M1014" s="50">
        <v>14730</v>
      </c>
      <c r="N1014" s="51">
        <f t="shared" si="674"/>
        <v>0.36825000000000002</v>
      </c>
      <c r="O1014" s="51" t="str">
        <f t="shared" ref="O1014:O1030" si="678">IF(N1014&gt;=120%, "120% equal &amp; above", IF(N1014&gt;=100%,"&gt;=100%- &lt;120%",IF(N1014&gt;=80%,"&gt;=80%-&lt;100%",IF(N1014&gt;=50%,"&gt;=50%-&lt;80%",IF(N1014&gt;=20%,"&gt;=20%-&lt;50%","&lt;20%")))))</f>
        <v>&gt;=20%-&lt;50%</v>
      </c>
      <c r="P1014" s="50">
        <f t="shared" si="675"/>
        <v>15782.142857142857</v>
      </c>
      <c r="Q1014" s="51">
        <f t="shared" ref="Q1014:Q1030" si="679">IFERROR(P1014/L1014,2)</f>
        <v>0.39455357142857145</v>
      </c>
      <c r="R1014" s="57"/>
      <c r="S1014" s="53">
        <v>29010</v>
      </c>
      <c r="T1014" s="54">
        <f t="shared" si="676"/>
        <v>2</v>
      </c>
      <c r="U1014" s="54"/>
      <c r="V1014" s="53">
        <f t="shared" si="677"/>
        <v>31082.142857142859</v>
      </c>
      <c r="W1014" s="54"/>
    </row>
    <row r="1015" spans="1:23" x14ac:dyDescent="0.3">
      <c r="A1015" s="8" t="s">
        <v>680</v>
      </c>
      <c r="B1015" s="5" t="s">
        <v>681</v>
      </c>
      <c r="C1015" s="46" t="s">
        <v>707</v>
      </c>
      <c r="D1015" s="46" t="s">
        <v>708</v>
      </c>
      <c r="E1015" s="46" t="s">
        <v>311</v>
      </c>
      <c r="F1015" s="46" t="s">
        <v>311</v>
      </c>
      <c r="G1015" s="46" t="s">
        <v>1929</v>
      </c>
      <c r="H1015" s="47"/>
      <c r="I1015" s="47" t="s">
        <v>1872</v>
      </c>
      <c r="J1015" s="48" t="s">
        <v>11</v>
      </c>
      <c r="K1015" s="45"/>
      <c r="L1015" s="49">
        <v>40000</v>
      </c>
      <c r="M1015" s="50">
        <v>7570</v>
      </c>
      <c r="N1015" s="51">
        <f t="shared" ref="N1015:N1030" si="680">IFERROR(M1015/L1015,2)</f>
        <v>0.18925</v>
      </c>
      <c r="O1015" s="51" t="str">
        <f t="shared" si="678"/>
        <v>&lt;20%</v>
      </c>
      <c r="P1015" s="50">
        <f t="shared" ref="P1015:P1030" si="681">M1015/$B$3*$B$2</f>
        <v>8110.7142857142853</v>
      </c>
      <c r="Q1015" s="51">
        <f t="shared" si="679"/>
        <v>0.20276785714285714</v>
      </c>
      <c r="R1015" s="57"/>
      <c r="S1015" s="53">
        <v>0</v>
      </c>
      <c r="T1015" s="54">
        <f t="shared" ref="T1015:T1030" si="682">IFERROR(S1015/R1015,2)</f>
        <v>2</v>
      </c>
      <c r="U1015" s="54"/>
      <c r="V1015" s="53">
        <f t="shared" ref="V1015:V1030" si="683">S1015/$B$3*$B$2</f>
        <v>0</v>
      </c>
      <c r="W1015" s="54"/>
    </row>
    <row r="1016" spans="1:23" x14ac:dyDescent="0.3">
      <c r="A1016" s="8" t="s">
        <v>374</v>
      </c>
      <c r="B1016" s="5" t="s">
        <v>375</v>
      </c>
      <c r="C1016" s="46" t="s">
        <v>2011</v>
      </c>
      <c r="D1016" s="46" t="s">
        <v>2012</v>
      </c>
      <c r="E1016" s="46" t="s">
        <v>311</v>
      </c>
      <c r="F1016" s="46" t="s">
        <v>311</v>
      </c>
      <c r="G1016" s="46" t="s">
        <v>1902</v>
      </c>
      <c r="H1016" s="47"/>
      <c r="I1016" s="47" t="s">
        <v>1872</v>
      </c>
      <c r="J1016" s="48" t="s">
        <v>11</v>
      </c>
      <c r="K1016" s="45"/>
      <c r="L1016" s="49">
        <v>40000</v>
      </c>
      <c r="M1016" s="50">
        <v>39300</v>
      </c>
      <c r="N1016" s="51">
        <f t="shared" si="680"/>
        <v>0.98250000000000004</v>
      </c>
      <c r="O1016" s="51" t="str">
        <f t="shared" si="678"/>
        <v>&gt;=80%-&lt;100%</v>
      </c>
      <c r="P1016" s="50">
        <f t="shared" si="681"/>
        <v>42107.142857142862</v>
      </c>
      <c r="Q1016" s="51">
        <f t="shared" si="679"/>
        <v>1.0526785714285716</v>
      </c>
      <c r="R1016" s="57"/>
      <c r="S1016" s="53">
        <v>0</v>
      </c>
      <c r="T1016" s="54">
        <f t="shared" si="682"/>
        <v>2</v>
      </c>
      <c r="U1016" s="54"/>
      <c r="V1016" s="53">
        <f t="shared" si="683"/>
        <v>0</v>
      </c>
      <c r="W1016" s="54"/>
    </row>
    <row r="1017" spans="1:23" x14ac:dyDescent="0.3">
      <c r="A1017" s="8" t="s">
        <v>776</v>
      </c>
      <c r="B1017" s="5" t="s">
        <v>777</v>
      </c>
      <c r="C1017" s="46" t="s">
        <v>2296</v>
      </c>
      <c r="D1017" s="46" t="s">
        <v>26</v>
      </c>
      <c r="E1017" s="46" t="s">
        <v>574</v>
      </c>
      <c r="F1017" s="46" t="s">
        <v>311</v>
      </c>
      <c r="G1017" s="46" t="s">
        <v>1942</v>
      </c>
      <c r="H1017" s="47"/>
      <c r="I1017" s="47" t="s">
        <v>1872</v>
      </c>
      <c r="J1017" s="48" t="s">
        <v>11</v>
      </c>
      <c r="K1017" s="45"/>
      <c r="L1017" s="49">
        <v>40000</v>
      </c>
      <c r="M1017" s="50">
        <v>48050</v>
      </c>
      <c r="N1017" s="51">
        <f t="shared" si="680"/>
        <v>1.2012499999999999</v>
      </c>
      <c r="O1017" s="51" t="str">
        <f t="shared" si="678"/>
        <v>120% equal &amp; above</v>
      </c>
      <c r="P1017" s="50">
        <f t="shared" si="681"/>
        <v>51482.142857142862</v>
      </c>
      <c r="Q1017" s="51">
        <f t="shared" si="679"/>
        <v>1.2870535714285716</v>
      </c>
      <c r="R1017" s="57"/>
      <c r="S1017" s="53">
        <v>5940</v>
      </c>
      <c r="T1017" s="54">
        <f t="shared" si="682"/>
        <v>2</v>
      </c>
      <c r="U1017" s="54"/>
      <c r="V1017" s="53">
        <f t="shared" si="683"/>
        <v>6364.2857142857138</v>
      </c>
      <c r="W1017" s="54"/>
    </row>
    <row r="1018" spans="1:23" x14ac:dyDescent="0.3">
      <c r="A1018" s="8" t="s">
        <v>374</v>
      </c>
      <c r="B1018" s="5" t="s">
        <v>375</v>
      </c>
      <c r="C1018" s="46" t="s">
        <v>2634</v>
      </c>
      <c r="D1018" s="46" t="s">
        <v>2635</v>
      </c>
      <c r="E1018" s="46" t="s">
        <v>311</v>
      </c>
      <c r="F1018" s="46" t="s">
        <v>311</v>
      </c>
      <c r="G1018" s="46" t="s">
        <v>1902</v>
      </c>
      <c r="H1018" s="47"/>
      <c r="I1018" s="47" t="s">
        <v>1872</v>
      </c>
      <c r="J1018" s="48" t="s">
        <v>11</v>
      </c>
      <c r="K1018" s="45"/>
      <c r="L1018" s="49">
        <v>40000</v>
      </c>
      <c r="M1018" s="50">
        <v>38000</v>
      </c>
      <c r="N1018" s="51">
        <f t="shared" si="680"/>
        <v>0.95</v>
      </c>
      <c r="O1018" s="51" t="str">
        <f t="shared" si="678"/>
        <v>&gt;=80%-&lt;100%</v>
      </c>
      <c r="P1018" s="50">
        <f t="shared" si="681"/>
        <v>40714.28571428571</v>
      </c>
      <c r="Q1018" s="51">
        <f t="shared" si="679"/>
        <v>1.0178571428571428</v>
      </c>
      <c r="R1018" s="57"/>
      <c r="S1018" s="53">
        <v>0</v>
      </c>
      <c r="T1018" s="54">
        <f t="shared" si="682"/>
        <v>2</v>
      </c>
      <c r="U1018" s="54"/>
      <c r="V1018" s="53">
        <f t="shared" si="683"/>
        <v>0</v>
      </c>
      <c r="W1018" s="54"/>
    </row>
    <row r="1019" spans="1:23" x14ac:dyDescent="0.3">
      <c r="A1019" s="8" t="s">
        <v>770</v>
      </c>
      <c r="B1019" s="5" t="s">
        <v>771</v>
      </c>
      <c r="C1019" s="46" t="s">
        <v>2210</v>
      </c>
      <c r="D1019" s="46" t="s">
        <v>66</v>
      </c>
      <c r="E1019" s="46" t="s">
        <v>574</v>
      </c>
      <c r="F1019" s="46" t="s">
        <v>311</v>
      </c>
      <c r="G1019" s="46" t="s">
        <v>1964</v>
      </c>
      <c r="H1019" s="47"/>
      <c r="I1019" s="47" t="s">
        <v>1872</v>
      </c>
      <c r="J1019" s="48" t="s">
        <v>11</v>
      </c>
      <c r="K1019" s="45"/>
      <c r="L1019" s="49">
        <v>40000</v>
      </c>
      <c r="M1019" s="50">
        <v>47270</v>
      </c>
      <c r="N1019" s="51">
        <f t="shared" si="680"/>
        <v>1.1817500000000001</v>
      </c>
      <c r="O1019" s="51" t="str">
        <f t="shared" si="678"/>
        <v>&gt;=100%- &lt;120%</v>
      </c>
      <c r="P1019" s="50">
        <f t="shared" si="681"/>
        <v>50646.428571428572</v>
      </c>
      <c r="Q1019" s="51">
        <f t="shared" si="679"/>
        <v>1.2661607142857143</v>
      </c>
      <c r="R1019" s="57"/>
      <c r="S1019" s="53">
        <v>0</v>
      </c>
      <c r="T1019" s="54">
        <f t="shared" si="682"/>
        <v>2</v>
      </c>
      <c r="U1019" s="54"/>
      <c r="V1019" s="53">
        <f t="shared" si="683"/>
        <v>0</v>
      </c>
      <c r="W1019" s="54"/>
    </row>
    <row r="1020" spans="1:23" x14ac:dyDescent="0.3">
      <c r="A1020" s="8" t="s">
        <v>685</v>
      </c>
      <c r="B1020" s="5" t="s">
        <v>686</v>
      </c>
      <c r="C1020" s="46" t="s">
        <v>1080</v>
      </c>
      <c r="D1020" s="46" t="s">
        <v>26</v>
      </c>
      <c r="E1020" s="46" t="s">
        <v>311</v>
      </c>
      <c r="F1020" s="46" t="s">
        <v>311</v>
      </c>
      <c r="G1020" s="46" t="s">
        <v>1884</v>
      </c>
      <c r="H1020" s="47"/>
      <c r="I1020" s="47" t="s">
        <v>1872</v>
      </c>
      <c r="J1020" s="48" t="s">
        <v>11</v>
      </c>
      <c r="K1020" s="45"/>
      <c r="L1020" s="49">
        <v>40000</v>
      </c>
      <c r="M1020" s="50">
        <v>46300</v>
      </c>
      <c r="N1020" s="51">
        <f t="shared" si="680"/>
        <v>1.1575</v>
      </c>
      <c r="O1020" s="51" t="str">
        <f t="shared" si="678"/>
        <v>&gt;=100%- &lt;120%</v>
      </c>
      <c r="P1020" s="50">
        <f t="shared" si="681"/>
        <v>49607.142857142862</v>
      </c>
      <c r="Q1020" s="51">
        <f t="shared" si="679"/>
        <v>1.2401785714285716</v>
      </c>
      <c r="R1020" s="57"/>
      <c r="S1020" s="53">
        <v>0</v>
      </c>
      <c r="T1020" s="54">
        <f t="shared" si="682"/>
        <v>2</v>
      </c>
      <c r="U1020" s="54"/>
      <c r="V1020" s="53">
        <f t="shared" si="683"/>
        <v>0</v>
      </c>
      <c r="W1020" s="54"/>
    </row>
    <row r="1021" spans="1:23" x14ac:dyDescent="0.3">
      <c r="A1021" s="8" t="s">
        <v>680</v>
      </c>
      <c r="B1021" s="5" t="s">
        <v>681</v>
      </c>
      <c r="C1021" s="46" t="s">
        <v>946</v>
      </c>
      <c r="D1021" s="46" t="s">
        <v>293</v>
      </c>
      <c r="E1021" s="46" t="s">
        <v>311</v>
      </c>
      <c r="F1021" s="46" t="s">
        <v>311</v>
      </c>
      <c r="G1021" s="46" t="s">
        <v>1930</v>
      </c>
      <c r="H1021" s="47"/>
      <c r="I1021" s="47" t="s">
        <v>1872</v>
      </c>
      <c r="J1021" s="48" t="s">
        <v>11</v>
      </c>
      <c r="K1021" s="45"/>
      <c r="L1021" s="49">
        <v>40000</v>
      </c>
      <c r="M1021" s="50">
        <v>21260</v>
      </c>
      <c r="N1021" s="51">
        <f t="shared" si="680"/>
        <v>0.53149999999999997</v>
      </c>
      <c r="O1021" s="51" t="str">
        <f t="shared" si="678"/>
        <v>&gt;=50%-&lt;80%</v>
      </c>
      <c r="P1021" s="50">
        <f t="shared" si="681"/>
        <v>22778.571428571431</v>
      </c>
      <c r="Q1021" s="51">
        <f t="shared" si="679"/>
        <v>0.56946428571428576</v>
      </c>
      <c r="R1021" s="57"/>
      <c r="S1021" s="53">
        <v>0</v>
      </c>
      <c r="T1021" s="54">
        <f t="shared" si="682"/>
        <v>2</v>
      </c>
      <c r="U1021" s="54"/>
      <c r="V1021" s="53">
        <f t="shared" si="683"/>
        <v>0</v>
      </c>
      <c r="W1021" s="54"/>
    </row>
    <row r="1022" spans="1:23" x14ac:dyDescent="0.3">
      <c r="A1022" s="8" t="s">
        <v>776</v>
      </c>
      <c r="B1022" s="5" t="s">
        <v>777</v>
      </c>
      <c r="C1022" s="46" t="s">
        <v>2598</v>
      </c>
      <c r="D1022" s="46" t="s">
        <v>226</v>
      </c>
      <c r="E1022" s="46" t="s">
        <v>574</v>
      </c>
      <c r="F1022" s="46" t="s">
        <v>311</v>
      </c>
      <c r="G1022" s="46" t="s">
        <v>1962</v>
      </c>
      <c r="H1022" s="47"/>
      <c r="I1022" s="47" t="s">
        <v>1872</v>
      </c>
      <c r="J1022" s="48" t="s">
        <v>11</v>
      </c>
      <c r="K1022" s="45"/>
      <c r="L1022" s="49">
        <v>40000</v>
      </c>
      <c r="M1022" s="50">
        <v>23490</v>
      </c>
      <c r="N1022" s="51">
        <f t="shared" si="680"/>
        <v>0.58725000000000005</v>
      </c>
      <c r="O1022" s="51" t="str">
        <f t="shared" si="678"/>
        <v>&gt;=50%-&lt;80%</v>
      </c>
      <c r="P1022" s="50">
        <f t="shared" si="681"/>
        <v>25167.857142857145</v>
      </c>
      <c r="Q1022" s="51">
        <f t="shared" si="679"/>
        <v>0.62919642857142866</v>
      </c>
      <c r="R1022" s="57"/>
      <c r="S1022" s="53">
        <v>0</v>
      </c>
      <c r="T1022" s="54">
        <f t="shared" si="682"/>
        <v>2</v>
      </c>
      <c r="U1022" s="54"/>
      <c r="V1022" s="53">
        <f t="shared" si="683"/>
        <v>0</v>
      </c>
      <c r="W1022" s="54"/>
    </row>
    <row r="1023" spans="1:23" x14ac:dyDescent="0.3">
      <c r="A1023" s="8" t="s">
        <v>307</v>
      </c>
      <c r="B1023" s="5" t="s">
        <v>308</v>
      </c>
      <c r="C1023" s="46" t="s">
        <v>1402</v>
      </c>
      <c r="D1023" s="46" t="s">
        <v>1403</v>
      </c>
      <c r="E1023" s="46" t="s">
        <v>310</v>
      </c>
      <c r="F1023" s="46" t="s">
        <v>311</v>
      </c>
      <c r="G1023" s="46" t="s">
        <v>1891</v>
      </c>
      <c r="H1023" s="47"/>
      <c r="I1023" s="47" t="s">
        <v>1872</v>
      </c>
      <c r="J1023" s="48" t="s">
        <v>11</v>
      </c>
      <c r="K1023" s="45"/>
      <c r="L1023" s="49">
        <v>40000</v>
      </c>
      <c r="M1023" s="50">
        <v>59985</v>
      </c>
      <c r="N1023" s="51">
        <f t="shared" si="680"/>
        <v>1.499625</v>
      </c>
      <c r="O1023" s="51" t="str">
        <f t="shared" si="678"/>
        <v>120% equal &amp; above</v>
      </c>
      <c r="P1023" s="50">
        <f t="shared" si="681"/>
        <v>64269.642857142855</v>
      </c>
      <c r="Q1023" s="51">
        <f t="shared" si="679"/>
        <v>1.6067410714285715</v>
      </c>
      <c r="R1023" s="57"/>
      <c r="S1023" s="53">
        <v>0</v>
      </c>
      <c r="T1023" s="54">
        <f t="shared" si="682"/>
        <v>2</v>
      </c>
      <c r="U1023" s="54"/>
      <c r="V1023" s="53">
        <f t="shared" si="683"/>
        <v>0</v>
      </c>
      <c r="W1023" s="54"/>
    </row>
    <row r="1024" spans="1:23" x14ac:dyDescent="0.3">
      <c r="A1024" s="8" t="s">
        <v>680</v>
      </c>
      <c r="B1024" s="5" t="s">
        <v>681</v>
      </c>
      <c r="C1024" s="46" t="s">
        <v>2654</v>
      </c>
      <c r="D1024" s="46" t="s">
        <v>302</v>
      </c>
      <c r="E1024" s="46" t="s">
        <v>311</v>
      </c>
      <c r="F1024" s="46" t="s">
        <v>311</v>
      </c>
      <c r="G1024" s="46" t="s">
        <v>1929</v>
      </c>
      <c r="H1024" s="47"/>
      <c r="I1024" s="47" t="s">
        <v>1872</v>
      </c>
      <c r="J1024" s="48" t="s">
        <v>11</v>
      </c>
      <c r="K1024" s="45"/>
      <c r="L1024" s="49">
        <v>40000</v>
      </c>
      <c r="M1024" s="50">
        <v>56505</v>
      </c>
      <c r="N1024" s="51">
        <f t="shared" si="680"/>
        <v>1.412625</v>
      </c>
      <c r="O1024" s="51" t="str">
        <f t="shared" si="678"/>
        <v>120% equal &amp; above</v>
      </c>
      <c r="P1024" s="50">
        <f t="shared" si="681"/>
        <v>60541.071428571428</v>
      </c>
      <c r="Q1024" s="51">
        <f t="shared" si="679"/>
        <v>1.5135267857142858</v>
      </c>
      <c r="R1024" s="57"/>
      <c r="S1024" s="53">
        <v>37600</v>
      </c>
      <c r="T1024" s="54">
        <f t="shared" si="682"/>
        <v>2</v>
      </c>
      <c r="U1024" s="54"/>
      <c r="V1024" s="53">
        <f t="shared" si="683"/>
        <v>40285.71428571429</v>
      </c>
      <c r="W1024" s="54"/>
    </row>
    <row r="1025" spans="1:23" x14ac:dyDescent="0.3">
      <c r="A1025" s="8" t="s">
        <v>770</v>
      </c>
      <c r="B1025" s="5" t="s">
        <v>771</v>
      </c>
      <c r="C1025" s="46" t="s">
        <v>1346</v>
      </c>
      <c r="D1025" s="46" t="s">
        <v>17</v>
      </c>
      <c r="E1025" s="46" t="s">
        <v>574</v>
      </c>
      <c r="F1025" s="46" t="s">
        <v>311</v>
      </c>
      <c r="G1025" s="46" t="s">
        <v>1965</v>
      </c>
      <c r="H1025" s="47"/>
      <c r="I1025" s="47" t="s">
        <v>1872</v>
      </c>
      <c r="J1025" s="48" t="s">
        <v>11</v>
      </c>
      <c r="K1025" s="45"/>
      <c r="L1025" s="49">
        <v>40000</v>
      </c>
      <c r="M1025" s="50">
        <v>76600</v>
      </c>
      <c r="N1025" s="51">
        <f t="shared" si="680"/>
        <v>1.915</v>
      </c>
      <c r="O1025" s="51" t="str">
        <f t="shared" si="678"/>
        <v>120% equal &amp; above</v>
      </c>
      <c r="P1025" s="50">
        <f t="shared" si="681"/>
        <v>82071.42857142858</v>
      </c>
      <c r="Q1025" s="51">
        <f t="shared" si="679"/>
        <v>2.0517857142857143</v>
      </c>
      <c r="R1025" s="57"/>
      <c r="S1025" s="53">
        <v>0</v>
      </c>
      <c r="T1025" s="54">
        <f t="shared" si="682"/>
        <v>2</v>
      </c>
      <c r="U1025" s="54"/>
      <c r="V1025" s="53">
        <f t="shared" si="683"/>
        <v>0</v>
      </c>
      <c r="W1025" s="54"/>
    </row>
    <row r="1026" spans="1:23" x14ac:dyDescent="0.3">
      <c r="A1026" s="8" t="s">
        <v>428</v>
      </c>
      <c r="B1026" s="5" t="s">
        <v>429</v>
      </c>
      <c r="C1026" s="46" t="s">
        <v>2560</v>
      </c>
      <c r="D1026" s="46" t="s">
        <v>2561</v>
      </c>
      <c r="E1026" s="46" t="s">
        <v>310</v>
      </c>
      <c r="F1026" s="46" t="s">
        <v>311</v>
      </c>
      <c r="G1026" s="46" t="s">
        <v>1904</v>
      </c>
      <c r="H1026" s="47"/>
      <c r="I1026" s="47" t="s">
        <v>1872</v>
      </c>
      <c r="J1026" s="48" t="s">
        <v>11</v>
      </c>
      <c r="K1026" s="45"/>
      <c r="L1026" s="49">
        <v>40000</v>
      </c>
      <c r="M1026" s="50">
        <v>33620</v>
      </c>
      <c r="N1026" s="51">
        <f t="shared" si="680"/>
        <v>0.84050000000000002</v>
      </c>
      <c r="O1026" s="51" t="str">
        <f t="shared" si="678"/>
        <v>&gt;=80%-&lt;100%</v>
      </c>
      <c r="P1026" s="50">
        <f t="shared" si="681"/>
        <v>36021.428571428572</v>
      </c>
      <c r="Q1026" s="51">
        <f t="shared" si="679"/>
        <v>0.90053571428571433</v>
      </c>
      <c r="R1026" s="57"/>
      <c r="S1026" s="53">
        <v>22210</v>
      </c>
      <c r="T1026" s="54">
        <f t="shared" si="682"/>
        <v>2</v>
      </c>
      <c r="U1026" s="54"/>
      <c r="V1026" s="53">
        <f t="shared" si="683"/>
        <v>23796.428571428569</v>
      </c>
      <c r="W1026" s="54"/>
    </row>
    <row r="1027" spans="1:23" x14ac:dyDescent="0.3">
      <c r="A1027" s="8" t="s">
        <v>770</v>
      </c>
      <c r="B1027" s="5" t="s">
        <v>771</v>
      </c>
      <c r="C1027" s="46" t="s">
        <v>2318</v>
      </c>
      <c r="D1027" s="46" t="s">
        <v>2319</v>
      </c>
      <c r="E1027" s="46" t="s">
        <v>574</v>
      </c>
      <c r="F1027" s="46" t="s">
        <v>311</v>
      </c>
      <c r="G1027" s="46" t="s">
        <v>1960</v>
      </c>
      <c r="H1027" s="47"/>
      <c r="I1027" s="47" t="s">
        <v>1872</v>
      </c>
      <c r="J1027" s="48" t="s">
        <v>11</v>
      </c>
      <c r="K1027" s="45"/>
      <c r="L1027" s="49">
        <v>40000</v>
      </c>
      <c r="M1027" s="50">
        <v>12350</v>
      </c>
      <c r="N1027" s="51">
        <f t="shared" si="680"/>
        <v>0.30875000000000002</v>
      </c>
      <c r="O1027" s="51" t="str">
        <f t="shared" si="678"/>
        <v>&gt;=20%-&lt;50%</v>
      </c>
      <c r="P1027" s="50">
        <f t="shared" si="681"/>
        <v>13232.142857142857</v>
      </c>
      <c r="Q1027" s="51">
        <f t="shared" si="679"/>
        <v>0.33080357142857142</v>
      </c>
      <c r="R1027" s="57"/>
      <c r="S1027" s="53">
        <v>0</v>
      </c>
      <c r="T1027" s="54">
        <f t="shared" si="682"/>
        <v>2</v>
      </c>
      <c r="U1027" s="54"/>
      <c r="V1027" s="53">
        <f t="shared" si="683"/>
        <v>0</v>
      </c>
      <c r="W1027" s="54"/>
    </row>
    <row r="1028" spans="1:23" x14ac:dyDescent="0.3">
      <c r="A1028" s="8" t="s">
        <v>415</v>
      </c>
      <c r="B1028" s="5" t="s">
        <v>416</v>
      </c>
      <c r="C1028" s="46" t="s">
        <v>2171</v>
      </c>
      <c r="D1028" s="46" t="s">
        <v>2172</v>
      </c>
      <c r="E1028" s="46" t="s">
        <v>310</v>
      </c>
      <c r="F1028" s="46" t="s">
        <v>311</v>
      </c>
      <c r="G1028" s="46" t="s">
        <v>1903</v>
      </c>
      <c r="H1028" s="47"/>
      <c r="I1028" s="47" t="s">
        <v>1872</v>
      </c>
      <c r="J1028" s="48" t="s">
        <v>11</v>
      </c>
      <c r="K1028" s="45"/>
      <c r="L1028" s="49">
        <v>40000</v>
      </c>
      <c r="M1028" s="50">
        <v>42820</v>
      </c>
      <c r="N1028" s="51">
        <f t="shared" si="680"/>
        <v>1.0705</v>
      </c>
      <c r="O1028" s="51" t="str">
        <f t="shared" si="678"/>
        <v>&gt;=100%- &lt;120%</v>
      </c>
      <c r="P1028" s="50">
        <f t="shared" si="681"/>
        <v>45878.571428571428</v>
      </c>
      <c r="Q1028" s="51">
        <f t="shared" si="679"/>
        <v>1.1469642857142857</v>
      </c>
      <c r="R1028" s="57"/>
      <c r="S1028" s="53">
        <v>15155</v>
      </c>
      <c r="T1028" s="54">
        <f t="shared" si="682"/>
        <v>2</v>
      </c>
      <c r="U1028" s="54"/>
      <c r="V1028" s="53">
        <f t="shared" si="683"/>
        <v>16237.5</v>
      </c>
      <c r="W1028" s="54"/>
    </row>
    <row r="1029" spans="1:23" x14ac:dyDescent="0.3">
      <c r="A1029" s="8" t="s">
        <v>685</v>
      </c>
      <c r="B1029" s="5" t="s">
        <v>686</v>
      </c>
      <c r="C1029" s="46" t="s">
        <v>2084</v>
      </c>
      <c r="D1029" s="46" t="s">
        <v>47</v>
      </c>
      <c r="E1029" s="46" t="s">
        <v>311</v>
      </c>
      <c r="F1029" s="46" t="s">
        <v>311</v>
      </c>
      <c r="G1029" s="46" t="s">
        <v>1932</v>
      </c>
      <c r="H1029" s="47"/>
      <c r="I1029" s="47" t="s">
        <v>1872</v>
      </c>
      <c r="J1029" s="48" t="s">
        <v>11</v>
      </c>
      <c r="K1029" s="45"/>
      <c r="L1029" s="49">
        <v>40000</v>
      </c>
      <c r="M1029" s="50">
        <v>21340</v>
      </c>
      <c r="N1029" s="51">
        <f t="shared" si="680"/>
        <v>0.53349999999999997</v>
      </c>
      <c r="O1029" s="51" t="str">
        <f t="shared" si="678"/>
        <v>&gt;=50%-&lt;80%</v>
      </c>
      <c r="P1029" s="50">
        <f t="shared" si="681"/>
        <v>22864.285714285714</v>
      </c>
      <c r="Q1029" s="51">
        <f t="shared" si="679"/>
        <v>0.57160714285714287</v>
      </c>
      <c r="R1029" s="57"/>
      <c r="S1029" s="53">
        <v>3640</v>
      </c>
      <c r="T1029" s="54">
        <f t="shared" si="682"/>
        <v>2</v>
      </c>
      <c r="U1029" s="54"/>
      <c r="V1029" s="53">
        <f t="shared" si="683"/>
        <v>3900</v>
      </c>
      <c r="W1029" s="54"/>
    </row>
    <row r="1030" spans="1:23" x14ac:dyDescent="0.3">
      <c r="A1030" s="8" t="s">
        <v>680</v>
      </c>
      <c r="B1030" s="5" t="s">
        <v>681</v>
      </c>
      <c r="C1030" s="46" t="s">
        <v>2655</v>
      </c>
      <c r="D1030" s="46" t="s">
        <v>299</v>
      </c>
      <c r="E1030" s="46" t="s">
        <v>311</v>
      </c>
      <c r="F1030" s="46" t="s">
        <v>311</v>
      </c>
      <c r="G1030" s="46" t="s">
        <v>1930</v>
      </c>
      <c r="H1030" s="47"/>
      <c r="I1030" s="47" t="s">
        <v>1872</v>
      </c>
      <c r="J1030" s="48" t="s">
        <v>11</v>
      </c>
      <c r="K1030" s="45"/>
      <c r="L1030" s="49">
        <v>40000</v>
      </c>
      <c r="M1030" s="50">
        <v>39260</v>
      </c>
      <c r="N1030" s="51">
        <f t="shared" si="680"/>
        <v>0.98150000000000004</v>
      </c>
      <c r="O1030" s="51" t="str">
        <f t="shared" si="678"/>
        <v>&gt;=80%-&lt;100%</v>
      </c>
      <c r="P1030" s="50">
        <f t="shared" si="681"/>
        <v>42064.28571428571</v>
      </c>
      <c r="Q1030" s="51">
        <f t="shared" si="679"/>
        <v>1.0516071428571427</v>
      </c>
      <c r="R1030" s="57"/>
      <c r="S1030" s="53">
        <v>0</v>
      </c>
      <c r="T1030" s="54">
        <f t="shared" si="682"/>
        <v>2</v>
      </c>
      <c r="U1030" s="54"/>
      <c r="V1030" s="53">
        <f t="shared" si="683"/>
        <v>0</v>
      </c>
      <c r="W1030" s="54"/>
    </row>
    <row r="1031" spans="1:23" x14ac:dyDescent="0.3">
      <c r="A1031" s="8" t="s">
        <v>680</v>
      </c>
      <c r="B1031" s="5" t="s">
        <v>681</v>
      </c>
      <c r="C1031" s="46" t="s">
        <v>683</v>
      </c>
      <c r="D1031" s="46" t="s">
        <v>684</v>
      </c>
      <c r="E1031" s="46" t="s">
        <v>311</v>
      </c>
      <c r="F1031" s="46" t="s">
        <v>311</v>
      </c>
      <c r="G1031" s="46" t="s">
        <v>1929</v>
      </c>
      <c r="H1031" s="47"/>
      <c r="I1031" s="47" t="s">
        <v>1872</v>
      </c>
      <c r="J1031" s="48" t="s">
        <v>11</v>
      </c>
      <c r="K1031" s="45"/>
      <c r="L1031" s="49">
        <v>40000</v>
      </c>
      <c r="M1031" s="50">
        <v>0</v>
      </c>
      <c r="N1031" s="51">
        <f t="shared" ref="N1031:N1039" si="684">IFERROR(M1031/L1031,2)</f>
        <v>0</v>
      </c>
      <c r="O1031" s="51" t="str">
        <f t="shared" ref="O1031:O1039" si="685">IF(N1031&gt;=120%, "120% equal &amp; above", IF(N1031&gt;=100%,"&gt;=100%- &lt;120%",IF(N1031&gt;=80%,"&gt;=80%-&lt;100%",IF(N1031&gt;=50%,"&gt;=50%-&lt;80%",IF(N1031&gt;=20%,"&gt;=20%-&lt;50%","&lt;20%")))))</f>
        <v>&lt;20%</v>
      </c>
      <c r="P1031" s="50">
        <f t="shared" ref="P1031:P1039" si="686">M1031/$B$3*$B$2</f>
        <v>0</v>
      </c>
      <c r="Q1031" s="51">
        <f t="shared" ref="Q1031:Q1039" si="687">IFERROR(P1031/L1031,2)</f>
        <v>0</v>
      </c>
      <c r="R1031" s="53"/>
      <c r="S1031" s="53">
        <v>0</v>
      </c>
      <c r="T1031" s="54">
        <f t="shared" ref="T1031:T1039" si="688">IFERROR(S1031/R1031,2)</f>
        <v>2</v>
      </c>
      <c r="U1031" s="54"/>
      <c r="V1031" s="53">
        <f t="shared" ref="V1031:V1039" si="689">S1031/$B$3*$B$2</f>
        <v>0</v>
      </c>
      <c r="W1031" s="54"/>
    </row>
    <row r="1032" spans="1:23" x14ac:dyDescent="0.3">
      <c r="A1032" s="8" t="s">
        <v>307</v>
      </c>
      <c r="B1032" s="5" t="s">
        <v>308</v>
      </c>
      <c r="C1032" s="46" t="s">
        <v>1979</v>
      </c>
      <c r="D1032" s="46" t="s">
        <v>251</v>
      </c>
      <c r="E1032" s="46" t="s">
        <v>310</v>
      </c>
      <c r="F1032" s="46" t="s">
        <v>311</v>
      </c>
      <c r="G1032" s="46" t="s">
        <v>1890</v>
      </c>
      <c r="H1032" s="47"/>
      <c r="I1032" s="47" t="s">
        <v>1872</v>
      </c>
      <c r="J1032" s="48" t="s">
        <v>11</v>
      </c>
      <c r="K1032" s="45"/>
      <c r="L1032" s="49">
        <v>40000</v>
      </c>
      <c r="M1032" s="50">
        <v>8210</v>
      </c>
      <c r="N1032" s="51">
        <f t="shared" si="684"/>
        <v>0.20524999999999999</v>
      </c>
      <c r="O1032" s="51" t="str">
        <f t="shared" si="685"/>
        <v>&gt;=20%-&lt;50%</v>
      </c>
      <c r="P1032" s="50">
        <f t="shared" si="686"/>
        <v>8796.4285714285725</v>
      </c>
      <c r="Q1032" s="51">
        <f t="shared" si="687"/>
        <v>0.21991071428571432</v>
      </c>
      <c r="R1032" s="53"/>
      <c r="S1032" s="53">
        <v>4150</v>
      </c>
      <c r="T1032" s="54">
        <f t="shared" si="688"/>
        <v>2</v>
      </c>
      <c r="U1032" s="54"/>
      <c r="V1032" s="53">
        <f t="shared" si="689"/>
        <v>4446.4285714285716</v>
      </c>
      <c r="W1032" s="54"/>
    </row>
    <row r="1033" spans="1:23" x14ac:dyDescent="0.3">
      <c r="A1033" s="8" t="s">
        <v>785</v>
      </c>
      <c r="B1033" s="5" t="s">
        <v>786</v>
      </c>
      <c r="C1033" s="46" t="s">
        <v>2309</v>
      </c>
      <c r="D1033" s="46" t="s">
        <v>2763</v>
      </c>
      <c r="E1033" s="46" t="s">
        <v>789</v>
      </c>
      <c r="F1033" s="46" t="s">
        <v>311</v>
      </c>
      <c r="G1033" s="46" t="s">
        <v>1948</v>
      </c>
      <c r="H1033" s="47"/>
      <c r="I1033" s="47" t="s">
        <v>1872</v>
      </c>
      <c r="J1033" s="48" t="s">
        <v>11</v>
      </c>
      <c r="K1033" s="45"/>
      <c r="L1033" s="49">
        <v>40000</v>
      </c>
      <c r="M1033" s="50">
        <v>50800</v>
      </c>
      <c r="N1033" s="51">
        <f t="shared" si="684"/>
        <v>1.27</v>
      </c>
      <c r="O1033" s="51" t="str">
        <f t="shared" si="685"/>
        <v>120% equal &amp; above</v>
      </c>
      <c r="P1033" s="50">
        <f t="shared" si="686"/>
        <v>54428.571428571428</v>
      </c>
      <c r="Q1033" s="51">
        <f t="shared" si="687"/>
        <v>1.3607142857142858</v>
      </c>
      <c r="R1033" s="53"/>
      <c r="S1033" s="53">
        <v>28010</v>
      </c>
      <c r="T1033" s="54">
        <f t="shared" si="688"/>
        <v>2</v>
      </c>
      <c r="U1033" s="54"/>
      <c r="V1033" s="53">
        <f t="shared" si="689"/>
        <v>30010.714285714286</v>
      </c>
      <c r="W1033" s="54"/>
    </row>
    <row r="1034" spans="1:23" x14ac:dyDescent="0.3">
      <c r="A1034" s="8" t="s">
        <v>680</v>
      </c>
      <c r="B1034" s="5" t="s">
        <v>681</v>
      </c>
      <c r="C1034" s="46" t="s">
        <v>2081</v>
      </c>
      <c r="D1034" s="46" t="s">
        <v>2082</v>
      </c>
      <c r="E1034" s="46" t="s">
        <v>311</v>
      </c>
      <c r="F1034" s="46" t="s">
        <v>311</v>
      </c>
      <c r="G1034" s="46" t="s">
        <v>1929</v>
      </c>
      <c r="H1034" s="47"/>
      <c r="I1034" s="47" t="s">
        <v>1872</v>
      </c>
      <c r="J1034" s="48" t="s">
        <v>11</v>
      </c>
      <c r="K1034" s="45"/>
      <c r="L1034" s="49">
        <v>40000</v>
      </c>
      <c r="M1034" s="50">
        <v>15520</v>
      </c>
      <c r="N1034" s="51">
        <f t="shared" si="684"/>
        <v>0.38800000000000001</v>
      </c>
      <c r="O1034" s="51" t="str">
        <f t="shared" si="685"/>
        <v>&gt;=20%-&lt;50%</v>
      </c>
      <c r="P1034" s="50">
        <f t="shared" si="686"/>
        <v>16628.571428571431</v>
      </c>
      <c r="Q1034" s="51">
        <f t="shared" si="687"/>
        <v>0.41571428571428576</v>
      </c>
      <c r="R1034" s="53"/>
      <c r="S1034" s="53">
        <v>0</v>
      </c>
      <c r="T1034" s="54">
        <f t="shared" si="688"/>
        <v>2</v>
      </c>
      <c r="U1034" s="54"/>
      <c r="V1034" s="53">
        <f t="shared" si="689"/>
        <v>0</v>
      </c>
      <c r="W1034" s="54"/>
    </row>
    <row r="1035" spans="1:23" x14ac:dyDescent="0.3">
      <c r="A1035" s="8" t="s">
        <v>680</v>
      </c>
      <c r="B1035" s="5" t="s">
        <v>681</v>
      </c>
      <c r="C1035" s="46" t="s">
        <v>1542</v>
      </c>
      <c r="D1035" s="46" t="s">
        <v>1543</v>
      </c>
      <c r="E1035" s="46" t="s">
        <v>311</v>
      </c>
      <c r="F1035" s="46" t="s">
        <v>311</v>
      </c>
      <c r="G1035" s="46" t="s">
        <v>1930</v>
      </c>
      <c r="H1035" s="47"/>
      <c r="I1035" s="47" t="s">
        <v>1872</v>
      </c>
      <c r="J1035" s="48" t="s">
        <v>11</v>
      </c>
      <c r="K1035" s="45"/>
      <c r="L1035" s="49">
        <v>40000</v>
      </c>
      <c r="M1035" s="50">
        <v>82215</v>
      </c>
      <c r="N1035" s="51">
        <f t="shared" si="684"/>
        <v>2.0553750000000002</v>
      </c>
      <c r="O1035" s="51" t="str">
        <f t="shared" si="685"/>
        <v>120% equal &amp; above</v>
      </c>
      <c r="P1035" s="50">
        <f t="shared" si="686"/>
        <v>88087.5</v>
      </c>
      <c r="Q1035" s="51">
        <f t="shared" si="687"/>
        <v>2.2021875</v>
      </c>
      <c r="R1035" s="53"/>
      <c r="S1035" s="53">
        <v>0</v>
      </c>
      <c r="T1035" s="54">
        <f t="shared" si="688"/>
        <v>2</v>
      </c>
      <c r="U1035" s="54"/>
      <c r="V1035" s="53">
        <f t="shared" si="689"/>
        <v>0</v>
      </c>
      <c r="W1035" s="54"/>
    </row>
    <row r="1036" spans="1:23" x14ac:dyDescent="0.3">
      <c r="A1036" s="8" t="s">
        <v>685</v>
      </c>
      <c r="B1036" s="5" t="s">
        <v>686</v>
      </c>
      <c r="C1036" s="46" t="s">
        <v>2260</v>
      </c>
      <c r="D1036" s="46" t="s">
        <v>2261</v>
      </c>
      <c r="E1036" s="46" t="s">
        <v>311</v>
      </c>
      <c r="F1036" s="46" t="s">
        <v>311</v>
      </c>
      <c r="G1036" s="46" t="s">
        <v>1958</v>
      </c>
      <c r="H1036" s="47"/>
      <c r="I1036" s="47" t="s">
        <v>1872</v>
      </c>
      <c r="J1036" s="48" t="s">
        <v>11</v>
      </c>
      <c r="K1036" s="45"/>
      <c r="L1036" s="49">
        <v>40000</v>
      </c>
      <c r="M1036" s="50">
        <v>64285</v>
      </c>
      <c r="N1036" s="51">
        <f t="shared" si="684"/>
        <v>1.6071249999999999</v>
      </c>
      <c r="O1036" s="51" t="str">
        <f t="shared" si="685"/>
        <v>120% equal &amp; above</v>
      </c>
      <c r="P1036" s="50">
        <f t="shared" si="686"/>
        <v>68876.785714285725</v>
      </c>
      <c r="Q1036" s="51">
        <f t="shared" si="687"/>
        <v>1.7219196428571431</v>
      </c>
      <c r="R1036" s="53"/>
      <c r="S1036" s="53">
        <v>0</v>
      </c>
      <c r="T1036" s="54">
        <f t="shared" si="688"/>
        <v>2</v>
      </c>
      <c r="U1036" s="54"/>
      <c r="V1036" s="53">
        <f t="shared" si="689"/>
        <v>0</v>
      </c>
      <c r="W1036" s="54"/>
    </row>
    <row r="1037" spans="1:23" x14ac:dyDescent="0.3">
      <c r="A1037" s="8" t="s">
        <v>307</v>
      </c>
      <c r="B1037" s="5" t="s">
        <v>308</v>
      </c>
      <c r="C1037" s="46" t="s">
        <v>2233</v>
      </c>
      <c r="D1037" s="46" t="s">
        <v>2234</v>
      </c>
      <c r="E1037" s="46" t="s">
        <v>310</v>
      </c>
      <c r="F1037" s="46" t="s">
        <v>311</v>
      </c>
      <c r="G1037" s="46" t="s">
        <v>1892</v>
      </c>
      <c r="H1037" s="47"/>
      <c r="I1037" s="47" t="s">
        <v>1872</v>
      </c>
      <c r="J1037" s="48" t="s">
        <v>11</v>
      </c>
      <c r="K1037" s="45"/>
      <c r="L1037" s="49">
        <v>40000</v>
      </c>
      <c r="M1037" s="50">
        <v>32985</v>
      </c>
      <c r="N1037" s="51">
        <f t="shared" si="684"/>
        <v>0.82462500000000005</v>
      </c>
      <c r="O1037" s="51" t="str">
        <f t="shared" si="685"/>
        <v>&gt;=80%-&lt;100%</v>
      </c>
      <c r="P1037" s="50">
        <f t="shared" si="686"/>
        <v>35341.071428571428</v>
      </c>
      <c r="Q1037" s="51">
        <f t="shared" si="687"/>
        <v>0.88352678571428567</v>
      </c>
      <c r="R1037" s="53"/>
      <c r="S1037" s="53">
        <v>0</v>
      </c>
      <c r="T1037" s="54">
        <f t="shared" si="688"/>
        <v>2</v>
      </c>
      <c r="U1037" s="54"/>
      <c r="V1037" s="53">
        <f t="shared" si="689"/>
        <v>0</v>
      </c>
      <c r="W1037" s="54"/>
    </row>
    <row r="1038" spans="1:23" x14ac:dyDescent="0.3">
      <c r="A1038" s="8" t="s">
        <v>680</v>
      </c>
      <c r="B1038" s="5" t="s">
        <v>681</v>
      </c>
      <c r="C1038" s="46" t="s">
        <v>2301</v>
      </c>
      <c r="D1038" s="46" t="s">
        <v>2302</v>
      </c>
      <c r="E1038" s="46" t="s">
        <v>311</v>
      </c>
      <c r="F1038" s="46" t="s">
        <v>311</v>
      </c>
      <c r="G1038" s="46" t="s">
        <v>1935</v>
      </c>
      <c r="H1038" s="47"/>
      <c r="I1038" s="47" t="s">
        <v>1872</v>
      </c>
      <c r="J1038" s="48" t="s">
        <v>11</v>
      </c>
      <c r="K1038" s="45"/>
      <c r="L1038" s="49">
        <v>40000</v>
      </c>
      <c r="M1038" s="50">
        <v>35920</v>
      </c>
      <c r="N1038" s="51">
        <f t="shared" si="684"/>
        <v>0.89800000000000002</v>
      </c>
      <c r="O1038" s="51" t="str">
        <f t="shared" si="685"/>
        <v>&gt;=80%-&lt;100%</v>
      </c>
      <c r="P1038" s="50">
        <f t="shared" si="686"/>
        <v>38485.71428571429</v>
      </c>
      <c r="Q1038" s="51">
        <f t="shared" si="687"/>
        <v>0.9621428571428573</v>
      </c>
      <c r="R1038" s="53"/>
      <c r="S1038" s="53">
        <v>0</v>
      </c>
      <c r="T1038" s="54">
        <f t="shared" si="688"/>
        <v>2</v>
      </c>
      <c r="U1038" s="54"/>
      <c r="V1038" s="53">
        <f t="shared" si="689"/>
        <v>0</v>
      </c>
      <c r="W1038" s="54"/>
    </row>
    <row r="1039" spans="1:23" x14ac:dyDescent="0.3">
      <c r="A1039" s="8" t="s">
        <v>307</v>
      </c>
      <c r="B1039" s="5" t="s">
        <v>308</v>
      </c>
      <c r="C1039" s="46" t="s">
        <v>2618</v>
      </c>
      <c r="D1039" s="46" t="s">
        <v>2619</v>
      </c>
      <c r="E1039" s="46" t="s">
        <v>310</v>
      </c>
      <c r="F1039" s="46" t="s">
        <v>311</v>
      </c>
      <c r="G1039" s="46" t="s">
        <v>1895</v>
      </c>
      <c r="H1039" s="47"/>
      <c r="I1039" s="47" t="s">
        <v>1872</v>
      </c>
      <c r="J1039" s="48" t="s">
        <v>11</v>
      </c>
      <c r="K1039" s="45"/>
      <c r="L1039" s="49">
        <v>40000</v>
      </c>
      <c r="M1039" s="50">
        <v>41450</v>
      </c>
      <c r="N1039" s="51">
        <f t="shared" si="684"/>
        <v>1.0362499999999999</v>
      </c>
      <c r="O1039" s="51" t="str">
        <f t="shared" si="685"/>
        <v>&gt;=100%- &lt;120%</v>
      </c>
      <c r="P1039" s="50">
        <f t="shared" si="686"/>
        <v>44410.71428571429</v>
      </c>
      <c r="Q1039" s="51">
        <f t="shared" si="687"/>
        <v>1.1102678571428573</v>
      </c>
      <c r="R1039" s="53"/>
      <c r="S1039" s="53">
        <v>11880</v>
      </c>
      <c r="T1039" s="54">
        <f t="shared" si="688"/>
        <v>2</v>
      </c>
      <c r="U1039" s="54"/>
      <c r="V1039" s="53">
        <f t="shared" si="689"/>
        <v>12728.571428571428</v>
      </c>
      <c r="W1039" s="54"/>
    </row>
    <row r="1040" spans="1:23" x14ac:dyDescent="0.3">
      <c r="A1040" s="8" t="s">
        <v>680</v>
      </c>
      <c r="B1040" s="5" t="s">
        <v>681</v>
      </c>
      <c r="C1040" s="46" t="s">
        <v>2636</v>
      </c>
      <c r="D1040" s="46" t="s">
        <v>2637</v>
      </c>
      <c r="E1040" s="46" t="s">
        <v>311</v>
      </c>
      <c r="F1040" s="46" t="s">
        <v>311</v>
      </c>
      <c r="G1040" s="46" t="s">
        <v>1931</v>
      </c>
      <c r="H1040" s="47"/>
      <c r="I1040" s="47" t="s">
        <v>1872</v>
      </c>
      <c r="J1040" s="48" t="s">
        <v>11</v>
      </c>
      <c r="K1040" s="45"/>
      <c r="L1040" s="49">
        <v>40000</v>
      </c>
      <c r="M1040" s="50">
        <v>12090</v>
      </c>
      <c r="N1040" s="51">
        <f t="shared" ref="N1040:N1049" si="690">IFERROR(M1040/L1040,2)</f>
        <v>0.30225000000000002</v>
      </c>
      <c r="O1040" s="51" t="str">
        <f t="shared" ref="O1040:O1048" si="691">IF(N1040&gt;=120%, "120% equal &amp; above", IF(N1040&gt;=100%,"&gt;=100%- &lt;120%",IF(N1040&gt;=80%,"&gt;=80%-&lt;100%",IF(N1040&gt;=50%,"&gt;=50%-&lt;80%",IF(N1040&gt;=20%,"&gt;=20%-&lt;50%","&lt;20%")))))</f>
        <v>&gt;=20%-&lt;50%</v>
      </c>
      <c r="P1040" s="50">
        <f t="shared" ref="P1040:P1049" si="692">M1040/$B$3*$B$2</f>
        <v>12953.571428571428</v>
      </c>
      <c r="Q1040" s="51">
        <f t="shared" ref="Q1040:Q1048" si="693">IFERROR(P1040/L1040,2)</f>
        <v>0.32383928571428566</v>
      </c>
      <c r="R1040" s="53"/>
      <c r="S1040" s="53">
        <v>6570</v>
      </c>
      <c r="T1040" s="54">
        <f t="shared" ref="T1040:T1049" si="694">IFERROR(S1040/R1040,2)</f>
        <v>2</v>
      </c>
      <c r="U1040" s="54"/>
      <c r="V1040" s="53">
        <f t="shared" ref="V1040:V1049" si="695">S1040/$B$3*$B$2</f>
        <v>7039.2857142857138</v>
      </c>
      <c r="W1040" s="54"/>
    </row>
    <row r="1041" spans="1:23" x14ac:dyDescent="0.3">
      <c r="A1041" s="8" t="s">
        <v>785</v>
      </c>
      <c r="B1041" s="5" t="s">
        <v>786</v>
      </c>
      <c r="C1041" s="46" t="s">
        <v>1776</v>
      </c>
      <c r="D1041" s="46" t="s">
        <v>750</v>
      </c>
      <c r="E1041" s="46" t="s">
        <v>789</v>
      </c>
      <c r="F1041" s="46" t="s">
        <v>311</v>
      </c>
      <c r="G1041" s="46" t="s">
        <v>1951</v>
      </c>
      <c r="H1041" s="47"/>
      <c r="I1041" s="47" t="s">
        <v>1872</v>
      </c>
      <c r="J1041" s="48"/>
      <c r="K1041" s="45" t="s">
        <v>11</v>
      </c>
      <c r="L1041" s="49"/>
      <c r="M1041" s="50">
        <v>9470</v>
      </c>
      <c r="N1041" s="51">
        <f t="shared" si="690"/>
        <v>2</v>
      </c>
      <c r="O1041" s="51" t="str">
        <f t="shared" si="691"/>
        <v>120% equal &amp; above</v>
      </c>
      <c r="P1041" s="50">
        <f t="shared" si="692"/>
        <v>10146.428571428572</v>
      </c>
      <c r="Q1041" s="51">
        <f t="shared" si="693"/>
        <v>2</v>
      </c>
      <c r="R1041" s="53">
        <v>40000</v>
      </c>
      <c r="S1041" s="53">
        <v>9495</v>
      </c>
      <c r="T1041" s="54">
        <f t="shared" si="694"/>
        <v>0.237375</v>
      </c>
      <c r="U1041" s="54"/>
      <c r="V1041" s="53">
        <f t="shared" si="695"/>
        <v>10173.214285714284</v>
      </c>
      <c r="W1041" s="54"/>
    </row>
    <row r="1042" spans="1:23" x14ac:dyDescent="0.3">
      <c r="A1042" s="8" t="s">
        <v>776</v>
      </c>
      <c r="B1042" s="5" t="s">
        <v>777</v>
      </c>
      <c r="C1042" s="46" t="s">
        <v>2445</v>
      </c>
      <c r="D1042" s="46" t="s">
        <v>263</v>
      </c>
      <c r="E1042" s="46" t="s">
        <v>574</v>
      </c>
      <c r="F1042" s="46" t="s">
        <v>311</v>
      </c>
      <c r="G1042" s="46" t="s">
        <v>1961</v>
      </c>
      <c r="H1042" s="47"/>
      <c r="I1042" s="47" t="s">
        <v>1872</v>
      </c>
      <c r="J1042" s="48"/>
      <c r="K1042" s="45" t="s">
        <v>11</v>
      </c>
      <c r="L1042" s="49"/>
      <c r="M1042" s="50">
        <v>8020</v>
      </c>
      <c r="N1042" s="51">
        <f t="shared" si="690"/>
        <v>2</v>
      </c>
      <c r="O1042" s="51" t="str">
        <f t="shared" si="691"/>
        <v>120% equal &amp; above</v>
      </c>
      <c r="P1042" s="50">
        <f t="shared" si="692"/>
        <v>8592.8571428571431</v>
      </c>
      <c r="Q1042" s="51">
        <f t="shared" si="693"/>
        <v>2</v>
      </c>
      <c r="R1042" s="53">
        <v>40000</v>
      </c>
      <c r="S1042" s="53">
        <v>4150</v>
      </c>
      <c r="T1042" s="54">
        <f t="shared" si="694"/>
        <v>0.10375</v>
      </c>
      <c r="U1042" s="54"/>
      <c r="V1042" s="53">
        <f t="shared" si="695"/>
        <v>4446.4285714285716</v>
      </c>
      <c r="W1042" s="54"/>
    </row>
    <row r="1043" spans="1:23" x14ac:dyDescent="0.3">
      <c r="A1043" s="8" t="s">
        <v>469</v>
      </c>
      <c r="B1043" s="5" t="s">
        <v>470</v>
      </c>
      <c r="C1043" s="46" t="s">
        <v>551</v>
      </c>
      <c r="D1043" s="46" t="s">
        <v>552</v>
      </c>
      <c r="E1043" s="46" t="s">
        <v>473</v>
      </c>
      <c r="F1043" s="46" t="s">
        <v>311</v>
      </c>
      <c r="G1043" s="46" t="s">
        <v>1916</v>
      </c>
      <c r="H1043" s="47"/>
      <c r="I1043" s="47" t="s">
        <v>1872</v>
      </c>
      <c r="J1043" s="48" t="s">
        <v>11</v>
      </c>
      <c r="K1043" s="45"/>
      <c r="L1043" s="49">
        <v>39922.200000000004</v>
      </c>
      <c r="M1043" s="50">
        <v>36000</v>
      </c>
      <c r="N1043" s="51">
        <f t="shared" si="690"/>
        <v>0.90175391135759042</v>
      </c>
      <c r="O1043" s="51" t="str">
        <f t="shared" si="691"/>
        <v>&gt;=80%-&lt;100%</v>
      </c>
      <c r="P1043" s="50">
        <f t="shared" si="692"/>
        <v>38571.428571428572</v>
      </c>
      <c r="Q1043" s="51">
        <f t="shared" si="693"/>
        <v>0.96616490502598973</v>
      </c>
      <c r="R1043" s="53"/>
      <c r="S1043" s="53">
        <v>0</v>
      </c>
      <c r="T1043" s="54">
        <f t="shared" si="694"/>
        <v>2</v>
      </c>
      <c r="U1043" s="54"/>
      <c r="V1043" s="53">
        <f t="shared" si="695"/>
        <v>0</v>
      </c>
      <c r="W1043" s="54"/>
    </row>
    <row r="1044" spans="1:23" x14ac:dyDescent="0.3">
      <c r="A1044" s="8" t="s">
        <v>469</v>
      </c>
      <c r="B1044" s="5" t="s">
        <v>470</v>
      </c>
      <c r="C1044" s="46" t="s">
        <v>537</v>
      </c>
      <c r="D1044" s="46" t="s">
        <v>181</v>
      </c>
      <c r="E1044" s="46" t="s">
        <v>473</v>
      </c>
      <c r="F1044" s="46" t="s">
        <v>311</v>
      </c>
      <c r="G1044" s="46" t="s">
        <v>1915</v>
      </c>
      <c r="H1044" s="47"/>
      <c r="I1044" s="47" t="s">
        <v>1872</v>
      </c>
      <c r="J1044" s="48" t="s">
        <v>11</v>
      </c>
      <c r="K1044" s="45"/>
      <c r="L1044" s="49">
        <v>39745.350000000006</v>
      </c>
      <c r="M1044" s="50">
        <v>22330</v>
      </c>
      <c r="N1044" s="51">
        <f t="shared" si="690"/>
        <v>0.56182672941614542</v>
      </c>
      <c r="O1044" s="51" t="str">
        <f t="shared" si="691"/>
        <v>&gt;=50%-&lt;80%</v>
      </c>
      <c r="P1044" s="50">
        <f t="shared" si="692"/>
        <v>23925</v>
      </c>
      <c r="Q1044" s="51">
        <f t="shared" si="693"/>
        <v>0.60195721008872727</v>
      </c>
      <c r="R1044" s="53"/>
      <c r="S1044" s="53">
        <v>0</v>
      </c>
      <c r="T1044" s="54">
        <f t="shared" si="694"/>
        <v>2</v>
      </c>
      <c r="U1044" s="54"/>
      <c r="V1044" s="53">
        <f t="shared" si="695"/>
        <v>0</v>
      </c>
      <c r="W1044" s="54"/>
    </row>
    <row r="1045" spans="1:23" x14ac:dyDescent="0.3">
      <c r="A1045" s="8" t="s">
        <v>469</v>
      </c>
      <c r="B1045" s="5" t="s">
        <v>470</v>
      </c>
      <c r="C1045" s="46" t="s">
        <v>486</v>
      </c>
      <c r="D1045" s="46" t="s">
        <v>47</v>
      </c>
      <c r="E1045" s="46" t="s">
        <v>473</v>
      </c>
      <c r="F1045" s="46" t="s">
        <v>311</v>
      </c>
      <c r="G1045" s="46" t="s">
        <v>1910</v>
      </c>
      <c r="H1045" s="47"/>
      <c r="I1045" s="47" t="s">
        <v>1872</v>
      </c>
      <c r="J1045" s="48" t="s">
        <v>11</v>
      </c>
      <c r="K1045" s="45"/>
      <c r="L1045" s="49">
        <v>39723.075000000004</v>
      </c>
      <c r="M1045" s="50">
        <v>41610</v>
      </c>
      <c r="N1045" s="51">
        <f t="shared" si="690"/>
        <v>1.0475019871950999</v>
      </c>
      <c r="O1045" s="51" t="str">
        <f t="shared" si="691"/>
        <v>&gt;=100%- &lt;120%</v>
      </c>
      <c r="P1045" s="50">
        <f t="shared" si="692"/>
        <v>44582.142857142862</v>
      </c>
      <c r="Q1045" s="51">
        <f t="shared" si="693"/>
        <v>1.1223235577090358</v>
      </c>
      <c r="R1045" s="53"/>
      <c r="S1045" s="53">
        <v>0</v>
      </c>
      <c r="T1045" s="54">
        <f t="shared" si="694"/>
        <v>2</v>
      </c>
      <c r="U1045" s="54"/>
      <c r="V1045" s="53">
        <f t="shared" si="695"/>
        <v>0</v>
      </c>
      <c r="W1045" s="54"/>
    </row>
    <row r="1046" spans="1:23" x14ac:dyDescent="0.3">
      <c r="A1046" s="8" t="s">
        <v>680</v>
      </c>
      <c r="B1046" s="5" t="s">
        <v>681</v>
      </c>
      <c r="C1046" s="46" t="s">
        <v>921</v>
      </c>
      <c r="D1046" s="46" t="s">
        <v>922</v>
      </c>
      <c r="E1046" s="46" t="s">
        <v>311</v>
      </c>
      <c r="F1046" s="46" t="s">
        <v>311</v>
      </c>
      <c r="G1046" s="46" t="s">
        <v>1931</v>
      </c>
      <c r="H1046" s="47"/>
      <c r="I1046" s="47" t="s">
        <v>1872</v>
      </c>
      <c r="J1046" s="48" t="s">
        <v>11</v>
      </c>
      <c r="K1046" s="45"/>
      <c r="L1046" s="49">
        <v>39420</v>
      </c>
      <c r="M1046" s="50">
        <v>39125</v>
      </c>
      <c r="N1046" s="51">
        <f t="shared" si="690"/>
        <v>0.99251648909183154</v>
      </c>
      <c r="O1046" s="51" t="str">
        <f t="shared" si="691"/>
        <v>&gt;=80%-&lt;100%</v>
      </c>
      <c r="P1046" s="50">
        <f t="shared" si="692"/>
        <v>41919.642857142862</v>
      </c>
      <c r="Q1046" s="51">
        <f t="shared" si="693"/>
        <v>1.0634105240269625</v>
      </c>
      <c r="R1046" s="53"/>
      <c r="S1046" s="53">
        <v>0</v>
      </c>
      <c r="T1046" s="54">
        <f t="shared" si="694"/>
        <v>2</v>
      </c>
      <c r="U1046" s="54"/>
      <c r="V1046" s="53">
        <f t="shared" si="695"/>
        <v>0</v>
      </c>
      <c r="W1046" s="54"/>
    </row>
    <row r="1047" spans="1:23" x14ac:dyDescent="0.3">
      <c r="A1047" s="8" t="s">
        <v>374</v>
      </c>
      <c r="B1047" s="5" t="s">
        <v>375</v>
      </c>
      <c r="C1047" s="46" t="s">
        <v>1275</v>
      </c>
      <c r="D1047" s="46" t="s">
        <v>1276</v>
      </c>
      <c r="E1047" s="46" t="s">
        <v>311</v>
      </c>
      <c r="F1047" s="46" t="s">
        <v>311</v>
      </c>
      <c r="G1047" s="46" t="s">
        <v>1900</v>
      </c>
      <c r="H1047" s="47"/>
      <c r="I1047" s="47" t="s">
        <v>1872</v>
      </c>
      <c r="J1047" s="48" t="s">
        <v>11</v>
      </c>
      <c r="K1047" s="45"/>
      <c r="L1047" s="49">
        <v>39403.333333333336</v>
      </c>
      <c r="M1047" s="50">
        <v>20840</v>
      </c>
      <c r="N1047" s="51">
        <f t="shared" si="690"/>
        <v>0.52888926486760846</v>
      </c>
      <c r="O1047" s="51" t="str">
        <f t="shared" si="691"/>
        <v>&gt;=50%-&lt;80%</v>
      </c>
      <c r="P1047" s="50">
        <f t="shared" si="692"/>
        <v>22328.571428571431</v>
      </c>
      <c r="Q1047" s="51">
        <f t="shared" si="693"/>
        <v>0.56666706950100909</v>
      </c>
      <c r="R1047" s="53"/>
      <c r="S1047" s="53">
        <v>0</v>
      </c>
      <c r="T1047" s="54">
        <f t="shared" si="694"/>
        <v>2</v>
      </c>
      <c r="U1047" s="54"/>
      <c r="V1047" s="53">
        <f t="shared" si="695"/>
        <v>0</v>
      </c>
      <c r="W1047" s="54"/>
    </row>
    <row r="1048" spans="1:23" x14ac:dyDescent="0.3">
      <c r="A1048" s="8" t="s">
        <v>324</v>
      </c>
      <c r="B1048" s="5" t="s">
        <v>325</v>
      </c>
      <c r="C1048" s="46" t="s">
        <v>1498</v>
      </c>
      <c r="D1048" s="46" t="s">
        <v>1499</v>
      </c>
      <c r="E1048" s="46" t="s">
        <v>310</v>
      </c>
      <c r="F1048" s="46" t="s">
        <v>311</v>
      </c>
      <c r="G1048" s="46" t="s">
        <v>1898</v>
      </c>
      <c r="H1048" s="47"/>
      <c r="I1048" s="47" t="s">
        <v>1872</v>
      </c>
      <c r="J1048" s="48" t="s">
        <v>11</v>
      </c>
      <c r="K1048" s="45"/>
      <c r="L1048" s="49">
        <v>39081.666666666664</v>
      </c>
      <c r="M1048" s="50">
        <v>92590</v>
      </c>
      <c r="N1048" s="51">
        <f t="shared" si="690"/>
        <v>2.3691415412171097</v>
      </c>
      <c r="O1048" s="51" t="str">
        <f t="shared" si="691"/>
        <v>120% equal &amp; above</v>
      </c>
      <c r="P1048" s="50">
        <f t="shared" si="692"/>
        <v>99203.57142857142</v>
      </c>
      <c r="Q1048" s="51">
        <f t="shared" si="693"/>
        <v>2.5383659370183316</v>
      </c>
      <c r="R1048" s="53"/>
      <c r="S1048" s="53">
        <v>19350</v>
      </c>
      <c r="T1048" s="54">
        <f t="shared" si="694"/>
        <v>2</v>
      </c>
      <c r="U1048" s="54"/>
      <c r="V1048" s="53">
        <f t="shared" si="695"/>
        <v>20732.142857142855</v>
      </c>
      <c r="W1048" s="54"/>
    </row>
    <row r="1049" spans="1:23" x14ac:dyDescent="0.3">
      <c r="A1049" s="8" t="s">
        <v>469</v>
      </c>
      <c r="B1049" s="5" t="s">
        <v>470</v>
      </c>
      <c r="C1049" s="46" t="s">
        <v>1168</v>
      </c>
      <c r="D1049" s="46" t="s">
        <v>18</v>
      </c>
      <c r="E1049" s="46" t="s">
        <v>473</v>
      </c>
      <c r="F1049" s="46" t="s">
        <v>311</v>
      </c>
      <c r="G1049" s="46" t="s">
        <v>1912</v>
      </c>
      <c r="H1049" s="47"/>
      <c r="I1049" s="47" t="s">
        <v>1872</v>
      </c>
      <c r="J1049" s="48" t="s">
        <v>11</v>
      </c>
      <c r="K1049" s="45"/>
      <c r="L1049" s="49">
        <v>39074.275000000001</v>
      </c>
      <c r="M1049" s="50">
        <v>24215</v>
      </c>
      <c r="N1049" s="51">
        <f t="shared" si="690"/>
        <v>0.61971719244950796</v>
      </c>
      <c r="O1049" s="51" t="str">
        <f t="shared" ref="O1049:O1062" si="696">IF(N1049&gt;=120%, "120% equal &amp; above", IF(N1049&gt;=100%,"&gt;=100%- &lt;120%",IF(N1049&gt;=80%,"&gt;=80%-&lt;100%",IF(N1049&gt;=50%,"&gt;=50%-&lt;80%",IF(N1049&gt;=20%,"&gt;=20%-&lt;50%","&lt;20%")))))</f>
        <v>&gt;=50%-&lt;80%</v>
      </c>
      <c r="P1049" s="50">
        <f t="shared" si="692"/>
        <v>25944.642857142855</v>
      </c>
      <c r="Q1049" s="51">
        <f t="shared" ref="Q1049:Q1062" si="697">IFERROR(P1049/L1049,2)</f>
        <v>0.66398270619590138</v>
      </c>
      <c r="R1049" s="53"/>
      <c r="S1049" s="53">
        <v>0</v>
      </c>
      <c r="T1049" s="54">
        <f t="shared" si="694"/>
        <v>2</v>
      </c>
      <c r="U1049" s="54"/>
      <c r="V1049" s="53">
        <f t="shared" si="695"/>
        <v>0</v>
      </c>
      <c r="W1049" s="54"/>
    </row>
    <row r="1050" spans="1:23" x14ac:dyDescent="0.3">
      <c r="A1050" s="8" t="s">
        <v>776</v>
      </c>
      <c r="B1050" s="5" t="s">
        <v>777</v>
      </c>
      <c r="C1050" s="46" t="s">
        <v>2214</v>
      </c>
      <c r="D1050" s="46" t="s">
        <v>2215</v>
      </c>
      <c r="E1050" s="46" t="s">
        <v>574</v>
      </c>
      <c r="F1050" s="46" t="s">
        <v>311</v>
      </c>
      <c r="G1050" s="46" t="s">
        <v>1962</v>
      </c>
      <c r="H1050" s="47"/>
      <c r="I1050" s="47" t="s">
        <v>1872</v>
      </c>
      <c r="J1050" s="48" t="s">
        <v>11</v>
      </c>
      <c r="K1050" s="45" t="s">
        <v>11</v>
      </c>
      <c r="L1050" s="49">
        <v>13000</v>
      </c>
      <c r="M1050" s="50">
        <v>14490</v>
      </c>
      <c r="N1050" s="51">
        <f t="shared" ref="N1050:N1062" si="698">IFERROR(M1050/L1050,2)</f>
        <v>1.1146153846153846</v>
      </c>
      <c r="O1050" s="51" t="str">
        <f t="shared" si="696"/>
        <v>&gt;=100%- &lt;120%</v>
      </c>
      <c r="P1050" s="50">
        <f t="shared" ref="P1050:P1062" si="699">M1050/$B$3*$B$2</f>
        <v>15525</v>
      </c>
      <c r="Q1050" s="51">
        <f t="shared" si="697"/>
        <v>1.1942307692307692</v>
      </c>
      <c r="R1050" s="53">
        <v>26000</v>
      </c>
      <c r="S1050" s="53">
        <v>9300</v>
      </c>
      <c r="T1050" s="54">
        <f t="shared" ref="T1050:T1062" si="700">IFERROR(S1050/R1050,2)</f>
        <v>0.3576923076923077</v>
      </c>
      <c r="U1050" s="54"/>
      <c r="V1050" s="53">
        <f t="shared" ref="V1050:V1062" si="701">S1050/$B$3*$B$2</f>
        <v>9964.2857142857156</v>
      </c>
      <c r="W1050" s="54"/>
    </row>
    <row r="1051" spans="1:23" x14ac:dyDescent="0.3">
      <c r="A1051" s="8" t="s">
        <v>776</v>
      </c>
      <c r="B1051" s="5" t="s">
        <v>777</v>
      </c>
      <c r="C1051" s="46" t="s">
        <v>2130</v>
      </c>
      <c r="D1051" s="46" t="s">
        <v>2759</v>
      </c>
      <c r="E1051" s="46" t="s">
        <v>574</v>
      </c>
      <c r="F1051" s="46" t="s">
        <v>311</v>
      </c>
      <c r="G1051" s="46" t="s">
        <v>1945</v>
      </c>
      <c r="H1051" s="47"/>
      <c r="I1051" s="47" t="s">
        <v>1872</v>
      </c>
      <c r="J1051" s="48" t="s">
        <v>11</v>
      </c>
      <c r="K1051" s="45" t="s">
        <v>11</v>
      </c>
      <c r="L1051" s="49">
        <v>13000</v>
      </c>
      <c r="M1051" s="50">
        <v>17460</v>
      </c>
      <c r="N1051" s="51">
        <f t="shared" si="698"/>
        <v>1.3430769230769231</v>
      </c>
      <c r="O1051" s="51" t="str">
        <f t="shared" si="696"/>
        <v>120% equal &amp; above</v>
      </c>
      <c r="P1051" s="50">
        <f t="shared" si="699"/>
        <v>18707.142857142855</v>
      </c>
      <c r="Q1051" s="51">
        <f t="shared" si="697"/>
        <v>1.4390109890109888</v>
      </c>
      <c r="R1051" s="53">
        <v>26000</v>
      </c>
      <c r="S1051" s="53">
        <v>19080</v>
      </c>
      <c r="T1051" s="54">
        <f t="shared" si="700"/>
        <v>0.73384615384615381</v>
      </c>
      <c r="U1051" s="54"/>
      <c r="V1051" s="53">
        <f t="shared" si="701"/>
        <v>20442.857142857145</v>
      </c>
      <c r="W1051" s="54"/>
    </row>
    <row r="1052" spans="1:23" x14ac:dyDescent="0.3">
      <c r="A1052" s="8" t="s">
        <v>776</v>
      </c>
      <c r="B1052" s="5" t="s">
        <v>777</v>
      </c>
      <c r="C1052" s="46" t="s">
        <v>2480</v>
      </c>
      <c r="D1052" s="46" t="s">
        <v>2481</v>
      </c>
      <c r="E1052" s="46" t="s">
        <v>574</v>
      </c>
      <c r="F1052" s="46" t="s">
        <v>311</v>
      </c>
      <c r="G1052" s="46" t="s">
        <v>1962</v>
      </c>
      <c r="H1052" s="47"/>
      <c r="I1052" s="47" t="s">
        <v>1872</v>
      </c>
      <c r="J1052" s="48" t="s">
        <v>11</v>
      </c>
      <c r="K1052" s="45" t="s">
        <v>11</v>
      </c>
      <c r="L1052" s="49">
        <v>13000</v>
      </c>
      <c r="M1052" s="50">
        <v>9050</v>
      </c>
      <c r="N1052" s="51">
        <f t="shared" si="698"/>
        <v>0.69615384615384612</v>
      </c>
      <c r="O1052" s="51" t="str">
        <f t="shared" si="696"/>
        <v>&gt;=50%-&lt;80%</v>
      </c>
      <c r="P1052" s="50">
        <f t="shared" si="699"/>
        <v>9696.4285714285725</v>
      </c>
      <c r="Q1052" s="51">
        <f t="shared" si="697"/>
        <v>0.745879120879121</v>
      </c>
      <c r="R1052" s="53">
        <v>26000</v>
      </c>
      <c r="S1052" s="53">
        <v>15200</v>
      </c>
      <c r="T1052" s="54">
        <f t="shared" si="700"/>
        <v>0.58461538461538465</v>
      </c>
      <c r="U1052" s="54"/>
      <c r="V1052" s="53">
        <f t="shared" si="701"/>
        <v>16285.714285714286</v>
      </c>
      <c r="W1052" s="54"/>
    </row>
    <row r="1053" spans="1:23" x14ac:dyDescent="0.3">
      <c r="A1053" s="8" t="s">
        <v>776</v>
      </c>
      <c r="B1053" s="5" t="s">
        <v>777</v>
      </c>
      <c r="C1053" s="46" t="s">
        <v>2624</v>
      </c>
      <c r="D1053" s="46" t="s">
        <v>2625</v>
      </c>
      <c r="E1053" s="46" t="s">
        <v>574</v>
      </c>
      <c r="F1053" s="46" t="s">
        <v>311</v>
      </c>
      <c r="G1053" s="46" t="s">
        <v>1961</v>
      </c>
      <c r="H1053" s="47"/>
      <c r="I1053" s="47" t="s">
        <v>1872</v>
      </c>
      <c r="J1053" s="48" t="s">
        <v>11</v>
      </c>
      <c r="K1053" s="45" t="s">
        <v>11</v>
      </c>
      <c r="L1053" s="49">
        <v>13000</v>
      </c>
      <c r="M1053" s="50">
        <v>0</v>
      </c>
      <c r="N1053" s="51">
        <f t="shared" si="698"/>
        <v>0</v>
      </c>
      <c r="O1053" s="51" t="str">
        <f t="shared" si="696"/>
        <v>&lt;20%</v>
      </c>
      <c r="P1053" s="50">
        <f t="shared" si="699"/>
        <v>0</v>
      </c>
      <c r="Q1053" s="51">
        <f t="shared" si="697"/>
        <v>0</v>
      </c>
      <c r="R1053" s="53">
        <v>26000</v>
      </c>
      <c r="S1053" s="53">
        <v>9300</v>
      </c>
      <c r="T1053" s="54">
        <f t="shared" si="700"/>
        <v>0.3576923076923077</v>
      </c>
      <c r="U1053" s="54"/>
      <c r="V1053" s="53">
        <f t="shared" si="701"/>
        <v>9964.2857142857156</v>
      </c>
      <c r="W1053" s="54"/>
    </row>
    <row r="1054" spans="1:23" x14ac:dyDescent="0.3">
      <c r="A1054" s="8" t="s">
        <v>770</v>
      </c>
      <c r="B1054" s="5" t="s">
        <v>771</v>
      </c>
      <c r="C1054" s="46" t="s">
        <v>2642</v>
      </c>
      <c r="D1054" s="46" t="s">
        <v>192</v>
      </c>
      <c r="E1054" s="46" t="s">
        <v>574</v>
      </c>
      <c r="F1054" s="46" t="s">
        <v>311</v>
      </c>
      <c r="G1054" s="46" t="s">
        <v>1964</v>
      </c>
      <c r="H1054" s="47"/>
      <c r="I1054" s="47" t="s">
        <v>1872</v>
      </c>
      <c r="J1054" s="48" t="s">
        <v>11</v>
      </c>
      <c r="K1054" s="45" t="s">
        <v>11</v>
      </c>
      <c r="L1054" s="49">
        <v>13000</v>
      </c>
      <c r="M1054" s="50">
        <v>11810</v>
      </c>
      <c r="N1054" s="51">
        <f t="shared" si="698"/>
        <v>0.90846153846153843</v>
      </c>
      <c r="O1054" s="51" t="str">
        <f t="shared" si="696"/>
        <v>&gt;=80%-&lt;100%</v>
      </c>
      <c r="P1054" s="50">
        <f t="shared" si="699"/>
        <v>12653.571428571428</v>
      </c>
      <c r="Q1054" s="51">
        <f t="shared" si="697"/>
        <v>0.97335164835164822</v>
      </c>
      <c r="R1054" s="53">
        <v>26000</v>
      </c>
      <c r="S1054" s="53">
        <v>0</v>
      </c>
      <c r="T1054" s="54">
        <f t="shared" si="700"/>
        <v>0</v>
      </c>
      <c r="U1054" s="54"/>
      <c r="V1054" s="53">
        <f t="shared" si="701"/>
        <v>0</v>
      </c>
      <c r="W1054" s="54"/>
    </row>
    <row r="1055" spans="1:23" x14ac:dyDescent="0.3">
      <c r="A1055" s="8" t="s">
        <v>469</v>
      </c>
      <c r="B1055" s="5" t="s">
        <v>470</v>
      </c>
      <c r="C1055" s="46" t="s">
        <v>569</v>
      </c>
      <c r="D1055" s="46" t="s">
        <v>570</v>
      </c>
      <c r="E1055" s="46" t="s">
        <v>473</v>
      </c>
      <c r="F1055" s="46" t="s">
        <v>311</v>
      </c>
      <c r="G1055" s="46" t="s">
        <v>1913</v>
      </c>
      <c r="H1055" s="47"/>
      <c r="I1055" s="47" t="s">
        <v>1872</v>
      </c>
      <c r="J1055" s="48" t="s">
        <v>11</v>
      </c>
      <c r="K1055" s="45"/>
      <c r="L1055" s="49">
        <v>38988.675000000003</v>
      </c>
      <c r="M1055" s="50">
        <v>39145</v>
      </c>
      <c r="N1055" s="51">
        <f t="shared" si="698"/>
        <v>1.0040094976297604</v>
      </c>
      <c r="O1055" s="51" t="str">
        <f t="shared" si="696"/>
        <v>&gt;=100%- &lt;120%</v>
      </c>
      <c r="P1055" s="50">
        <f t="shared" si="699"/>
        <v>41941.071428571428</v>
      </c>
      <c r="Q1055" s="51">
        <f t="shared" si="697"/>
        <v>1.0757244617461719</v>
      </c>
      <c r="R1055" s="53"/>
      <c r="S1055" s="53">
        <v>0</v>
      </c>
      <c r="T1055" s="54">
        <f t="shared" si="700"/>
        <v>2</v>
      </c>
      <c r="U1055" s="54"/>
      <c r="V1055" s="53">
        <f t="shared" si="701"/>
        <v>0</v>
      </c>
      <c r="W1055" s="54"/>
    </row>
    <row r="1056" spans="1:23" x14ac:dyDescent="0.3">
      <c r="A1056" s="8" t="s">
        <v>469</v>
      </c>
      <c r="B1056" s="5" t="s">
        <v>470</v>
      </c>
      <c r="C1056" s="46" t="s">
        <v>1420</v>
      </c>
      <c r="D1056" s="46" t="s">
        <v>1421</v>
      </c>
      <c r="E1056" s="46" t="s">
        <v>473</v>
      </c>
      <c r="F1056" s="46" t="s">
        <v>311</v>
      </c>
      <c r="G1056" s="46" t="s">
        <v>1913</v>
      </c>
      <c r="H1056" s="47"/>
      <c r="I1056" s="47" t="s">
        <v>1872</v>
      </c>
      <c r="J1056" s="48" t="s">
        <v>11</v>
      </c>
      <c r="K1056" s="45"/>
      <c r="L1056" s="49">
        <v>38975.175000000003</v>
      </c>
      <c r="M1056" s="50">
        <v>940</v>
      </c>
      <c r="N1056" s="51">
        <f t="shared" si="698"/>
        <v>2.4117916083763572E-2</v>
      </c>
      <c r="O1056" s="51" t="str">
        <f t="shared" si="696"/>
        <v>&lt;20%</v>
      </c>
      <c r="P1056" s="50">
        <f t="shared" si="699"/>
        <v>1007.1428571428571</v>
      </c>
      <c r="Q1056" s="51">
        <f t="shared" si="697"/>
        <v>2.5840624375460971E-2</v>
      </c>
      <c r="R1056" s="53"/>
      <c r="S1056" s="53">
        <v>3640</v>
      </c>
      <c r="T1056" s="54">
        <f t="shared" si="700"/>
        <v>2</v>
      </c>
      <c r="U1056" s="54"/>
      <c r="V1056" s="53">
        <f t="shared" si="701"/>
        <v>3900</v>
      </c>
      <c r="W1056" s="54"/>
    </row>
    <row r="1057" spans="1:23" x14ac:dyDescent="0.3">
      <c r="A1057" s="8" t="s">
        <v>469</v>
      </c>
      <c r="B1057" s="5" t="s">
        <v>470</v>
      </c>
      <c r="C1057" s="46" t="s">
        <v>1172</v>
      </c>
      <c r="D1057" s="46" t="s">
        <v>1173</v>
      </c>
      <c r="E1057" s="46" t="s">
        <v>473</v>
      </c>
      <c r="F1057" s="46" t="s">
        <v>311</v>
      </c>
      <c r="G1057" s="46" t="s">
        <v>1911</v>
      </c>
      <c r="H1057" s="47"/>
      <c r="I1057" s="47" t="s">
        <v>1872</v>
      </c>
      <c r="J1057" s="48" t="s">
        <v>11</v>
      </c>
      <c r="K1057" s="45"/>
      <c r="L1057" s="49">
        <v>38777.4</v>
      </c>
      <c r="M1057" s="50">
        <v>49190</v>
      </c>
      <c r="N1057" s="51">
        <f t="shared" si="698"/>
        <v>1.2685223867510456</v>
      </c>
      <c r="O1057" s="51" t="str">
        <f t="shared" si="696"/>
        <v>120% equal &amp; above</v>
      </c>
      <c r="P1057" s="50">
        <f t="shared" si="699"/>
        <v>52703.571428571428</v>
      </c>
      <c r="Q1057" s="51">
        <f t="shared" si="697"/>
        <v>1.3591311286618346</v>
      </c>
      <c r="R1057" s="53"/>
      <c r="S1057" s="53">
        <v>9980</v>
      </c>
      <c r="T1057" s="54">
        <f t="shared" si="700"/>
        <v>2</v>
      </c>
      <c r="U1057" s="54"/>
      <c r="V1057" s="53">
        <f t="shared" si="701"/>
        <v>10692.857142857143</v>
      </c>
      <c r="W1057" s="54"/>
    </row>
    <row r="1058" spans="1:23" x14ac:dyDescent="0.3">
      <c r="A1058" s="8" t="s">
        <v>469</v>
      </c>
      <c r="B1058" s="5" t="s">
        <v>470</v>
      </c>
      <c r="C1058" s="46" t="s">
        <v>1799</v>
      </c>
      <c r="D1058" s="46" t="s">
        <v>1800</v>
      </c>
      <c r="E1058" s="46" t="s">
        <v>473</v>
      </c>
      <c r="F1058" s="46" t="s">
        <v>311</v>
      </c>
      <c r="G1058" s="46" t="s">
        <v>1915</v>
      </c>
      <c r="H1058" s="47"/>
      <c r="I1058" s="47" t="s">
        <v>1872</v>
      </c>
      <c r="J1058" s="48" t="s">
        <v>11</v>
      </c>
      <c r="K1058" s="45"/>
      <c r="L1058" s="49">
        <v>38591.100000000006</v>
      </c>
      <c r="M1058" s="50">
        <v>26660</v>
      </c>
      <c r="N1058" s="51">
        <f t="shared" si="698"/>
        <v>0.6908328604263676</v>
      </c>
      <c r="O1058" s="51" t="str">
        <f t="shared" si="696"/>
        <v>&gt;=50%-&lt;80%</v>
      </c>
      <c r="P1058" s="50">
        <f t="shared" si="699"/>
        <v>28564.285714285714</v>
      </c>
      <c r="Q1058" s="51">
        <f t="shared" si="697"/>
        <v>0.74017806474253678</v>
      </c>
      <c r="R1058" s="53"/>
      <c r="S1058" s="53">
        <v>0</v>
      </c>
      <c r="T1058" s="54">
        <f t="shared" si="700"/>
        <v>2</v>
      </c>
      <c r="U1058" s="54"/>
      <c r="V1058" s="53">
        <f t="shared" si="701"/>
        <v>0</v>
      </c>
      <c r="W1058" s="54"/>
    </row>
    <row r="1059" spans="1:23" x14ac:dyDescent="0.3">
      <c r="A1059" s="8" t="s">
        <v>585</v>
      </c>
      <c r="B1059" s="5" t="s">
        <v>586</v>
      </c>
      <c r="C1059" s="46" t="s">
        <v>2069</v>
      </c>
      <c r="D1059" s="46" t="s">
        <v>2070</v>
      </c>
      <c r="E1059" s="46" t="s">
        <v>589</v>
      </c>
      <c r="F1059" s="46" t="s">
        <v>311</v>
      </c>
      <c r="G1059" s="46" t="s">
        <v>1920</v>
      </c>
      <c r="H1059" s="47"/>
      <c r="I1059" s="47" t="s">
        <v>1872</v>
      </c>
      <c r="J1059" s="48" t="s">
        <v>11</v>
      </c>
      <c r="K1059" s="45"/>
      <c r="L1059" s="49">
        <v>38447.325000000004</v>
      </c>
      <c r="M1059" s="50">
        <v>36270</v>
      </c>
      <c r="N1059" s="51">
        <f t="shared" si="698"/>
        <v>0.94336862187421355</v>
      </c>
      <c r="O1059" s="51" t="str">
        <f t="shared" si="696"/>
        <v>&gt;=80%-&lt;100%</v>
      </c>
      <c r="P1059" s="50">
        <f t="shared" si="699"/>
        <v>38860.71428571429</v>
      </c>
      <c r="Q1059" s="51">
        <f t="shared" si="697"/>
        <v>1.0107520948652289</v>
      </c>
      <c r="R1059" s="53"/>
      <c r="S1059" s="53">
        <v>4050</v>
      </c>
      <c r="T1059" s="54">
        <f t="shared" si="700"/>
        <v>2</v>
      </c>
      <c r="U1059" s="54"/>
      <c r="V1059" s="53">
        <f t="shared" si="701"/>
        <v>4339.2857142857138</v>
      </c>
      <c r="W1059" s="54"/>
    </row>
    <row r="1060" spans="1:23" x14ac:dyDescent="0.3">
      <c r="A1060" s="8" t="s">
        <v>633</v>
      </c>
      <c r="B1060" s="5" t="s">
        <v>128</v>
      </c>
      <c r="C1060" s="46" t="s">
        <v>2255</v>
      </c>
      <c r="D1060" s="46" t="s">
        <v>2256</v>
      </c>
      <c r="E1060" s="46" t="s">
        <v>589</v>
      </c>
      <c r="F1060" s="46" t="s">
        <v>311</v>
      </c>
      <c r="G1060" s="46" t="s">
        <v>1885</v>
      </c>
      <c r="H1060" s="47"/>
      <c r="I1060" s="47" t="s">
        <v>1872</v>
      </c>
      <c r="J1060" s="48" t="s">
        <v>11</v>
      </c>
      <c r="K1060" s="45"/>
      <c r="L1060" s="49">
        <v>38358.9</v>
      </c>
      <c r="M1060" s="50">
        <v>12320</v>
      </c>
      <c r="N1060" s="51">
        <f t="shared" si="698"/>
        <v>0.32117709319088922</v>
      </c>
      <c r="O1060" s="51" t="str">
        <f t="shared" si="696"/>
        <v>&gt;=20%-&lt;50%</v>
      </c>
      <c r="P1060" s="50">
        <f t="shared" si="699"/>
        <v>13200</v>
      </c>
      <c r="Q1060" s="51">
        <f t="shared" si="697"/>
        <v>0.34411831413309557</v>
      </c>
      <c r="R1060" s="53"/>
      <c r="S1060" s="53">
        <v>0</v>
      </c>
      <c r="T1060" s="54">
        <f t="shared" si="700"/>
        <v>2</v>
      </c>
      <c r="U1060" s="54"/>
      <c r="V1060" s="53">
        <f t="shared" si="701"/>
        <v>0</v>
      </c>
      <c r="W1060" s="54"/>
    </row>
    <row r="1061" spans="1:23" x14ac:dyDescent="0.3">
      <c r="A1061" s="8" t="s">
        <v>701</v>
      </c>
      <c r="B1061" s="5" t="s">
        <v>300</v>
      </c>
      <c r="C1061" s="46" t="s">
        <v>1228</v>
      </c>
      <c r="D1061" s="46" t="s">
        <v>1229</v>
      </c>
      <c r="E1061" s="46" t="s">
        <v>473</v>
      </c>
      <c r="F1061" s="46" t="s">
        <v>311</v>
      </c>
      <c r="G1061" s="46" t="s">
        <v>1940</v>
      </c>
      <c r="H1061" s="47"/>
      <c r="I1061" s="47" t="s">
        <v>1872</v>
      </c>
      <c r="J1061" s="48" t="s">
        <v>11</v>
      </c>
      <c r="K1061" s="45"/>
      <c r="L1061" s="49">
        <v>38254.950000000004</v>
      </c>
      <c r="M1061" s="50">
        <v>9530</v>
      </c>
      <c r="N1061" s="51">
        <f t="shared" si="698"/>
        <v>0.24911808798599916</v>
      </c>
      <c r="O1061" s="51" t="str">
        <f t="shared" si="696"/>
        <v>&gt;=20%-&lt;50%</v>
      </c>
      <c r="P1061" s="50">
        <f t="shared" si="699"/>
        <v>10210.714285714284</v>
      </c>
      <c r="Q1061" s="51">
        <f t="shared" si="697"/>
        <v>0.26691223712785622</v>
      </c>
      <c r="R1061" s="53"/>
      <c r="S1061" s="53">
        <v>0</v>
      </c>
      <c r="T1061" s="54">
        <f t="shared" si="700"/>
        <v>2</v>
      </c>
      <c r="U1061" s="54"/>
      <c r="V1061" s="53">
        <f t="shared" si="701"/>
        <v>0</v>
      </c>
      <c r="W1061" s="54"/>
    </row>
    <row r="1062" spans="1:23" x14ac:dyDescent="0.3">
      <c r="A1062" s="8" t="s">
        <v>374</v>
      </c>
      <c r="B1062" s="5" t="s">
        <v>375</v>
      </c>
      <c r="C1062" s="46" t="s">
        <v>2007</v>
      </c>
      <c r="D1062" s="46" t="s">
        <v>2008</v>
      </c>
      <c r="E1062" s="46" t="s">
        <v>311</v>
      </c>
      <c r="F1062" s="46" t="s">
        <v>311</v>
      </c>
      <c r="G1062" s="46" t="s">
        <v>1899</v>
      </c>
      <c r="H1062" s="47"/>
      <c r="I1062" s="47" t="s">
        <v>1872</v>
      </c>
      <c r="J1062" s="48" t="s">
        <v>11</v>
      </c>
      <c r="K1062" s="45"/>
      <c r="L1062" s="49">
        <v>38131.425000000003</v>
      </c>
      <c r="M1062" s="50">
        <v>49610</v>
      </c>
      <c r="N1062" s="51">
        <f t="shared" si="698"/>
        <v>1.301026646656924</v>
      </c>
      <c r="O1062" s="51" t="str">
        <f t="shared" si="696"/>
        <v>120% equal &amp; above</v>
      </c>
      <c r="P1062" s="50">
        <f t="shared" si="699"/>
        <v>53153.571428571428</v>
      </c>
      <c r="Q1062" s="51">
        <f t="shared" si="697"/>
        <v>1.3939571214181328</v>
      </c>
      <c r="R1062" s="53"/>
      <c r="S1062" s="53">
        <v>0</v>
      </c>
      <c r="T1062" s="54">
        <f t="shared" si="700"/>
        <v>2</v>
      </c>
      <c r="U1062" s="54"/>
      <c r="V1062" s="53">
        <f t="shared" si="701"/>
        <v>0</v>
      </c>
      <c r="W1062" s="54"/>
    </row>
    <row r="1063" spans="1:23" x14ac:dyDescent="0.3">
      <c r="A1063" s="8" t="s">
        <v>585</v>
      </c>
      <c r="B1063" s="5" t="s">
        <v>586</v>
      </c>
      <c r="C1063" s="46" t="s">
        <v>1556</v>
      </c>
      <c r="D1063" s="46" t="s">
        <v>1557</v>
      </c>
      <c r="E1063" s="46" t="s">
        <v>589</v>
      </c>
      <c r="F1063" s="46" t="s">
        <v>311</v>
      </c>
      <c r="G1063" s="46" t="s">
        <v>1921</v>
      </c>
      <c r="H1063" s="47"/>
      <c r="I1063" s="47" t="s">
        <v>1872</v>
      </c>
      <c r="J1063" s="48" t="s">
        <v>11</v>
      </c>
      <c r="K1063" s="45"/>
      <c r="L1063" s="49">
        <v>37642.050000000003</v>
      </c>
      <c r="M1063" s="50">
        <v>31270</v>
      </c>
      <c r="N1063" s="51">
        <f t="shared" ref="N1063:N1069" si="702">IFERROR(M1063/L1063,2)</f>
        <v>0.83071989968665361</v>
      </c>
      <c r="O1063" s="51" t="str">
        <f t="shared" ref="O1063:O1069" si="703">IF(N1063&gt;=120%, "120% equal &amp; above", IF(N1063&gt;=100%,"&gt;=100%- &lt;120%",IF(N1063&gt;=80%,"&gt;=80%-&lt;100%",IF(N1063&gt;=50%,"&gt;=50%-&lt;80%",IF(N1063&gt;=20%,"&gt;=20%-&lt;50%","&lt;20%")))))</f>
        <v>&gt;=80%-&lt;100%</v>
      </c>
      <c r="P1063" s="50">
        <f t="shared" ref="P1063:P1069" si="704">M1063/$B$3*$B$2</f>
        <v>33503.571428571428</v>
      </c>
      <c r="Q1063" s="51">
        <f t="shared" ref="Q1063:Q1069" si="705">IFERROR(P1063/L1063,2)</f>
        <v>0.8900570353785574</v>
      </c>
      <c r="R1063" s="53"/>
      <c r="S1063" s="53">
        <v>0</v>
      </c>
      <c r="T1063" s="54">
        <f t="shared" ref="T1063:T1069" si="706">IFERROR(S1063/R1063,2)</f>
        <v>2</v>
      </c>
      <c r="U1063" s="54"/>
      <c r="V1063" s="53">
        <f t="shared" ref="V1063:V1069" si="707">S1063/$B$3*$B$2</f>
        <v>0</v>
      </c>
      <c r="W1063" s="54"/>
    </row>
    <row r="1064" spans="1:23" x14ac:dyDescent="0.3">
      <c r="A1064" s="8" t="s">
        <v>469</v>
      </c>
      <c r="B1064" s="5" t="s">
        <v>470</v>
      </c>
      <c r="C1064" s="46" t="s">
        <v>494</v>
      </c>
      <c r="D1064" s="46" t="s">
        <v>15</v>
      </c>
      <c r="E1064" s="46" t="s">
        <v>473</v>
      </c>
      <c r="F1064" s="46" t="s">
        <v>311</v>
      </c>
      <c r="G1064" s="46" t="s">
        <v>1911</v>
      </c>
      <c r="H1064" s="47"/>
      <c r="I1064" s="47" t="s">
        <v>1872</v>
      </c>
      <c r="J1064" s="48" t="s">
        <v>11</v>
      </c>
      <c r="K1064" s="45"/>
      <c r="L1064" s="49">
        <v>37123.65</v>
      </c>
      <c r="M1064" s="50">
        <v>32190</v>
      </c>
      <c r="N1064" s="51">
        <f t="shared" si="702"/>
        <v>0.86710223806118203</v>
      </c>
      <c r="O1064" s="51" t="str">
        <f t="shared" si="703"/>
        <v>&gt;=80%-&lt;100%</v>
      </c>
      <c r="P1064" s="50">
        <f t="shared" si="704"/>
        <v>34489.28571428571</v>
      </c>
      <c r="Q1064" s="51">
        <f t="shared" si="705"/>
        <v>0.92903811220840915</v>
      </c>
      <c r="R1064" s="53"/>
      <c r="S1064" s="53">
        <v>4150</v>
      </c>
      <c r="T1064" s="54">
        <f t="shared" si="706"/>
        <v>2</v>
      </c>
      <c r="U1064" s="54"/>
      <c r="V1064" s="53">
        <f t="shared" si="707"/>
        <v>4446.4285714285716</v>
      </c>
      <c r="W1064" s="54"/>
    </row>
    <row r="1065" spans="1:23" x14ac:dyDescent="0.3">
      <c r="A1065" s="8" t="s">
        <v>571</v>
      </c>
      <c r="B1065" s="5" t="s">
        <v>572</v>
      </c>
      <c r="C1065" s="46" t="s">
        <v>2274</v>
      </c>
      <c r="D1065" s="46" t="s">
        <v>2275</v>
      </c>
      <c r="E1065" s="46" t="s">
        <v>574</v>
      </c>
      <c r="F1065" s="46" t="s">
        <v>311</v>
      </c>
      <c r="G1065" s="46" t="s">
        <v>1889</v>
      </c>
      <c r="H1065" s="47"/>
      <c r="I1065" s="47" t="s">
        <v>1872</v>
      </c>
      <c r="J1065" s="48" t="s">
        <v>11</v>
      </c>
      <c r="K1065" s="45"/>
      <c r="L1065" s="49">
        <v>36960</v>
      </c>
      <c r="M1065" s="50">
        <v>38190</v>
      </c>
      <c r="N1065" s="51">
        <f t="shared" si="702"/>
        <v>1.0332792207792207</v>
      </c>
      <c r="O1065" s="51" t="str">
        <f t="shared" si="703"/>
        <v>&gt;=100%- &lt;120%</v>
      </c>
      <c r="P1065" s="50">
        <f t="shared" si="704"/>
        <v>40917.857142857138</v>
      </c>
      <c r="Q1065" s="51">
        <f t="shared" si="705"/>
        <v>1.1070848794063077</v>
      </c>
      <c r="R1065" s="53"/>
      <c r="S1065" s="53">
        <v>22650</v>
      </c>
      <c r="T1065" s="54">
        <f t="shared" si="706"/>
        <v>2</v>
      </c>
      <c r="U1065" s="54"/>
      <c r="V1065" s="53">
        <f t="shared" si="707"/>
        <v>24267.857142857145</v>
      </c>
      <c r="W1065" s="54"/>
    </row>
    <row r="1066" spans="1:23" x14ac:dyDescent="0.3">
      <c r="A1066" s="8" t="s">
        <v>307</v>
      </c>
      <c r="B1066" s="5" t="s">
        <v>308</v>
      </c>
      <c r="C1066" s="46" t="s">
        <v>1359</v>
      </c>
      <c r="D1066" s="46" t="s">
        <v>170</v>
      </c>
      <c r="E1066" s="46" t="s">
        <v>310</v>
      </c>
      <c r="F1066" s="46" t="s">
        <v>311</v>
      </c>
      <c r="G1066" s="46" t="s">
        <v>1894</v>
      </c>
      <c r="H1066" s="47"/>
      <c r="I1066" s="47" t="s">
        <v>1872</v>
      </c>
      <c r="J1066" s="48" t="s">
        <v>11</v>
      </c>
      <c r="K1066" s="45"/>
      <c r="L1066" s="49">
        <v>36865</v>
      </c>
      <c r="M1066" s="50">
        <v>68600</v>
      </c>
      <c r="N1066" s="51">
        <f t="shared" si="702"/>
        <v>1.8608436186084363</v>
      </c>
      <c r="O1066" s="51" t="str">
        <f t="shared" si="703"/>
        <v>120% equal &amp; above</v>
      </c>
      <c r="P1066" s="50">
        <f t="shared" si="704"/>
        <v>73500</v>
      </c>
      <c r="Q1066" s="51">
        <f t="shared" si="705"/>
        <v>1.9937610199376101</v>
      </c>
      <c r="R1066" s="53"/>
      <c r="S1066" s="53">
        <v>0</v>
      </c>
      <c r="T1066" s="54">
        <f t="shared" si="706"/>
        <v>2</v>
      </c>
      <c r="U1066" s="54"/>
      <c r="V1066" s="53">
        <f t="shared" si="707"/>
        <v>0</v>
      </c>
      <c r="W1066" s="54"/>
    </row>
    <row r="1067" spans="1:23" x14ac:dyDescent="0.3">
      <c r="A1067" s="8" t="s">
        <v>469</v>
      </c>
      <c r="B1067" s="5" t="s">
        <v>470</v>
      </c>
      <c r="C1067" s="46" t="s">
        <v>482</v>
      </c>
      <c r="D1067" s="46" t="s">
        <v>483</v>
      </c>
      <c r="E1067" s="46" t="s">
        <v>473</v>
      </c>
      <c r="F1067" s="46" t="s">
        <v>311</v>
      </c>
      <c r="G1067" s="46" t="s">
        <v>1910</v>
      </c>
      <c r="H1067" s="47"/>
      <c r="I1067" s="47" t="s">
        <v>1872</v>
      </c>
      <c r="J1067" s="48" t="s">
        <v>11</v>
      </c>
      <c r="K1067" s="45"/>
      <c r="L1067" s="49">
        <v>36559.350000000006</v>
      </c>
      <c r="M1067" s="50">
        <v>37680</v>
      </c>
      <c r="N1067" s="51">
        <f t="shared" si="702"/>
        <v>1.0306528972752522</v>
      </c>
      <c r="O1067" s="51" t="str">
        <f t="shared" si="703"/>
        <v>&gt;=100%- &lt;120%</v>
      </c>
      <c r="P1067" s="50">
        <f t="shared" si="704"/>
        <v>40371.428571428572</v>
      </c>
      <c r="Q1067" s="51">
        <f t="shared" si="705"/>
        <v>1.1042709613663417</v>
      </c>
      <c r="R1067" s="53"/>
      <c r="S1067" s="53">
        <v>9300</v>
      </c>
      <c r="T1067" s="54">
        <f t="shared" si="706"/>
        <v>2</v>
      </c>
      <c r="U1067" s="54"/>
      <c r="V1067" s="53">
        <f t="shared" si="707"/>
        <v>9964.2857142857156</v>
      </c>
      <c r="W1067" s="54"/>
    </row>
    <row r="1068" spans="1:23" x14ac:dyDescent="0.3">
      <c r="A1068" s="8" t="s">
        <v>685</v>
      </c>
      <c r="B1068" s="5" t="s">
        <v>686</v>
      </c>
      <c r="C1068" s="46" t="s">
        <v>1323</v>
      </c>
      <c r="D1068" s="46" t="s">
        <v>1324</v>
      </c>
      <c r="E1068" s="46" t="s">
        <v>311</v>
      </c>
      <c r="F1068" s="46" t="s">
        <v>311</v>
      </c>
      <c r="G1068" s="46" t="s">
        <v>1932</v>
      </c>
      <c r="H1068" s="47"/>
      <c r="I1068" s="47" t="s">
        <v>1872</v>
      </c>
      <c r="J1068" s="48" t="s">
        <v>11</v>
      </c>
      <c r="K1068" s="45"/>
      <c r="L1068" s="49">
        <v>36480</v>
      </c>
      <c r="M1068" s="50">
        <v>61490</v>
      </c>
      <c r="N1068" s="51">
        <f t="shared" si="702"/>
        <v>1.6855811403508771</v>
      </c>
      <c r="O1068" s="51" t="str">
        <f t="shared" si="703"/>
        <v>120% equal &amp; above</v>
      </c>
      <c r="P1068" s="50">
        <f t="shared" si="704"/>
        <v>65882.142857142855</v>
      </c>
      <c r="Q1068" s="51">
        <f t="shared" si="705"/>
        <v>1.8059797932330826</v>
      </c>
      <c r="R1068" s="53"/>
      <c r="S1068" s="53">
        <v>0</v>
      </c>
      <c r="T1068" s="54">
        <f t="shared" si="706"/>
        <v>2</v>
      </c>
      <c r="U1068" s="54"/>
      <c r="V1068" s="53">
        <f t="shared" si="707"/>
        <v>0</v>
      </c>
      <c r="W1068" s="54"/>
    </row>
    <row r="1069" spans="1:23" x14ac:dyDescent="0.3">
      <c r="A1069" s="8" t="s">
        <v>415</v>
      </c>
      <c r="B1069" s="5" t="s">
        <v>416</v>
      </c>
      <c r="C1069" s="46" t="s">
        <v>2727</v>
      </c>
      <c r="D1069" s="46" t="s">
        <v>281</v>
      </c>
      <c r="E1069" s="46" t="s">
        <v>310</v>
      </c>
      <c r="F1069" s="46" t="s">
        <v>311</v>
      </c>
      <c r="G1069" s="46" t="s">
        <v>1903</v>
      </c>
      <c r="H1069" s="47"/>
      <c r="I1069" s="47" t="s">
        <v>1872</v>
      </c>
      <c r="J1069" s="48" t="s">
        <v>11</v>
      </c>
      <c r="K1069" s="45"/>
      <c r="L1069" s="49">
        <v>36345</v>
      </c>
      <c r="M1069" s="50">
        <v>47880</v>
      </c>
      <c r="N1069" s="51">
        <f t="shared" si="702"/>
        <v>1.317375154766818</v>
      </c>
      <c r="O1069" s="51" t="str">
        <f t="shared" si="703"/>
        <v>120% equal &amp; above</v>
      </c>
      <c r="P1069" s="50">
        <f t="shared" si="704"/>
        <v>51300</v>
      </c>
      <c r="Q1069" s="51">
        <f t="shared" si="705"/>
        <v>1.4114733801073049</v>
      </c>
      <c r="R1069" s="53"/>
      <c r="S1069" s="53">
        <v>0</v>
      </c>
      <c r="T1069" s="54">
        <f t="shared" si="706"/>
        <v>2</v>
      </c>
      <c r="U1069" s="54"/>
      <c r="V1069" s="53">
        <f t="shared" si="707"/>
        <v>0</v>
      </c>
      <c r="W1069" s="54"/>
    </row>
    <row r="1070" spans="1:23" x14ac:dyDescent="0.3">
      <c r="A1070" s="8" t="s">
        <v>469</v>
      </c>
      <c r="B1070" s="5" t="s">
        <v>470</v>
      </c>
      <c r="C1070" s="46" t="s">
        <v>511</v>
      </c>
      <c r="D1070" s="46" t="s">
        <v>45</v>
      </c>
      <c r="E1070" s="46" t="s">
        <v>473</v>
      </c>
      <c r="F1070" s="46" t="s">
        <v>311</v>
      </c>
      <c r="G1070" s="46" t="s">
        <v>1912</v>
      </c>
      <c r="H1070" s="47"/>
      <c r="I1070" s="47" t="s">
        <v>1872</v>
      </c>
      <c r="J1070" s="48" t="s">
        <v>11</v>
      </c>
      <c r="K1070" s="45"/>
      <c r="L1070" s="49">
        <v>36103.725000000006</v>
      </c>
      <c r="M1070" s="50">
        <v>10040</v>
      </c>
      <c r="N1070" s="51">
        <f t="shared" ref="N1070:N1078" si="708">IFERROR(M1070/L1070,2)</f>
        <v>0.27808764885063797</v>
      </c>
      <c r="O1070" s="51" t="str">
        <f t="shared" ref="O1070:O1078" si="709">IF(N1070&gt;=120%, "120% equal &amp; above", IF(N1070&gt;=100%,"&gt;=100%- &lt;120%",IF(N1070&gt;=80%,"&gt;=80%-&lt;100%",IF(N1070&gt;=50%,"&gt;=50%-&lt;80%",IF(N1070&gt;=20%,"&gt;=20%-&lt;50%","&lt;20%")))))</f>
        <v>&gt;=20%-&lt;50%</v>
      </c>
      <c r="P1070" s="50">
        <f t="shared" ref="P1070:P1078" si="710">M1070/$B$3*$B$2</f>
        <v>10757.142857142857</v>
      </c>
      <c r="Q1070" s="51">
        <f t="shared" ref="Q1070:Q1078" si="711">IFERROR(P1070/L1070,2)</f>
        <v>0.29795105233996921</v>
      </c>
      <c r="R1070" s="53"/>
      <c r="S1070" s="53">
        <v>0</v>
      </c>
      <c r="T1070" s="54">
        <f t="shared" ref="T1070:T1078" si="712">IFERROR(S1070/R1070,2)</f>
        <v>2</v>
      </c>
      <c r="U1070" s="54"/>
      <c r="V1070" s="53">
        <f t="shared" ref="V1070:V1078" si="713">S1070/$B$3*$B$2</f>
        <v>0</v>
      </c>
      <c r="W1070" s="54"/>
    </row>
    <row r="1071" spans="1:23" x14ac:dyDescent="0.3">
      <c r="A1071" s="8" t="s">
        <v>685</v>
      </c>
      <c r="B1071" s="5" t="s">
        <v>686</v>
      </c>
      <c r="C1071" s="46" t="s">
        <v>2335</v>
      </c>
      <c r="D1071" s="46" t="s">
        <v>45</v>
      </c>
      <c r="E1071" s="46" t="s">
        <v>311</v>
      </c>
      <c r="F1071" s="46" t="s">
        <v>311</v>
      </c>
      <c r="G1071" s="46" t="s">
        <v>1958</v>
      </c>
      <c r="H1071" s="47"/>
      <c r="I1071" s="47" t="s">
        <v>1872</v>
      </c>
      <c r="J1071" s="48" t="s">
        <v>11</v>
      </c>
      <c r="K1071" s="45"/>
      <c r="L1071" s="50">
        <v>35602.5</v>
      </c>
      <c r="M1071" s="50">
        <v>46495</v>
      </c>
      <c r="N1071" s="51">
        <f t="shared" si="708"/>
        <v>1.3059476160381995</v>
      </c>
      <c r="O1071" s="51" t="str">
        <f t="shared" si="709"/>
        <v>120% equal &amp; above</v>
      </c>
      <c r="P1071" s="50">
        <f t="shared" si="710"/>
        <v>49816.071428571428</v>
      </c>
      <c r="Q1071" s="51">
        <f t="shared" si="711"/>
        <v>1.3992295886123567</v>
      </c>
      <c r="R1071" s="53"/>
      <c r="S1071" s="53">
        <v>0</v>
      </c>
      <c r="T1071" s="54">
        <f t="shared" si="712"/>
        <v>2</v>
      </c>
      <c r="U1071" s="54"/>
      <c r="V1071" s="53">
        <f t="shared" si="713"/>
        <v>0</v>
      </c>
      <c r="W1071" s="54"/>
    </row>
    <row r="1072" spans="1:23" x14ac:dyDescent="0.3">
      <c r="A1072" s="8" t="s">
        <v>701</v>
      </c>
      <c r="B1072" s="5" t="s">
        <v>300</v>
      </c>
      <c r="C1072" s="46" t="s">
        <v>1293</v>
      </c>
      <c r="D1072" s="46" t="s">
        <v>1294</v>
      </c>
      <c r="E1072" s="46" t="s">
        <v>473</v>
      </c>
      <c r="F1072" s="46" t="s">
        <v>311</v>
      </c>
      <c r="G1072" s="46" t="s">
        <v>2768</v>
      </c>
      <c r="H1072" s="47"/>
      <c r="I1072" s="47" t="s">
        <v>1872</v>
      </c>
      <c r="J1072" s="48" t="s">
        <v>11</v>
      </c>
      <c r="K1072" s="45"/>
      <c r="L1072" s="50">
        <v>35595.450000000004</v>
      </c>
      <c r="M1072" s="50">
        <v>24420</v>
      </c>
      <c r="N1072" s="51">
        <f t="shared" si="708"/>
        <v>0.68604273860844567</v>
      </c>
      <c r="O1072" s="51" t="str">
        <f t="shared" si="709"/>
        <v>&gt;=50%-&lt;80%</v>
      </c>
      <c r="P1072" s="50">
        <f t="shared" si="710"/>
        <v>26164.285714285714</v>
      </c>
      <c r="Q1072" s="51">
        <f t="shared" si="711"/>
        <v>0.73504579136619175</v>
      </c>
      <c r="R1072" s="53"/>
      <c r="S1072" s="53">
        <v>0</v>
      </c>
      <c r="T1072" s="54">
        <f t="shared" si="712"/>
        <v>2</v>
      </c>
      <c r="U1072" s="54"/>
      <c r="V1072" s="53">
        <f t="shared" si="713"/>
        <v>0</v>
      </c>
      <c r="W1072" s="54"/>
    </row>
    <row r="1073" spans="1:23" x14ac:dyDescent="0.3">
      <c r="A1073" s="8" t="s">
        <v>585</v>
      </c>
      <c r="B1073" s="5" t="s">
        <v>586</v>
      </c>
      <c r="C1073" s="5" t="s">
        <v>2067</v>
      </c>
      <c r="D1073" s="5" t="s">
        <v>2068</v>
      </c>
      <c r="E1073" s="5" t="s">
        <v>589</v>
      </c>
      <c r="F1073" s="5" t="s">
        <v>311</v>
      </c>
      <c r="G1073" s="46" t="s">
        <v>1919</v>
      </c>
      <c r="H1073" s="8"/>
      <c r="I1073" s="47" t="s">
        <v>1872</v>
      </c>
      <c r="J1073" s="48" t="s">
        <v>11</v>
      </c>
      <c r="K1073" s="5"/>
      <c r="L1073" s="50">
        <v>35488.800000000003</v>
      </c>
      <c r="M1073" s="50">
        <v>56160</v>
      </c>
      <c r="N1073" s="51">
        <f t="shared" si="708"/>
        <v>1.5824710894704808</v>
      </c>
      <c r="O1073" s="51" t="str">
        <f t="shared" si="709"/>
        <v>120% equal &amp; above</v>
      </c>
      <c r="P1073" s="50">
        <f t="shared" si="710"/>
        <v>60171.428571428572</v>
      </c>
      <c r="Q1073" s="51">
        <f t="shared" si="711"/>
        <v>1.6955047387183722</v>
      </c>
      <c r="R1073" s="53"/>
      <c r="S1073" s="53">
        <v>9140</v>
      </c>
      <c r="T1073" s="54">
        <f t="shared" si="712"/>
        <v>2</v>
      </c>
      <c r="U1073" s="54"/>
      <c r="V1073" s="53">
        <f t="shared" si="713"/>
        <v>9792.8571428571431</v>
      </c>
      <c r="W1073" s="54"/>
    </row>
    <row r="1074" spans="1:23" x14ac:dyDescent="0.3">
      <c r="A1074" s="8" t="s">
        <v>770</v>
      </c>
      <c r="B1074" s="5" t="s">
        <v>771</v>
      </c>
      <c r="C1074" s="5" t="s">
        <v>2416</v>
      </c>
      <c r="D1074" s="5" t="s">
        <v>2417</v>
      </c>
      <c r="E1074" s="5" t="s">
        <v>574</v>
      </c>
      <c r="F1074" s="5" t="s">
        <v>311</v>
      </c>
      <c r="G1074" s="46" t="s">
        <v>1960</v>
      </c>
      <c r="H1074" s="8"/>
      <c r="I1074" s="47" t="s">
        <v>1872</v>
      </c>
      <c r="J1074" s="48" t="s">
        <v>11</v>
      </c>
      <c r="K1074" s="5"/>
      <c r="L1074" s="50">
        <v>35482.725000000006</v>
      </c>
      <c r="M1074" s="50">
        <v>81390</v>
      </c>
      <c r="N1074" s="51">
        <f t="shared" si="708"/>
        <v>2.2937922608818795</v>
      </c>
      <c r="O1074" s="51" t="str">
        <f t="shared" si="709"/>
        <v>120% equal &amp; above</v>
      </c>
      <c r="P1074" s="50">
        <f t="shared" si="710"/>
        <v>87203.57142857142</v>
      </c>
      <c r="Q1074" s="51">
        <f t="shared" si="711"/>
        <v>2.4576345652305851</v>
      </c>
      <c r="R1074" s="53"/>
      <c r="S1074" s="53">
        <v>51980</v>
      </c>
      <c r="T1074" s="54">
        <f t="shared" si="712"/>
        <v>2</v>
      </c>
      <c r="U1074" s="54"/>
      <c r="V1074" s="53">
        <f t="shared" si="713"/>
        <v>55692.857142857138</v>
      </c>
      <c r="W1074" s="54"/>
    </row>
    <row r="1075" spans="1:23" x14ac:dyDescent="0.3">
      <c r="A1075" s="8" t="s">
        <v>585</v>
      </c>
      <c r="B1075" s="5" t="s">
        <v>586</v>
      </c>
      <c r="C1075" s="5" t="s">
        <v>2418</v>
      </c>
      <c r="D1075" s="5" t="s">
        <v>2419</v>
      </c>
      <c r="E1075" s="5" t="s">
        <v>589</v>
      </c>
      <c r="F1075" s="5" t="s">
        <v>311</v>
      </c>
      <c r="G1075" s="46" t="s">
        <v>1921</v>
      </c>
      <c r="H1075" s="8"/>
      <c r="I1075" s="47" t="s">
        <v>1872</v>
      </c>
      <c r="J1075" s="48" t="s">
        <v>11</v>
      </c>
      <c r="K1075" s="5"/>
      <c r="L1075" s="50">
        <v>35288.325000000004</v>
      </c>
      <c r="M1075" s="50">
        <v>30770</v>
      </c>
      <c r="N1075" s="51">
        <f t="shared" si="708"/>
        <v>0.87195977706507732</v>
      </c>
      <c r="O1075" s="51" t="str">
        <f t="shared" si="709"/>
        <v>&gt;=80%-&lt;100%</v>
      </c>
      <c r="P1075" s="50">
        <f t="shared" si="710"/>
        <v>32967.857142857138</v>
      </c>
      <c r="Q1075" s="51">
        <f t="shared" si="711"/>
        <v>0.93424261828401134</v>
      </c>
      <c r="R1075" s="53"/>
      <c r="S1075" s="53">
        <v>7790</v>
      </c>
      <c r="T1075" s="54">
        <f t="shared" si="712"/>
        <v>2</v>
      </c>
      <c r="U1075" s="54"/>
      <c r="V1075" s="53">
        <f t="shared" si="713"/>
        <v>8346.4285714285725</v>
      </c>
      <c r="W1075" s="54"/>
    </row>
    <row r="1076" spans="1:23" x14ac:dyDescent="0.3">
      <c r="A1076" s="8" t="s">
        <v>785</v>
      </c>
      <c r="B1076" s="5" t="s">
        <v>786</v>
      </c>
      <c r="C1076" s="5" t="s">
        <v>2536</v>
      </c>
      <c r="D1076" s="5" t="s">
        <v>76</v>
      </c>
      <c r="E1076" s="5" t="s">
        <v>789</v>
      </c>
      <c r="F1076" s="5" t="s">
        <v>311</v>
      </c>
      <c r="G1076" s="46" t="s">
        <v>1963</v>
      </c>
      <c r="H1076" s="8"/>
      <c r="I1076" s="47" t="s">
        <v>1872</v>
      </c>
      <c r="J1076" s="48" t="s">
        <v>11</v>
      </c>
      <c r="K1076" s="5"/>
      <c r="L1076" s="50">
        <v>35235</v>
      </c>
      <c r="M1076" s="50">
        <v>14550</v>
      </c>
      <c r="N1076" s="51">
        <f t="shared" si="708"/>
        <v>0.41294167730949338</v>
      </c>
      <c r="O1076" s="51" t="str">
        <f t="shared" si="709"/>
        <v>&gt;=20%-&lt;50%</v>
      </c>
      <c r="P1076" s="50">
        <f t="shared" si="710"/>
        <v>15589.285714285714</v>
      </c>
      <c r="Q1076" s="51">
        <f t="shared" si="711"/>
        <v>0.44243751140302862</v>
      </c>
      <c r="R1076" s="53"/>
      <c r="S1076" s="53">
        <v>11880</v>
      </c>
      <c r="T1076" s="54">
        <f t="shared" si="712"/>
        <v>2</v>
      </c>
      <c r="U1076" s="54"/>
      <c r="V1076" s="53">
        <f t="shared" si="713"/>
        <v>12728.571428571428</v>
      </c>
      <c r="W1076" s="54"/>
    </row>
    <row r="1077" spans="1:23" x14ac:dyDescent="0.3">
      <c r="A1077" s="8" t="s">
        <v>701</v>
      </c>
      <c r="B1077" s="5" t="s">
        <v>300</v>
      </c>
      <c r="C1077" s="5" t="s">
        <v>978</v>
      </c>
      <c r="D1077" s="5" t="s">
        <v>979</v>
      </c>
      <c r="E1077" s="5" t="s">
        <v>473</v>
      </c>
      <c r="F1077" s="5" t="s">
        <v>311</v>
      </c>
      <c r="G1077" s="46" t="s">
        <v>1939</v>
      </c>
      <c r="H1077" s="8"/>
      <c r="I1077" s="47" t="s">
        <v>1872</v>
      </c>
      <c r="J1077" s="48" t="s">
        <v>11</v>
      </c>
      <c r="K1077" s="5"/>
      <c r="L1077" s="50">
        <v>35106.075000000004</v>
      </c>
      <c r="M1077" s="50">
        <v>63915</v>
      </c>
      <c r="N1077" s="51">
        <f t="shared" si="708"/>
        <v>1.8206250627562321</v>
      </c>
      <c r="O1077" s="51" t="str">
        <f t="shared" si="709"/>
        <v>120% equal &amp; above</v>
      </c>
      <c r="P1077" s="50">
        <f t="shared" si="710"/>
        <v>68480.357142857145</v>
      </c>
      <c r="Q1077" s="51">
        <f t="shared" si="711"/>
        <v>1.9506697100959631</v>
      </c>
      <c r="R1077" s="53"/>
      <c r="S1077" s="53">
        <v>0</v>
      </c>
      <c r="T1077" s="54">
        <f t="shared" si="712"/>
        <v>2</v>
      </c>
      <c r="U1077" s="54"/>
      <c r="V1077" s="53">
        <f t="shared" si="713"/>
        <v>0</v>
      </c>
      <c r="W1077" s="54"/>
    </row>
    <row r="1078" spans="1:23" x14ac:dyDescent="0.3">
      <c r="A1078" s="8" t="s">
        <v>324</v>
      </c>
      <c r="B1078" s="5" t="s">
        <v>325</v>
      </c>
      <c r="C1078" s="5" t="s">
        <v>340</v>
      </c>
      <c r="D1078" s="5" t="s">
        <v>108</v>
      </c>
      <c r="E1078" s="5" t="s">
        <v>310</v>
      </c>
      <c r="F1078" s="5" t="s">
        <v>311</v>
      </c>
      <c r="G1078" s="46" t="s">
        <v>1897</v>
      </c>
      <c r="H1078" s="8"/>
      <c r="I1078" s="47" t="s">
        <v>1872</v>
      </c>
      <c r="J1078" s="48" t="s">
        <v>11</v>
      </c>
      <c r="K1078" s="5"/>
      <c r="L1078" s="50">
        <v>35000</v>
      </c>
      <c r="M1078" s="50">
        <v>487735</v>
      </c>
      <c r="N1078" s="51">
        <f t="shared" si="708"/>
        <v>13.935285714285714</v>
      </c>
      <c r="O1078" s="51" t="str">
        <f t="shared" si="709"/>
        <v>120% equal &amp; above</v>
      </c>
      <c r="P1078" s="50">
        <f t="shared" si="710"/>
        <v>522573.21428571426</v>
      </c>
      <c r="Q1078" s="51">
        <f t="shared" si="711"/>
        <v>14.930663265306121</v>
      </c>
      <c r="R1078" s="53"/>
      <c r="S1078" s="53">
        <v>4990</v>
      </c>
      <c r="T1078" s="54">
        <f t="shared" si="712"/>
        <v>2</v>
      </c>
      <c r="U1078" s="54"/>
      <c r="V1078" s="53">
        <f t="shared" si="713"/>
        <v>5346.4285714285716</v>
      </c>
      <c r="W1078" s="54"/>
    </row>
    <row r="1079" spans="1:23" x14ac:dyDescent="0.3">
      <c r="A1079" s="8" t="s">
        <v>415</v>
      </c>
      <c r="B1079" s="5" t="s">
        <v>416</v>
      </c>
      <c r="C1079" s="5" t="s">
        <v>2198</v>
      </c>
      <c r="D1079" s="5" t="s">
        <v>249</v>
      </c>
      <c r="E1079" s="5" t="s">
        <v>310</v>
      </c>
      <c r="F1079" s="5" t="s">
        <v>311</v>
      </c>
      <c r="G1079" s="46" t="s">
        <v>1906</v>
      </c>
      <c r="H1079" s="8"/>
      <c r="I1079" s="47" t="s">
        <v>1872</v>
      </c>
      <c r="J1079" s="48" t="s">
        <v>11</v>
      </c>
      <c r="K1079" s="5"/>
      <c r="L1079" s="50">
        <v>35000</v>
      </c>
      <c r="M1079" s="50">
        <v>34930</v>
      </c>
      <c r="N1079" s="51">
        <f t="shared" ref="N1079:N1093" si="714">IFERROR(M1079/L1079,2)</f>
        <v>0.998</v>
      </c>
      <c r="O1079" s="51" t="str">
        <f t="shared" ref="O1079:O1093" si="715">IF(N1079&gt;=120%, "120% equal &amp; above", IF(N1079&gt;=100%,"&gt;=100%- &lt;120%",IF(N1079&gt;=80%,"&gt;=80%-&lt;100%",IF(N1079&gt;=50%,"&gt;=50%-&lt;80%",IF(N1079&gt;=20%,"&gt;=20%-&lt;50%","&lt;20%")))))</f>
        <v>&gt;=80%-&lt;100%</v>
      </c>
      <c r="P1079" s="50">
        <f t="shared" ref="P1079:P1093" si="716">M1079/$B$3*$B$2</f>
        <v>37425</v>
      </c>
      <c r="Q1079" s="51">
        <f t="shared" ref="Q1079:Q1093" si="717">IFERROR(P1079/L1079,2)</f>
        <v>1.0692857142857144</v>
      </c>
      <c r="R1079" s="53"/>
      <c r="S1079" s="53">
        <v>0</v>
      </c>
      <c r="T1079" s="54">
        <f t="shared" ref="T1079:T1093" si="718">IFERROR(S1079/R1079,2)</f>
        <v>2</v>
      </c>
      <c r="U1079" s="54"/>
      <c r="V1079" s="53">
        <f t="shared" ref="V1079:V1093" si="719">S1079/$B$3*$B$2</f>
        <v>0</v>
      </c>
      <c r="W1079" s="54"/>
    </row>
    <row r="1080" spans="1:23" x14ac:dyDescent="0.3">
      <c r="A1080" s="8" t="s">
        <v>415</v>
      </c>
      <c r="B1080" s="5" t="s">
        <v>416</v>
      </c>
      <c r="C1080" s="5" t="s">
        <v>421</v>
      </c>
      <c r="D1080" s="5" t="s">
        <v>422</v>
      </c>
      <c r="E1080" s="5" t="s">
        <v>310</v>
      </c>
      <c r="F1080" s="5" t="s">
        <v>311</v>
      </c>
      <c r="G1080" s="46" t="s">
        <v>1903</v>
      </c>
      <c r="H1080" s="8"/>
      <c r="I1080" s="47" t="s">
        <v>1872</v>
      </c>
      <c r="J1080" s="48" t="s">
        <v>11</v>
      </c>
      <c r="K1080" s="5"/>
      <c r="L1080" s="50">
        <v>35000</v>
      </c>
      <c r="M1080" s="50">
        <v>18350</v>
      </c>
      <c r="N1080" s="51">
        <f t="shared" si="714"/>
        <v>0.52428571428571424</v>
      </c>
      <c r="O1080" s="51" t="str">
        <f t="shared" si="715"/>
        <v>&gt;=50%-&lt;80%</v>
      </c>
      <c r="P1080" s="50">
        <f t="shared" si="716"/>
        <v>19660.714285714286</v>
      </c>
      <c r="Q1080" s="51">
        <f t="shared" si="717"/>
        <v>0.56173469387755104</v>
      </c>
      <c r="R1080" s="53"/>
      <c r="S1080" s="53">
        <v>0</v>
      </c>
      <c r="T1080" s="54">
        <f t="shared" si="718"/>
        <v>2</v>
      </c>
      <c r="U1080" s="54"/>
      <c r="V1080" s="53">
        <f t="shared" si="719"/>
        <v>0</v>
      </c>
      <c r="W1080" s="54"/>
    </row>
    <row r="1081" spans="1:23" x14ac:dyDescent="0.3">
      <c r="A1081" s="8" t="s">
        <v>415</v>
      </c>
      <c r="B1081" s="5" t="s">
        <v>416</v>
      </c>
      <c r="C1081" s="5" t="s">
        <v>2581</v>
      </c>
      <c r="D1081" s="5" t="s">
        <v>2582</v>
      </c>
      <c r="E1081" s="5" t="s">
        <v>310</v>
      </c>
      <c r="F1081" s="5" t="s">
        <v>311</v>
      </c>
      <c r="G1081" s="46" t="s">
        <v>1906</v>
      </c>
      <c r="H1081" s="8"/>
      <c r="I1081" s="47" t="s">
        <v>1872</v>
      </c>
      <c r="J1081" s="48" t="s">
        <v>11</v>
      </c>
      <c r="K1081" s="5"/>
      <c r="L1081" s="50">
        <v>35000</v>
      </c>
      <c r="M1081" s="50">
        <v>6890</v>
      </c>
      <c r="N1081" s="51">
        <f t="shared" si="714"/>
        <v>0.19685714285714287</v>
      </c>
      <c r="O1081" s="51" t="str">
        <f t="shared" si="715"/>
        <v>&lt;20%</v>
      </c>
      <c r="P1081" s="50">
        <f t="shared" si="716"/>
        <v>7382.1428571428578</v>
      </c>
      <c r="Q1081" s="51">
        <f t="shared" si="717"/>
        <v>0.21091836734693881</v>
      </c>
      <c r="R1081" s="53"/>
      <c r="S1081" s="53">
        <v>19860</v>
      </c>
      <c r="T1081" s="54">
        <f t="shared" si="718"/>
        <v>2</v>
      </c>
      <c r="U1081" s="54"/>
      <c r="V1081" s="53">
        <f t="shared" si="719"/>
        <v>21278.571428571431</v>
      </c>
      <c r="W1081" s="54"/>
    </row>
    <row r="1082" spans="1:23" x14ac:dyDescent="0.3">
      <c r="A1082" s="8" t="s">
        <v>307</v>
      </c>
      <c r="B1082" s="5" t="s">
        <v>308</v>
      </c>
      <c r="C1082" s="5" t="s">
        <v>1996</v>
      </c>
      <c r="D1082" s="5" t="s">
        <v>292</v>
      </c>
      <c r="E1082" s="5" t="s">
        <v>310</v>
      </c>
      <c r="F1082" s="5" t="s">
        <v>311</v>
      </c>
      <c r="G1082" s="46" t="s">
        <v>1895</v>
      </c>
      <c r="H1082" s="8"/>
      <c r="I1082" s="47" t="s">
        <v>1872</v>
      </c>
      <c r="J1082" s="48" t="s">
        <v>11</v>
      </c>
      <c r="K1082" s="5"/>
      <c r="L1082" s="50">
        <v>35000</v>
      </c>
      <c r="M1082" s="50">
        <v>50830</v>
      </c>
      <c r="N1082" s="51">
        <f t="shared" si="714"/>
        <v>1.4522857142857142</v>
      </c>
      <c r="O1082" s="51" t="str">
        <f t="shared" si="715"/>
        <v>120% equal &amp; above</v>
      </c>
      <c r="P1082" s="50">
        <f t="shared" si="716"/>
        <v>54460.71428571429</v>
      </c>
      <c r="Q1082" s="51">
        <f t="shared" si="717"/>
        <v>1.5560204081632654</v>
      </c>
      <c r="R1082" s="53"/>
      <c r="S1082" s="53">
        <v>14360</v>
      </c>
      <c r="T1082" s="54">
        <f t="shared" si="718"/>
        <v>2</v>
      </c>
      <c r="U1082" s="54"/>
      <c r="V1082" s="53">
        <f t="shared" si="719"/>
        <v>15385.714285714286</v>
      </c>
      <c r="W1082" s="54"/>
    </row>
    <row r="1083" spans="1:23" x14ac:dyDescent="0.3">
      <c r="A1083" s="8" t="s">
        <v>776</v>
      </c>
      <c r="B1083" s="5" t="s">
        <v>777</v>
      </c>
      <c r="C1083" s="5" t="s">
        <v>2436</v>
      </c>
      <c r="D1083" s="5" t="s">
        <v>2286</v>
      </c>
      <c r="E1083" s="5" t="s">
        <v>574</v>
      </c>
      <c r="F1083" s="5" t="s">
        <v>311</v>
      </c>
      <c r="G1083" s="46" t="s">
        <v>1943</v>
      </c>
      <c r="H1083" s="8"/>
      <c r="I1083" s="47" t="s">
        <v>1872</v>
      </c>
      <c r="J1083" s="48" t="s">
        <v>11</v>
      </c>
      <c r="K1083" s="5"/>
      <c r="L1083" s="50">
        <v>35000</v>
      </c>
      <c r="M1083" s="50">
        <v>24000</v>
      </c>
      <c r="N1083" s="51">
        <f t="shared" si="714"/>
        <v>0.68571428571428572</v>
      </c>
      <c r="O1083" s="51" t="str">
        <f t="shared" si="715"/>
        <v>&gt;=50%-&lt;80%</v>
      </c>
      <c r="P1083" s="50">
        <f t="shared" si="716"/>
        <v>25714.285714285714</v>
      </c>
      <c r="Q1083" s="51">
        <f t="shared" si="717"/>
        <v>0.73469387755102045</v>
      </c>
      <c r="R1083" s="53"/>
      <c r="S1083" s="53">
        <v>0</v>
      </c>
      <c r="T1083" s="54">
        <f t="shared" si="718"/>
        <v>2</v>
      </c>
      <c r="U1083" s="54"/>
      <c r="V1083" s="53">
        <f t="shared" si="719"/>
        <v>0</v>
      </c>
      <c r="W1083" s="54"/>
    </row>
    <row r="1084" spans="1:23" x14ac:dyDescent="0.3">
      <c r="A1084" s="8" t="s">
        <v>415</v>
      </c>
      <c r="B1084" s="5" t="s">
        <v>416</v>
      </c>
      <c r="C1084" s="5" t="s">
        <v>1241</v>
      </c>
      <c r="D1084" s="5" t="s">
        <v>121</v>
      </c>
      <c r="E1084" s="5" t="s">
        <v>310</v>
      </c>
      <c r="F1084" s="5" t="s">
        <v>311</v>
      </c>
      <c r="G1084" s="46" t="s">
        <v>1906</v>
      </c>
      <c r="H1084" s="8"/>
      <c r="I1084" s="47" t="s">
        <v>1872</v>
      </c>
      <c r="J1084" s="48" t="s">
        <v>11</v>
      </c>
      <c r="K1084" s="5"/>
      <c r="L1084" s="50">
        <v>35000</v>
      </c>
      <c r="M1084" s="50">
        <v>33520</v>
      </c>
      <c r="N1084" s="51">
        <f t="shared" si="714"/>
        <v>0.95771428571428574</v>
      </c>
      <c r="O1084" s="51" t="str">
        <f t="shared" si="715"/>
        <v>&gt;=80%-&lt;100%</v>
      </c>
      <c r="P1084" s="50">
        <f t="shared" si="716"/>
        <v>35914.28571428571</v>
      </c>
      <c r="Q1084" s="51">
        <f t="shared" si="717"/>
        <v>1.0261224489795917</v>
      </c>
      <c r="R1084" s="53"/>
      <c r="S1084" s="53">
        <v>0</v>
      </c>
      <c r="T1084" s="54">
        <f t="shared" si="718"/>
        <v>2</v>
      </c>
      <c r="U1084" s="54"/>
      <c r="V1084" s="53">
        <f t="shared" si="719"/>
        <v>0</v>
      </c>
      <c r="W1084" s="54"/>
    </row>
    <row r="1085" spans="1:23" x14ac:dyDescent="0.3">
      <c r="A1085" s="8" t="s">
        <v>776</v>
      </c>
      <c r="B1085" s="5" t="s">
        <v>777</v>
      </c>
      <c r="C1085" s="5" t="s">
        <v>2495</v>
      </c>
      <c r="D1085" s="5" t="s">
        <v>2496</v>
      </c>
      <c r="E1085" s="5" t="s">
        <v>574</v>
      </c>
      <c r="F1085" s="5" t="s">
        <v>311</v>
      </c>
      <c r="G1085" s="46" t="s">
        <v>1961</v>
      </c>
      <c r="H1085" s="8"/>
      <c r="I1085" s="47" t="s">
        <v>1872</v>
      </c>
      <c r="J1085" s="48" t="s">
        <v>11</v>
      </c>
      <c r="K1085" s="5"/>
      <c r="L1085" s="50">
        <v>35000</v>
      </c>
      <c r="M1085" s="50">
        <v>16480</v>
      </c>
      <c r="N1085" s="51">
        <f t="shared" si="714"/>
        <v>0.47085714285714286</v>
      </c>
      <c r="O1085" s="51" t="str">
        <f t="shared" si="715"/>
        <v>&gt;=20%-&lt;50%</v>
      </c>
      <c r="P1085" s="50">
        <f t="shared" si="716"/>
        <v>17657.142857142855</v>
      </c>
      <c r="Q1085" s="51">
        <f t="shared" si="717"/>
        <v>0.50448979591836729</v>
      </c>
      <c r="R1085" s="53"/>
      <c r="S1085" s="53">
        <v>0</v>
      </c>
      <c r="T1085" s="54">
        <f t="shared" si="718"/>
        <v>2</v>
      </c>
      <c r="U1085" s="54"/>
      <c r="V1085" s="53">
        <f t="shared" si="719"/>
        <v>0</v>
      </c>
      <c r="W1085" s="54"/>
    </row>
    <row r="1086" spans="1:23" x14ac:dyDescent="0.3">
      <c r="A1086" s="8" t="s">
        <v>770</v>
      </c>
      <c r="B1086" s="5" t="s">
        <v>771</v>
      </c>
      <c r="C1086" s="5" t="s">
        <v>2643</v>
      </c>
      <c r="D1086" s="5" t="s">
        <v>77</v>
      </c>
      <c r="E1086" s="5" t="s">
        <v>574</v>
      </c>
      <c r="F1086" s="5" t="s">
        <v>311</v>
      </c>
      <c r="G1086" s="46" t="s">
        <v>1964</v>
      </c>
      <c r="H1086" s="8"/>
      <c r="I1086" s="47" t="s">
        <v>1872</v>
      </c>
      <c r="J1086" s="48" t="s">
        <v>11</v>
      </c>
      <c r="K1086" s="5"/>
      <c r="L1086" s="50">
        <v>35000</v>
      </c>
      <c r="M1086" s="50">
        <v>16980</v>
      </c>
      <c r="N1086" s="51">
        <f t="shared" si="714"/>
        <v>0.48514285714285715</v>
      </c>
      <c r="O1086" s="51" t="str">
        <f t="shared" si="715"/>
        <v>&gt;=20%-&lt;50%</v>
      </c>
      <c r="P1086" s="50">
        <f t="shared" si="716"/>
        <v>18192.857142857145</v>
      </c>
      <c r="Q1086" s="51">
        <f t="shared" si="717"/>
        <v>0.51979591836734695</v>
      </c>
      <c r="R1086" s="53"/>
      <c r="S1086" s="53">
        <v>9580</v>
      </c>
      <c r="T1086" s="54">
        <f t="shared" si="718"/>
        <v>2</v>
      </c>
      <c r="U1086" s="54"/>
      <c r="V1086" s="53">
        <f t="shared" si="719"/>
        <v>10264.285714285716</v>
      </c>
      <c r="W1086" s="54"/>
    </row>
    <row r="1087" spans="1:23" x14ac:dyDescent="0.3">
      <c r="A1087" s="8" t="s">
        <v>776</v>
      </c>
      <c r="B1087" s="5" t="s">
        <v>777</v>
      </c>
      <c r="C1087" s="5" t="s">
        <v>1450</v>
      </c>
      <c r="D1087" s="5" t="s">
        <v>1451</v>
      </c>
      <c r="E1087" s="5" t="s">
        <v>574</v>
      </c>
      <c r="F1087" s="5" t="s">
        <v>311</v>
      </c>
      <c r="G1087" s="46" t="s">
        <v>1942</v>
      </c>
      <c r="H1087" s="8"/>
      <c r="I1087" s="47" t="s">
        <v>1872</v>
      </c>
      <c r="J1087" s="48" t="s">
        <v>11</v>
      </c>
      <c r="K1087" s="5"/>
      <c r="L1087" s="50">
        <v>35000</v>
      </c>
      <c r="M1087" s="50">
        <v>44660</v>
      </c>
      <c r="N1087" s="51">
        <f t="shared" si="714"/>
        <v>1.276</v>
      </c>
      <c r="O1087" s="51" t="str">
        <f t="shared" si="715"/>
        <v>120% equal &amp; above</v>
      </c>
      <c r="P1087" s="50">
        <f t="shared" si="716"/>
        <v>47850</v>
      </c>
      <c r="Q1087" s="51">
        <f t="shared" si="717"/>
        <v>1.3671428571428572</v>
      </c>
      <c r="R1087" s="53"/>
      <c r="S1087" s="53">
        <v>0</v>
      </c>
      <c r="T1087" s="54">
        <f t="shared" si="718"/>
        <v>2</v>
      </c>
      <c r="U1087" s="54"/>
      <c r="V1087" s="53">
        <f t="shared" si="719"/>
        <v>0</v>
      </c>
      <c r="W1087" s="54"/>
    </row>
    <row r="1088" spans="1:23" x14ac:dyDescent="0.3">
      <c r="A1088" s="8" t="s">
        <v>785</v>
      </c>
      <c r="B1088" s="5" t="s">
        <v>786</v>
      </c>
      <c r="C1088" s="5" t="s">
        <v>800</v>
      </c>
      <c r="D1088" s="5" t="s">
        <v>801</v>
      </c>
      <c r="E1088" s="5" t="s">
        <v>789</v>
      </c>
      <c r="F1088" s="5" t="s">
        <v>311</v>
      </c>
      <c r="G1088" s="46" t="s">
        <v>1947</v>
      </c>
      <c r="H1088" s="8"/>
      <c r="I1088" s="47" t="s">
        <v>1872</v>
      </c>
      <c r="J1088" s="48" t="s">
        <v>11</v>
      </c>
      <c r="K1088" s="5"/>
      <c r="L1088" s="50">
        <v>35000</v>
      </c>
      <c r="M1088" s="50">
        <v>37120</v>
      </c>
      <c r="N1088" s="51">
        <f t="shared" si="714"/>
        <v>1.0605714285714285</v>
      </c>
      <c r="O1088" s="51" t="str">
        <f t="shared" si="715"/>
        <v>&gt;=100%- &lt;120%</v>
      </c>
      <c r="P1088" s="50">
        <f t="shared" si="716"/>
        <v>39771.428571428572</v>
      </c>
      <c r="Q1088" s="51">
        <f t="shared" si="717"/>
        <v>1.136326530612245</v>
      </c>
      <c r="R1088" s="53"/>
      <c r="S1088" s="53">
        <v>30835</v>
      </c>
      <c r="T1088" s="54">
        <f t="shared" si="718"/>
        <v>2</v>
      </c>
      <c r="U1088" s="54"/>
      <c r="V1088" s="53">
        <f t="shared" si="719"/>
        <v>33037.5</v>
      </c>
      <c r="W1088" s="54"/>
    </row>
    <row r="1089" spans="1:23" x14ac:dyDescent="0.3">
      <c r="A1089" s="8" t="s">
        <v>428</v>
      </c>
      <c r="B1089" s="5" t="s">
        <v>429</v>
      </c>
      <c r="C1089" s="5" t="s">
        <v>2597</v>
      </c>
      <c r="D1089" s="5" t="s">
        <v>189</v>
      </c>
      <c r="E1089" s="5" t="s">
        <v>310</v>
      </c>
      <c r="F1089" s="5" t="s">
        <v>311</v>
      </c>
      <c r="G1089" s="46" t="s">
        <v>1908</v>
      </c>
      <c r="H1089" s="8"/>
      <c r="I1089" s="47" t="s">
        <v>1872</v>
      </c>
      <c r="J1089" s="48" t="s">
        <v>11</v>
      </c>
      <c r="K1089" s="5"/>
      <c r="L1089" s="50">
        <v>35000</v>
      </c>
      <c r="M1089" s="50">
        <v>98740</v>
      </c>
      <c r="N1089" s="51">
        <f t="shared" si="714"/>
        <v>2.8211428571428572</v>
      </c>
      <c r="O1089" s="51" t="str">
        <f t="shared" si="715"/>
        <v>120% equal &amp; above</v>
      </c>
      <c r="P1089" s="50">
        <f t="shared" si="716"/>
        <v>105792.85714285714</v>
      </c>
      <c r="Q1089" s="51">
        <f t="shared" si="717"/>
        <v>3.02265306122449</v>
      </c>
      <c r="R1089" s="53"/>
      <c r="S1089" s="53">
        <v>0</v>
      </c>
      <c r="T1089" s="54">
        <f t="shared" si="718"/>
        <v>2</v>
      </c>
      <c r="U1089" s="54"/>
      <c r="V1089" s="53">
        <f t="shared" si="719"/>
        <v>0</v>
      </c>
      <c r="W1089" s="54"/>
    </row>
    <row r="1090" spans="1:23" x14ac:dyDescent="0.3">
      <c r="A1090" s="8" t="s">
        <v>571</v>
      </c>
      <c r="B1090" s="5" t="s">
        <v>572</v>
      </c>
      <c r="C1090" s="5" t="s">
        <v>2695</v>
      </c>
      <c r="D1090" s="5" t="s">
        <v>2696</v>
      </c>
      <c r="E1090" s="5" t="s">
        <v>574</v>
      </c>
      <c r="F1090" s="5" t="s">
        <v>311</v>
      </c>
      <c r="G1090" s="46" t="s">
        <v>1883</v>
      </c>
      <c r="H1090" s="8"/>
      <c r="I1090" s="47" t="s">
        <v>1872</v>
      </c>
      <c r="J1090" s="48" t="s">
        <v>11</v>
      </c>
      <c r="K1090" s="5"/>
      <c r="L1090" s="50">
        <v>35000</v>
      </c>
      <c r="M1090" s="50">
        <v>18820</v>
      </c>
      <c r="N1090" s="51">
        <f t="shared" si="714"/>
        <v>0.5377142857142857</v>
      </c>
      <c r="O1090" s="51" t="str">
        <f t="shared" si="715"/>
        <v>&gt;=50%-&lt;80%</v>
      </c>
      <c r="P1090" s="50">
        <f t="shared" si="716"/>
        <v>20164.285714285714</v>
      </c>
      <c r="Q1090" s="51">
        <f t="shared" si="717"/>
        <v>0.57612244897959186</v>
      </c>
      <c r="R1090" s="53"/>
      <c r="S1090" s="53">
        <v>0</v>
      </c>
      <c r="T1090" s="54">
        <f t="shared" si="718"/>
        <v>2</v>
      </c>
      <c r="U1090" s="54"/>
      <c r="V1090" s="53">
        <f t="shared" si="719"/>
        <v>0</v>
      </c>
      <c r="W1090" s="54"/>
    </row>
    <row r="1091" spans="1:23" x14ac:dyDescent="0.3">
      <c r="A1091" s="8" t="s">
        <v>770</v>
      </c>
      <c r="B1091" s="5" t="s">
        <v>771</v>
      </c>
      <c r="C1091" s="5" t="s">
        <v>2586</v>
      </c>
      <c r="D1091" s="5" t="s">
        <v>245</v>
      </c>
      <c r="E1091" s="5" t="s">
        <v>574</v>
      </c>
      <c r="F1091" s="5" t="s">
        <v>311</v>
      </c>
      <c r="G1091" s="46" t="s">
        <v>1965</v>
      </c>
      <c r="H1091" s="8"/>
      <c r="I1091" s="47" t="s">
        <v>1872</v>
      </c>
      <c r="J1091" s="48" t="s">
        <v>11</v>
      </c>
      <c r="K1091" s="5"/>
      <c r="L1091" s="50">
        <v>35000</v>
      </c>
      <c r="M1091" s="50">
        <v>11320</v>
      </c>
      <c r="N1091" s="51">
        <f t="shared" si="714"/>
        <v>0.32342857142857145</v>
      </c>
      <c r="O1091" s="51" t="str">
        <f t="shared" si="715"/>
        <v>&gt;=20%-&lt;50%</v>
      </c>
      <c r="P1091" s="50">
        <f t="shared" si="716"/>
        <v>12128.571428571428</v>
      </c>
      <c r="Q1091" s="51">
        <f t="shared" si="717"/>
        <v>0.34653061224489795</v>
      </c>
      <c r="R1091" s="53"/>
      <c r="S1091" s="53">
        <v>0</v>
      </c>
      <c r="T1091" s="54">
        <f t="shared" si="718"/>
        <v>2</v>
      </c>
      <c r="U1091" s="54"/>
      <c r="V1091" s="53">
        <f t="shared" si="719"/>
        <v>0</v>
      </c>
      <c r="W1091" s="54"/>
    </row>
    <row r="1092" spans="1:23" x14ac:dyDescent="0.3">
      <c r="A1092" s="8" t="s">
        <v>428</v>
      </c>
      <c r="B1092" s="5" t="s">
        <v>429</v>
      </c>
      <c r="C1092" s="5" t="s">
        <v>2307</v>
      </c>
      <c r="D1092" s="5" t="s">
        <v>2308</v>
      </c>
      <c r="E1092" s="5" t="s">
        <v>310</v>
      </c>
      <c r="F1092" s="5" t="s">
        <v>311</v>
      </c>
      <c r="G1092" s="46" t="s">
        <v>1959</v>
      </c>
      <c r="H1092" s="8"/>
      <c r="I1092" s="47" t="s">
        <v>1872</v>
      </c>
      <c r="J1092" s="48" t="s">
        <v>11</v>
      </c>
      <c r="K1092" s="5"/>
      <c r="L1092" s="50">
        <v>35000</v>
      </c>
      <c r="M1092" s="50">
        <v>40230</v>
      </c>
      <c r="N1092" s="51">
        <f t="shared" si="714"/>
        <v>1.1494285714285715</v>
      </c>
      <c r="O1092" s="51" t="str">
        <f t="shared" si="715"/>
        <v>&gt;=100%- &lt;120%</v>
      </c>
      <c r="P1092" s="50">
        <f t="shared" si="716"/>
        <v>43103.571428571428</v>
      </c>
      <c r="Q1092" s="51">
        <f t="shared" si="717"/>
        <v>1.2315306122448979</v>
      </c>
      <c r="R1092" s="53"/>
      <c r="S1092" s="53">
        <v>16560</v>
      </c>
      <c r="T1092" s="54">
        <f t="shared" si="718"/>
        <v>2</v>
      </c>
      <c r="U1092" s="54"/>
      <c r="V1092" s="53">
        <f t="shared" si="719"/>
        <v>17742.857142857145</v>
      </c>
      <c r="W1092" s="54"/>
    </row>
    <row r="1093" spans="1:23" x14ac:dyDescent="0.3">
      <c r="A1093" s="8" t="s">
        <v>770</v>
      </c>
      <c r="B1093" s="5" t="s">
        <v>771</v>
      </c>
      <c r="C1093" s="5" t="s">
        <v>2501</v>
      </c>
      <c r="D1093" s="5" t="s">
        <v>2502</v>
      </c>
      <c r="E1093" s="5" t="s">
        <v>574</v>
      </c>
      <c r="F1093" s="5" t="s">
        <v>311</v>
      </c>
      <c r="G1093" s="46" t="s">
        <v>1965</v>
      </c>
      <c r="H1093" s="8"/>
      <c r="I1093" s="47" t="s">
        <v>1872</v>
      </c>
      <c r="J1093" s="48" t="s">
        <v>11</v>
      </c>
      <c r="K1093" s="5"/>
      <c r="L1093" s="50">
        <v>35000</v>
      </c>
      <c r="M1093" s="50">
        <v>18740</v>
      </c>
      <c r="N1093" s="51">
        <f t="shared" si="714"/>
        <v>0.53542857142857148</v>
      </c>
      <c r="O1093" s="51" t="str">
        <f t="shared" si="715"/>
        <v>&gt;=50%-&lt;80%</v>
      </c>
      <c r="P1093" s="50">
        <f t="shared" si="716"/>
        <v>20078.571428571431</v>
      </c>
      <c r="Q1093" s="51">
        <f t="shared" si="717"/>
        <v>0.57367346938775521</v>
      </c>
      <c r="R1093" s="53"/>
      <c r="S1093" s="53">
        <v>0</v>
      </c>
      <c r="T1093" s="54">
        <f t="shared" si="718"/>
        <v>2</v>
      </c>
      <c r="U1093" s="54"/>
      <c r="V1093" s="53">
        <f t="shared" si="719"/>
        <v>0</v>
      </c>
      <c r="W1093" s="54"/>
    </row>
    <row r="1094" spans="1:23" x14ac:dyDescent="0.3">
      <c r="A1094" s="8" t="s">
        <v>776</v>
      </c>
      <c r="B1094" s="5" t="s">
        <v>777</v>
      </c>
      <c r="C1094" s="5" t="s">
        <v>2656</v>
      </c>
      <c r="D1094" s="5" t="s">
        <v>2657</v>
      </c>
      <c r="E1094" s="5" t="s">
        <v>574</v>
      </c>
      <c r="F1094" s="5" t="s">
        <v>311</v>
      </c>
      <c r="G1094" s="46" t="s">
        <v>1966</v>
      </c>
      <c r="H1094" s="8"/>
      <c r="I1094" s="47" t="s">
        <v>1872</v>
      </c>
      <c r="J1094" s="48"/>
      <c r="K1094" s="45" t="s">
        <v>11</v>
      </c>
      <c r="L1094" s="50"/>
      <c r="M1094" s="50">
        <v>17040</v>
      </c>
      <c r="N1094" s="51">
        <f t="shared" ref="N1094:N1099" si="720">IFERROR(M1094/L1094,2)</f>
        <v>2</v>
      </c>
      <c r="O1094" s="51" t="str">
        <f t="shared" ref="O1094:O1099" si="721">IF(N1094&gt;=120%, "120% equal &amp; above", IF(N1094&gt;=100%,"&gt;=100%- &lt;120%",IF(N1094&gt;=80%,"&gt;=80%-&lt;100%",IF(N1094&gt;=50%,"&gt;=50%-&lt;80%",IF(N1094&gt;=20%,"&gt;=20%-&lt;50%","&lt;20%")))))</f>
        <v>120% equal &amp; above</v>
      </c>
      <c r="P1094" s="50">
        <f t="shared" ref="P1094:P1099" si="722">M1094/$B$3*$B$2</f>
        <v>18257.142857142855</v>
      </c>
      <c r="Q1094" s="51">
        <f t="shared" ref="Q1094:Q1099" si="723">IFERROR(P1094/L1094,2)</f>
        <v>2</v>
      </c>
      <c r="R1094" s="53">
        <v>34902</v>
      </c>
      <c r="S1094" s="53">
        <v>19390</v>
      </c>
      <c r="T1094" s="54">
        <f t="shared" ref="T1094:T1099" si="724">IFERROR(S1094/R1094,2)</f>
        <v>0.55555555555555558</v>
      </c>
      <c r="U1094" s="54"/>
      <c r="V1094" s="53">
        <f t="shared" ref="V1094:V1099" si="725">S1094/$B$3*$B$2</f>
        <v>20775</v>
      </c>
      <c r="W1094" s="54"/>
    </row>
    <row r="1095" spans="1:23" x14ac:dyDescent="0.3">
      <c r="A1095" s="8" t="s">
        <v>374</v>
      </c>
      <c r="B1095" s="5" t="s">
        <v>375</v>
      </c>
      <c r="C1095" s="5" t="s">
        <v>2750</v>
      </c>
      <c r="D1095" s="5" t="s">
        <v>49</v>
      </c>
      <c r="E1095" s="5" t="s">
        <v>311</v>
      </c>
      <c r="F1095" s="5" t="s">
        <v>311</v>
      </c>
      <c r="G1095" s="46" t="s">
        <v>1938</v>
      </c>
      <c r="H1095" s="8"/>
      <c r="I1095" s="47" t="s">
        <v>1872</v>
      </c>
      <c r="J1095" s="48" t="s">
        <v>11</v>
      </c>
      <c r="K1095" s="5"/>
      <c r="L1095" s="50">
        <v>34819.875</v>
      </c>
      <c r="M1095" s="50">
        <v>105230</v>
      </c>
      <c r="N1095" s="51">
        <f t="shared" si="720"/>
        <v>3.0221245768400951</v>
      </c>
      <c r="O1095" s="51" t="str">
        <f t="shared" si="721"/>
        <v>120% equal &amp; above</v>
      </c>
      <c r="P1095" s="50">
        <f t="shared" si="722"/>
        <v>112746.42857142858</v>
      </c>
      <c r="Q1095" s="51">
        <f t="shared" si="723"/>
        <v>3.237990618042959</v>
      </c>
      <c r="R1095" s="53"/>
      <c r="S1095" s="53">
        <v>61575</v>
      </c>
      <c r="T1095" s="54">
        <f t="shared" si="724"/>
        <v>2</v>
      </c>
      <c r="U1095" s="54"/>
      <c r="V1095" s="53">
        <f t="shared" si="725"/>
        <v>65973.214285714275</v>
      </c>
      <c r="W1095" s="54"/>
    </row>
    <row r="1096" spans="1:23" x14ac:dyDescent="0.3">
      <c r="A1096" s="8" t="s">
        <v>415</v>
      </c>
      <c r="B1096" s="5" t="s">
        <v>416</v>
      </c>
      <c r="C1096" s="5" t="s">
        <v>1562</v>
      </c>
      <c r="D1096" s="5" t="s">
        <v>1563</v>
      </c>
      <c r="E1096" s="5" t="s">
        <v>310</v>
      </c>
      <c r="F1096" s="5" t="s">
        <v>311</v>
      </c>
      <c r="G1096" s="46" t="s">
        <v>1906</v>
      </c>
      <c r="H1096" s="8"/>
      <c r="I1096" s="47" t="s">
        <v>1872</v>
      </c>
      <c r="J1096" s="48" t="s">
        <v>11</v>
      </c>
      <c r="K1096" s="5"/>
      <c r="L1096" s="50">
        <v>34436.666666666664</v>
      </c>
      <c r="M1096" s="50">
        <v>15735</v>
      </c>
      <c r="N1096" s="51">
        <f t="shared" si="720"/>
        <v>0.45692575742909691</v>
      </c>
      <c r="O1096" s="51" t="str">
        <f t="shared" si="721"/>
        <v>&gt;=20%-&lt;50%</v>
      </c>
      <c r="P1096" s="50">
        <f t="shared" si="722"/>
        <v>16858.928571428569</v>
      </c>
      <c r="Q1096" s="51">
        <f t="shared" si="723"/>
        <v>0.48956331153117522</v>
      </c>
      <c r="R1096" s="53"/>
      <c r="S1096" s="53">
        <v>4990</v>
      </c>
      <c r="T1096" s="54">
        <f t="shared" si="724"/>
        <v>2</v>
      </c>
      <c r="U1096" s="54"/>
      <c r="V1096" s="53">
        <f t="shared" si="725"/>
        <v>5346.4285714285716</v>
      </c>
      <c r="W1096" s="54"/>
    </row>
    <row r="1097" spans="1:23" x14ac:dyDescent="0.3">
      <c r="A1097" s="8" t="s">
        <v>469</v>
      </c>
      <c r="B1097" s="5" t="s">
        <v>470</v>
      </c>
      <c r="C1097" s="5" t="s">
        <v>491</v>
      </c>
      <c r="D1097" s="5" t="s">
        <v>492</v>
      </c>
      <c r="E1097" s="5" t="s">
        <v>473</v>
      </c>
      <c r="F1097" s="5" t="s">
        <v>311</v>
      </c>
      <c r="G1097" s="46" t="s">
        <v>1910</v>
      </c>
      <c r="H1097" s="8"/>
      <c r="I1097" s="47" t="s">
        <v>1872</v>
      </c>
      <c r="J1097" s="48" t="s">
        <v>11</v>
      </c>
      <c r="K1097" s="5"/>
      <c r="L1097" s="50">
        <v>34031.32</v>
      </c>
      <c r="M1097" s="50">
        <v>16980</v>
      </c>
      <c r="N1097" s="51">
        <f t="shared" si="720"/>
        <v>0.49895214173296831</v>
      </c>
      <c r="O1097" s="51" t="str">
        <f t="shared" si="721"/>
        <v>&gt;=20%-&lt;50%</v>
      </c>
      <c r="P1097" s="50">
        <f t="shared" si="722"/>
        <v>18192.857142857145</v>
      </c>
      <c r="Q1097" s="51">
        <f t="shared" si="723"/>
        <v>0.53459158042818045</v>
      </c>
      <c r="R1097" s="53"/>
      <c r="S1097" s="53">
        <v>0</v>
      </c>
      <c r="T1097" s="54">
        <f t="shared" si="724"/>
        <v>2</v>
      </c>
      <c r="U1097" s="54"/>
      <c r="V1097" s="53">
        <f t="shared" si="725"/>
        <v>0</v>
      </c>
      <c r="W1097" s="54"/>
    </row>
    <row r="1098" spans="1:23" x14ac:dyDescent="0.3">
      <c r="A1098" s="8" t="s">
        <v>770</v>
      </c>
      <c r="B1098" s="5" t="s">
        <v>771</v>
      </c>
      <c r="C1098" s="5" t="s">
        <v>2249</v>
      </c>
      <c r="D1098" s="5" t="s">
        <v>2250</v>
      </c>
      <c r="E1098" s="5" t="s">
        <v>574</v>
      </c>
      <c r="F1098" s="5" t="s">
        <v>311</v>
      </c>
      <c r="G1098" s="46" t="s">
        <v>1888</v>
      </c>
      <c r="H1098" s="8"/>
      <c r="I1098" s="47" t="s">
        <v>1872</v>
      </c>
      <c r="J1098" s="48" t="s">
        <v>11</v>
      </c>
      <c r="K1098" s="5"/>
      <c r="L1098" s="50">
        <v>33663</v>
      </c>
      <c r="M1098" s="50">
        <v>25880</v>
      </c>
      <c r="N1098" s="51">
        <f t="shared" si="720"/>
        <v>0.76879660161007635</v>
      </c>
      <c r="O1098" s="51" t="str">
        <f t="shared" si="721"/>
        <v>&gt;=50%-&lt;80%</v>
      </c>
      <c r="P1098" s="50">
        <f t="shared" si="722"/>
        <v>27728.571428571431</v>
      </c>
      <c r="Q1098" s="51">
        <f t="shared" si="723"/>
        <v>0.82371064458222476</v>
      </c>
      <c r="R1098" s="53"/>
      <c r="S1098" s="53">
        <v>0</v>
      </c>
      <c r="T1098" s="54">
        <f t="shared" si="724"/>
        <v>2</v>
      </c>
      <c r="U1098" s="54"/>
      <c r="V1098" s="53">
        <f t="shared" si="725"/>
        <v>0</v>
      </c>
      <c r="W1098" s="54"/>
    </row>
    <row r="1099" spans="1:23" x14ac:dyDescent="0.3">
      <c r="A1099" s="8" t="s">
        <v>571</v>
      </c>
      <c r="B1099" s="5" t="s">
        <v>572</v>
      </c>
      <c r="C1099" s="5" t="s">
        <v>2742</v>
      </c>
      <c r="D1099" s="5" t="s">
        <v>2743</v>
      </c>
      <c r="E1099" s="5" t="s">
        <v>574</v>
      </c>
      <c r="F1099" s="5" t="s">
        <v>311</v>
      </c>
      <c r="G1099" s="46" t="s">
        <v>1917</v>
      </c>
      <c r="H1099" s="8"/>
      <c r="I1099" s="47" t="s">
        <v>1872</v>
      </c>
      <c r="J1099" s="48" t="s">
        <v>11</v>
      </c>
      <c r="K1099" s="5"/>
      <c r="L1099" s="50">
        <v>33660</v>
      </c>
      <c r="M1099" s="50">
        <v>37800</v>
      </c>
      <c r="N1099" s="51">
        <f t="shared" si="720"/>
        <v>1.1229946524064172</v>
      </c>
      <c r="O1099" s="51" t="str">
        <f t="shared" si="721"/>
        <v>&gt;=100%- &lt;120%</v>
      </c>
      <c r="P1099" s="50">
        <f t="shared" si="722"/>
        <v>40500</v>
      </c>
      <c r="Q1099" s="51">
        <f t="shared" si="723"/>
        <v>1.2032085561497325</v>
      </c>
      <c r="R1099" s="53"/>
      <c r="S1099" s="53">
        <v>0</v>
      </c>
      <c r="T1099" s="54">
        <f t="shared" si="724"/>
        <v>2</v>
      </c>
      <c r="U1099" s="54"/>
      <c r="V1099" s="53">
        <f t="shared" si="725"/>
        <v>0</v>
      </c>
      <c r="W1099" s="54"/>
    </row>
    <row r="1100" spans="1:23" x14ac:dyDescent="0.3">
      <c r="A1100" s="8" t="s">
        <v>307</v>
      </c>
      <c r="B1100" s="5" t="s">
        <v>308</v>
      </c>
      <c r="C1100" s="5" t="s">
        <v>1360</v>
      </c>
      <c r="D1100" s="5" t="s">
        <v>1361</v>
      </c>
      <c r="E1100" s="5" t="s">
        <v>310</v>
      </c>
      <c r="F1100" s="5" t="s">
        <v>311</v>
      </c>
      <c r="G1100" s="46" t="s">
        <v>1894</v>
      </c>
      <c r="H1100" s="8"/>
      <c r="I1100" s="47" t="s">
        <v>1872</v>
      </c>
      <c r="J1100" s="48" t="s">
        <v>11</v>
      </c>
      <c r="K1100" s="5"/>
      <c r="L1100" s="50">
        <v>32221.125000000004</v>
      </c>
      <c r="M1100" s="50">
        <v>50170</v>
      </c>
      <c r="N1100" s="51">
        <f t="shared" ref="N1100:N1106" si="726">IFERROR(M1100/L1100,2)</f>
        <v>1.5570530203399167</v>
      </c>
      <c r="O1100" s="51" t="str">
        <f t="shared" ref="O1100:O1106" si="727">IF(N1100&gt;=120%, "120% equal &amp; above", IF(N1100&gt;=100%,"&gt;=100%- &lt;120%",IF(N1100&gt;=80%,"&gt;=80%-&lt;100%",IF(N1100&gt;=50%,"&gt;=50%-&lt;80%",IF(N1100&gt;=20%,"&gt;=20%-&lt;50%","&lt;20%")))))</f>
        <v>120% equal &amp; above</v>
      </c>
      <c r="P1100" s="50">
        <f t="shared" ref="P1100:P1106" si="728">M1100/$B$3*$B$2</f>
        <v>53753.571428571428</v>
      </c>
      <c r="Q1100" s="51">
        <f t="shared" ref="Q1100:Q1106" si="729">IFERROR(P1100/L1100,2)</f>
        <v>1.6682710932213392</v>
      </c>
      <c r="R1100" s="53"/>
      <c r="S1100" s="53">
        <v>0</v>
      </c>
      <c r="T1100" s="54">
        <f t="shared" ref="T1100:T1106" si="730">IFERROR(S1100/R1100,2)</f>
        <v>2</v>
      </c>
      <c r="U1100" s="54"/>
      <c r="V1100" s="53">
        <f t="shared" ref="V1100:V1106" si="731">S1100/$B$3*$B$2</f>
        <v>0</v>
      </c>
      <c r="W1100" s="54"/>
    </row>
    <row r="1101" spans="1:23" x14ac:dyDescent="0.3">
      <c r="A1101" s="8" t="s">
        <v>469</v>
      </c>
      <c r="B1101" s="5" t="s">
        <v>470</v>
      </c>
      <c r="C1101" s="5" t="s">
        <v>882</v>
      </c>
      <c r="D1101" s="5" t="s">
        <v>883</v>
      </c>
      <c r="E1101" s="5" t="s">
        <v>473</v>
      </c>
      <c r="F1101" s="5" t="s">
        <v>311</v>
      </c>
      <c r="G1101" s="46" t="s">
        <v>1915</v>
      </c>
      <c r="H1101" s="8"/>
      <c r="I1101" s="47" t="s">
        <v>1872</v>
      </c>
      <c r="J1101" s="48" t="s">
        <v>11</v>
      </c>
      <c r="K1101" s="5"/>
      <c r="L1101" s="50">
        <v>32173.875000000004</v>
      </c>
      <c r="M1101" s="50">
        <v>21600</v>
      </c>
      <c r="N1101" s="51">
        <f t="shared" si="726"/>
        <v>0.67135214517990127</v>
      </c>
      <c r="O1101" s="51" t="str">
        <f t="shared" si="727"/>
        <v>&gt;=50%-&lt;80%</v>
      </c>
      <c r="P1101" s="50">
        <f t="shared" si="728"/>
        <v>23142.857142857145</v>
      </c>
      <c r="Q1101" s="51">
        <f t="shared" si="729"/>
        <v>0.71930586983560862</v>
      </c>
      <c r="R1101" s="53"/>
      <c r="S1101" s="53">
        <v>5940</v>
      </c>
      <c r="T1101" s="54">
        <f t="shared" si="730"/>
        <v>2</v>
      </c>
      <c r="U1101" s="54"/>
      <c r="V1101" s="53">
        <f t="shared" si="731"/>
        <v>6364.2857142857138</v>
      </c>
      <c r="W1101" s="54"/>
    </row>
    <row r="1102" spans="1:23" x14ac:dyDescent="0.3">
      <c r="A1102" s="8" t="s">
        <v>776</v>
      </c>
      <c r="B1102" s="5" t="s">
        <v>777</v>
      </c>
      <c r="C1102" s="5" t="s">
        <v>2665</v>
      </c>
      <c r="D1102" s="5" t="s">
        <v>2666</v>
      </c>
      <c r="E1102" s="5" t="s">
        <v>574</v>
      </c>
      <c r="F1102" s="5" t="s">
        <v>311</v>
      </c>
      <c r="G1102" s="46" t="s">
        <v>1942</v>
      </c>
      <c r="H1102" s="8"/>
      <c r="I1102" s="47" t="s">
        <v>1872</v>
      </c>
      <c r="J1102" s="48" t="s">
        <v>11</v>
      </c>
      <c r="K1102" s="5"/>
      <c r="L1102" s="50">
        <v>32080</v>
      </c>
      <c r="M1102" s="50">
        <v>21965</v>
      </c>
      <c r="N1102" s="51">
        <f t="shared" si="726"/>
        <v>0.68469451371571077</v>
      </c>
      <c r="O1102" s="51" t="str">
        <f t="shared" si="727"/>
        <v>&gt;=50%-&lt;80%</v>
      </c>
      <c r="P1102" s="50">
        <f t="shared" si="728"/>
        <v>23533.928571428569</v>
      </c>
      <c r="Q1102" s="51">
        <f t="shared" si="729"/>
        <v>0.73360126469540432</v>
      </c>
      <c r="R1102" s="53"/>
      <c r="S1102" s="53">
        <v>0</v>
      </c>
      <c r="T1102" s="54">
        <f t="shared" si="730"/>
        <v>2</v>
      </c>
      <c r="U1102" s="54"/>
      <c r="V1102" s="53">
        <f t="shared" si="731"/>
        <v>0</v>
      </c>
      <c r="W1102" s="54"/>
    </row>
    <row r="1103" spans="1:23" x14ac:dyDescent="0.3">
      <c r="A1103" s="8" t="s">
        <v>469</v>
      </c>
      <c r="B1103" s="5" t="s">
        <v>470</v>
      </c>
      <c r="C1103" s="5" t="s">
        <v>559</v>
      </c>
      <c r="D1103" s="5" t="s">
        <v>560</v>
      </c>
      <c r="E1103" s="5" t="s">
        <v>473</v>
      </c>
      <c r="F1103" s="5" t="s">
        <v>311</v>
      </c>
      <c r="G1103" s="46" t="s">
        <v>1913</v>
      </c>
      <c r="H1103" s="8"/>
      <c r="I1103" s="47" t="s">
        <v>1872</v>
      </c>
      <c r="J1103" s="48" t="s">
        <v>11</v>
      </c>
      <c r="K1103" s="5"/>
      <c r="L1103" s="50">
        <v>32050.350000000002</v>
      </c>
      <c r="M1103" s="50">
        <v>39505</v>
      </c>
      <c r="N1103" s="51">
        <f t="shared" si="726"/>
        <v>1.2325918437708168</v>
      </c>
      <c r="O1103" s="51" t="str">
        <f t="shared" si="727"/>
        <v>120% equal &amp; above</v>
      </c>
      <c r="P1103" s="50">
        <f t="shared" si="728"/>
        <v>42326.78571428571</v>
      </c>
      <c r="Q1103" s="51">
        <f t="shared" si="729"/>
        <v>1.320634118325875</v>
      </c>
      <c r="R1103" s="53"/>
      <c r="S1103" s="53">
        <v>7350</v>
      </c>
      <c r="T1103" s="54">
        <f t="shared" si="730"/>
        <v>2</v>
      </c>
      <c r="U1103" s="54"/>
      <c r="V1103" s="53">
        <f t="shared" si="731"/>
        <v>7875</v>
      </c>
      <c r="W1103" s="54"/>
    </row>
    <row r="1104" spans="1:23" x14ac:dyDescent="0.3">
      <c r="A1104" s="8" t="s">
        <v>469</v>
      </c>
      <c r="B1104" s="5" t="s">
        <v>470</v>
      </c>
      <c r="C1104" s="5" t="s">
        <v>1281</v>
      </c>
      <c r="D1104" s="5" t="s">
        <v>1282</v>
      </c>
      <c r="E1104" s="5" t="s">
        <v>473</v>
      </c>
      <c r="F1104" s="5" t="s">
        <v>311</v>
      </c>
      <c r="G1104" s="46" t="s">
        <v>1913</v>
      </c>
      <c r="H1104" s="8"/>
      <c r="I1104" s="47" t="s">
        <v>1872</v>
      </c>
      <c r="J1104" s="48" t="s">
        <v>11</v>
      </c>
      <c r="K1104" s="5"/>
      <c r="L1104" s="50">
        <v>31696.65</v>
      </c>
      <c r="M1104" s="50">
        <v>41805</v>
      </c>
      <c r="N1104" s="51">
        <f t="shared" si="726"/>
        <v>1.3189090960716667</v>
      </c>
      <c r="O1104" s="51" t="str">
        <f t="shared" si="727"/>
        <v>120% equal &amp; above</v>
      </c>
      <c r="P1104" s="50">
        <f t="shared" si="728"/>
        <v>44791.071428571428</v>
      </c>
      <c r="Q1104" s="51">
        <f t="shared" si="729"/>
        <v>1.4131168886482144</v>
      </c>
      <c r="R1104" s="53"/>
      <c r="S1104" s="53">
        <v>0</v>
      </c>
      <c r="T1104" s="54">
        <f t="shared" si="730"/>
        <v>2</v>
      </c>
      <c r="U1104" s="54"/>
      <c r="V1104" s="53">
        <f t="shared" si="731"/>
        <v>0</v>
      </c>
      <c r="W1104" s="54"/>
    </row>
    <row r="1105" spans="1:23" x14ac:dyDescent="0.3">
      <c r="A1105" s="8" t="s">
        <v>469</v>
      </c>
      <c r="B1105" s="5" t="s">
        <v>470</v>
      </c>
      <c r="C1105" s="5" t="s">
        <v>958</v>
      </c>
      <c r="D1105" s="5" t="s">
        <v>959</v>
      </c>
      <c r="E1105" s="5" t="s">
        <v>473</v>
      </c>
      <c r="F1105" s="5" t="s">
        <v>311</v>
      </c>
      <c r="G1105" s="46" t="s">
        <v>1913</v>
      </c>
      <c r="H1105" s="8"/>
      <c r="I1105" s="47" t="s">
        <v>1872</v>
      </c>
      <c r="J1105" s="48" t="s">
        <v>11</v>
      </c>
      <c r="K1105" s="5"/>
      <c r="L1105" s="50">
        <v>31684.500000000004</v>
      </c>
      <c r="M1105" s="50">
        <v>27270</v>
      </c>
      <c r="N1105" s="51">
        <f t="shared" si="726"/>
        <v>0.86067319982956958</v>
      </c>
      <c r="O1105" s="51" t="str">
        <f t="shared" si="727"/>
        <v>&gt;=80%-&lt;100%</v>
      </c>
      <c r="P1105" s="50">
        <f t="shared" si="728"/>
        <v>29217.857142857145</v>
      </c>
      <c r="Q1105" s="51">
        <f t="shared" si="729"/>
        <v>0.9221498569602532</v>
      </c>
      <c r="R1105" s="53"/>
      <c r="S1105" s="53">
        <v>0</v>
      </c>
      <c r="T1105" s="54">
        <f t="shared" si="730"/>
        <v>2</v>
      </c>
      <c r="U1105" s="54"/>
      <c r="V1105" s="53">
        <f t="shared" si="731"/>
        <v>0</v>
      </c>
      <c r="W1105" s="54"/>
    </row>
    <row r="1106" spans="1:23" x14ac:dyDescent="0.3">
      <c r="A1106" s="8" t="s">
        <v>701</v>
      </c>
      <c r="B1106" s="5" t="s">
        <v>300</v>
      </c>
      <c r="C1106" s="5" t="s">
        <v>1480</v>
      </c>
      <c r="D1106" s="5" t="s">
        <v>1481</v>
      </c>
      <c r="E1106" s="5" t="s">
        <v>473</v>
      </c>
      <c r="F1106" s="5" t="s">
        <v>311</v>
      </c>
      <c r="G1106" s="46" t="s">
        <v>1941</v>
      </c>
      <c r="H1106" s="8"/>
      <c r="I1106" s="47" t="s">
        <v>1872</v>
      </c>
      <c r="J1106" s="48" t="s">
        <v>11</v>
      </c>
      <c r="K1106" s="5"/>
      <c r="L1106" s="50">
        <v>31683.15</v>
      </c>
      <c r="M1106" s="50">
        <v>34055</v>
      </c>
      <c r="N1106" s="51">
        <f t="shared" si="726"/>
        <v>1.0748615589043387</v>
      </c>
      <c r="O1106" s="51" t="str">
        <f t="shared" si="727"/>
        <v>&gt;=100%- &lt;120%</v>
      </c>
      <c r="P1106" s="50">
        <f t="shared" si="728"/>
        <v>36487.5</v>
      </c>
      <c r="Q1106" s="51">
        <f t="shared" si="729"/>
        <v>1.1516373845403629</v>
      </c>
      <c r="R1106" s="53"/>
      <c r="S1106" s="53">
        <v>0</v>
      </c>
      <c r="T1106" s="54">
        <f t="shared" si="730"/>
        <v>2</v>
      </c>
      <c r="U1106" s="54"/>
      <c r="V1106" s="53">
        <f t="shared" si="731"/>
        <v>0</v>
      </c>
      <c r="W1106" s="54"/>
    </row>
    <row r="1107" spans="1:23" x14ac:dyDescent="0.3">
      <c r="A1107" s="8" t="s">
        <v>585</v>
      </c>
      <c r="B1107" s="5" t="s">
        <v>586</v>
      </c>
      <c r="C1107" s="5" t="s">
        <v>590</v>
      </c>
      <c r="D1107" s="5" t="s">
        <v>591</v>
      </c>
      <c r="E1107" s="5" t="s">
        <v>589</v>
      </c>
      <c r="F1107" s="5" t="s">
        <v>311</v>
      </c>
      <c r="G1107" s="46" t="s">
        <v>1918</v>
      </c>
      <c r="H1107" s="8"/>
      <c r="I1107" s="47" t="s">
        <v>1872</v>
      </c>
      <c r="J1107" s="48" t="s">
        <v>11</v>
      </c>
      <c r="K1107" s="5"/>
      <c r="L1107" s="50">
        <v>31041.9</v>
      </c>
      <c r="M1107" s="50">
        <v>25460</v>
      </c>
      <c r="N1107" s="51">
        <f t="shared" ref="N1107:N1109" si="732">IFERROR(M1107/L1107,2)</f>
        <v>0.82018175433849083</v>
      </c>
      <c r="O1107" s="51" t="str">
        <f t="shared" ref="O1107:O1109" si="733">IF(N1107&gt;=120%, "120% equal &amp; above", IF(N1107&gt;=100%,"&gt;=100%- &lt;120%",IF(N1107&gt;=80%,"&gt;=80%-&lt;100%",IF(N1107&gt;=50%,"&gt;=50%-&lt;80%",IF(N1107&gt;=20%,"&gt;=20%-&lt;50%","&lt;20%")))))</f>
        <v>&gt;=80%-&lt;100%</v>
      </c>
      <c r="P1107" s="50">
        <f t="shared" ref="P1107:P1109" si="734">M1107/$B$3*$B$2</f>
        <v>27278.571428571431</v>
      </c>
      <c r="Q1107" s="51">
        <f t="shared" ref="Q1107:Q1109" si="735">IFERROR(P1107/L1107,2)</f>
        <v>0.87876616536266883</v>
      </c>
      <c r="R1107" s="53"/>
      <c r="S1107" s="53">
        <v>4050</v>
      </c>
      <c r="T1107" s="54">
        <f t="shared" ref="T1107:T1109" si="736">IFERROR(S1107/R1107,2)</f>
        <v>2</v>
      </c>
      <c r="U1107" s="54"/>
      <c r="V1107" s="53">
        <f t="shared" ref="V1107:V1109" si="737">S1107/$B$3*$B$2</f>
        <v>4339.2857142857138</v>
      </c>
      <c r="W1107" s="54"/>
    </row>
    <row r="1108" spans="1:23" x14ac:dyDescent="0.3">
      <c r="A1108" s="8" t="s">
        <v>770</v>
      </c>
      <c r="B1108" s="5" t="s">
        <v>771</v>
      </c>
      <c r="C1108" s="5" t="s">
        <v>1146</v>
      </c>
      <c r="D1108" s="5" t="s">
        <v>1147</v>
      </c>
      <c r="E1108" s="5" t="s">
        <v>574</v>
      </c>
      <c r="F1108" s="5" t="s">
        <v>311</v>
      </c>
      <c r="G1108" s="46" t="s">
        <v>1888</v>
      </c>
      <c r="H1108" s="8"/>
      <c r="I1108" s="47" t="s">
        <v>1872</v>
      </c>
      <c r="J1108" s="48" t="s">
        <v>11</v>
      </c>
      <c r="K1108" s="5"/>
      <c r="L1108" s="50">
        <v>30971</v>
      </c>
      <c r="M1108" s="50">
        <v>24550</v>
      </c>
      <c r="N1108" s="51">
        <f t="shared" si="732"/>
        <v>0.79267702043847466</v>
      </c>
      <c r="O1108" s="51" t="str">
        <f t="shared" si="733"/>
        <v>&gt;=50%-&lt;80%</v>
      </c>
      <c r="P1108" s="50">
        <f t="shared" si="734"/>
        <v>26303.571428571431</v>
      </c>
      <c r="Q1108" s="51">
        <f t="shared" si="735"/>
        <v>0.84929680761265158</v>
      </c>
      <c r="R1108" s="53"/>
      <c r="S1108" s="53">
        <v>48865</v>
      </c>
      <c r="T1108" s="54">
        <f t="shared" si="736"/>
        <v>2</v>
      </c>
      <c r="U1108" s="54"/>
      <c r="V1108" s="53">
        <f t="shared" si="737"/>
        <v>52355.357142857138</v>
      </c>
      <c r="W1108" s="54"/>
    </row>
    <row r="1109" spans="1:23" x14ac:dyDescent="0.3">
      <c r="A1109" s="8" t="s">
        <v>633</v>
      </c>
      <c r="B1109" s="5" t="s">
        <v>128</v>
      </c>
      <c r="C1109" s="5" t="s">
        <v>1264</v>
      </c>
      <c r="D1109" s="5" t="s">
        <v>1265</v>
      </c>
      <c r="E1109" s="5" t="s">
        <v>589</v>
      </c>
      <c r="F1109" s="5" t="s">
        <v>311</v>
      </c>
      <c r="G1109" s="46" t="s">
        <v>1924</v>
      </c>
      <c r="H1109" s="8"/>
      <c r="I1109" s="47" t="s">
        <v>1872</v>
      </c>
      <c r="J1109" s="48" t="s">
        <v>11</v>
      </c>
      <c r="K1109" s="5"/>
      <c r="L1109" s="50">
        <v>30555</v>
      </c>
      <c r="M1109" s="50">
        <v>34500</v>
      </c>
      <c r="N1109" s="51">
        <f t="shared" si="732"/>
        <v>1.1291114383897889</v>
      </c>
      <c r="O1109" s="51" t="str">
        <f t="shared" si="733"/>
        <v>&gt;=100%- &lt;120%</v>
      </c>
      <c r="P1109" s="50">
        <f t="shared" si="734"/>
        <v>36964.28571428571</v>
      </c>
      <c r="Q1109" s="51">
        <f t="shared" si="735"/>
        <v>1.2097622554176308</v>
      </c>
      <c r="R1109" s="53"/>
      <c r="S1109" s="53">
        <v>0</v>
      </c>
      <c r="T1109" s="54">
        <f t="shared" si="736"/>
        <v>2</v>
      </c>
      <c r="U1109" s="54"/>
      <c r="V1109" s="53">
        <f t="shared" si="737"/>
        <v>0</v>
      </c>
      <c r="W1109" s="54"/>
    </row>
    <row r="1110" spans="1:23" x14ac:dyDescent="0.3">
      <c r="A1110" s="8" t="s">
        <v>770</v>
      </c>
      <c r="B1110" s="5" t="s">
        <v>771</v>
      </c>
      <c r="C1110" s="5" t="s">
        <v>2653</v>
      </c>
      <c r="D1110" s="5" t="s">
        <v>257</v>
      </c>
      <c r="E1110" s="5" t="s">
        <v>574</v>
      </c>
      <c r="F1110" s="5" t="s">
        <v>311</v>
      </c>
      <c r="G1110" s="46" t="s">
        <v>1888</v>
      </c>
      <c r="H1110" s="8"/>
      <c r="I1110" s="47" t="s">
        <v>1872</v>
      </c>
      <c r="J1110" s="48" t="s">
        <v>11</v>
      </c>
      <c r="K1110" s="5"/>
      <c r="L1110" s="50">
        <v>30163</v>
      </c>
      <c r="M1110" s="50">
        <v>16565</v>
      </c>
      <c r="N1110" s="51">
        <f t="shared" ref="N1110:N1123" si="738">IFERROR(M1110/L1110,2)</f>
        <v>0.5491827735967908</v>
      </c>
      <c r="O1110" s="51" t="str">
        <f t="shared" ref="O1110:O1122" si="739">IF(N1110&gt;=120%, "120% equal &amp; above", IF(N1110&gt;=100%,"&gt;=100%- &lt;120%",IF(N1110&gt;=80%,"&gt;=80%-&lt;100%",IF(N1110&gt;=50%,"&gt;=50%-&lt;80%",IF(N1110&gt;=20%,"&gt;=20%-&lt;50%","&lt;20%")))))</f>
        <v>&gt;=50%-&lt;80%</v>
      </c>
      <c r="P1110" s="50">
        <f t="shared" ref="P1110:P1123" si="740">M1110/$B$3*$B$2</f>
        <v>17748.214285714286</v>
      </c>
      <c r="Q1110" s="51">
        <f t="shared" ref="Q1110:Q1122" si="741">IFERROR(P1110/L1110,2)</f>
        <v>0.58841011456799008</v>
      </c>
      <c r="R1110" s="53"/>
      <c r="S1110" s="53">
        <v>0</v>
      </c>
      <c r="T1110" s="54">
        <f t="shared" ref="T1110:T1123" si="742">IFERROR(S1110/R1110,2)</f>
        <v>2</v>
      </c>
      <c r="U1110" s="54"/>
      <c r="V1110" s="53">
        <f t="shared" ref="V1110:V1123" si="743">S1110/$B$3*$B$2</f>
        <v>0</v>
      </c>
      <c r="W1110" s="54"/>
    </row>
    <row r="1111" spans="1:23" x14ac:dyDescent="0.3">
      <c r="A1111" s="8" t="s">
        <v>680</v>
      </c>
      <c r="B1111" s="5" t="s">
        <v>681</v>
      </c>
      <c r="C1111" s="5" t="s">
        <v>2566</v>
      </c>
      <c r="D1111" s="5" t="s">
        <v>2567</v>
      </c>
      <c r="E1111" s="5" t="s">
        <v>311</v>
      </c>
      <c r="F1111" s="5" t="s">
        <v>311</v>
      </c>
      <c r="G1111" s="46" t="s">
        <v>1934</v>
      </c>
      <c r="H1111" s="8"/>
      <c r="I1111" s="47" t="s">
        <v>1872</v>
      </c>
      <c r="J1111" s="48" t="s">
        <v>11</v>
      </c>
      <c r="K1111" s="5"/>
      <c r="L1111" s="50">
        <v>30000</v>
      </c>
      <c r="M1111" s="50">
        <v>26430</v>
      </c>
      <c r="N1111" s="51">
        <f t="shared" si="738"/>
        <v>0.88100000000000001</v>
      </c>
      <c r="O1111" s="51" t="str">
        <f t="shared" si="739"/>
        <v>&gt;=80%-&lt;100%</v>
      </c>
      <c r="P1111" s="50">
        <f t="shared" si="740"/>
        <v>28317.857142857145</v>
      </c>
      <c r="Q1111" s="51">
        <f t="shared" si="741"/>
        <v>0.94392857142857145</v>
      </c>
      <c r="R1111" s="53"/>
      <c r="S1111" s="53">
        <v>0</v>
      </c>
      <c r="T1111" s="54">
        <f t="shared" si="742"/>
        <v>2</v>
      </c>
      <c r="U1111" s="54"/>
      <c r="V1111" s="53">
        <f t="shared" si="743"/>
        <v>0</v>
      </c>
      <c r="W1111" s="54"/>
    </row>
    <row r="1112" spans="1:23" x14ac:dyDescent="0.3">
      <c r="A1112" s="8" t="s">
        <v>374</v>
      </c>
      <c r="B1112" s="5" t="s">
        <v>375</v>
      </c>
      <c r="C1112" s="5" t="s">
        <v>2304</v>
      </c>
      <c r="D1112" s="5" t="s">
        <v>201</v>
      </c>
      <c r="E1112" s="5" t="s">
        <v>311</v>
      </c>
      <c r="F1112" s="5" t="s">
        <v>311</v>
      </c>
      <c r="G1112" s="46" t="s">
        <v>1936</v>
      </c>
      <c r="H1112" s="8"/>
      <c r="I1112" s="47" t="s">
        <v>1872</v>
      </c>
      <c r="J1112" s="48" t="s">
        <v>11</v>
      </c>
      <c r="K1112" s="5"/>
      <c r="L1112" s="50">
        <v>30000</v>
      </c>
      <c r="M1112" s="50">
        <v>14210</v>
      </c>
      <c r="N1112" s="51">
        <f t="shared" si="738"/>
        <v>0.47366666666666668</v>
      </c>
      <c r="O1112" s="51" t="str">
        <f t="shared" si="739"/>
        <v>&gt;=20%-&lt;50%</v>
      </c>
      <c r="P1112" s="50">
        <f t="shared" si="740"/>
        <v>15225</v>
      </c>
      <c r="Q1112" s="51">
        <f t="shared" si="741"/>
        <v>0.50749999999999995</v>
      </c>
      <c r="R1112" s="53"/>
      <c r="S1112" s="53">
        <v>0</v>
      </c>
      <c r="T1112" s="54">
        <f t="shared" si="742"/>
        <v>2</v>
      </c>
      <c r="U1112" s="54"/>
      <c r="V1112" s="53">
        <f t="shared" si="743"/>
        <v>0</v>
      </c>
      <c r="W1112" s="54"/>
    </row>
    <row r="1113" spans="1:23" x14ac:dyDescent="0.3">
      <c r="A1113" s="8" t="s">
        <v>680</v>
      </c>
      <c r="B1113" s="5" t="s">
        <v>681</v>
      </c>
      <c r="C1113" s="5" t="s">
        <v>1089</v>
      </c>
      <c r="D1113" s="5" t="s">
        <v>1090</v>
      </c>
      <c r="E1113" s="5" t="s">
        <v>311</v>
      </c>
      <c r="F1113" s="5" t="s">
        <v>311</v>
      </c>
      <c r="G1113" s="46" t="s">
        <v>1935</v>
      </c>
      <c r="H1113" s="8"/>
      <c r="I1113" s="47" t="s">
        <v>1872</v>
      </c>
      <c r="J1113" s="48" t="s">
        <v>11</v>
      </c>
      <c r="K1113" s="5"/>
      <c r="L1113" s="50">
        <v>30000</v>
      </c>
      <c r="M1113" s="50">
        <v>25660</v>
      </c>
      <c r="N1113" s="51">
        <f t="shared" si="738"/>
        <v>0.85533333333333328</v>
      </c>
      <c r="O1113" s="51" t="str">
        <f t="shared" si="739"/>
        <v>&gt;=80%-&lt;100%</v>
      </c>
      <c r="P1113" s="50">
        <f t="shared" si="740"/>
        <v>27492.857142857145</v>
      </c>
      <c r="Q1113" s="51">
        <f t="shared" si="741"/>
        <v>0.91642857142857148</v>
      </c>
      <c r="R1113" s="53"/>
      <c r="S1113" s="53">
        <v>13090</v>
      </c>
      <c r="T1113" s="54">
        <f t="shared" si="742"/>
        <v>2</v>
      </c>
      <c r="U1113" s="54"/>
      <c r="V1113" s="53">
        <f t="shared" si="743"/>
        <v>14025</v>
      </c>
      <c r="W1113" s="54"/>
    </row>
    <row r="1114" spans="1:23" x14ac:dyDescent="0.3">
      <c r="A1114" s="8" t="s">
        <v>680</v>
      </c>
      <c r="B1114" s="5" t="s">
        <v>681</v>
      </c>
      <c r="C1114" s="5" t="s">
        <v>2594</v>
      </c>
      <c r="D1114" s="5" t="s">
        <v>2591</v>
      </c>
      <c r="E1114" s="5" t="s">
        <v>311</v>
      </c>
      <c r="F1114" s="5" t="s">
        <v>311</v>
      </c>
      <c r="G1114" s="46" t="s">
        <v>1931</v>
      </c>
      <c r="H1114" s="8"/>
      <c r="I1114" s="47" t="s">
        <v>1872</v>
      </c>
      <c r="J1114" s="48" t="s">
        <v>11</v>
      </c>
      <c r="K1114" s="5"/>
      <c r="L1114" s="50">
        <v>30000</v>
      </c>
      <c r="M1114" s="50">
        <v>17980</v>
      </c>
      <c r="N1114" s="51">
        <f t="shared" si="738"/>
        <v>0.59933333333333338</v>
      </c>
      <c r="O1114" s="51" t="str">
        <f t="shared" si="739"/>
        <v>&gt;=50%-&lt;80%</v>
      </c>
      <c r="P1114" s="50">
        <f t="shared" si="740"/>
        <v>19264.285714285714</v>
      </c>
      <c r="Q1114" s="51">
        <f t="shared" si="741"/>
        <v>0.64214285714285713</v>
      </c>
      <c r="R1114" s="53"/>
      <c r="S1114" s="53">
        <v>0</v>
      </c>
      <c r="T1114" s="54">
        <f t="shared" si="742"/>
        <v>2</v>
      </c>
      <c r="U1114" s="54"/>
      <c r="V1114" s="53">
        <f t="shared" si="743"/>
        <v>0</v>
      </c>
      <c r="W1114" s="54"/>
    </row>
    <row r="1115" spans="1:23" x14ac:dyDescent="0.3">
      <c r="A1115" s="8" t="s">
        <v>324</v>
      </c>
      <c r="B1115" s="5" t="s">
        <v>325</v>
      </c>
      <c r="C1115" s="5" t="s">
        <v>870</v>
      </c>
      <c r="D1115" s="5" t="s">
        <v>43</v>
      </c>
      <c r="E1115" s="5" t="s">
        <v>310</v>
      </c>
      <c r="F1115" s="5" t="s">
        <v>311</v>
      </c>
      <c r="G1115" s="46" t="s">
        <v>1896</v>
      </c>
      <c r="H1115" s="8"/>
      <c r="I1115" s="47" t="s">
        <v>1872</v>
      </c>
      <c r="J1115" s="48" t="s">
        <v>11</v>
      </c>
      <c r="K1115" s="5"/>
      <c r="L1115" s="50">
        <v>30000</v>
      </c>
      <c r="M1115" s="50">
        <v>29390</v>
      </c>
      <c r="N1115" s="51">
        <f t="shared" si="738"/>
        <v>0.97966666666666669</v>
      </c>
      <c r="O1115" s="51" t="str">
        <f t="shared" si="739"/>
        <v>&gt;=80%-&lt;100%</v>
      </c>
      <c r="P1115" s="50">
        <f t="shared" si="740"/>
        <v>31489.285714285714</v>
      </c>
      <c r="Q1115" s="51">
        <f t="shared" si="741"/>
        <v>1.0496428571428571</v>
      </c>
      <c r="R1115" s="53"/>
      <c r="S1115" s="53">
        <v>0</v>
      </c>
      <c r="T1115" s="54">
        <f t="shared" si="742"/>
        <v>2</v>
      </c>
      <c r="U1115" s="54"/>
      <c r="V1115" s="53">
        <f t="shared" si="743"/>
        <v>0</v>
      </c>
      <c r="W1115" s="54"/>
    </row>
    <row r="1116" spans="1:23" x14ac:dyDescent="0.3">
      <c r="A1116" s="8" t="s">
        <v>571</v>
      </c>
      <c r="B1116" s="5" t="s">
        <v>572</v>
      </c>
      <c r="C1116" s="5" t="s">
        <v>1269</v>
      </c>
      <c r="D1116" s="5" t="s">
        <v>1270</v>
      </c>
      <c r="E1116" s="5" t="s">
        <v>574</v>
      </c>
      <c r="F1116" s="5" t="s">
        <v>311</v>
      </c>
      <c r="G1116" s="46" t="s">
        <v>1883</v>
      </c>
      <c r="H1116" s="8"/>
      <c r="I1116" s="47" t="s">
        <v>1872</v>
      </c>
      <c r="J1116" s="48" t="s">
        <v>11</v>
      </c>
      <c r="K1116" s="5"/>
      <c r="L1116" s="50">
        <v>30000</v>
      </c>
      <c r="M1116" s="50">
        <v>22270</v>
      </c>
      <c r="N1116" s="51">
        <f t="shared" si="738"/>
        <v>0.74233333333333329</v>
      </c>
      <c r="O1116" s="51" t="str">
        <f t="shared" si="739"/>
        <v>&gt;=50%-&lt;80%</v>
      </c>
      <c r="P1116" s="50">
        <f t="shared" si="740"/>
        <v>23860.714285714286</v>
      </c>
      <c r="Q1116" s="51">
        <f t="shared" si="741"/>
        <v>0.79535714285714287</v>
      </c>
      <c r="R1116" s="53"/>
      <c r="S1116" s="53">
        <v>0</v>
      </c>
      <c r="T1116" s="54">
        <f t="shared" si="742"/>
        <v>2</v>
      </c>
      <c r="U1116" s="54"/>
      <c r="V1116" s="53">
        <f t="shared" si="743"/>
        <v>0</v>
      </c>
      <c r="W1116" s="54"/>
    </row>
    <row r="1117" spans="1:23" x14ac:dyDescent="0.3">
      <c r="A1117" s="8" t="s">
        <v>374</v>
      </c>
      <c r="B1117" s="5" t="s">
        <v>375</v>
      </c>
      <c r="C1117" s="5" t="s">
        <v>398</v>
      </c>
      <c r="D1117" s="5" t="s">
        <v>399</v>
      </c>
      <c r="E1117" s="5" t="s">
        <v>311</v>
      </c>
      <c r="F1117" s="5" t="s">
        <v>311</v>
      </c>
      <c r="G1117" s="46" t="s">
        <v>1900</v>
      </c>
      <c r="H1117" s="8"/>
      <c r="I1117" s="47" t="s">
        <v>1872</v>
      </c>
      <c r="J1117" s="48" t="s">
        <v>11</v>
      </c>
      <c r="K1117" s="5"/>
      <c r="L1117" s="50">
        <v>30000</v>
      </c>
      <c r="M1117" s="50">
        <v>25280</v>
      </c>
      <c r="N1117" s="51">
        <f t="shared" si="738"/>
        <v>0.84266666666666667</v>
      </c>
      <c r="O1117" s="51" t="str">
        <f t="shared" si="739"/>
        <v>&gt;=80%-&lt;100%</v>
      </c>
      <c r="P1117" s="50">
        <f t="shared" si="740"/>
        <v>27085.714285714286</v>
      </c>
      <c r="Q1117" s="51">
        <f t="shared" si="741"/>
        <v>0.90285714285714291</v>
      </c>
      <c r="R1117" s="53"/>
      <c r="S1117" s="53">
        <v>0</v>
      </c>
      <c r="T1117" s="54">
        <f t="shared" si="742"/>
        <v>2</v>
      </c>
      <c r="U1117" s="54"/>
      <c r="V1117" s="53">
        <f t="shared" si="743"/>
        <v>0</v>
      </c>
      <c r="W1117" s="54"/>
    </row>
    <row r="1118" spans="1:23" x14ac:dyDescent="0.3">
      <c r="A1118" s="8" t="s">
        <v>374</v>
      </c>
      <c r="B1118" s="5" t="s">
        <v>375</v>
      </c>
      <c r="C1118" s="5" t="s">
        <v>2015</v>
      </c>
      <c r="D1118" s="5" t="s">
        <v>14</v>
      </c>
      <c r="E1118" s="5" t="s">
        <v>311</v>
      </c>
      <c r="F1118" s="5" t="s">
        <v>311</v>
      </c>
      <c r="G1118" s="46" t="s">
        <v>1902</v>
      </c>
      <c r="H1118" s="8"/>
      <c r="I1118" s="47" t="s">
        <v>1872</v>
      </c>
      <c r="J1118" s="48" t="s">
        <v>11</v>
      </c>
      <c r="K1118" s="5"/>
      <c r="L1118" s="50">
        <v>30000</v>
      </c>
      <c r="M1118" s="50">
        <v>13090</v>
      </c>
      <c r="N1118" s="51">
        <f t="shared" si="738"/>
        <v>0.43633333333333335</v>
      </c>
      <c r="O1118" s="51" t="str">
        <f t="shared" si="739"/>
        <v>&gt;=20%-&lt;50%</v>
      </c>
      <c r="P1118" s="50">
        <f t="shared" si="740"/>
        <v>14025</v>
      </c>
      <c r="Q1118" s="51">
        <f t="shared" si="741"/>
        <v>0.46750000000000003</v>
      </c>
      <c r="R1118" s="53"/>
      <c r="S1118" s="53">
        <v>0</v>
      </c>
      <c r="T1118" s="54">
        <f t="shared" si="742"/>
        <v>2</v>
      </c>
      <c r="U1118" s="54"/>
      <c r="V1118" s="53">
        <f t="shared" si="743"/>
        <v>0</v>
      </c>
      <c r="W1118" s="54"/>
    </row>
    <row r="1119" spans="1:23" x14ac:dyDescent="0.3">
      <c r="A1119" s="8" t="s">
        <v>374</v>
      </c>
      <c r="B1119" s="5" t="s">
        <v>375</v>
      </c>
      <c r="C1119" s="5" t="s">
        <v>2631</v>
      </c>
      <c r="D1119" s="5" t="s">
        <v>256</v>
      </c>
      <c r="E1119" s="5" t="s">
        <v>311</v>
      </c>
      <c r="F1119" s="5" t="s">
        <v>311</v>
      </c>
      <c r="G1119" s="46" t="s">
        <v>1899</v>
      </c>
      <c r="H1119" s="8"/>
      <c r="I1119" s="47" t="s">
        <v>1872</v>
      </c>
      <c r="J1119" s="48" t="s">
        <v>11</v>
      </c>
      <c r="K1119" s="5"/>
      <c r="L1119" s="50">
        <v>30000</v>
      </c>
      <c r="M1119" s="50">
        <v>20650</v>
      </c>
      <c r="N1119" s="51">
        <f t="shared" si="738"/>
        <v>0.68833333333333335</v>
      </c>
      <c r="O1119" s="51" t="str">
        <f t="shared" si="739"/>
        <v>&gt;=50%-&lt;80%</v>
      </c>
      <c r="P1119" s="50">
        <f t="shared" si="740"/>
        <v>22125</v>
      </c>
      <c r="Q1119" s="51">
        <f t="shared" si="741"/>
        <v>0.73750000000000004</v>
      </c>
      <c r="R1119" s="53"/>
      <c r="S1119" s="53">
        <v>17565</v>
      </c>
      <c r="T1119" s="54">
        <f t="shared" si="742"/>
        <v>2</v>
      </c>
      <c r="U1119" s="54"/>
      <c r="V1119" s="53">
        <f t="shared" si="743"/>
        <v>18819.642857142855</v>
      </c>
      <c r="W1119" s="54"/>
    </row>
    <row r="1120" spans="1:23" x14ac:dyDescent="0.3">
      <c r="A1120" s="8" t="s">
        <v>770</v>
      </c>
      <c r="B1120" s="5" t="s">
        <v>771</v>
      </c>
      <c r="C1120" s="5" t="s">
        <v>2336</v>
      </c>
      <c r="D1120" s="5" t="s">
        <v>41</v>
      </c>
      <c r="E1120" s="5" t="s">
        <v>574</v>
      </c>
      <c r="F1120" s="5" t="s">
        <v>311</v>
      </c>
      <c r="G1120" s="46" t="s">
        <v>1964</v>
      </c>
      <c r="H1120" s="8"/>
      <c r="I1120" s="47" t="s">
        <v>1872</v>
      </c>
      <c r="J1120" s="48" t="s">
        <v>11</v>
      </c>
      <c r="K1120" s="5"/>
      <c r="L1120" s="50">
        <v>30000</v>
      </c>
      <c r="M1120" s="50">
        <v>47250</v>
      </c>
      <c r="N1120" s="51">
        <f t="shared" si="738"/>
        <v>1.575</v>
      </c>
      <c r="O1120" s="51" t="str">
        <f t="shared" si="739"/>
        <v>120% equal &amp; above</v>
      </c>
      <c r="P1120" s="50">
        <f t="shared" si="740"/>
        <v>50625</v>
      </c>
      <c r="Q1120" s="51">
        <f t="shared" si="741"/>
        <v>1.6875</v>
      </c>
      <c r="R1120" s="53"/>
      <c r="S1120" s="53">
        <v>0</v>
      </c>
      <c r="T1120" s="54">
        <f t="shared" si="742"/>
        <v>2</v>
      </c>
      <c r="U1120" s="54"/>
      <c r="V1120" s="53">
        <f t="shared" si="743"/>
        <v>0</v>
      </c>
      <c r="W1120" s="54"/>
    </row>
    <row r="1121" spans="1:23" x14ac:dyDescent="0.3">
      <c r="A1121" s="8" t="s">
        <v>307</v>
      </c>
      <c r="B1121" s="5" t="s">
        <v>308</v>
      </c>
      <c r="C1121" s="5" t="s">
        <v>2282</v>
      </c>
      <c r="D1121" s="5" t="s">
        <v>2283</v>
      </c>
      <c r="E1121" s="5" t="s">
        <v>310</v>
      </c>
      <c r="F1121" s="5" t="s">
        <v>311</v>
      </c>
      <c r="G1121" s="46" t="s">
        <v>1892</v>
      </c>
      <c r="H1121" s="8"/>
      <c r="I1121" s="47" t="s">
        <v>1872</v>
      </c>
      <c r="J1121" s="48" t="s">
        <v>11</v>
      </c>
      <c r="K1121" s="5"/>
      <c r="L1121" s="50">
        <v>30000</v>
      </c>
      <c r="M1121" s="50">
        <v>63040</v>
      </c>
      <c r="N1121" s="51">
        <f t="shared" si="738"/>
        <v>2.1013333333333333</v>
      </c>
      <c r="O1121" s="51" t="str">
        <f t="shared" si="739"/>
        <v>120% equal &amp; above</v>
      </c>
      <c r="P1121" s="50">
        <f t="shared" si="740"/>
        <v>67542.857142857145</v>
      </c>
      <c r="Q1121" s="51">
        <f t="shared" si="741"/>
        <v>2.2514285714285713</v>
      </c>
      <c r="R1121" s="53"/>
      <c r="S1121" s="53">
        <v>6570</v>
      </c>
      <c r="T1121" s="54">
        <f t="shared" si="742"/>
        <v>2</v>
      </c>
      <c r="U1121" s="54"/>
      <c r="V1121" s="53">
        <f t="shared" si="743"/>
        <v>7039.2857142857138</v>
      </c>
      <c r="W1121" s="54"/>
    </row>
    <row r="1122" spans="1:23" x14ac:dyDescent="0.3">
      <c r="A1122" s="8" t="s">
        <v>770</v>
      </c>
      <c r="B1122" s="5" t="s">
        <v>771</v>
      </c>
      <c r="C1122" s="5" t="s">
        <v>2485</v>
      </c>
      <c r="D1122" s="5" t="s">
        <v>2486</v>
      </c>
      <c r="E1122" s="5" t="s">
        <v>574</v>
      </c>
      <c r="F1122" s="5" t="s">
        <v>311</v>
      </c>
      <c r="G1122" s="46" t="s">
        <v>1964</v>
      </c>
      <c r="H1122" s="8"/>
      <c r="I1122" s="47" t="s">
        <v>1872</v>
      </c>
      <c r="J1122" s="48" t="s">
        <v>11</v>
      </c>
      <c r="K1122" s="5"/>
      <c r="L1122" s="50">
        <v>30000</v>
      </c>
      <c r="M1122" s="50">
        <v>21470</v>
      </c>
      <c r="N1122" s="51">
        <f t="shared" si="738"/>
        <v>0.71566666666666667</v>
      </c>
      <c r="O1122" s="51" t="str">
        <f t="shared" si="739"/>
        <v>&gt;=50%-&lt;80%</v>
      </c>
      <c r="P1122" s="50">
        <f t="shared" si="740"/>
        <v>23003.571428571431</v>
      </c>
      <c r="Q1122" s="51">
        <f t="shared" si="741"/>
        <v>0.7667857142857144</v>
      </c>
      <c r="R1122" s="53"/>
      <c r="S1122" s="53">
        <v>0</v>
      </c>
      <c r="T1122" s="54">
        <f t="shared" si="742"/>
        <v>2</v>
      </c>
      <c r="U1122" s="54"/>
      <c r="V1122" s="53">
        <f t="shared" si="743"/>
        <v>0</v>
      </c>
      <c r="W1122" s="54"/>
    </row>
    <row r="1123" spans="1:23" x14ac:dyDescent="0.3">
      <c r="A1123" s="8" t="s">
        <v>415</v>
      </c>
      <c r="B1123" s="5" t="s">
        <v>416</v>
      </c>
      <c r="C1123" s="5" t="s">
        <v>940</v>
      </c>
      <c r="D1123" s="5" t="s">
        <v>941</v>
      </c>
      <c r="E1123" s="5" t="s">
        <v>310</v>
      </c>
      <c r="F1123" s="5" t="s">
        <v>311</v>
      </c>
      <c r="G1123" s="46" t="s">
        <v>1905</v>
      </c>
      <c r="H1123" s="8"/>
      <c r="I1123" s="47" t="s">
        <v>1872</v>
      </c>
      <c r="J1123" s="48" t="s">
        <v>11</v>
      </c>
      <c r="K1123" s="5"/>
      <c r="L1123" s="50">
        <v>30000</v>
      </c>
      <c r="M1123" s="50">
        <v>13610</v>
      </c>
      <c r="N1123" s="51">
        <f t="shared" si="738"/>
        <v>0.45366666666666666</v>
      </c>
      <c r="O1123" s="51" t="str">
        <f t="shared" ref="O1123:O1147" si="744">IF(N1123&gt;=120%, "120% equal &amp; above", IF(N1123&gt;=100%,"&gt;=100%- &lt;120%",IF(N1123&gt;=80%,"&gt;=80%-&lt;100%",IF(N1123&gt;=50%,"&gt;=50%-&lt;80%",IF(N1123&gt;=20%,"&gt;=20%-&lt;50%","&lt;20%")))))</f>
        <v>&gt;=20%-&lt;50%</v>
      </c>
      <c r="P1123" s="50">
        <f t="shared" si="740"/>
        <v>14582.142857142857</v>
      </c>
      <c r="Q1123" s="51">
        <f t="shared" ref="Q1123:Q1147" si="745">IFERROR(P1123/L1123,2)</f>
        <v>0.48607142857142854</v>
      </c>
      <c r="R1123" s="53"/>
      <c r="S1123" s="53">
        <v>0</v>
      </c>
      <c r="T1123" s="54">
        <f t="shared" si="742"/>
        <v>2</v>
      </c>
      <c r="U1123" s="54"/>
      <c r="V1123" s="53">
        <f t="shared" si="743"/>
        <v>0</v>
      </c>
      <c r="W1123" s="54"/>
    </row>
    <row r="1124" spans="1:23" x14ac:dyDescent="0.3">
      <c r="A1124" s="8" t="s">
        <v>374</v>
      </c>
      <c r="B1124" s="5" t="s">
        <v>375</v>
      </c>
      <c r="C1124" s="5" t="s">
        <v>2672</v>
      </c>
      <c r="D1124" s="5" t="s">
        <v>2673</v>
      </c>
      <c r="E1124" s="5" t="s">
        <v>311</v>
      </c>
      <c r="F1124" s="5" t="s">
        <v>311</v>
      </c>
      <c r="G1124" s="46" t="s">
        <v>1900</v>
      </c>
      <c r="H1124" s="8"/>
      <c r="I1124" s="47" t="s">
        <v>1872</v>
      </c>
      <c r="J1124" s="48" t="s">
        <v>11</v>
      </c>
      <c r="K1124" s="5"/>
      <c r="L1124" s="50">
        <v>30000</v>
      </c>
      <c r="M1124" s="50">
        <v>15470</v>
      </c>
      <c r="N1124" s="51">
        <f t="shared" ref="N1124:N1147" si="746">IFERROR(M1124/L1124,2)</f>
        <v>0.51566666666666672</v>
      </c>
      <c r="O1124" s="51" t="str">
        <f t="shared" si="744"/>
        <v>&gt;=50%-&lt;80%</v>
      </c>
      <c r="P1124" s="50">
        <f t="shared" ref="P1124:P1147" si="747">M1124/$B$3*$B$2</f>
        <v>16575</v>
      </c>
      <c r="Q1124" s="51">
        <f t="shared" si="745"/>
        <v>0.55249999999999999</v>
      </c>
      <c r="R1124" s="53"/>
      <c r="S1124" s="53">
        <v>0</v>
      </c>
      <c r="T1124" s="54">
        <f t="shared" ref="T1124:T1147" si="748">IFERROR(S1124/R1124,2)</f>
        <v>2</v>
      </c>
      <c r="U1124" s="54"/>
      <c r="V1124" s="53">
        <f t="shared" ref="V1124:V1147" si="749">S1124/$B$3*$B$2</f>
        <v>0</v>
      </c>
      <c r="W1124" s="54"/>
    </row>
    <row r="1125" spans="1:23" x14ac:dyDescent="0.3">
      <c r="A1125" s="8" t="s">
        <v>571</v>
      </c>
      <c r="B1125" s="5" t="s">
        <v>572</v>
      </c>
      <c r="C1125" s="5" t="s">
        <v>1540</v>
      </c>
      <c r="D1125" s="5" t="s">
        <v>1541</v>
      </c>
      <c r="E1125" s="5" t="s">
        <v>574</v>
      </c>
      <c r="F1125" s="5" t="s">
        <v>311</v>
      </c>
      <c r="G1125" s="46" t="s">
        <v>1917</v>
      </c>
      <c r="H1125" s="8"/>
      <c r="I1125" s="47" t="s">
        <v>1872</v>
      </c>
      <c r="J1125" s="48" t="s">
        <v>11</v>
      </c>
      <c r="K1125" s="5"/>
      <c r="L1125" s="50">
        <v>30000</v>
      </c>
      <c r="M1125" s="50">
        <v>16455</v>
      </c>
      <c r="N1125" s="51">
        <f t="shared" si="746"/>
        <v>0.54849999999999999</v>
      </c>
      <c r="O1125" s="51" t="str">
        <f t="shared" si="744"/>
        <v>&gt;=50%-&lt;80%</v>
      </c>
      <c r="P1125" s="50">
        <f t="shared" si="747"/>
        <v>17630.357142857145</v>
      </c>
      <c r="Q1125" s="51">
        <f t="shared" si="745"/>
        <v>0.58767857142857149</v>
      </c>
      <c r="R1125" s="53"/>
      <c r="S1125" s="53">
        <v>0</v>
      </c>
      <c r="T1125" s="54">
        <f t="shared" si="748"/>
        <v>2</v>
      </c>
      <c r="U1125" s="54"/>
      <c r="V1125" s="53">
        <f t="shared" si="749"/>
        <v>0</v>
      </c>
      <c r="W1125" s="54"/>
    </row>
    <row r="1126" spans="1:23" x14ac:dyDescent="0.3">
      <c r="A1126" s="8" t="s">
        <v>415</v>
      </c>
      <c r="B1126" s="5" t="s">
        <v>416</v>
      </c>
      <c r="C1126" s="5" t="s">
        <v>1521</v>
      </c>
      <c r="D1126" s="5" t="s">
        <v>1522</v>
      </c>
      <c r="E1126" s="5" t="s">
        <v>310</v>
      </c>
      <c r="F1126" s="5" t="s">
        <v>311</v>
      </c>
      <c r="G1126" s="46" t="s">
        <v>1905</v>
      </c>
      <c r="H1126" s="8"/>
      <c r="I1126" s="47" t="s">
        <v>1872</v>
      </c>
      <c r="J1126" s="48" t="s">
        <v>11</v>
      </c>
      <c r="K1126" s="5"/>
      <c r="L1126" s="50">
        <v>30000</v>
      </c>
      <c r="M1126" s="50">
        <v>21520</v>
      </c>
      <c r="N1126" s="51">
        <f t="shared" si="746"/>
        <v>0.71733333333333338</v>
      </c>
      <c r="O1126" s="51" t="str">
        <f t="shared" si="744"/>
        <v>&gt;=50%-&lt;80%</v>
      </c>
      <c r="P1126" s="50">
        <f t="shared" si="747"/>
        <v>23057.142857142855</v>
      </c>
      <c r="Q1126" s="51">
        <f t="shared" si="745"/>
        <v>0.76857142857142846</v>
      </c>
      <c r="R1126" s="53"/>
      <c r="S1126" s="53">
        <v>0</v>
      </c>
      <c r="T1126" s="54">
        <f t="shared" si="748"/>
        <v>2</v>
      </c>
      <c r="U1126" s="54"/>
      <c r="V1126" s="53">
        <f t="shared" si="749"/>
        <v>0</v>
      </c>
      <c r="W1126" s="54"/>
    </row>
    <row r="1127" spans="1:23" x14ac:dyDescent="0.3">
      <c r="A1127" s="8" t="s">
        <v>307</v>
      </c>
      <c r="B1127" s="5" t="s">
        <v>308</v>
      </c>
      <c r="C1127" s="5" t="s">
        <v>869</v>
      </c>
      <c r="D1127" s="5" t="s">
        <v>130</v>
      </c>
      <c r="E1127" s="5" t="s">
        <v>310</v>
      </c>
      <c r="F1127" s="5" t="s">
        <v>311</v>
      </c>
      <c r="G1127" s="46" t="s">
        <v>1892</v>
      </c>
      <c r="H1127" s="8"/>
      <c r="I1127" s="47" t="s">
        <v>1872</v>
      </c>
      <c r="J1127" s="48" t="s">
        <v>11</v>
      </c>
      <c r="K1127" s="5"/>
      <c r="L1127" s="50">
        <v>30000</v>
      </c>
      <c r="M1127" s="50">
        <v>40440</v>
      </c>
      <c r="N1127" s="51">
        <f t="shared" si="746"/>
        <v>1.3480000000000001</v>
      </c>
      <c r="O1127" s="51" t="str">
        <f t="shared" si="744"/>
        <v>120% equal &amp; above</v>
      </c>
      <c r="P1127" s="50">
        <f t="shared" si="747"/>
        <v>43328.571428571428</v>
      </c>
      <c r="Q1127" s="51">
        <f t="shared" si="745"/>
        <v>1.4442857142857142</v>
      </c>
      <c r="R1127" s="53"/>
      <c r="S1127" s="53">
        <v>0</v>
      </c>
      <c r="T1127" s="54">
        <f t="shared" si="748"/>
        <v>2</v>
      </c>
      <c r="U1127" s="54"/>
      <c r="V1127" s="53">
        <f t="shared" si="749"/>
        <v>0</v>
      </c>
      <c r="W1127" s="54"/>
    </row>
    <row r="1128" spans="1:23" x14ac:dyDescent="0.3">
      <c r="A1128" s="8" t="s">
        <v>680</v>
      </c>
      <c r="B1128" s="5" t="s">
        <v>681</v>
      </c>
      <c r="C1128" s="5" t="s">
        <v>1227</v>
      </c>
      <c r="D1128" s="5" t="s">
        <v>47</v>
      </c>
      <c r="E1128" s="5" t="s">
        <v>311</v>
      </c>
      <c r="F1128" s="5" t="s">
        <v>311</v>
      </c>
      <c r="G1128" s="46" t="s">
        <v>1930</v>
      </c>
      <c r="H1128" s="8"/>
      <c r="I1128" s="47" t="s">
        <v>1872</v>
      </c>
      <c r="J1128" s="48" t="s">
        <v>11</v>
      </c>
      <c r="K1128" s="5"/>
      <c r="L1128" s="50">
        <v>30000</v>
      </c>
      <c r="M1128" s="50">
        <v>20360</v>
      </c>
      <c r="N1128" s="51">
        <f t="shared" si="746"/>
        <v>0.67866666666666664</v>
      </c>
      <c r="O1128" s="51" t="str">
        <f t="shared" si="744"/>
        <v>&gt;=50%-&lt;80%</v>
      </c>
      <c r="P1128" s="50">
        <f t="shared" si="747"/>
        <v>21814.285714285714</v>
      </c>
      <c r="Q1128" s="51">
        <f t="shared" si="745"/>
        <v>0.72714285714285709</v>
      </c>
      <c r="R1128" s="53"/>
      <c r="S1128" s="53">
        <v>0</v>
      </c>
      <c r="T1128" s="54">
        <f t="shared" si="748"/>
        <v>2</v>
      </c>
      <c r="U1128" s="54"/>
      <c r="V1128" s="53">
        <f t="shared" si="749"/>
        <v>0</v>
      </c>
      <c r="W1128" s="54"/>
    </row>
    <row r="1129" spans="1:23" x14ac:dyDescent="0.3">
      <c r="A1129" s="8" t="s">
        <v>374</v>
      </c>
      <c r="B1129" s="5" t="s">
        <v>375</v>
      </c>
      <c r="C1129" s="5" t="s">
        <v>1381</v>
      </c>
      <c r="D1129" s="5" t="s">
        <v>1382</v>
      </c>
      <c r="E1129" s="5" t="s">
        <v>311</v>
      </c>
      <c r="F1129" s="5" t="s">
        <v>311</v>
      </c>
      <c r="G1129" s="46" t="s">
        <v>1901</v>
      </c>
      <c r="H1129" s="8"/>
      <c r="I1129" s="47" t="s">
        <v>1872</v>
      </c>
      <c r="J1129" s="48" t="s">
        <v>11</v>
      </c>
      <c r="K1129" s="5"/>
      <c r="L1129" s="50">
        <v>30000</v>
      </c>
      <c r="M1129" s="50">
        <v>29840</v>
      </c>
      <c r="N1129" s="51">
        <f t="shared" si="746"/>
        <v>0.9946666666666667</v>
      </c>
      <c r="O1129" s="51" t="str">
        <f t="shared" si="744"/>
        <v>&gt;=80%-&lt;100%</v>
      </c>
      <c r="P1129" s="50">
        <f t="shared" si="747"/>
        <v>31971.428571428572</v>
      </c>
      <c r="Q1129" s="51">
        <f t="shared" si="745"/>
        <v>1.0657142857142858</v>
      </c>
      <c r="R1129" s="53"/>
      <c r="S1129" s="53">
        <v>0</v>
      </c>
      <c r="T1129" s="54">
        <f t="shared" si="748"/>
        <v>2</v>
      </c>
      <c r="U1129" s="54"/>
      <c r="V1129" s="53">
        <f t="shared" si="749"/>
        <v>0</v>
      </c>
      <c r="W1129" s="54"/>
    </row>
    <row r="1130" spans="1:23" x14ac:dyDescent="0.3">
      <c r="A1130" s="8" t="s">
        <v>374</v>
      </c>
      <c r="B1130" s="5" t="s">
        <v>375</v>
      </c>
      <c r="C1130" s="5" t="s">
        <v>1154</v>
      </c>
      <c r="D1130" s="5" t="s">
        <v>1155</v>
      </c>
      <c r="E1130" s="5" t="s">
        <v>311</v>
      </c>
      <c r="F1130" s="5" t="s">
        <v>311</v>
      </c>
      <c r="G1130" s="46" t="s">
        <v>1902</v>
      </c>
      <c r="H1130" s="8"/>
      <c r="I1130" s="47" t="s">
        <v>1872</v>
      </c>
      <c r="J1130" s="48" t="s">
        <v>11</v>
      </c>
      <c r="K1130" s="5"/>
      <c r="L1130" s="50">
        <v>30000</v>
      </c>
      <c r="M1130" s="50">
        <v>32220</v>
      </c>
      <c r="N1130" s="51">
        <f t="shared" si="746"/>
        <v>1.0740000000000001</v>
      </c>
      <c r="O1130" s="51" t="str">
        <f t="shared" si="744"/>
        <v>&gt;=100%- &lt;120%</v>
      </c>
      <c r="P1130" s="50">
        <f t="shared" si="747"/>
        <v>34521.428571428572</v>
      </c>
      <c r="Q1130" s="51">
        <f t="shared" si="745"/>
        <v>1.1507142857142858</v>
      </c>
      <c r="R1130" s="53"/>
      <c r="S1130" s="53">
        <v>0</v>
      </c>
      <c r="T1130" s="54">
        <f t="shared" si="748"/>
        <v>2</v>
      </c>
      <c r="U1130" s="54"/>
      <c r="V1130" s="53">
        <f t="shared" si="749"/>
        <v>0</v>
      </c>
      <c r="W1130" s="54"/>
    </row>
    <row r="1131" spans="1:23" x14ac:dyDescent="0.3">
      <c r="A1131" s="8" t="s">
        <v>374</v>
      </c>
      <c r="B1131" s="5" t="s">
        <v>375</v>
      </c>
      <c r="C1131" s="5" t="s">
        <v>2438</v>
      </c>
      <c r="D1131" s="5" t="s">
        <v>2439</v>
      </c>
      <c r="E1131" s="5" t="s">
        <v>311</v>
      </c>
      <c r="F1131" s="5" t="s">
        <v>311</v>
      </c>
      <c r="G1131" s="46" t="s">
        <v>1901</v>
      </c>
      <c r="H1131" s="8"/>
      <c r="I1131" s="47" t="s">
        <v>1872</v>
      </c>
      <c r="J1131" s="48" t="s">
        <v>11</v>
      </c>
      <c r="K1131" s="5"/>
      <c r="L1131" s="50">
        <v>30000</v>
      </c>
      <c r="M1131" s="50">
        <v>8650</v>
      </c>
      <c r="N1131" s="51">
        <f t="shared" si="746"/>
        <v>0.28833333333333333</v>
      </c>
      <c r="O1131" s="51" t="str">
        <f t="shared" si="744"/>
        <v>&gt;=20%-&lt;50%</v>
      </c>
      <c r="P1131" s="50">
        <f t="shared" si="747"/>
        <v>9267.8571428571431</v>
      </c>
      <c r="Q1131" s="51">
        <f t="shared" si="745"/>
        <v>0.30892857142857144</v>
      </c>
      <c r="R1131" s="53"/>
      <c r="S1131" s="53">
        <v>0</v>
      </c>
      <c r="T1131" s="54">
        <f t="shared" si="748"/>
        <v>2</v>
      </c>
      <c r="U1131" s="54"/>
      <c r="V1131" s="53">
        <f t="shared" si="749"/>
        <v>0</v>
      </c>
      <c r="W1131" s="54"/>
    </row>
    <row r="1132" spans="1:23" x14ac:dyDescent="0.3">
      <c r="A1132" s="8" t="s">
        <v>776</v>
      </c>
      <c r="B1132" s="5" t="s">
        <v>777</v>
      </c>
      <c r="C1132" s="5" t="s">
        <v>2289</v>
      </c>
      <c r="D1132" s="5" t="s">
        <v>2290</v>
      </c>
      <c r="E1132" s="5" t="s">
        <v>574</v>
      </c>
      <c r="F1132" s="5" t="s">
        <v>311</v>
      </c>
      <c r="G1132" s="46" t="s">
        <v>1961</v>
      </c>
      <c r="H1132" s="8"/>
      <c r="I1132" s="47" t="s">
        <v>1872</v>
      </c>
      <c r="J1132" s="48" t="s">
        <v>11</v>
      </c>
      <c r="K1132" s="5"/>
      <c r="L1132" s="50">
        <v>30000</v>
      </c>
      <c r="M1132" s="50">
        <v>21840</v>
      </c>
      <c r="N1132" s="51">
        <f t="shared" si="746"/>
        <v>0.72799999999999998</v>
      </c>
      <c r="O1132" s="51" t="str">
        <f t="shared" si="744"/>
        <v>&gt;=50%-&lt;80%</v>
      </c>
      <c r="P1132" s="50">
        <f t="shared" si="747"/>
        <v>23400</v>
      </c>
      <c r="Q1132" s="51">
        <f t="shared" si="745"/>
        <v>0.78</v>
      </c>
      <c r="R1132" s="53"/>
      <c r="S1132" s="53">
        <v>0</v>
      </c>
      <c r="T1132" s="54">
        <f t="shared" si="748"/>
        <v>2</v>
      </c>
      <c r="U1132" s="54"/>
      <c r="V1132" s="53">
        <f t="shared" si="749"/>
        <v>0</v>
      </c>
      <c r="W1132" s="54"/>
    </row>
    <row r="1133" spans="1:23" x14ac:dyDescent="0.3">
      <c r="A1133" s="8" t="s">
        <v>680</v>
      </c>
      <c r="B1133" s="5" t="s">
        <v>681</v>
      </c>
      <c r="C1133" s="5" t="s">
        <v>2259</v>
      </c>
      <c r="D1133" s="5" t="s">
        <v>243</v>
      </c>
      <c r="E1133" s="5" t="s">
        <v>311</v>
      </c>
      <c r="F1133" s="5" t="s">
        <v>311</v>
      </c>
      <c r="G1133" s="46" t="s">
        <v>1934</v>
      </c>
      <c r="H1133" s="8"/>
      <c r="I1133" s="47" t="s">
        <v>1872</v>
      </c>
      <c r="J1133" s="48" t="s">
        <v>11</v>
      </c>
      <c r="K1133" s="5"/>
      <c r="L1133" s="50">
        <v>30000</v>
      </c>
      <c r="M1133" s="50">
        <v>11690</v>
      </c>
      <c r="N1133" s="51">
        <f t="shared" si="746"/>
        <v>0.38966666666666666</v>
      </c>
      <c r="O1133" s="51" t="str">
        <f t="shared" si="744"/>
        <v>&gt;=20%-&lt;50%</v>
      </c>
      <c r="P1133" s="50">
        <f t="shared" si="747"/>
        <v>12525</v>
      </c>
      <c r="Q1133" s="51">
        <f t="shared" si="745"/>
        <v>0.41749999999999998</v>
      </c>
      <c r="R1133" s="53"/>
      <c r="S1133" s="53">
        <v>0</v>
      </c>
      <c r="T1133" s="54">
        <f t="shared" si="748"/>
        <v>2</v>
      </c>
      <c r="U1133" s="54"/>
      <c r="V1133" s="53">
        <f t="shared" si="749"/>
        <v>0</v>
      </c>
      <c r="W1133" s="54"/>
    </row>
    <row r="1134" spans="1:23" x14ac:dyDescent="0.3">
      <c r="A1134" s="8" t="s">
        <v>776</v>
      </c>
      <c r="B1134" s="5" t="s">
        <v>777</v>
      </c>
      <c r="C1134" s="5" t="s">
        <v>2638</v>
      </c>
      <c r="D1134" s="5" t="s">
        <v>2639</v>
      </c>
      <c r="E1134" s="5" t="s">
        <v>574</v>
      </c>
      <c r="F1134" s="5" t="s">
        <v>311</v>
      </c>
      <c r="G1134" s="46" t="s">
        <v>1942</v>
      </c>
      <c r="H1134" s="8"/>
      <c r="I1134" s="47" t="s">
        <v>1872</v>
      </c>
      <c r="J1134" s="48" t="s">
        <v>11</v>
      </c>
      <c r="K1134" s="5"/>
      <c r="L1134" s="50">
        <v>30000</v>
      </c>
      <c r="M1134" s="50">
        <v>23655</v>
      </c>
      <c r="N1134" s="51">
        <f t="shared" si="746"/>
        <v>0.78849999999999998</v>
      </c>
      <c r="O1134" s="51" t="str">
        <f t="shared" si="744"/>
        <v>&gt;=50%-&lt;80%</v>
      </c>
      <c r="P1134" s="50">
        <f t="shared" si="747"/>
        <v>25344.642857142855</v>
      </c>
      <c r="Q1134" s="51">
        <f t="shared" si="745"/>
        <v>0.8448214285714285</v>
      </c>
      <c r="R1134" s="53"/>
      <c r="S1134" s="53">
        <v>0</v>
      </c>
      <c r="T1134" s="54">
        <f t="shared" si="748"/>
        <v>2</v>
      </c>
      <c r="U1134" s="54"/>
      <c r="V1134" s="53">
        <f t="shared" si="749"/>
        <v>0</v>
      </c>
      <c r="W1134" s="54"/>
    </row>
    <row r="1135" spans="1:23" x14ac:dyDescent="0.3">
      <c r="A1135" s="8" t="s">
        <v>307</v>
      </c>
      <c r="B1135" s="5" t="s">
        <v>308</v>
      </c>
      <c r="C1135" s="5" t="s">
        <v>2557</v>
      </c>
      <c r="D1135" s="5" t="s">
        <v>334</v>
      </c>
      <c r="E1135" s="5" t="s">
        <v>310</v>
      </c>
      <c r="F1135" s="5" t="s">
        <v>311</v>
      </c>
      <c r="G1135" s="46" t="s">
        <v>1895</v>
      </c>
      <c r="H1135" s="8"/>
      <c r="I1135" s="47" t="s">
        <v>1872</v>
      </c>
      <c r="J1135" s="48" t="s">
        <v>11</v>
      </c>
      <c r="K1135" s="5"/>
      <c r="L1135" s="50">
        <v>30000</v>
      </c>
      <c r="M1135" s="50">
        <v>30455</v>
      </c>
      <c r="N1135" s="51">
        <f t="shared" si="746"/>
        <v>1.0151666666666668</v>
      </c>
      <c r="O1135" s="51" t="str">
        <f t="shared" si="744"/>
        <v>&gt;=100%- &lt;120%</v>
      </c>
      <c r="P1135" s="50">
        <f t="shared" si="747"/>
        <v>32630.357142857141</v>
      </c>
      <c r="Q1135" s="51">
        <f t="shared" si="745"/>
        <v>1.0876785714285713</v>
      </c>
      <c r="R1135" s="53"/>
      <c r="S1135" s="53">
        <v>0</v>
      </c>
      <c r="T1135" s="54">
        <f t="shared" si="748"/>
        <v>2</v>
      </c>
      <c r="U1135" s="54"/>
      <c r="V1135" s="53">
        <f t="shared" si="749"/>
        <v>0</v>
      </c>
      <c r="W1135" s="54"/>
    </row>
    <row r="1136" spans="1:23" x14ac:dyDescent="0.3">
      <c r="A1136" s="8" t="s">
        <v>776</v>
      </c>
      <c r="B1136" s="5" t="s">
        <v>777</v>
      </c>
      <c r="C1136" s="5" t="s">
        <v>2314</v>
      </c>
      <c r="D1136" s="5" t="s">
        <v>2315</v>
      </c>
      <c r="E1136" s="5" t="s">
        <v>574</v>
      </c>
      <c r="F1136" s="5" t="s">
        <v>311</v>
      </c>
      <c r="G1136" s="46" t="s">
        <v>1942</v>
      </c>
      <c r="H1136" s="8"/>
      <c r="I1136" s="47" t="s">
        <v>1872</v>
      </c>
      <c r="J1136" s="48" t="s">
        <v>11</v>
      </c>
      <c r="K1136" s="5"/>
      <c r="L1136" s="50">
        <v>30000</v>
      </c>
      <c r="M1136" s="50">
        <v>19420</v>
      </c>
      <c r="N1136" s="51">
        <f t="shared" si="746"/>
        <v>0.64733333333333332</v>
      </c>
      <c r="O1136" s="51" t="str">
        <f t="shared" si="744"/>
        <v>&gt;=50%-&lt;80%</v>
      </c>
      <c r="P1136" s="50">
        <f t="shared" si="747"/>
        <v>20807.142857142855</v>
      </c>
      <c r="Q1136" s="51">
        <f t="shared" si="745"/>
        <v>0.69357142857142851</v>
      </c>
      <c r="R1136" s="53"/>
      <c r="S1136" s="53">
        <v>4050</v>
      </c>
      <c r="T1136" s="54">
        <f t="shared" si="748"/>
        <v>2</v>
      </c>
      <c r="U1136" s="54"/>
      <c r="V1136" s="53">
        <f t="shared" si="749"/>
        <v>4339.2857142857138</v>
      </c>
      <c r="W1136" s="54"/>
    </row>
    <row r="1137" spans="1:23" x14ac:dyDescent="0.3">
      <c r="A1137" s="8" t="s">
        <v>415</v>
      </c>
      <c r="B1137" s="5" t="s">
        <v>416</v>
      </c>
      <c r="C1137" s="5" t="s">
        <v>1461</v>
      </c>
      <c r="D1137" s="5" t="s">
        <v>46</v>
      </c>
      <c r="E1137" s="5" t="s">
        <v>310</v>
      </c>
      <c r="F1137" s="5" t="s">
        <v>311</v>
      </c>
      <c r="G1137" s="46" t="s">
        <v>1906</v>
      </c>
      <c r="H1137" s="8"/>
      <c r="I1137" s="47" t="s">
        <v>1872</v>
      </c>
      <c r="J1137" s="48" t="s">
        <v>11</v>
      </c>
      <c r="K1137" s="5"/>
      <c r="L1137" s="50">
        <v>30000</v>
      </c>
      <c r="M1137" s="50">
        <v>11550</v>
      </c>
      <c r="N1137" s="51">
        <f t="shared" si="746"/>
        <v>0.38500000000000001</v>
      </c>
      <c r="O1137" s="51" t="str">
        <f t="shared" si="744"/>
        <v>&gt;=20%-&lt;50%</v>
      </c>
      <c r="P1137" s="50">
        <f t="shared" si="747"/>
        <v>12375</v>
      </c>
      <c r="Q1137" s="51">
        <f t="shared" si="745"/>
        <v>0.41249999999999998</v>
      </c>
      <c r="R1137" s="53"/>
      <c r="S1137" s="53">
        <v>0</v>
      </c>
      <c r="T1137" s="54">
        <f t="shared" si="748"/>
        <v>2</v>
      </c>
      <c r="U1137" s="54"/>
      <c r="V1137" s="53">
        <f t="shared" si="749"/>
        <v>0</v>
      </c>
      <c r="W1137" s="54"/>
    </row>
    <row r="1138" spans="1:23" x14ac:dyDescent="0.3">
      <c r="A1138" s="8" t="s">
        <v>374</v>
      </c>
      <c r="B1138" s="5" t="s">
        <v>375</v>
      </c>
      <c r="C1138" s="5" t="s">
        <v>2205</v>
      </c>
      <c r="D1138" s="5" t="s">
        <v>33</v>
      </c>
      <c r="E1138" s="5" t="s">
        <v>311</v>
      </c>
      <c r="F1138" s="5" t="s">
        <v>311</v>
      </c>
      <c r="G1138" s="46" t="s">
        <v>1901</v>
      </c>
      <c r="H1138" s="8"/>
      <c r="I1138" s="47" t="s">
        <v>1872</v>
      </c>
      <c r="J1138" s="48" t="s">
        <v>11</v>
      </c>
      <c r="K1138" s="5"/>
      <c r="L1138" s="50">
        <v>30000</v>
      </c>
      <c r="M1138" s="50">
        <v>47000</v>
      </c>
      <c r="N1138" s="51">
        <f t="shared" si="746"/>
        <v>1.5666666666666667</v>
      </c>
      <c r="O1138" s="51" t="str">
        <f t="shared" si="744"/>
        <v>120% equal &amp; above</v>
      </c>
      <c r="P1138" s="50">
        <f t="shared" si="747"/>
        <v>50357.142857142862</v>
      </c>
      <c r="Q1138" s="51">
        <f t="shared" si="745"/>
        <v>1.6785714285714288</v>
      </c>
      <c r="R1138" s="53"/>
      <c r="S1138" s="53">
        <v>0</v>
      </c>
      <c r="T1138" s="54">
        <f t="shared" si="748"/>
        <v>2</v>
      </c>
      <c r="U1138" s="54"/>
      <c r="V1138" s="53">
        <f t="shared" si="749"/>
        <v>0</v>
      </c>
      <c r="W1138" s="54"/>
    </row>
    <row r="1139" spans="1:23" x14ac:dyDescent="0.3">
      <c r="A1139" s="8" t="s">
        <v>776</v>
      </c>
      <c r="B1139" s="5" t="s">
        <v>777</v>
      </c>
      <c r="C1139" s="5" t="s">
        <v>2541</v>
      </c>
      <c r="D1139" s="5" t="s">
        <v>198</v>
      </c>
      <c r="E1139" s="5" t="s">
        <v>574</v>
      </c>
      <c r="F1139" s="5" t="s">
        <v>311</v>
      </c>
      <c r="G1139" s="46" t="s">
        <v>1962</v>
      </c>
      <c r="H1139" s="8"/>
      <c r="I1139" s="47" t="s">
        <v>1872</v>
      </c>
      <c r="J1139" s="48" t="s">
        <v>11</v>
      </c>
      <c r="K1139" s="5"/>
      <c r="L1139" s="50">
        <v>30000</v>
      </c>
      <c r="M1139" s="50">
        <v>15415</v>
      </c>
      <c r="N1139" s="51">
        <f t="shared" si="746"/>
        <v>0.51383333333333336</v>
      </c>
      <c r="O1139" s="51" t="str">
        <f t="shared" si="744"/>
        <v>&gt;=50%-&lt;80%</v>
      </c>
      <c r="P1139" s="50">
        <f t="shared" si="747"/>
        <v>16516.071428571431</v>
      </c>
      <c r="Q1139" s="51">
        <f t="shared" si="745"/>
        <v>0.55053571428571435</v>
      </c>
      <c r="R1139" s="53"/>
      <c r="S1139" s="53">
        <v>4050</v>
      </c>
      <c r="T1139" s="54">
        <f t="shared" si="748"/>
        <v>2</v>
      </c>
      <c r="U1139" s="54"/>
      <c r="V1139" s="53">
        <f t="shared" si="749"/>
        <v>4339.2857142857138</v>
      </c>
      <c r="W1139" s="54"/>
    </row>
    <row r="1140" spans="1:23" x14ac:dyDescent="0.3">
      <c r="A1140" s="8" t="s">
        <v>776</v>
      </c>
      <c r="B1140" s="5" t="s">
        <v>777</v>
      </c>
      <c r="C1140" s="5" t="s">
        <v>2242</v>
      </c>
      <c r="D1140" s="5" t="s">
        <v>160</v>
      </c>
      <c r="E1140" s="5" t="s">
        <v>574</v>
      </c>
      <c r="F1140" s="5" t="s">
        <v>311</v>
      </c>
      <c r="G1140" s="46" t="s">
        <v>1962</v>
      </c>
      <c r="H1140" s="8"/>
      <c r="I1140" s="47" t="s">
        <v>1872</v>
      </c>
      <c r="J1140" s="48" t="s">
        <v>11</v>
      </c>
      <c r="K1140" s="5"/>
      <c r="L1140" s="50">
        <v>30000</v>
      </c>
      <c r="M1140" s="50">
        <v>23000</v>
      </c>
      <c r="N1140" s="51">
        <f t="shared" si="746"/>
        <v>0.76666666666666672</v>
      </c>
      <c r="O1140" s="51" t="str">
        <f t="shared" si="744"/>
        <v>&gt;=50%-&lt;80%</v>
      </c>
      <c r="P1140" s="50">
        <f t="shared" si="747"/>
        <v>24642.857142857145</v>
      </c>
      <c r="Q1140" s="51">
        <f t="shared" si="745"/>
        <v>0.82142857142857151</v>
      </c>
      <c r="R1140" s="53"/>
      <c r="S1140" s="53">
        <v>7690</v>
      </c>
      <c r="T1140" s="54">
        <f t="shared" si="748"/>
        <v>2</v>
      </c>
      <c r="U1140" s="54"/>
      <c r="V1140" s="53">
        <f t="shared" si="749"/>
        <v>8239.2857142857156</v>
      </c>
      <c r="W1140" s="54"/>
    </row>
    <row r="1141" spans="1:23" x14ac:dyDescent="0.3">
      <c r="A1141" s="8" t="s">
        <v>776</v>
      </c>
      <c r="B1141" s="5" t="s">
        <v>777</v>
      </c>
      <c r="C1141" s="5" t="s">
        <v>2392</v>
      </c>
      <c r="D1141" s="5" t="s">
        <v>893</v>
      </c>
      <c r="E1141" s="5" t="s">
        <v>574</v>
      </c>
      <c r="F1141" s="5" t="s">
        <v>311</v>
      </c>
      <c r="G1141" s="46" t="s">
        <v>1943</v>
      </c>
      <c r="H1141" s="8"/>
      <c r="I1141" s="47" t="s">
        <v>1872</v>
      </c>
      <c r="J1141" s="48" t="s">
        <v>11</v>
      </c>
      <c r="K1141" s="5"/>
      <c r="L1141" s="50">
        <v>30000</v>
      </c>
      <c r="M1141" s="50">
        <v>18410</v>
      </c>
      <c r="N1141" s="51">
        <f t="shared" si="746"/>
        <v>0.61366666666666669</v>
      </c>
      <c r="O1141" s="51" t="str">
        <f t="shared" si="744"/>
        <v>&gt;=50%-&lt;80%</v>
      </c>
      <c r="P1141" s="50">
        <f t="shared" si="747"/>
        <v>19725</v>
      </c>
      <c r="Q1141" s="51">
        <f t="shared" si="745"/>
        <v>0.65749999999999997</v>
      </c>
      <c r="R1141" s="53"/>
      <c r="S1141" s="53">
        <v>0</v>
      </c>
      <c r="T1141" s="54">
        <f t="shared" si="748"/>
        <v>2</v>
      </c>
      <c r="U1141" s="54"/>
      <c r="V1141" s="53">
        <f t="shared" si="749"/>
        <v>0</v>
      </c>
      <c r="W1141" s="54"/>
    </row>
    <row r="1142" spans="1:23" x14ac:dyDescent="0.3">
      <c r="A1142" s="8" t="s">
        <v>776</v>
      </c>
      <c r="B1142" s="5" t="s">
        <v>777</v>
      </c>
      <c r="C1142" s="5" t="s">
        <v>2487</v>
      </c>
      <c r="D1142" s="5" t="s">
        <v>2488</v>
      </c>
      <c r="E1142" s="5" t="s">
        <v>574</v>
      </c>
      <c r="F1142" s="5" t="s">
        <v>311</v>
      </c>
      <c r="G1142" s="46" t="s">
        <v>1961</v>
      </c>
      <c r="H1142" s="8"/>
      <c r="I1142" s="47" t="s">
        <v>1872</v>
      </c>
      <c r="J1142" s="48" t="s">
        <v>11</v>
      </c>
      <c r="K1142" s="5"/>
      <c r="L1142" s="50">
        <v>30000</v>
      </c>
      <c r="M1142" s="50">
        <v>14530</v>
      </c>
      <c r="N1142" s="51">
        <f t="shared" si="746"/>
        <v>0.48433333333333334</v>
      </c>
      <c r="O1142" s="51" t="str">
        <f t="shared" si="744"/>
        <v>&gt;=20%-&lt;50%</v>
      </c>
      <c r="P1142" s="50">
        <f t="shared" si="747"/>
        <v>15567.857142857143</v>
      </c>
      <c r="Q1142" s="51">
        <f t="shared" si="745"/>
        <v>0.51892857142857141</v>
      </c>
      <c r="R1142" s="53"/>
      <c r="S1142" s="53">
        <v>0</v>
      </c>
      <c r="T1142" s="54">
        <f t="shared" si="748"/>
        <v>2</v>
      </c>
      <c r="U1142" s="54"/>
      <c r="V1142" s="53">
        <f t="shared" si="749"/>
        <v>0</v>
      </c>
      <c r="W1142" s="54"/>
    </row>
    <row r="1143" spans="1:23" x14ac:dyDescent="0.3">
      <c r="A1143" s="8" t="s">
        <v>776</v>
      </c>
      <c r="B1143" s="5" t="s">
        <v>777</v>
      </c>
      <c r="C1143" s="5" t="s">
        <v>2516</v>
      </c>
      <c r="D1143" s="5" t="s">
        <v>2517</v>
      </c>
      <c r="E1143" s="5" t="s">
        <v>574</v>
      </c>
      <c r="F1143" s="5" t="s">
        <v>311</v>
      </c>
      <c r="G1143" s="46" t="s">
        <v>1943</v>
      </c>
      <c r="H1143" s="8"/>
      <c r="I1143" s="47" t="s">
        <v>1872</v>
      </c>
      <c r="J1143" s="48" t="s">
        <v>11</v>
      </c>
      <c r="K1143" s="5"/>
      <c r="L1143" s="50">
        <v>30000</v>
      </c>
      <c r="M1143" s="50">
        <v>15690</v>
      </c>
      <c r="N1143" s="51">
        <f t="shared" si="746"/>
        <v>0.52300000000000002</v>
      </c>
      <c r="O1143" s="51" t="str">
        <f t="shared" si="744"/>
        <v>&gt;=50%-&lt;80%</v>
      </c>
      <c r="P1143" s="50">
        <f t="shared" si="747"/>
        <v>16810.714285714286</v>
      </c>
      <c r="Q1143" s="51">
        <f t="shared" si="745"/>
        <v>0.56035714285714289</v>
      </c>
      <c r="R1143" s="53"/>
      <c r="S1143" s="53">
        <v>0</v>
      </c>
      <c r="T1143" s="54">
        <f t="shared" si="748"/>
        <v>2</v>
      </c>
      <c r="U1143" s="54"/>
      <c r="V1143" s="53">
        <f t="shared" si="749"/>
        <v>0</v>
      </c>
      <c r="W1143" s="54"/>
    </row>
    <row r="1144" spans="1:23" x14ac:dyDescent="0.3">
      <c r="A1144" s="8" t="s">
        <v>374</v>
      </c>
      <c r="B1144" s="5" t="s">
        <v>375</v>
      </c>
      <c r="C1144" s="5" t="s">
        <v>2201</v>
      </c>
      <c r="D1144" s="5" t="s">
        <v>2202</v>
      </c>
      <c r="E1144" s="5" t="s">
        <v>311</v>
      </c>
      <c r="F1144" s="5" t="s">
        <v>311</v>
      </c>
      <c r="G1144" s="46" t="s">
        <v>1900</v>
      </c>
      <c r="H1144" s="8"/>
      <c r="I1144" s="47" t="s">
        <v>1872</v>
      </c>
      <c r="J1144" s="48" t="s">
        <v>11</v>
      </c>
      <c r="K1144" s="5"/>
      <c r="L1144" s="50">
        <v>30000</v>
      </c>
      <c r="M1144" s="50">
        <v>8930</v>
      </c>
      <c r="N1144" s="51">
        <f t="shared" si="746"/>
        <v>0.29766666666666669</v>
      </c>
      <c r="O1144" s="51" t="str">
        <f t="shared" si="744"/>
        <v>&gt;=20%-&lt;50%</v>
      </c>
      <c r="P1144" s="50">
        <f t="shared" si="747"/>
        <v>9567.8571428571431</v>
      </c>
      <c r="Q1144" s="51">
        <f t="shared" si="745"/>
        <v>0.31892857142857145</v>
      </c>
      <c r="R1144" s="53"/>
      <c r="S1144" s="53">
        <v>0</v>
      </c>
      <c r="T1144" s="54">
        <f t="shared" si="748"/>
        <v>2</v>
      </c>
      <c r="U1144" s="54"/>
      <c r="V1144" s="53">
        <f t="shared" si="749"/>
        <v>0</v>
      </c>
      <c r="W1144" s="54"/>
    </row>
    <row r="1145" spans="1:23" x14ac:dyDescent="0.3">
      <c r="A1145" s="8" t="s">
        <v>374</v>
      </c>
      <c r="B1145" s="5" t="s">
        <v>375</v>
      </c>
      <c r="C1145" s="5" t="s">
        <v>2682</v>
      </c>
      <c r="D1145" s="5" t="s">
        <v>2683</v>
      </c>
      <c r="E1145" s="5" t="s">
        <v>311</v>
      </c>
      <c r="F1145" s="5" t="s">
        <v>311</v>
      </c>
      <c r="G1145" s="46" t="s">
        <v>1901</v>
      </c>
      <c r="H1145" s="8"/>
      <c r="I1145" s="47" t="s">
        <v>1872</v>
      </c>
      <c r="J1145" s="48" t="s">
        <v>11</v>
      </c>
      <c r="K1145" s="5"/>
      <c r="L1145" s="50">
        <v>30000</v>
      </c>
      <c r="M1145" s="50">
        <v>31620</v>
      </c>
      <c r="N1145" s="51">
        <f t="shared" si="746"/>
        <v>1.054</v>
      </c>
      <c r="O1145" s="51" t="str">
        <f t="shared" si="744"/>
        <v>&gt;=100%- &lt;120%</v>
      </c>
      <c r="P1145" s="50">
        <f t="shared" si="747"/>
        <v>33878.571428571428</v>
      </c>
      <c r="Q1145" s="51">
        <f t="shared" si="745"/>
        <v>1.1292857142857142</v>
      </c>
      <c r="R1145" s="53"/>
      <c r="S1145" s="53">
        <v>24000</v>
      </c>
      <c r="T1145" s="54">
        <f t="shared" si="748"/>
        <v>2</v>
      </c>
      <c r="U1145" s="54"/>
      <c r="V1145" s="53">
        <f t="shared" si="749"/>
        <v>25714.285714285714</v>
      </c>
      <c r="W1145" s="54"/>
    </row>
    <row r="1146" spans="1:23" x14ac:dyDescent="0.3">
      <c r="A1146" s="8" t="s">
        <v>415</v>
      </c>
      <c r="B1146" s="5" t="s">
        <v>416</v>
      </c>
      <c r="C1146" s="5" t="s">
        <v>1564</v>
      </c>
      <c r="D1146" s="5" t="s">
        <v>57</v>
      </c>
      <c r="E1146" s="5" t="s">
        <v>310</v>
      </c>
      <c r="F1146" s="5" t="s">
        <v>311</v>
      </c>
      <c r="G1146" s="46" t="s">
        <v>1907</v>
      </c>
      <c r="H1146" s="8"/>
      <c r="I1146" s="47" t="s">
        <v>1872</v>
      </c>
      <c r="J1146" s="48" t="s">
        <v>11</v>
      </c>
      <c r="K1146" s="5"/>
      <c r="L1146" s="50">
        <v>30000</v>
      </c>
      <c r="M1146" s="50">
        <v>8960</v>
      </c>
      <c r="N1146" s="51">
        <f t="shared" si="746"/>
        <v>0.29866666666666669</v>
      </c>
      <c r="O1146" s="51" t="str">
        <f t="shared" si="744"/>
        <v>&gt;=20%-&lt;50%</v>
      </c>
      <c r="P1146" s="50">
        <f t="shared" si="747"/>
        <v>9600</v>
      </c>
      <c r="Q1146" s="51">
        <f t="shared" si="745"/>
        <v>0.32</v>
      </c>
      <c r="R1146" s="53"/>
      <c r="S1146" s="53">
        <v>0</v>
      </c>
      <c r="T1146" s="54">
        <f t="shared" si="748"/>
        <v>2</v>
      </c>
      <c r="U1146" s="54"/>
      <c r="V1146" s="53">
        <f t="shared" si="749"/>
        <v>0</v>
      </c>
      <c r="W1146" s="54"/>
    </row>
    <row r="1147" spans="1:23" x14ac:dyDescent="0.3">
      <c r="A1147" s="8" t="s">
        <v>680</v>
      </c>
      <c r="B1147" s="5" t="s">
        <v>681</v>
      </c>
      <c r="C1147" s="5" t="s">
        <v>2080</v>
      </c>
      <c r="D1147" s="5" t="s">
        <v>713</v>
      </c>
      <c r="E1147" s="5" t="s">
        <v>311</v>
      </c>
      <c r="F1147" s="5" t="s">
        <v>311</v>
      </c>
      <c r="G1147" s="46" t="s">
        <v>1935</v>
      </c>
      <c r="H1147" s="8"/>
      <c r="I1147" s="47" t="s">
        <v>1872</v>
      </c>
      <c r="J1147" s="48" t="s">
        <v>11</v>
      </c>
      <c r="K1147" s="5"/>
      <c r="L1147" s="50">
        <v>30000</v>
      </c>
      <c r="M1147" s="50">
        <v>5465</v>
      </c>
      <c r="N1147" s="51">
        <f t="shared" si="746"/>
        <v>0.18216666666666667</v>
      </c>
      <c r="O1147" s="51" t="str">
        <f t="shared" si="744"/>
        <v>&lt;20%</v>
      </c>
      <c r="P1147" s="50">
        <f t="shared" si="747"/>
        <v>5855.3571428571422</v>
      </c>
      <c r="Q1147" s="51">
        <f t="shared" si="745"/>
        <v>0.1951785714285714</v>
      </c>
      <c r="R1147" s="53"/>
      <c r="S1147" s="53">
        <v>0</v>
      </c>
      <c r="T1147" s="54">
        <f t="shared" si="748"/>
        <v>2</v>
      </c>
      <c r="U1147" s="54"/>
      <c r="V1147" s="53">
        <f t="shared" si="749"/>
        <v>0</v>
      </c>
      <c r="W1147" s="54"/>
    </row>
    <row r="1148" spans="1:23" x14ac:dyDescent="0.3">
      <c r="A1148" s="8" t="s">
        <v>770</v>
      </c>
      <c r="B1148" s="5" t="s">
        <v>771</v>
      </c>
      <c r="C1148" s="5" t="s">
        <v>2482</v>
      </c>
      <c r="D1148" s="5" t="s">
        <v>1973</v>
      </c>
      <c r="E1148" s="5" t="s">
        <v>574</v>
      </c>
      <c r="F1148" s="5" t="s">
        <v>311</v>
      </c>
      <c r="G1148" s="46" t="s">
        <v>1960</v>
      </c>
      <c r="H1148" s="8"/>
      <c r="I1148" s="47" t="s">
        <v>1872</v>
      </c>
      <c r="J1148" s="48" t="s">
        <v>11</v>
      </c>
      <c r="K1148" s="5"/>
      <c r="L1148" s="50">
        <v>30000</v>
      </c>
      <c r="M1148" s="50">
        <v>36910</v>
      </c>
      <c r="N1148" s="51">
        <f t="shared" ref="N1148:N1171" si="750">IFERROR(M1148/L1148,2)</f>
        <v>1.2303333333333333</v>
      </c>
      <c r="O1148" s="51" t="str">
        <f t="shared" ref="O1148:O1171" si="751">IF(N1148&gt;=120%, "120% equal &amp; above", IF(N1148&gt;=100%,"&gt;=100%- &lt;120%",IF(N1148&gt;=80%,"&gt;=80%-&lt;100%",IF(N1148&gt;=50%,"&gt;=50%-&lt;80%",IF(N1148&gt;=20%,"&gt;=20%-&lt;50%","&lt;20%")))))</f>
        <v>120% equal &amp; above</v>
      </c>
      <c r="P1148" s="50">
        <f t="shared" ref="P1148:P1171" si="752">M1148/$B$3*$B$2</f>
        <v>39546.428571428572</v>
      </c>
      <c r="Q1148" s="51">
        <f t="shared" ref="Q1148:Q1171" si="753">IFERROR(P1148/L1148,2)</f>
        <v>1.3182142857142858</v>
      </c>
      <c r="R1148" s="53"/>
      <c r="S1148" s="53">
        <v>7280</v>
      </c>
      <c r="T1148" s="54">
        <f t="shared" ref="T1148:T1171" si="754">IFERROR(S1148/R1148,2)</f>
        <v>2</v>
      </c>
      <c r="U1148" s="54"/>
      <c r="V1148" s="53">
        <f t="shared" ref="V1148:V1171" si="755">S1148/$B$3*$B$2</f>
        <v>7800</v>
      </c>
      <c r="W1148" s="54"/>
    </row>
    <row r="1149" spans="1:23" x14ac:dyDescent="0.3">
      <c r="A1149" s="8" t="s">
        <v>307</v>
      </c>
      <c r="B1149" s="5" t="s">
        <v>308</v>
      </c>
      <c r="C1149" s="5" t="s">
        <v>1997</v>
      </c>
      <c r="D1149" s="5" t="s">
        <v>1998</v>
      </c>
      <c r="E1149" s="5" t="s">
        <v>310</v>
      </c>
      <c r="F1149" s="5" t="s">
        <v>311</v>
      </c>
      <c r="G1149" s="46" t="s">
        <v>1895</v>
      </c>
      <c r="H1149" s="8"/>
      <c r="I1149" s="47" t="s">
        <v>1872</v>
      </c>
      <c r="J1149" s="48" t="s">
        <v>11</v>
      </c>
      <c r="K1149" s="5"/>
      <c r="L1149" s="50">
        <v>30000</v>
      </c>
      <c r="M1149" s="50">
        <v>23380</v>
      </c>
      <c r="N1149" s="51">
        <f t="shared" si="750"/>
        <v>0.77933333333333332</v>
      </c>
      <c r="O1149" s="51" t="str">
        <f t="shared" si="751"/>
        <v>&gt;=50%-&lt;80%</v>
      </c>
      <c r="P1149" s="50">
        <f t="shared" si="752"/>
        <v>25050</v>
      </c>
      <c r="Q1149" s="51">
        <f t="shared" si="753"/>
        <v>0.83499999999999996</v>
      </c>
      <c r="R1149" s="53"/>
      <c r="S1149" s="53">
        <v>0</v>
      </c>
      <c r="T1149" s="54">
        <f t="shared" si="754"/>
        <v>2</v>
      </c>
      <c r="U1149" s="54"/>
      <c r="V1149" s="53">
        <f t="shared" si="755"/>
        <v>0</v>
      </c>
      <c r="W1149" s="54"/>
    </row>
    <row r="1150" spans="1:23" x14ac:dyDescent="0.3">
      <c r="A1150" s="8" t="s">
        <v>415</v>
      </c>
      <c r="B1150" s="5" t="s">
        <v>416</v>
      </c>
      <c r="C1150" s="5" t="s">
        <v>2705</v>
      </c>
      <c r="D1150" s="5" t="s">
        <v>2706</v>
      </c>
      <c r="E1150" s="5" t="s">
        <v>310</v>
      </c>
      <c r="F1150" s="5" t="s">
        <v>311</v>
      </c>
      <c r="G1150" s="46" t="s">
        <v>1905</v>
      </c>
      <c r="H1150" s="8"/>
      <c r="I1150" s="47" t="s">
        <v>1872</v>
      </c>
      <c r="J1150" s="48" t="s">
        <v>11</v>
      </c>
      <c r="K1150" s="5"/>
      <c r="L1150" s="50">
        <v>30000</v>
      </c>
      <c r="M1150" s="50">
        <v>23695</v>
      </c>
      <c r="N1150" s="51">
        <f t="shared" si="750"/>
        <v>0.78983333333333339</v>
      </c>
      <c r="O1150" s="51" t="str">
        <f t="shared" si="751"/>
        <v>&gt;=50%-&lt;80%</v>
      </c>
      <c r="P1150" s="50">
        <f t="shared" si="752"/>
        <v>25387.5</v>
      </c>
      <c r="Q1150" s="51">
        <f t="shared" si="753"/>
        <v>0.84624999999999995</v>
      </c>
      <c r="R1150" s="53"/>
      <c r="S1150" s="53">
        <v>5855</v>
      </c>
      <c r="T1150" s="54">
        <f t="shared" si="754"/>
        <v>2</v>
      </c>
      <c r="U1150" s="54"/>
      <c r="V1150" s="53">
        <f t="shared" si="755"/>
        <v>6273.2142857142862</v>
      </c>
      <c r="W1150" s="54"/>
    </row>
    <row r="1151" spans="1:23" x14ac:dyDescent="0.3">
      <c r="A1151" s="8" t="s">
        <v>374</v>
      </c>
      <c r="B1151" s="5" t="s">
        <v>375</v>
      </c>
      <c r="C1151" s="5" t="s">
        <v>2718</v>
      </c>
      <c r="D1151" s="5" t="s">
        <v>2719</v>
      </c>
      <c r="E1151" s="5" t="s">
        <v>311</v>
      </c>
      <c r="F1151" s="5" t="s">
        <v>311</v>
      </c>
      <c r="G1151" s="46" t="s">
        <v>1936</v>
      </c>
      <c r="H1151" s="8"/>
      <c r="I1151" s="47" t="s">
        <v>1872</v>
      </c>
      <c r="J1151" s="48" t="s">
        <v>11</v>
      </c>
      <c r="K1151" s="5"/>
      <c r="L1151" s="50">
        <v>30000</v>
      </c>
      <c r="M1151" s="50">
        <v>40170</v>
      </c>
      <c r="N1151" s="51">
        <f t="shared" si="750"/>
        <v>1.339</v>
      </c>
      <c r="O1151" s="51" t="str">
        <f t="shared" si="751"/>
        <v>120% equal &amp; above</v>
      </c>
      <c r="P1151" s="50">
        <f t="shared" si="752"/>
        <v>43039.28571428571</v>
      </c>
      <c r="Q1151" s="51">
        <f t="shared" si="753"/>
        <v>1.4346428571428571</v>
      </c>
      <c r="R1151" s="53"/>
      <c r="S1151" s="53">
        <v>5940</v>
      </c>
      <c r="T1151" s="54">
        <f t="shared" si="754"/>
        <v>2</v>
      </c>
      <c r="U1151" s="54"/>
      <c r="V1151" s="53">
        <f t="shared" si="755"/>
        <v>6364.2857142857138</v>
      </c>
      <c r="W1151" s="54"/>
    </row>
    <row r="1152" spans="1:23" x14ac:dyDescent="0.3">
      <c r="A1152" s="8" t="s">
        <v>307</v>
      </c>
      <c r="B1152" s="5" t="s">
        <v>308</v>
      </c>
      <c r="C1152" s="5" t="s">
        <v>2674</v>
      </c>
      <c r="D1152" s="5" t="s">
        <v>2675</v>
      </c>
      <c r="E1152" s="5" t="s">
        <v>310</v>
      </c>
      <c r="F1152" s="5" t="s">
        <v>311</v>
      </c>
      <c r="G1152" s="46" t="s">
        <v>1894</v>
      </c>
      <c r="H1152" s="8"/>
      <c r="I1152" s="47" t="s">
        <v>1872</v>
      </c>
      <c r="J1152" s="48" t="s">
        <v>11</v>
      </c>
      <c r="K1152" s="5"/>
      <c r="L1152" s="50">
        <v>30000</v>
      </c>
      <c r="M1152" s="50">
        <v>36255</v>
      </c>
      <c r="N1152" s="51">
        <f t="shared" si="750"/>
        <v>1.2084999999999999</v>
      </c>
      <c r="O1152" s="51" t="str">
        <f t="shared" si="751"/>
        <v>120% equal &amp; above</v>
      </c>
      <c r="P1152" s="50">
        <f t="shared" si="752"/>
        <v>38844.642857142862</v>
      </c>
      <c r="Q1152" s="51">
        <f t="shared" si="753"/>
        <v>1.2948214285714288</v>
      </c>
      <c r="R1152" s="53"/>
      <c r="S1152" s="53">
        <v>4150</v>
      </c>
      <c r="T1152" s="54">
        <f t="shared" si="754"/>
        <v>2</v>
      </c>
      <c r="U1152" s="54"/>
      <c r="V1152" s="53">
        <f t="shared" si="755"/>
        <v>4446.4285714285716</v>
      </c>
      <c r="W1152" s="54"/>
    </row>
    <row r="1153" spans="1:23" x14ac:dyDescent="0.3">
      <c r="A1153" s="8" t="s">
        <v>680</v>
      </c>
      <c r="B1153" s="5" t="s">
        <v>681</v>
      </c>
      <c r="C1153" s="5" t="s">
        <v>1376</v>
      </c>
      <c r="D1153" s="5" t="s">
        <v>1377</v>
      </c>
      <c r="E1153" s="5" t="s">
        <v>311</v>
      </c>
      <c r="F1153" s="5" t="s">
        <v>311</v>
      </c>
      <c r="G1153" s="46" t="s">
        <v>1930</v>
      </c>
      <c r="H1153" s="8"/>
      <c r="I1153" s="47" t="s">
        <v>1872</v>
      </c>
      <c r="J1153" s="48" t="s">
        <v>11</v>
      </c>
      <c r="K1153" s="5"/>
      <c r="L1153" s="50">
        <v>30000</v>
      </c>
      <c r="M1153" s="50">
        <v>28650</v>
      </c>
      <c r="N1153" s="51">
        <f t="shared" si="750"/>
        <v>0.95499999999999996</v>
      </c>
      <c r="O1153" s="51" t="str">
        <f t="shared" si="751"/>
        <v>&gt;=80%-&lt;100%</v>
      </c>
      <c r="P1153" s="50">
        <f t="shared" si="752"/>
        <v>30696.428571428569</v>
      </c>
      <c r="Q1153" s="51">
        <f t="shared" si="753"/>
        <v>1.0232142857142856</v>
      </c>
      <c r="R1153" s="53"/>
      <c r="S1153" s="53">
        <v>26700</v>
      </c>
      <c r="T1153" s="54">
        <f t="shared" si="754"/>
        <v>2</v>
      </c>
      <c r="U1153" s="54"/>
      <c r="V1153" s="53">
        <f t="shared" si="755"/>
        <v>28607.142857142855</v>
      </c>
      <c r="W1153" s="54"/>
    </row>
    <row r="1154" spans="1:23" x14ac:dyDescent="0.3">
      <c r="A1154" s="8" t="s">
        <v>571</v>
      </c>
      <c r="B1154" s="5" t="s">
        <v>572</v>
      </c>
      <c r="C1154" s="5" t="s">
        <v>2046</v>
      </c>
      <c r="D1154" s="5" t="s">
        <v>2047</v>
      </c>
      <c r="E1154" s="5" t="s">
        <v>574</v>
      </c>
      <c r="F1154" s="5" t="s">
        <v>311</v>
      </c>
      <c r="G1154" s="46" t="s">
        <v>1887</v>
      </c>
      <c r="H1154" s="8"/>
      <c r="I1154" s="47" t="s">
        <v>1872</v>
      </c>
      <c r="J1154" s="48" t="s">
        <v>11</v>
      </c>
      <c r="K1154" s="5"/>
      <c r="L1154" s="50">
        <v>30000</v>
      </c>
      <c r="M1154" s="50">
        <v>26090</v>
      </c>
      <c r="N1154" s="51">
        <f t="shared" si="750"/>
        <v>0.8696666666666667</v>
      </c>
      <c r="O1154" s="51" t="str">
        <f t="shared" si="751"/>
        <v>&gt;=80%-&lt;100%</v>
      </c>
      <c r="P1154" s="50">
        <f t="shared" si="752"/>
        <v>27953.571428571431</v>
      </c>
      <c r="Q1154" s="51">
        <f t="shared" si="753"/>
        <v>0.93178571428571433</v>
      </c>
      <c r="R1154" s="53"/>
      <c r="S1154" s="53">
        <v>0</v>
      </c>
      <c r="T1154" s="54">
        <f t="shared" si="754"/>
        <v>2</v>
      </c>
      <c r="U1154" s="54"/>
      <c r="V1154" s="53">
        <f t="shared" si="755"/>
        <v>0</v>
      </c>
      <c r="W1154" s="54"/>
    </row>
    <row r="1155" spans="1:23" x14ac:dyDescent="0.3">
      <c r="A1155" s="8" t="s">
        <v>776</v>
      </c>
      <c r="B1155" s="5" t="s">
        <v>777</v>
      </c>
      <c r="C1155" s="5" t="s">
        <v>2385</v>
      </c>
      <c r="D1155" s="5" t="s">
        <v>2386</v>
      </c>
      <c r="E1155" s="5" t="s">
        <v>574</v>
      </c>
      <c r="F1155" s="5" t="s">
        <v>311</v>
      </c>
      <c r="G1155" s="46" t="s">
        <v>1943</v>
      </c>
      <c r="H1155" s="8"/>
      <c r="I1155" s="47" t="s">
        <v>1872</v>
      </c>
      <c r="J1155" s="48" t="s">
        <v>11</v>
      </c>
      <c r="K1155" s="5"/>
      <c r="L1155" s="50">
        <v>30000</v>
      </c>
      <c r="M1155" s="50">
        <v>13610</v>
      </c>
      <c r="N1155" s="51">
        <f t="shared" si="750"/>
        <v>0.45366666666666666</v>
      </c>
      <c r="O1155" s="51" t="str">
        <f t="shared" si="751"/>
        <v>&gt;=20%-&lt;50%</v>
      </c>
      <c r="P1155" s="50">
        <f t="shared" si="752"/>
        <v>14582.142857142857</v>
      </c>
      <c r="Q1155" s="51">
        <f t="shared" si="753"/>
        <v>0.48607142857142854</v>
      </c>
      <c r="R1155" s="53"/>
      <c r="S1155" s="53">
        <v>22900</v>
      </c>
      <c r="T1155" s="54">
        <f t="shared" si="754"/>
        <v>2</v>
      </c>
      <c r="U1155" s="54"/>
      <c r="V1155" s="53">
        <f t="shared" si="755"/>
        <v>24535.714285714286</v>
      </c>
      <c r="W1155" s="54"/>
    </row>
    <row r="1156" spans="1:23" x14ac:dyDescent="0.3">
      <c r="A1156" s="8" t="s">
        <v>776</v>
      </c>
      <c r="B1156" s="5" t="s">
        <v>777</v>
      </c>
      <c r="C1156" s="5" t="s">
        <v>2464</v>
      </c>
      <c r="D1156" s="5" t="s">
        <v>43</v>
      </c>
      <c r="E1156" s="5" t="s">
        <v>574</v>
      </c>
      <c r="F1156" s="5" t="s">
        <v>311</v>
      </c>
      <c r="G1156" s="46" t="s">
        <v>1942</v>
      </c>
      <c r="H1156" s="8"/>
      <c r="I1156" s="47" t="s">
        <v>1872</v>
      </c>
      <c r="J1156" s="48" t="s">
        <v>11</v>
      </c>
      <c r="K1156" s="5"/>
      <c r="L1156" s="50">
        <v>30000</v>
      </c>
      <c r="M1156" s="50">
        <v>6930</v>
      </c>
      <c r="N1156" s="51">
        <f t="shared" si="750"/>
        <v>0.23100000000000001</v>
      </c>
      <c r="O1156" s="51" t="str">
        <f t="shared" si="751"/>
        <v>&gt;=20%-&lt;50%</v>
      </c>
      <c r="P1156" s="50">
        <f t="shared" si="752"/>
        <v>7425</v>
      </c>
      <c r="Q1156" s="51">
        <f t="shared" si="753"/>
        <v>0.2475</v>
      </c>
      <c r="R1156" s="53"/>
      <c r="S1156" s="53">
        <v>0</v>
      </c>
      <c r="T1156" s="54">
        <f t="shared" si="754"/>
        <v>2</v>
      </c>
      <c r="U1156" s="54"/>
      <c r="V1156" s="53">
        <f t="shared" si="755"/>
        <v>0</v>
      </c>
      <c r="W1156" s="54"/>
    </row>
    <row r="1157" spans="1:23" x14ac:dyDescent="0.3">
      <c r="A1157" s="8" t="s">
        <v>571</v>
      </c>
      <c r="B1157" s="5" t="s">
        <v>572</v>
      </c>
      <c r="C1157" s="5" t="s">
        <v>2271</v>
      </c>
      <c r="D1157" s="5" t="s">
        <v>2764</v>
      </c>
      <c r="E1157" s="5" t="s">
        <v>574</v>
      </c>
      <c r="F1157" s="5" t="s">
        <v>311</v>
      </c>
      <c r="G1157" s="46" t="s">
        <v>1883</v>
      </c>
      <c r="H1157" s="8"/>
      <c r="I1157" s="47" t="s">
        <v>1872</v>
      </c>
      <c r="J1157" s="48" t="s">
        <v>11</v>
      </c>
      <c r="K1157" s="5"/>
      <c r="L1157" s="50">
        <v>30000</v>
      </c>
      <c r="M1157" s="50">
        <v>9920</v>
      </c>
      <c r="N1157" s="51">
        <f t="shared" si="750"/>
        <v>0.33066666666666666</v>
      </c>
      <c r="O1157" s="51" t="str">
        <f t="shared" si="751"/>
        <v>&gt;=20%-&lt;50%</v>
      </c>
      <c r="P1157" s="50">
        <f t="shared" si="752"/>
        <v>10628.571428571428</v>
      </c>
      <c r="Q1157" s="51">
        <f t="shared" si="753"/>
        <v>0.35428571428571426</v>
      </c>
      <c r="R1157" s="53"/>
      <c r="S1157" s="53">
        <v>0</v>
      </c>
      <c r="T1157" s="54">
        <f t="shared" si="754"/>
        <v>2</v>
      </c>
      <c r="U1157" s="54"/>
      <c r="V1157" s="53">
        <f t="shared" si="755"/>
        <v>0</v>
      </c>
      <c r="W1157" s="54"/>
    </row>
    <row r="1158" spans="1:23" x14ac:dyDescent="0.3">
      <c r="A1158" s="8" t="s">
        <v>374</v>
      </c>
      <c r="B1158" s="5" t="s">
        <v>375</v>
      </c>
      <c r="C1158" s="5" t="s">
        <v>2009</v>
      </c>
      <c r="D1158" s="5" t="s">
        <v>2010</v>
      </c>
      <c r="E1158" s="5" t="s">
        <v>311</v>
      </c>
      <c r="F1158" s="5" t="s">
        <v>311</v>
      </c>
      <c r="G1158" s="46" t="s">
        <v>1902</v>
      </c>
      <c r="H1158" s="8"/>
      <c r="I1158" s="47" t="s">
        <v>1872</v>
      </c>
      <c r="J1158" s="48" t="s">
        <v>11</v>
      </c>
      <c r="K1158" s="5"/>
      <c r="L1158" s="50">
        <v>30000</v>
      </c>
      <c r="M1158" s="50">
        <v>17335</v>
      </c>
      <c r="N1158" s="51">
        <f t="shared" si="750"/>
        <v>0.57783333333333331</v>
      </c>
      <c r="O1158" s="51" t="str">
        <f t="shared" si="751"/>
        <v>&gt;=50%-&lt;80%</v>
      </c>
      <c r="P1158" s="50">
        <f t="shared" si="752"/>
        <v>18573.214285714286</v>
      </c>
      <c r="Q1158" s="51">
        <f t="shared" si="753"/>
        <v>0.61910714285714286</v>
      </c>
      <c r="R1158" s="53"/>
      <c r="S1158" s="53">
        <v>19090</v>
      </c>
      <c r="T1158" s="54">
        <f t="shared" si="754"/>
        <v>2</v>
      </c>
      <c r="U1158" s="54"/>
      <c r="V1158" s="53">
        <f t="shared" si="755"/>
        <v>20453.571428571431</v>
      </c>
      <c r="W1158" s="54"/>
    </row>
    <row r="1159" spans="1:23" x14ac:dyDescent="0.3">
      <c r="A1159" s="8" t="s">
        <v>374</v>
      </c>
      <c r="B1159" s="5" t="s">
        <v>375</v>
      </c>
      <c r="C1159" s="5" t="s">
        <v>2506</v>
      </c>
      <c r="D1159" s="5" t="s">
        <v>64</v>
      </c>
      <c r="E1159" s="5" t="s">
        <v>311</v>
      </c>
      <c r="F1159" s="5" t="s">
        <v>311</v>
      </c>
      <c r="G1159" s="46" t="s">
        <v>1901</v>
      </c>
      <c r="H1159" s="8"/>
      <c r="I1159" s="47" t="s">
        <v>1872</v>
      </c>
      <c r="J1159" s="48" t="s">
        <v>11</v>
      </c>
      <c r="K1159" s="5"/>
      <c r="L1159" s="50">
        <v>30000</v>
      </c>
      <c r="M1159" s="50">
        <v>18715</v>
      </c>
      <c r="N1159" s="51">
        <f t="shared" si="750"/>
        <v>0.62383333333333335</v>
      </c>
      <c r="O1159" s="51" t="str">
        <f t="shared" si="751"/>
        <v>&gt;=50%-&lt;80%</v>
      </c>
      <c r="P1159" s="50">
        <f t="shared" si="752"/>
        <v>20051.785714285714</v>
      </c>
      <c r="Q1159" s="51">
        <f t="shared" si="753"/>
        <v>0.66839285714285712</v>
      </c>
      <c r="R1159" s="53"/>
      <c r="S1159" s="53">
        <v>0</v>
      </c>
      <c r="T1159" s="54">
        <f t="shared" si="754"/>
        <v>2</v>
      </c>
      <c r="U1159" s="54"/>
      <c r="V1159" s="53">
        <f t="shared" si="755"/>
        <v>0</v>
      </c>
      <c r="W1159" s="54"/>
    </row>
    <row r="1160" spans="1:23" x14ac:dyDescent="0.3">
      <c r="A1160" s="8" t="s">
        <v>685</v>
      </c>
      <c r="B1160" s="5" t="s">
        <v>686</v>
      </c>
      <c r="C1160" s="5" t="s">
        <v>2365</v>
      </c>
      <c r="D1160" s="5" t="s">
        <v>206</v>
      </c>
      <c r="E1160" s="5" t="s">
        <v>311</v>
      </c>
      <c r="F1160" s="5" t="s">
        <v>311</v>
      </c>
      <c r="G1160" s="46" t="s">
        <v>1884</v>
      </c>
      <c r="H1160" s="8"/>
      <c r="I1160" s="47" t="s">
        <v>1872</v>
      </c>
      <c r="J1160" s="48" t="s">
        <v>11</v>
      </c>
      <c r="K1160" s="5"/>
      <c r="L1160" s="50">
        <v>30000</v>
      </c>
      <c r="M1160" s="50">
        <v>27700</v>
      </c>
      <c r="N1160" s="51">
        <f t="shared" si="750"/>
        <v>0.92333333333333334</v>
      </c>
      <c r="O1160" s="51" t="str">
        <f t="shared" si="751"/>
        <v>&gt;=80%-&lt;100%</v>
      </c>
      <c r="P1160" s="50">
        <f t="shared" si="752"/>
        <v>29678.571428571431</v>
      </c>
      <c r="Q1160" s="51">
        <f t="shared" si="753"/>
        <v>0.98928571428571432</v>
      </c>
      <c r="R1160" s="53"/>
      <c r="S1160" s="53">
        <v>0</v>
      </c>
      <c r="T1160" s="54">
        <f t="shared" si="754"/>
        <v>2</v>
      </c>
      <c r="U1160" s="54"/>
      <c r="V1160" s="53">
        <f t="shared" si="755"/>
        <v>0</v>
      </c>
      <c r="W1160" s="54"/>
    </row>
    <row r="1161" spans="1:23" x14ac:dyDescent="0.3">
      <c r="A1161" s="8" t="s">
        <v>307</v>
      </c>
      <c r="B1161" s="5" t="s">
        <v>308</v>
      </c>
      <c r="C1161" s="5" t="s">
        <v>1987</v>
      </c>
      <c r="D1161" s="5" t="s">
        <v>135</v>
      </c>
      <c r="E1161" s="5" t="s">
        <v>310</v>
      </c>
      <c r="F1161" s="5" t="s">
        <v>311</v>
      </c>
      <c r="G1161" s="46" t="s">
        <v>1892</v>
      </c>
      <c r="H1161" s="8"/>
      <c r="I1161" s="47" t="s">
        <v>1872</v>
      </c>
      <c r="J1161" s="48" t="s">
        <v>11</v>
      </c>
      <c r="K1161" s="5"/>
      <c r="L1161" s="50">
        <v>30000</v>
      </c>
      <c r="M1161" s="50">
        <v>31470</v>
      </c>
      <c r="N1161" s="51">
        <f t="shared" si="750"/>
        <v>1.0489999999999999</v>
      </c>
      <c r="O1161" s="51" t="str">
        <f t="shared" si="751"/>
        <v>&gt;=100%- &lt;120%</v>
      </c>
      <c r="P1161" s="50">
        <f t="shared" si="752"/>
        <v>33717.857142857138</v>
      </c>
      <c r="Q1161" s="51">
        <f t="shared" si="753"/>
        <v>1.1239285714285712</v>
      </c>
      <c r="R1161" s="53"/>
      <c r="S1161" s="53">
        <v>0</v>
      </c>
      <c r="T1161" s="54">
        <f t="shared" si="754"/>
        <v>2</v>
      </c>
      <c r="U1161" s="54"/>
      <c r="V1161" s="53">
        <f t="shared" si="755"/>
        <v>0</v>
      </c>
      <c r="W1161" s="54"/>
    </row>
    <row r="1162" spans="1:23" x14ac:dyDescent="0.3">
      <c r="A1162" s="8" t="s">
        <v>680</v>
      </c>
      <c r="B1162" s="5" t="s">
        <v>681</v>
      </c>
      <c r="C1162" s="5" t="s">
        <v>919</v>
      </c>
      <c r="D1162" s="5" t="s">
        <v>920</v>
      </c>
      <c r="E1162" s="5" t="s">
        <v>311</v>
      </c>
      <c r="F1162" s="5" t="s">
        <v>311</v>
      </c>
      <c r="G1162" s="46" t="s">
        <v>1935</v>
      </c>
      <c r="H1162" s="8"/>
      <c r="I1162" s="47" t="s">
        <v>1872</v>
      </c>
      <c r="J1162" s="48" t="s">
        <v>11</v>
      </c>
      <c r="K1162" s="5"/>
      <c r="L1162" s="50">
        <v>30000</v>
      </c>
      <c r="M1162" s="50">
        <v>27650</v>
      </c>
      <c r="N1162" s="51">
        <f t="shared" si="750"/>
        <v>0.92166666666666663</v>
      </c>
      <c r="O1162" s="51" t="str">
        <f t="shared" si="751"/>
        <v>&gt;=80%-&lt;100%</v>
      </c>
      <c r="P1162" s="50">
        <f t="shared" si="752"/>
        <v>29625</v>
      </c>
      <c r="Q1162" s="51">
        <f t="shared" si="753"/>
        <v>0.98750000000000004</v>
      </c>
      <c r="R1162" s="53"/>
      <c r="S1162" s="53">
        <v>0</v>
      </c>
      <c r="T1162" s="54">
        <f t="shared" si="754"/>
        <v>2</v>
      </c>
      <c r="U1162" s="54"/>
      <c r="V1162" s="53">
        <f t="shared" si="755"/>
        <v>0</v>
      </c>
      <c r="W1162" s="54"/>
    </row>
    <row r="1163" spans="1:23" x14ac:dyDescent="0.3">
      <c r="A1163" s="8" t="s">
        <v>428</v>
      </c>
      <c r="B1163" s="5" t="s">
        <v>429</v>
      </c>
      <c r="C1163" s="5" t="s">
        <v>1221</v>
      </c>
      <c r="D1163" s="5" t="s">
        <v>1222</v>
      </c>
      <c r="E1163" s="5" t="s">
        <v>310</v>
      </c>
      <c r="F1163" s="5" t="s">
        <v>311</v>
      </c>
      <c r="G1163" s="46" t="s">
        <v>1959</v>
      </c>
      <c r="H1163" s="8"/>
      <c r="I1163" s="47" t="s">
        <v>1872</v>
      </c>
      <c r="J1163" s="48" t="s">
        <v>11</v>
      </c>
      <c r="K1163" s="5"/>
      <c r="L1163" s="50">
        <v>30000</v>
      </c>
      <c r="M1163" s="50">
        <v>39675</v>
      </c>
      <c r="N1163" s="51">
        <f t="shared" si="750"/>
        <v>1.3225</v>
      </c>
      <c r="O1163" s="51" t="str">
        <f t="shared" si="751"/>
        <v>120% equal &amp; above</v>
      </c>
      <c r="P1163" s="50">
        <f t="shared" si="752"/>
        <v>42508.928571428572</v>
      </c>
      <c r="Q1163" s="51">
        <f t="shared" si="753"/>
        <v>1.4169642857142857</v>
      </c>
      <c r="R1163" s="53"/>
      <c r="S1163" s="53">
        <v>0</v>
      </c>
      <c r="T1163" s="54">
        <f t="shared" si="754"/>
        <v>2</v>
      </c>
      <c r="U1163" s="54"/>
      <c r="V1163" s="53">
        <f t="shared" si="755"/>
        <v>0</v>
      </c>
      <c r="W1163" s="54"/>
    </row>
    <row r="1164" spans="1:23" x14ac:dyDescent="0.3">
      <c r="A1164" s="8" t="s">
        <v>374</v>
      </c>
      <c r="B1164" s="5" t="s">
        <v>375</v>
      </c>
      <c r="C1164" s="5" t="s">
        <v>2005</v>
      </c>
      <c r="D1164" s="5" t="s">
        <v>2006</v>
      </c>
      <c r="E1164" s="5" t="s">
        <v>311</v>
      </c>
      <c r="F1164" s="5" t="s">
        <v>311</v>
      </c>
      <c r="G1164" s="46" t="s">
        <v>1900</v>
      </c>
      <c r="H1164" s="8"/>
      <c r="I1164" s="47" t="s">
        <v>1872</v>
      </c>
      <c r="J1164" s="48" t="s">
        <v>11</v>
      </c>
      <c r="K1164" s="5"/>
      <c r="L1164" s="50">
        <v>30000</v>
      </c>
      <c r="M1164" s="50">
        <v>28680</v>
      </c>
      <c r="N1164" s="51">
        <f t="shared" si="750"/>
        <v>0.95599999999999996</v>
      </c>
      <c r="O1164" s="51" t="str">
        <f t="shared" si="751"/>
        <v>&gt;=80%-&lt;100%</v>
      </c>
      <c r="P1164" s="50">
        <f t="shared" si="752"/>
        <v>30728.571428571428</v>
      </c>
      <c r="Q1164" s="51">
        <f t="shared" si="753"/>
        <v>1.0242857142857142</v>
      </c>
      <c r="R1164" s="53"/>
      <c r="S1164" s="53">
        <v>0</v>
      </c>
      <c r="T1164" s="54">
        <f t="shared" si="754"/>
        <v>2</v>
      </c>
      <c r="U1164" s="54"/>
      <c r="V1164" s="53">
        <f t="shared" si="755"/>
        <v>0</v>
      </c>
      <c r="W1164" s="54"/>
    </row>
    <row r="1165" spans="1:23" x14ac:dyDescent="0.3">
      <c r="A1165" s="8" t="s">
        <v>374</v>
      </c>
      <c r="B1165" s="5" t="s">
        <v>375</v>
      </c>
      <c r="C1165" s="5" t="s">
        <v>2013</v>
      </c>
      <c r="D1165" s="5" t="s">
        <v>2014</v>
      </c>
      <c r="E1165" s="5" t="s">
        <v>311</v>
      </c>
      <c r="F1165" s="5" t="s">
        <v>311</v>
      </c>
      <c r="G1165" s="46" t="s">
        <v>1901</v>
      </c>
      <c r="H1165" s="8"/>
      <c r="I1165" s="47" t="s">
        <v>1872</v>
      </c>
      <c r="J1165" s="48" t="s">
        <v>11</v>
      </c>
      <c r="K1165" s="5"/>
      <c r="L1165" s="50">
        <v>30000</v>
      </c>
      <c r="M1165" s="50">
        <v>25930</v>
      </c>
      <c r="N1165" s="51">
        <f t="shared" si="750"/>
        <v>0.86433333333333329</v>
      </c>
      <c r="O1165" s="51" t="str">
        <f t="shared" si="751"/>
        <v>&gt;=80%-&lt;100%</v>
      </c>
      <c r="P1165" s="50">
        <f t="shared" si="752"/>
        <v>27782.142857142855</v>
      </c>
      <c r="Q1165" s="51">
        <f t="shared" si="753"/>
        <v>0.92607142857142855</v>
      </c>
      <c r="R1165" s="53"/>
      <c r="S1165" s="53">
        <v>0</v>
      </c>
      <c r="T1165" s="54">
        <f t="shared" si="754"/>
        <v>2</v>
      </c>
      <c r="U1165" s="54"/>
      <c r="V1165" s="53">
        <f t="shared" si="755"/>
        <v>0</v>
      </c>
      <c r="W1165" s="54"/>
    </row>
    <row r="1166" spans="1:23" x14ac:dyDescent="0.3">
      <c r="A1166" s="8" t="s">
        <v>428</v>
      </c>
      <c r="B1166" s="5" t="s">
        <v>429</v>
      </c>
      <c r="C1166" s="5" t="s">
        <v>954</v>
      </c>
      <c r="D1166" s="5" t="s">
        <v>955</v>
      </c>
      <c r="E1166" s="5" t="s">
        <v>310</v>
      </c>
      <c r="F1166" s="5" t="s">
        <v>311</v>
      </c>
      <c r="G1166" s="46" t="s">
        <v>1959</v>
      </c>
      <c r="H1166" s="8"/>
      <c r="I1166" s="47" t="s">
        <v>1872</v>
      </c>
      <c r="J1166" s="48" t="s">
        <v>11</v>
      </c>
      <c r="K1166" s="5"/>
      <c r="L1166" s="50">
        <v>30000</v>
      </c>
      <c r="M1166" s="50">
        <v>5065</v>
      </c>
      <c r="N1166" s="51">
        <f t="shared" si="750"/>
        <v>0.16883333333333334</v>
      </c>
      <c r="O1166" s="51" t="str">
        <f t="shared" si="751"/>
        <v>&lt;20%</v>
      </c>
      <c r="P1166" s="50">
        <f t="shared" si="752"/>
        <v>5426.7857142857138</v>
      </c>
      <c r="Q1166" s="51">
        <f t="shared" si="753"/>
        <v>0.18089285714285713</v>
      </c>
      <c r="R1166" s="53"/>
      <c r="S1166" s="53">
        <v>0</v>
      </c>
      <c r="T1166" s="54">
        <f t="shared" si="754"/>
        <v>2</v>
      </c>
      <c r="U1166" s="54"/>
      <c r="V1166" s="53">
        <f t="shared" si="755"/>
        <v>0</v>
      </c>
      <c r="W1166" s="54"/>
    </row>
    <row r="1167" spans="1:23" x14ac:dyDescent="0.3">
      <c r="A1167" s="8" t="s">
        <v>374</v>
      </c>
      <c r="B1167" s="5" t="s">
        <v>375</v>
      </c>
      <c r="C1167" s="5" t="s">
        <v>2446</v>
      </c>
      <c r="D1167" s="5" t="s">
        <v>2447</v>
      </c>
      <c r="E1167" s="5" t="s">
        <v>311</v>
      </c>
      <c r="F1167" s="5" t="s">
        <v>311</v>
      </c>
      <c r="G1167" s="46" t="s">
        <v>1901</v>
      </c>
      <c r="H1167" s="8"/>
      <c r="I1167" s="47" t="s">
        <v>1872</v>
      </c>
      <c r="J1167" s="48" t="s">
        <v>11</v>
      </c>
      <c r="K1167" s="5"/>
      <c r="L1167" s="50">
        <v>30000</v>
      </c>
      <c r="M1167" s="50">
        <v>19215</v>
      </c>
      <c r="N1167" s="51">
        <f t="shared" si="750"/>
        <v>0.64049999999999996</v>
      </c>
      <c r="O1167" s="51" t="str">
        <f t="shared" si="751"/>
        <v>&gt;=50%-&lt;80%</v>
      </c>
      <c r="P1167" s="50">
        <f t="shared" si="752"/>
        <v>20587.5</v>
      </c>
      <c r="Q1167" s="51">
        <f t="shared" si="753"/>
        <v>0.68625000000000003</v>
      </c>
      <c r="R1167" s="53"/>
      <c r="S1167" s="53">
        <v>6470</v>
      </c>
      <c r="T1167" s="54">
        <f t="shared" si="754"/>
        <v>2</v>
      </c>
      <c r="U1167" s="54"/>
      <c r="V1167" s="53">
        <f t="shared" si="755"/>
        <v>6932.1428571428578</v>
      </c>
      <c r="W1167" s="54"/>
    </row>
    <row r="1168" spans="1:23" x14ac:dyDescent="0.3">
      <c r="A1168" s="8" t="s">
        <v>685</v>
      </c>
      <c r="B1168" s="5" t="s">
        <v>686</v>
      </c>
      <c r="C1168" s="5" t="s">
        <v>2085</v>
      </c>
      <c r="D1168" s="5" t="s">
        <v>2086</v>
      </c>
      <c r="E1168" s="5" t="s">
        <v>311</v>
      </c>
      <c r="F1168" s="5" t="s">
        <v>311</v>
      </c>
      <c r="G1168" s="46" t="s">
        <v>1932</v>
      </c>
      <c r="H1168" s="8"/>
      <c r="I1168" s="47" t="s">
        <v>1872</v>
      </c>
      <c r="J1168" s="48" t="s">
        <v>11</v>
      </c>
      <c r="K1168" s="5"/>
      <c r="L1168" s="50">
        <v>30000</v>
      </c>
      <c r="M1168" s="50">
        <v>25200</v>
      </c>
      <c r="N1168" s="51">
        <f t="shared" si="750"/>
        <v>0.84</v>
      </c>
      <c r="O1168" s="51" t="str">
        <f t="shared" si="751"/>
        <v>&gt;=80%-&lt;100%</v>
      </c>
      <c r="P1168" s="50">
        <f t="shared" si="752"/>
        <v>27000</v>
      </c>
      <c r="Q1168" s="51">
        <f t="shared" si="753"/>
        <v>0.9</v>
      </c>
      <c r="R1168" s="53"/>
      <c r="S1168" s="53">
        <v>4150</v>
      </c>
      <c r="T1168" s="54">
        <f t="shared" si="754"/>
        <v>2</v>
      </c>
      <c r="U1168" s="54"/>
      <c r="V1168" s="53">
        <f t="shared" si="755"/>
        <v>4446.4285714285716</v>
      </c>
      <c r="W1168" s="54"/>
    </row>
    <row r="1169" spans="1:23" x14ac:dyDescent="0.3">
      <c r="A1169" s="8" t="s">
        <v>680</v>
      </c>
      <c r="B1169" s="5" t="s">
        <v>681</v>
      </c>
      <c r="C1169" s="5" t="s">
        <v>2083</v>
      </c>
      <c r="D1169" s="5" t="s">
        <v>166</v>
      </c>
      <c r="E1169" s="5" t="s">
        <v>311</v>
      </c>
      <c r="F1169" s="5" t="s">
        <v>311</v>
      </c>
      <c r="G1169" s="46" t="s">
        <v>1931</v>
      </c>
      <c r="H1169" s="8"/>
      <c r="I1169" s="47" t="s">
        <v>1872</v>
      </c>
      <c r="J1169" s="48" t="s">
        <v>11</v>
      </c>
      <c r="K1169" s="5"/>
      <c r="L1169" s="50">
        <v>30000</v>
      </c>
      <c r="M1169" s="50">
        <v>10720</v>
      </c>
      <c r="N1169" s="51">
        <f t="shared" si="750"/>
        <v>0.35733333333333334</v>
      </c>
      <c r="O1169" s="51" t="str">
        <f t="shared" si="751"/>
        <v>&gt;=20%-&lt;50%</v>
      </c>
      <c r="P1169" s="50">
        <f t="shared" si="752"/>
        <v>11485.714285714284</v>
      </c>
      <c r="Q1169" s="51">
        <f t="shared" si="753"/>
        <v>0.38285714285714284</v>
      </c>
      <c r="R1169" s="53"/>
      <c r="S1169" s="53">
        <v>0</v>
      </c>
      <c r="T1169" s="54">
        <f t="shared" si="754"/>
        <v>2</v>
      </c>
      <c r="U1169" s="54"/>
      <c r="V1169" s="53">
        <f t="shared" si="755"/>
        <v>0</v>
      </c>
      <c r="W1169" s="54"/>
    </row>
    <row r="1170" spans="1:23" x14ac:dyDescent="0.3">
      <c r="A1170" s="8" t="s">
        <v>680</v>
      </c>
      <c r="B1170" s="5" t="s">
        <v>681</v>
      </c>
      <c r="C1170" s="5" t="s">
        <v>2220</v>
      </c>
      <c r="D1170" s="5" t="s">
        <v>2221</v>
      </c>
      <c r="E1170" s="5" t="s">
        <v>311</v>
      </c>
      <c r="F1170" s="5" t="s">
        <v>311</v>
      </c>
      <c r="G1170" s="46" t="s">
        <v>1931</v>
      </c>
      <c r="H1170" s="8"/>
      <c r="I1170" s="47" t="s">
        <v>1872</v>
      </c>
      <c r="J1170" s="48" t="s">
        <v>11</v>
      </c>
      <c r="K1170" s="5"/>
      <c r="L1170" s="50">
        <v>30000</v>
      </c>
      <c r="M1170" s="50">
        <v>3060</v>
      </c>
      <c r="N1170" s="51">
        <f t="shared" si="750"/>
        <v>0.10199999999999999</v>
      </c>
      <c r="O1170" s="51" t="str">
        <f t="shared" si="751"/>
        <v>&lt;20%</v>
      </c>
      <c r="P1170" s="50">
        <f t="shared" si="752"/>
        <v>3278.5714285714289</v>
      </c>
      <c r="Q1170" s="51">
        <f t="shared" si="753"/>
        <v>0.10928571428571429</v>
      </c>
      <c r="R1170" s="53"/>
      <c r="S1170" s="53">
        <v>0</v>
      </c>
      <c r="T1170" s="54">
        <f t="shared" si="754"/>
        <v>2</v>
      </c>
      <c r="U1170" s="54"/>
      <c r="V1170" s="53">
        <f t="shared" si="755"/>
        <v>0</v>
      </c>
      <c r="W1170" s="54"/>
    </row>
    <row r="1171" spans="1:23" x14ac:dyDescent="0.3">
      <c r="A1171" s="8" t="s">
        <v>415</v>
      </c>
      <c r="B1171" s="5" t="s">
        <v>416</v>
      </c>
      <c r="C1171" s="5" t="s">
        <v>2704</v>
      </c>
      <c r="D1171" s="5" t="s">
        <v>250</v>
      </c>
      <c r="E1171" s="5" t="s">
        <v>310</v>
      </c>
      <c r="F1171" s="5" t="s">
        <v>311</v>
      </c>
      <c r="G1171" s="46" t="s">
        <v>1907</v>
      </c>
      <c r="H1171" s="8"/>
      <c r="I1171" s="47" t="s">
        <v>1872</v>
      </c>
      <c r="J1171" s="48" t="s">
        <v>11</v>
      </c>
      <c r="K1171" s="5"/>
      <c r="L1171" s="50">
        <v>30000</v>
      </c>
      <c r="M1171" s="50">
        <v>30170</v>
      </c>
      <c r="N1171" s="51">
        <f t="shared" si="750"/>
        <v>1.0056666666666667</v>
      </c>
      <c r="O1171" s="51" t="str">
        <f t="shared" si="751"/>
        <v>&gt;=100%- &lt;120%</v>
      </c>
      <c r="P1171" s="50">
        <f t="shared" si="752"/>
        <v>32325</v>
      </c>
      <c r="Q1171" s="51">
        <f t="shared" si="753"/>
        <v>1.0774999999999999</v>
      </c>
      <c r="R1171" s="53"/>
      <c r="S1171" s="53">
        <v>0</v>
      </c>
      <c r="T1171" s="54">
        <f t="shared" si="754"/>
        <v>2</v>
      </c>
      <c r="U1171" s="54"/>
      <c r="V1171" s="53">
        <f t="shared" si="755"/>
        <v>0</v>
      </c>
      <c r="W1171" s="54"/>
    </row>
    <row r="1172" spans="1:23" x14ac:dyDescent="0.3">
      <c r="A1172" s="8" t="s">
        <v>374</v>
      </c>
      <c r="B1172" s="5" t="s">
        <v>375</v>
      </c>
      <c r="C1172" s="5" t="s">
        <v>2097</v>
      </c>
      <c r="D1172" s="5" t="s">
        <v>2098</v>
      </c>
      <c r="E1172" s="5" t="s">
        <v>311</v>
      </c>
      <c r="F1172" s="5" t="s">
        <v>311</v>
      </c>
      <c r="G1172" s="46" t="s">
        <v>1937</v>
      </c>
      <c r="H1172" s="8"/>
      <c r="I1172" s="47" t="s">
        <v>1872</v>
      </c>
      <c r="J1172" s="48" t="s">
        <v>11</v>
      </c>
      <c r="K1172" s="5"/>
      <c r="L1172" s="50">
        <v>30000</v>
      </c>
      <c r="M1172" s="50">
        <v>69660</v>
      </c>
      <c r="N1172" s="51">
        <f t="shared" ref="N1172:N1187" si="756">IFERROR(M1172/L1172,2)</f>
        <v>2.3220000000000001</v>
      </c>
      <c r="O1172" s="51" t="str">
        <f t="shared" ref="O1172:O1187" si="757">IF(N1172&gt;=120%, "120% equal &amp; above", IF(N1172&gt;=100%,"&gt;=100%- &lt;120%",IF(N1172&gt;=80%,"&gt;=80%-&lt;100%",IF(N1172&gt;=50%,"&gt;=50%-&lt;80%",IF(N1172&gt;=20%,"&gt;=20%-&lt;50%","&lt;20%")))))</f>
        <v>120% equal &amp; above</v>
      </c>
      <c r="P1172" s="50">
        <f t="shared" ref="P1172:P1187" si="758">M1172/$B$3*$B$2</f>
        <v>74635.714285714275</v>
      </c>
      <c r="Q1172" s="51">
        <f t="shared" ref="Q1172:Q1187" si="759">IFERROR(P1172/L1172,2)</f>
        <v>2.4878571428571425</v>
      </c>
      <c r="R1172" s="53"/>
      <c r="S1172" s="53">
        <v>0</v>
      </c>
      <c r="T1172" s="54">
        <f t="shared" ref="T1172:T1187" si="760">IFERROR(S1172/R1172,2)</f>
        <v>2</v>
      </c>
      <c r="U1172" s="54"/>
      <c r="V1172" s="53">
        <f t="shared" ref="V1172:V1187" si="761">S1172/$B$3*$B$2</f>
        <v>0</v>
      </c>
      <c r="W1172" s="54"/>
    </row>
    <row r="1173" spans="1:23" x14ac:dyDescent="0.3">
      <c r="A1173" s="8" t="s">
        <v>374</v>
      </c>
      <c r="B1173" s="5" t="s">
        <v>375</v>
      </c>
      <c r="C1173" s="5" t="s">
        <v>2533</v>
      </c>
      <c r="D1173" s="5" t="s">
        <v>2534</v>
      </c>
      <c r="E1173" s="5" t="s">
        <v>311</v>
      </c>
      <c r="F1173" s="5" t="s">
        <v>311</v>
      </c>
      <c r="G1173" s="46" t="s">
        <v>1901</v>
      </c>
      <c r="H1173" s="8"/>
      <c r="I1173" s="47" t="s">
        <v>1872</v>
      </c>
      <c r="J1173" s="48" t="s">
        <v>11</v>
      </c>
      <c r="K1173" s="5"/>
      <c r="L1173" s="50">
        <v>30000</v>
      </c>
      <c r="M1173" s="50">
        <v>23435</v>
      </c>
      <c r="N1173" s="51">
        <f t="shared" si="756"/>
        <v>0.78116666666666668</v>
      </c>
      <c r="O1173" s="51" t="str">
        <f t="shared" si="757"/>
        <v>&gt;=50%-&lt;80%</v>
      </c>
      <c r="P1173" s="50">
        <f t="shared" si="758"/>
        <v>25108.928571428569</v>
      </c>
      <c r="Q1173" s="51">
        <f t="shared" si="759"/>
        <v>0.83696428571428561</v>
      </c>
      <c r="R1173" s="53"/>
      <c r="S1173" s="53">
        <v>0</v>
      </c>
      <c r="T1173" s="54">
        <f t="shared" si="760"/>
        <v>2</v>
      </c>
      <c r="U1173" s="54"/>
      <c r="V1173" s="53">
        <f t="shared" si="761"/>
        <v>0</v>
      </c>
      <c r="W1173" s="54"/>
    </row>
    <row r="1174" spans="1:23" x14ac:dyDescent="0.3">
      <c r="A1174" s="8" t="s">
        <v>770</v>
      </c>
      <c r="B1174" s="5" t="s">
        <v>771</v>
      </c>
      <c r="C1174" s="5" t="s">
        <v>2670</v>
      </c>
      <c r="D1174" s="5" t="s">
        <v>2671</v>
      </c>
      <c r="E1174" s="5" t="s">
        <v>574</v>
      </c>
      <c r="F1174" s="5" t="s">
        <v>311</v>
      </c>
      <c r="G1174" s="46" t="s">
        <v>1965</v>
      </c>
      <c r="H1174" s="8"/>
      <c r="I1174" s="47" t="s">
        <v>1872</v>
      </c>
      <c r="J1174" s="48" t="s">
        <v>11</v>
      </c>
      <c r="K1174" s="5"/>
      <c r="L1174" s="50">
        <v>30000</v>
      </c>
      <c r="M1174" s="50">
        <v>7010</v>
      </c>
      <c r="N1174" s="51">
        <f t="shared" si="756"/>
        <v>0.23366666666666666</v>
      </c>
      <c r="O1174" s="51" t="str">
        <f t="shared" si="757"/>
        <v>&gt;=20%-&lt;50%</v>
      </c>
      <c r="P1174" s="50">
        <f t="shared" si="758"/>
        <v>7510.7142857142862</v>
      </c>
      <c r="Q1174" s="51">
        <f t="shared" si="759"/>
        <v>0.25035714285714289</v>
      </c>
      <c r="R1174" s="53"/>
      <c r="S1174" s="53">
        <v>0</v>
      </c>
      <c r="T1174" s="54">
        <f t="shared" si="760"/>
        <v>2</v>
      </c>
      <c r="U1174" s="54"/>
      <c r="V1174" s="53">
        <f t="shared" si="761"/>
        <v>0</v>
      </c>
      <c r="W1174" s="54"/>
    </row>
    <row r="1175" spans="1:23" x14ac:dyDescent="0.3">
      <c r="A1175" s="8" t="s">
        <v>374</v>
      </c>
      <c r="B1175" s="5" t="s">
        <v>375</v>
      </c>
      <c r="C1175" s="5" t="s">
        <v>1509</v>
      </c>
      <c r="D1175" s="5" t="s">
        <v>1510</v>
      </c>
      <c r="E1175" s="5" t="s">
        <v>311</v>
      </c>
      <c r="F1175" s="5" t="s">
        <v>311</v>
      </c>
      <c r="G1175" s="46" t="s">
        <v>1900</v>
      </c>
      <c r="H1175" s="8"/>
      <c r="I1175" s="47" t="s">
        <v>1872</v>
      </c>
      <c r="J1175" s="48" t="s">
        <v>11</v>
      </c>
      <c r="K1175" s="5"/>
      <c r="L1175" s="50">
        <v>30000</v>
      </c>
      <c r="M1175" s="50">
        <v>24210</v>
      </c>
      <c r="N1175" s="51">
        <f t="shared" si="756"/>
        <v>0.80700000000000005</v>
      </c>
      <c r="O1175" s="51" t="str">
        <f t="shared" si="757"/>
        <v>&gt;=80%-&lt;100%</v>
      </c>
      <c r="P1175" s="50">
        <f t="shared" si="758"/>
        <v>25939.285714285714</v>
      </c>
      <c r="Q1175" s="51">
        <f t="shared" si="759"/>
        <v>0.86464285714285716</v>
      </c>
      <c r="R1175" s="53"/>
      <c r="S1175" s="53">
        <v>0</v>
      </c>
      <c r="T1175" s="54">
        <f t="shared" si="760"/>
        <v>2</v>
      </c>
      <c r="U1175" s="54"/>
      <c r="V1175" s="53">
        <f t="shared" si="761"/>
        <v>0</v>
      </c>
      <c r="W1175" s="54"/>
    </row>
    <row r="1176" spans="1:23" x14ac:dyDescent="0.3">
      <c r="A1176" s="8" t="s">
        <v>428</v>
      </c>
      <c r="B1176" s="5" t="s">
        <v>429</v>
      </c>
      <c r="C1176" s="5" t="s">
        <v>2040</v>
      </c>
      <c r="D1176" s="5" t="s">
        <v>2041</v>
      </c>
      <c r="E1176" s="5" t="s">
        <v>310</v>
      </c>
      <c r="F1176" s="5" t="s">
        <v>311</v>
      </c>
      <c r="G1176" s="46" t="s">
        <v>1909</v>
      </c>
      <c r="H1176" s="8"/>
      <c r="I1176" s="47" t="s">
        <v>1872</v>
      </c>
      <c r="J1176" s="48" t="s">
        <v>11</v>
      </c>
      <c r="K1176" s="5"/>
      <c r="L1176" s="50">
        <v>30000</v>
      </c>
      <c r="M1176" s="50">
        <v>17850</v>
      </c>
      <c r="N1176" s="51">
        <f t="shared" si="756"/>
        <v>0.59499999999999997</v>
      </c>
      <c r="O1176" s="51" t="str">
        <f t="shared" si="757"/>
        <v>&gt;=50%-&lt;80%</v>
      </c>
      <c r="P1176" s="50">
        <f t="shared" si="758"/>
        <v>19125</v>
      </c>
      <c r="Q1176" s="51">
        <f t="shared" si="759"/>
        <v>0.63749999999999996</v>
      </c>
      <c r="R1176" s="53"/>
      <c r="S1176" s="53">
        <v>0</v>
      </c>
      <c r="T1176" s="54">
        <f t="shared" si="760"/>
        <v>2</v>
      </c>
      <c r="U1176" s="54"/>
      <c r="V1176" s="53">
        <f t="shared" si="761"/>
        <v>0</v>
      </c>
      <c r="W1176" s="54"/>
    </row>
    <row r="1177" spans="1:23" x14ac:dyDescent="0.3">
      <c r="A1177" s="8" t="s">
        <v>307</v>
      </c>
      <c r="B1177" s="5" t="s">
        <v>308</v>
      </c>
      <c r="C1177" s="5" t="s">
        <v>369</v>
      </c>
      <c r="D1177" s="5" t="s">
        <v>209</v>
      </c>
      <c r="E1177" s="5" t="s">
        <v>310</v>
      </c>
      <c r="F1177" s="5" t="s">
        <v>311</v>
      </c>
      <c r="G1177" s="46" t="s">
        <v>1895</v>
      </c>
      <c r="H1177" s="8"/>
      <c r="I1177" s="47" t="s">
        <v>1872</v>
      </c>
      <c r="J1177" s="48" t="s">
        <v>11</v>
      </c>
      <c r="K1177" s="5"/>
      <c r="L1177" s="50">
        <v>30000</v>
      </c>
      <c r="M1177" s="50">
        <v>37420</v>
      </c>
      <c r="N1177" s="51">
        <f t="shared" si="756"/>
        <v>1.2473333333333334</v>
      </c>
      <c r="O1177" s="51" t="str">
        <f t="shared" si="757"/>
        <v>120% equal &amp; above</v>
      </c>
      <c r="P1177" s="50">
        <f t="shared" si="758"/>
        <v>40092.857142857138</v>
      </c>
      <c r="Q1177" s="51">
        <f t="shared" si="759"/>
        <v>1.3364285714285713</v>
      </c>
      <c r="R1177" s="53"/>
      <c r="S1177" s="53">
        <v>4050</v>
      </c>
      <c r="T1177" s="54">
        <f t="shared" si="760"/>
        <v>2</v>
      </c>
      <c r="U1177" s="54"/>
      <c r="V1177" s="53">
        <f t="shared" si="761"/>
        <v>4339.2857142857138</v>
      </c>
      <c r="W1177" s="54"/>
    </row>
    <row r="1178" spans="1:23" x14ac:dyDescent="0.3">
      <c r="A1178" s="8" t="s">
        <v>685</v>
      </c>
      <c r="B1178" s="5" t="s">
        <v>686</v>
      </c>
      <c r="C1178" s="5" t="s">
        <v>2363</v>
      </c>
      <c r="D1178" s="5" t="s">
        <v>2762</v>
      </c>
      <c r="E1178" s="5" t="s">
        <v>311</v>
      </c>
      <c r="F1178" s="5" t="s">
        <v>311</v>
      </c>
      <c r="G1178" s="46" t="s">
        <v>1958</v>
      </c>
      <c r="H1178" s="8"/>
      <c r="I1178" s="47" t="s">
        <v>1872</v>
      </c>
      <c r="J1178" s="48" t="s">
        <v>11</v>
      </c>
      <c r="K1178" s="5"/>
      <c r="L1178" s="50">
        <v>30000</v>
      </c>
      <c r="M1178" s="50">
        <v>40560</v>
      </c>
      <c r="N1178" s="51">
        <f t="shared" si="756"/>
        <v>1.3520000000000001</v>
      </c>
      <c r="O1178" s="51" t="str">
        <f t="shared" si="757"/>
        <v>120% equal &amp; above</v>
      </c>
      <c r="P1178" s="50">
        <f t="shared" si="758"/>
        <v>43457.142857142862</v>
      </c>
      <c r="Q1178" s="51">
        <f t="shared" si="759"/>
        <v>1.4485714285714288</v>
      </c>
      <c r="R1178" s="53"/>
      <c r="S1178" s="53">
        <v>23170</v>
      </c>
      <c r="T1178" s="54">
        <f t="shared" si="760"/>
        <v>2</v>
      </c>
      <c r="U1178" s="54"/>
      <c r="V1178" s="53">
        <f t="shared" si="761"/>
        <v>24825</v>
      </c>
      <c r="W1178" s="54"/>
    </row>
    <row r="1179" spans="1:23" x14ac:dyDescent="0.3">
      <c r="A1179" s="8" t="s">
        <v>374</v>
      </c>
      <c r="B1179" s="5" t="s">
        <v>375</v>
      </c>
      <c r="C1179" s="5" t="s">
        <v>732</v>
      </c>
      <c r="D1179" s="5" t="s">
        <v>167</v>
      </c>
      <c r="E1179" s="5" t="s">
        <v>311</v>
      </c>
      <c r="F1179" s="5" t="s">
        <v>311</v>
      </c>
      <c r="G1179" s="46" t="s">
        <v>1937</v>
      </c>
      <c r="H1179" s="8"/>
      <c r="I1179" s="47" t="s">
        <v>1872</v>
      </c>
      <c r="J1179" s="48" t="s">
        <v>11</v>
      </c>
      <c r="K1179" s="5"/>
      <c r="L1179" s="50">
        <v>30000</v>
      </c>
      <c r="M1179" s="50">
        <v>11400</v>
      </c>
      <c r="N1179" s="51">
        <f t="shared" si="756"/>
        <v>0.38</v>
      </c>
      <c r="O1179" s="51" t="str">
        <f t="shared" si="757"/>
        <v>&gt;=20%-&lt;50%</v>
      </c>
      <c r="P1179" s="50">
        <f t="shared" si="758"/>
        <v>12214.285714285716</v>
      </c>
      <c r="Q1179" s="51">
        <f t="shared" si="759"/>
        <v>0.4071428571428572</v>
      </c>
      <c r="R1179" s="53"/>
      <c r="S1179" s="53">
        <v>4150</v>
      </c>
      <c r="T1179" s="54">
        <f t="shared" si="760"/>
        <v>2</v>
      </c>
      <c r="U1179" s="54"/>
      <c r="V1179" s="53">
        <f t="shared" si="761"/>
        <v>4446.4285714285716</v>
      </c>
      <c r="W1179" s="54"/>
    </row>
    <row r="1180" spans="1:23" x14ac:dyDescent="0.3">
      <c r="A1180" s="8" t="s">
        <v>836</v>
      </c>
      <c r="B1180" s="5" t="s">
        <v>837</v>
      </c>
      <c r="C1180" s="5" t="s">
        <v>1078</v>
      </c>
      <c r="D1180" s="5" t="s">
        <v>26</v>
      </c>
      <c r="E1180" s="5" t="s">
        <v>789</v>
      </c>
      <c r="F1180" s="5" t="s">
        <v>311</v>
      </c>
      <c r="G1180" s="46" t="s">
        <v>1953</v>
      </c>
      <c r="H1180" s="8"/>
      <c r="I1180" s="47" t="s">
        <v>1872</v>
      </c>
      <c r="J1180" s="48" t="s">
        <v>11</v>
      </c>
      <c r="K1180" s="5"/>
      <c r="L1180" s="50">
        <v>30000</v>
      </c>
      <c r="M1180" s="50">
        <v>8530</v>
      </c>
      <c r="N1180" s="51">
        <f t="shared" si="756"/>
        <v>0.28433333333333333</v>
      </c>
      <c r="O1180" s="51" t="str">
        <f t="shared" si="757"/>
        <v>&gt;=20%-&lt;50%</v>
      </c>
      <c r="P1180" s="50">
        <f t="shared" si="758"/>
        <v>9139.2857142857156</v>
      </c>
      <c r="Q1180" s="51">
        <f t="shared" si="759"/>
        <v>0.30464285714285716</v>
      </c>
      <c r="R1180" s="53"/>
      <c r="S1180" s="53">
        <v>0</v>
      </c>
      <c r="T1180" s="54">
        <f t="shared" si="760"/>
        <v>2</v>
      </c>
      <c r="U1180" s="54"/>
      <c r="V1180" s="53">
        <f t="shared" si="761"/>
        <v>0</v>
      </c>
      <c r="W1180" s="54"/>
    </row>
    <row r="1181" spans="1:23" x14ac:dyDescent="0.3">
      <c r="A1181" s="8" t="s">
        <v>685</v>
      </c>
      <c r="B1181" s="5" t="s">
        <v>686</v>
      </c>
      <c r="C1181" s="5" t="s">
        <v>2093</v>
      </c>
      <c r="D1181" s="5" t="s">
        <v>2094</v>
      </c>
      <c r="E1181" s="5" t="s">
        <v>311</v>
      </c>
      <c r="F1181" s="5" t="s">
        <v>311</v>
      </c>
      <c r="G1181" s="46" t="s">
        <v>1958</v>
      </c>
      <c r="H1181" s="8"/>
      <c r="I1181" s="47" t="s">
        <v>1872</v>
      </c>
      <c r="J1181" s="48" t="s">
        <v>11</v>
      </c>
      <c r="K1181" s="5"/>
      <c r="L1181" s="50">
        <v>30000</v>
      </c>
      <c r="M1181" s="50">
        <v>32450</v>
      </c>
      <c r="N1181" s="51">
        <f t="shared" si="756"/>
        <v>1.0816666666666668</v>
      </c>
      <c r="O1181" s="51" t="str">
        <f t="shared" si="757"/>
        <v>&gt;=100%- &lt;120%</v>
      </c>
      <c r="P1181" s="50">
        <f t="shared" si="758"/>
        <v>34767.857142857138</v>
      </c>
      <c r="Q1181" s="51">
        <f t="shared" si="759"/>
        <v>1.1589285714285713</v>
      </c>
      <c r="R1181" s="53"/>
      <c r="S1181" s="53">
        <v>0</v>
      </c>
      <c r="T1181" s="54">
        <f t="shared" si="760"/>
        <v>2</v>
      </c>
      <c r="U1181" s="54"/>
      <c r="V1181" s="53">
        <f t="shared" si="761"/>
        <v>0</v>
      </c>
      <c r="W1181" s="54"/>
    </row>
    <row r="1182" spans="1:23" x14ac:dyDescent="0.3">
      <c r="A1182" s="8" t="s">
        <v>374</v>
      </c>
      <c r="B1182" s="5" t="s">
        <v>375</v>
      </c>
      <c r="C1182" s="5" t="s">
        <v>2507</v>
      </c>
      <c r="D1182" s="5" t="s">
        <v>2508</v>
      </c>
      <c r="E1182" s="5" t="s">
        <v>311</v>
      </c>
      <c r="F1182" s="5" t="s">
        <v>311</v>
      </c>
      <c r="G1182" s="46" t="s">
        <v>1900</v>
      </c>
      <c r="H1182" s="8"/>
      <c r="I1182" s="47" t="s">
        <v>1872</v>
      </c>
      <c r="J1182" s="48" t="s">
        <v>11</v>
      </c>
      <c r="K1182" s="5"/>
      <c r="L1182" s="50">
        <v>30000</v>
      </c>
      <c r="M1182" s="50">
        <v>17390</v>
      </c>
      <c r="N1182" s="51">
        <f t="shared" si="756"/>
        <v>0.57966666666666666</v>
      </c>
      <c r="O1182" s="51" t="str">
        <f t="shared" si="757"/>
        <v>&gt;=50%-&lt;80%</v>
      </c>
      <c r="P1182" s="50">
        <f t="shared" si="758"/>
        <v>18632.142857142855</v>
      </c>
      <c r="Q1182" s="51">
        <f t="shared" si="759"/>
        <v>0.6210714285714285</v>
      </c>
      <c r="R1182" s="53"/>
      <c r="S1182" s="53">
        <v>0</v>
      </c>
      <c r="T1182" s="54">
        <f t="shared" si="760"/>
        <v>2</v>
      </c>
      <c r="U1182" s="54"/>
      <c r="V1182" s="53">
        <f t="shared" si="761"/>
        <v>0</v>
      </c>
      <c r="W1182" s="54"/>
    </row>
    <row r="1183" spans="1:23" x14ac:dyDescent="0.3">
      <c r="A1183" s="8" t="s">
        <v>571</v>
      </c>
      <c r="B1183" s="5" t="s">
        <v>572</v>
      </c>
      <c r="C1183" s="5" t="s">
        <v>1134</v>
      </c>
      <c r="D1183" s="5" t="s">
        <v>187</v>
      </c>
      <c r="E1183" s="5" t="s">
        <v>574</v>
      </c>
      <c r="F1183" s="5" t="s">
        <v>311</v>
      </c>
      <c r="G1183" s="46" t="s">
        <v>1883</v>
      </c>
      <c r="H1183" s="8"/>
      <c r="I1183" s="47" t="s">
        <v>1872</v>
      </c>
      <c r="J1183" s="48" t="s">
        <v>11</v>
      </c>
      <c r="K1183" s="5"/>
      <c r="L1183" s="50">
        <v>30000</v>
      </c>
      <c r="M1183" s="50">
        <v>33550</v>
      </c>
      <c r="N1183" s="51">
        <f t="shared" si="756"/>
        <v>1.1183333333333334</v>
      </c>
      <c r="O1183" s="51" t="str">
        <f t="shared" si="757"/>
        <v>&gt;=100%- &lt;120%</v>
      </c>
      <c r="P1183" s="50">
        <f t="shared" si="758"/>
        <v>35946.428571428572</v>
      </c>
      <c r="Q1183" s="51">
        <f t="shared" si="759"/>
        <v>1.1982142857142857</v>
      </c>
      <c r="R1183" s="53"/>
      <c r="S1183" s="53">
        <v>0</v>
      </c>
      <c r="T1183" s="54">
        <f t="shared" si="760"/>
        <v>2</v>
      </c>
      <c r="U1183" s="54"/>
      <c r="V1183" s="53">
        <f t="shared" si="761"/>
        <v>0</v>
      </c>
      <c r="W1183" s="54"/>
    </row>
    <row r="1184" spans="1:23" x14ac:dyDescent="0.3">
      <c r="A1184" s="8" t="s">
        <v>836</v>
      </c>
      <c r="B1184" s="5" t="s">
        <v>837</v>
      </c>
      <c r="C1184" s="5" t="s">
        <v>1525</v>
      </c>
      <c r="D1184" s="5" t="s">
        <v>1526</v>
      </c>
      <c r="E1184" s="5" t="s">
        <v>789</v>
      </c>
      <c r="F1184" s="5" t="s">
        <v>311</v>
      </c>
      <c r="G1184" s="46" t="s">
        <v>1957</v>
      </c>
      <c r="H1184" s="8"/>
      <c r="I1184" s="47" t="s">
        <v>1872</v>
      </c>
      <c r="J1184" s="48" t="s">
        <v>11</v>
      </c>
      <c r="K1184" s="5"/>
      <c r="L1184" s="50">
        <v>30000</v>
      </c>
      <c r="M1184" s="50">
        <v>4700</v>
      </c>
      <c r="N1184" s="51">
        <f t="shared" si="756"/>
        <v>0.15666666666666668</v>
      </c>
      <c r="O1184" s="51" t="str">
        <f t="shared" si="757"/>
        <v>&lt;20%</v>
      </c>
      <c r="P1184" s="50">
        <f t="shared" si="758"/>
        <v>5035.7142857142862</v>
      </c>
      <c r="Q1184" s="51">
        <f t="shared" si="759"/>
        <v>0.16785714285714287</v>
      </c>
      <c r="R1184" s="53"/>
      <c r="S1184" s="53">
        <v>20250</v>
      </c>
      <c r="T1184" s="54">
        <f t="shared" si="760"/>
        <v>2</v>
      </c>
      <c r="U1184" s="54"/>
      <c r="V1184" s="53">
        <f t="shared" si="761"/>
        <v>21696.428571428569</v>
      </c>
      <c r="W1184" s="54"/>
    </row>
    <row r="1185" spans="1:23" x14ac:dyDescent="0.3">
      <c r="A1185" s="8" t="s">
        <v>685</v>
      </c>
      <c r="B1185" s="5" t="s">
        <v>686</v>
      </c>
      <c r="C1185" s="5" t="s">
        <v>711</v>
      </c>
      <c r="D1185" s="5" t="s">
        <v>181</v>
      </c>
      <c r="E1185" s="5" t="s">
        <v>311</v>
      </c>
      <c r="F1185" s="5" t="s">
        <v>311</v>
      </c>
      <c r="G1185" s="46" t="s">
        <v>1884</v>
      </c>
      <c r="H1185" s="8"/>
      <c r="I1185" s="47" t="s">
        <v>1872</v>
      </c>
      <c r="J1185" s="48" t="s">
        <v>11</v>
      </c>
      <c r="K1185" s="5"/>
      <c r="L1185" s="50">
        <v>30000</v>
      </c>
      <c r="M1185" s="50">
        <v>27140</v>
      </c>
      <c r="N1185" s="51">
        <f t="shared" si="756"/>
        <v>0.90466666666666662</v>
      </c>
      <c r="O1185" s="51" t="str">
        <f t="shared" si="757"/>
        <v>&gt;=80%-&lt;100%</v>
      </c>
      <c r="P1185" s="50">
        <f t="shared" si="758"/>
        <v>29078.571428571431</v>
      </c>
      <c r="Q1185" s="51">
        <f t="shared" si="759"/>
        <v>0.96928571428571442</v>
      </c>
      <c r="R1185" s="53"/>
      <c r="S1185" s="53">
        <v>0</v>
      </c>
      <c r="T1185" s="54">
        <f t="shared" si="760"/>
        <v>2</v>
      </c>
      <c r="U1185" s="54"/>
      <c r="V1185" s="53">
        <f t="shared" si="761"/>
        <v>0</v>
      </c>
      <c r="W1185" s="54"/>
    </row>
    <row r="1186" spans="1:23" x14ac:dyDescent="0.3">
      <c r="A1186" s="8" t="s">
        <v>685</v>
      </c>
      <c r="B1186" s="5" t="s">
        <v>686</v>
      </c>
      <c r="C1186" s="5" t="s">
        <v>2156</v>
      </c>
      <c r="D1186" s="5" t="s">
        <v>2157</v>
      </c>
      <c r="E1186" s="5" t="s">
        <v>311</v>
      </c>
      <c r="F1186" s="5" t="s">
        <v>311</v>
      </c>
      <c r="G1186" s="46" t="s">
        <v>1958</v>
      </c>
      <c r="H1186" s="8"/>
      <c r="I1186" s="47" t="s">
        <v>1872</v>
      </c>
      <c r="J1186" s="48" t="s">
        <v>11</v>
      </c>
      <c r="K1186" s="5"/>
      <c r="L1186" s="50">
        <v>30000</v>
      </c>
      <c r="M1186" s="50">
        <v>29430</v>
      </c>
      <c r="N1186" s="51">
        <f t="shared" si="756"/>
        <v>0.98099999999999998</v>
      </c>
      <c r="O1186" s="51" t="str">
        <f t="shared" si="757"/>
        <v>&gt;=80%-&lt;100%</v>
      </c>
      <c r="P1186" s="50">
        <f t="shared" si="758"/>
        <v>31532.142857142859</v>
      </c>
      <c r="Q1186" s="51">
        <f t="shared" si="759"/>
        <v>1.0510714285714287</v>
      </c>
      <c r="R1186" s="53"/>
      <c r="S1186" s="53">
        <v>0</v>
      </c>
      <c r="T1186" s="54">
        <f t="shared" si="760"/>
        <v>2</v>
      </c>
      <c r="U1186" s="54"/>
      <c r="V1186" s="53">
        <f t="shared" si="761"/>
        <v>0</v>
      </c>
      <c r="W1186" s="54"/>
    </row>
    <row r="1187" spans="1:23" x14ac:dyDescent="0.3">
      <c r="A1187" s="8" t="s">
        <v>770</v>
      </c>
      <c r="B1187" s="5" t="s">
        <v>771</v>
      </c>
      <c r="C1187" s="5" t="s">
        <v>2405</v>
      </c>
      <c r="D1187" s="5" t="s">
        <v>2406</v>
      </c>
      <c r="E1187" s="5" t="s">
        <v>574</v>
      </c>
      <c r="F1187" s="5" t="s">
        <v>311</v>
      </c>
      <c r="G1187" s="46" t="s">
        <v>1960</v>
      </c>
      <c r="H1187" s="8"/>
      <c r="I1187" s="47" t="s">
        <v>1872</v>
      </c>
      <c r="J1187" s="48" t="s">
        <v>11</v>
      </c>
      <c r="K1187" s="5"/>
      <c r="L1187" s="50">
        <v>30000</v>
      </c>
      <c r="M1187" s="50">
        <v>29795</v>
      </c>
      <c r="N1187" s="51">
        <f t="shared" si="756"/>
        <v>0.99316666666666664</v>
      </c>
      <c r="O1187" s="51" t="str">
        <f t="shared" si="757"/>
        <v>&gt;=80%-&lt;100%</v>
      </c>
      <c r="P1187" s="50">
        <f t="shared" si="758"/>
        <v>31923.214285714286</v>
      </c>
      <c r="Q1187" s="51">
        <f t="shared" si="759"/>
        <v>1.0641071428571429</v>
      </c>
      <c r="R1187" s="53"/>
      <c r="S1187" s="53">
        <v>32760</v>
      </c>
      <c r="T1187" s="54">
        <f t="shared" si="760"/>
        <v>2</v>
      </c>
      <c r="U1187" s="54"/>
      <c r="V1187" s="53">
        <f t="shared" si="761"/>
        <v>35100</v>
      </c>
      <c r="W1187" s="54"/>
    </row>
    <row r="1188" spans="1:23" x14ac:dyDescent="0.3">
      <c r="A1188" s="8" t="s">
        <v>836</v>
      </c>
      <c r="B1188" s="5" t="s">
        <v>837</v>
      </c>
      <c r="C1188" s="5" t="s">
        <v>1299</v>
      </c>
      <c r="D1188" s="5" t="s">
        <v>1300</v>
      </c>
      <c r="E1188" s="5" t="s">
        <v>789</v>
      </c>
      <c r="F1188" s="5" t="s">
        <v>311</v>
      </c>
      <c r="G1188" s="46" t="s">
        <v>1953</v>
      </c>
      <c r="H1188" s="8"/>
      <c r="I1188" s="47" t="s">
        <v>1872</v>
      </c>
      <c r="J1188" s="48" t="s">
        <v>11</v>
      </c>
      <c r="K1188" s="5"/>
      <c r="L1188" s="50">
        <v>30000</v>
      </c>
      <c r="M1188" s="50">
        <v>20300</v>
      </c>
      <c r="N1188" s="51">
        <f t="shared" ref="N1188:N1203" si="762">IFERROR(M1188/L1188,2)</f>
        <v>0.67666666666666664</v>
      </c>
      <c r="O1188" s="51" t="str">
        <f t="shared" ref="O1188:O1202" si="763">IF(N1188&gt;=120%, "120% equal &amp; above", IF(N1188&gt;=100%,"&gt;=100%- &lt;120%",IF(N1188&gt;=80%,"&gt;=80%-&lt;100%",IF(N1188&gt;=50%,"&gt;=50%-&lt;80%",IF(N1188&gt;=20%,"&gt;=20%-&lt;50%","&lt;20%")))))</f>
        <v>&gt;=50%-&lt;80%</v>
      </c>
      <c r="P1188" s="50">
        <f t="shared" ref="P1188:P1203" si="764">M1188/$B$3*$B$2</f>
        <v>21750</v>
      </c>
      <c r="Q1188" s="51">
        <f t="shared" ref="Q1188:Q1202" si="765">IFERROR(P1188/L1188,2)</f>
        <v>0.72499999999999998</v>
      </c>
      <c r="R1188" s="53"/>
      <c r="S1188" s="53">
        <v>3640</v>
      </c>
      <c r="T1188" s="54">
        <f t="shared" ref="T1188:T1203" si="766">IFERROR(S1188/R1188,2)</f>
        <v>2</v>
      </c>
      <c r="U1188" s="54"/>
      <c r="V1188" s="53">
        <f t="shared" ref="V1188:V1203" si="767">S1188/$B$3*$B$2</f>
        <v>3900</v>
      </c>
      <c r="W1188" s="54"/>
    </row>
    <row r="1189" spans="1:23" x14ac:dyDescent="0.3">
      <c r="A1189" s="8" t="s">
        <v>324</v>
      </c>
      <c r="B1189" s="5" t="s">
        <v>325</v>
      </c>
      <c r="C1189" s="5" t="s">
        <v>1328</v>
      </c>
      <c r="D1189" s="5" t="s">
        <v>43</v>
      </c>
      <c r="E1189" s="5" t="s">
        <v>310</v>
      </c>
      <c r="F1189" s="5" t="s">
        <v>311</v>
      </c>
      <c r="G1189" s="46" t="s">
        <v>1893</v>
      </c>
      <c r="H1189" s="8"/>
      <c r="I1189" s="47" t="s">
        <v>1872</v>
      </c>
      <c r="J1189" s="48" t="s">
        <v>11</v>
      </c>
      <c r="K1189" s="5"/>
      <c r="L1189" s="50">
        <v>30000</v>
      </c>
      <c r="M1189" s="50">
        <v>45420</v>
      </c>
      <c r="N1189" s="51">
        <f t="shared" si="762"/>
        <v>1.514</v>
      </c>
      <c r="O1189" s="51" t="str">
        <f t="shared" si="763"/>
        <v>120% equal &amp; above</v>
      </c>
      <c r="P1189" s="50">
        <f t="shared" si="764"/>
        <v>48664.28571428571</v>
      </c>
      <c r="Q1189" s="51">
        <f t="shared" si="765"/>
        <v>1.6221428571428571</v>
      </c>
      <c r="R1189" s="53"/>
      <c r="S1189" s="53">
        <v>0</v>
      </c>
      <c r="T1189" s="54">
        <f t="shared" si="766"/>
        <v>2</v>
      </c>
      <c r="U1189" s="54"/>
      <c r="V1189" s="53">
        <f t="shared" si="767"/>
        <v>0</v>
      </c>
      <c r="W1189" s="54"/>
    </row>
    <row r="1190" spans="1:23" x14ac:dyDescent="0.3">
      <c r="A1190" s="8" t="s">
        <v>680</v>
      </c>
      <c r="B1190" s="5" t="s">
        <v>681</v>
      </c>
      <c r="C1190" s="5" t="s">
        <v>2298</v>
      </c>
      <c r="D1190" s="5" t="s">
        <v>246</v>
      </c>
      <c r="E1190" s="5" t="s">
        <v>311</v>
      </c>
      <c r="F1190" s="5" t="s">
        <v>311</v>
      </c>
      <c r="G1190" s="46" t="s">
        <v>1930</v>
      </c>
      <c r="H1190" s="8"/>
      <c r="I1190" s="47" t="s">
        <v>1872</v>
      </c>
      <c r="J1190" s="48" t="s">
        <v>11</v>
      </c>
      <c r="K1190" s="5"/>
      <c r="L1190" s="50">
        <v>30000</v>
      </c>
      <c r="M1190" s="50">
        <v>36440</v>
      </c>
      <c r="N1190" s="51">
        <f t="shared" si="762"/>
        <v>1.2146666666666666</v>
      </c>
      <c r="O1190" s="51" t="str">
        <f t="shared" si="763"/>
        <v>120% equal &amp; above</v>
      </c>
      <c r="P1190" s="50">
        <f t="shared" si="764"/>
        <v>39042.857142857138</v>
      </c>
      <c r="Q1190" s="51">
        <f t="shared" si="765"/>
        <v>1.3014285714285712</v>
      </c>
      <c r="R1190" s="53"/>
      <c r="S1190" s="53">
        <v>25410</v>
      </c>
      <c r="T1190" s="54">
        <f t="shared" si="766"/>
        <v>2</v>
      </c>
      <c r="U1190" s="54"/>
      <c r="V1190" s="53">
        <f t="shared" si="767"/>
        <v>27225</v>
      </c>
      <c r="W1190" s="54"/>
    </row>
    <row r="1191" spans="1:23" x14ac:dyDescent="0.3">
      <c r="A1191" s="8" t="s">
        <v>571</v>
      </c>
      <c r="B1191" s="5" t="s">
        <v>572</v>
      </c>
      <c r="C1191" s="5" t="s">
        <v>2050</v>
      </c>
      <c r="D1191" s="5" t="s">
        <v>2051</v>
      </c>
      <c r="E1191" s="5" t="s">
        <v>574</v>
      </c>
      <c r="F1191" s="5" t="s">
        <v>311</v>
      </c>
      <c r="G1191" s="46" t="s">
        <v>1917</v>
      </c>
      <c r="H1191" s="8"/>
      <c r="I1191" s="47" t="s">
        <v>1872</v>
      </c>
      <c r="J1191" s="48" t="s">
        <v>11</v>
      </c>
      <c r="K1191" s="5"/>
      <c r="L1191" s="50">
        <v>30000</v>
      </c>
      <c r="M1191" s="50">
        <v>5350</v>
      </c>
      <c r="N1191" s="51">
        <f t="shared" si="762"/>
        <v>0.17833333333333334</v>
      </c>
      <c r="O1191" s="51" t="str">
        <f t="shared" si="763"/>
        <v>&lt;20%</v>
      </c>
      <c r="P1191" s="50">
        <f t="shared" si="764"/>
        <v>5732.1428571428578</v>
      </c>
      <c r="Q1191" s="51">
        <f t="shared" si="765"/>
        <v>0.19107142857142859</v>
      </c>
      <c r="R1191" s="53"/>
      <c r="S1191" s="53">
        <v>0</v>
      </c>
      <c r="T1191" s="54">
        <f t="shared" si="766"/>
        <v>2</v>
      </c>
      <c r="U1191" s="54"/>
      <c r="V1191" s="53">
        <f t="shared" si="767"/>
        <v>0</v>
      </c>
      <c r="W1191" s="54"/>
    </row>
    <row r="1192" spans="1:23" x14ac:dyDescent="0.3">
      <c r="A1192" s="8" t="s">
        <v>680</v>
      </c>
      <c r="B1192" s="5" t="s">
        <v>681</v>
      </c>
      <c r="C1192" s="5" t="s">
        <v>2257</v>
      </c>
      <c r="D1192" s="5" t="s">
        <v>193</v>
      </c>
      <c r="E1192" s="5" t="s">
        <v>311</v>
      </c>
      <c r="F1192" s="5" t="s">
        <v>311</v>
      </c>
      <c r="G1192" s="46" t="s">
        <v>1931</v>
      </c>
      <c r="H1192" s="8"/>
      <c r="I1192" s="47" t="s">
        <v>1872</v>
      </c>
      <c r="J1192" s="48" t="s">
        <v>11</v>
      </c>
      <c r="K1192" s="5"/>
      <c r="L1192" s="50">
        <v>30000</v>
      </c>
      <c r="M1192" s="50">
        <v>19320</v>
      </c>
      <c r="N1192" s="51">
        <f t="shared" si="762"/>
        <v>0.64400000000000002</v>
      </c>
      <c r="O1192" s="51" t="str">
        <f t="shared" si="763"/>
        <v>&gt;=50%-&lt;80%</v>
      </c>
      <c r="P1192" s="50">
        <f t="shared" si="764"/>
        <v>20700</v>
      </c>
      <c r="Q1192" s="51">
        <f t="shared" si="765"/>
        <v>0.69</v>
      </c>
      <c r="R1192" s="53"/>
      <c r="S1192" s="53">
        <v>16650</v>
      </c>
      <c r="T1192" s="54">
        <f t="shared" si="766"/>
        <v>2</v>
      </c>
      <c r="U1192" s="54"/>
      <c r="V1192" s="53">
        <f t="shared" si="767"/>
        <v>17839.285714285714</v>
      </c>
      <c r="W1192" s="54"/>
    </row>
    <row r="1193" spans="1:23" x14ac:dyDescent="0.3">
      <c r="A1193" s="8" t="s">
        <v>680</v>
      </c>
      <c r="B1193" s="5" t="s">
        <v>681</v>
      </c>
      <c r="C1193" s="5" t="s">
        <v>2333</v>
      </c>
      <c r="D1193" s="5" t="s">
        <v>91</v>
      </c>
      <c r="E1193" s="5" t="s">
        <v>311</v>
      </c>
      <c r="F1193" s="5" t="s">
        <v>311</v>
      </c>
      <c r="G1193" s="46" t="s">
        <v>1934</v>
      </c>
      <c r="H1193" s="8"/>
      <c r="I1193" s="47" t="s">
        <v>1872</v>
      </c>
      <c r="J1193" s="48" t="s">
        <v>11</v>
      </c>
      <c r="K1193" s="5"/>
      <c r="L1193" s="50">
        <v>30000</v>
      </c>
      <c r="M1193" s="50">
        <v>17450</v>
      </c>
      <c r="N1193" s="51">
        <f t="shared" si="762"/>
        <v>0.58166666666666667</v>
      </c>
      <c r="O1193" s="51" t="str">
        <f t="shared" si="763"/>
        <v>&gt;=50%-&lt;80%</v>
      </c>
      <c r="P1193" s="50">
        <f t="shared" si="764"/>
        <v>18696.428571428569</v>
      </c>
      <c r="Q1193" s="51">
        <f t="shared" si="765"/>
        <v>0.62321428571428561</v>
      </c>
      <c r="R1193" s="53"/>
      <c r="S1193" s="53">
        <v>0</v>
      </c>
      <c r="T1193" s="54">
        <f t="shared" si="766"/>
        <v>2</v>
      </c>
      <c r="U1193" s="54"/>
      <c r="V1193" s="53">
        <f t="shared" si="767"/>
        <v>0</v>
      </c>
      <c r="W1193" s="54"/>
    </row>
    <row r="1194" spans="1:23" x14ac:dyDescent="0.3">
      <c r="A1194" s="8" t="s">
        <v>680</v>
      </c>
      <c r="B1194" s="5" t="s">
        <v>681</v>
      </c>
      <c r="C1194" s="5" t="s">
        <v>2522</v>
      </c>
      <c r="D1194" s="5" t="s">
        <v>2523</v>
      </c>
      <c r="E1194" s="5" t="s">
        <v>311</v>
      </c>
      <c r="F1194" s="5" t="s">
        <v>311</v>
      </c>
      <c r="G1194" s="46" t="s">
        <v>1934</v>
      </c>
      <c r="H1194" s="8"/>
      <c r="I1194" s="47" t="s">
        <v>1872</v>
      </c>
      <c r="J1194" s="48" t="s">
        <v>11</v>
      </c>
      <c r="K1194" s="5"/>
      <c r="L1194" s="50">
        <v>30000</v>
      </c>
      <c r="M1194" s="50">
        <v>24100</v>
      </c>
      <c r="N1194" s="51">
        <f t="shared" si="762"/>
        <v>0.80333333333333334</v>
      </c>
      <c r="O1194" s="51" t="str">
        <f t="shared" si="763"/>
        <v>&gt;=80%-&lt;100%</v>
      </c>
      <c r="P1194" s="50">
        <f t="shared" si="764"/>
        <v>25821.428571428569</v>
      </c>
      <c r="Q1194" s="51">
        <f t="shared" si="765"/>
        <v>0.86071428571428565</v>
      </c>
      <c r="R1194" s="53"/>
      <c r="S1194" s="53">
        <v>0</v>
      </c>
      <c r="T1194" s="54">
        <f t="shared" si="766"/>
        <v>2</v>
      </c>
      <c r="U1194" s="54"/>
      <c r="V1194" s="53">
        <f t="shared" si="767"/>
        <v>0</v>
      </c>
      <c r="W1194" s="54"/>
    </row>
    <row r="1195" spans="1:23" x14ac:dyDescent="0.3">
      <c r="A1195" s="8" t="s">
        <v>680</v>
      </c>
      <c r="B1195" s="5" t="s">
        <v>681</v>
      </c>
      <c r="C1195" s="5" t="s">
        <v>2162</v>
      </c>
      <c r="D1195" s="5" t="s">
        <v>219</v>
      </c>
      <c r="E1195" s="5" t="s">
        <v>311</v>
      </c>
      <c r="F1195" s="5" t="s">
        <v>311</v>
      </c>
      <c r="G1195" s="46" t="s">
        <v>1935</v>
      </c>
      <c r="H1195" s="8"/>
      <c r="I1195" s="47" t="s">
        <v>1872</v>
      </c>
      <c r="J1195" s="48" t="s">
        <v>11</v>
      </c>
      <c r="K1195" s="5"/>
      <c r="L1195" s="50">
        <v>30000</v>
      </c>
      <c r="M1195" s="50">
        <v>19070</v>
      </c>
      <c r="N1195" s="51">
        <f t="shared" si="762"/>
        <v>0.63566666666666671</v>
      </c>
      <c r="O1195" s="51" t="str">
        <f t="shared" si="763"/>
        <v>&gt;=50%-&lt;80%</v>
      </c>
      <c r="P1195" s="50">
        <f t="shared" si="764"/>
        <v>20432.142857142855</v>
      </c>
      <c r="Q1195" s="51">
        <f t="shared" si="765"/>
        <v>0.68107142857142855</v>
      </c>
      <c r="R1195" s="53"/>
      <c r="S1195" s="53">
        <v>0</v>
      </c>
      <c r="T1195" s="54">
        <f t="shared" si="766"/>
        <v>2</v>
      </c>
      <c r="U1195" s="54"/>
      <c r="V1195" s="53">
        <f t="shared" si="767"/>
        <v>0</v>
      </c>
      <c r="W1195" s="54"/>
    </row>
    <row r="1196" spans="1:23" x14ac:dyDescent="0.3">
      <c r="A1196" s="8" t="s">
        <v>571</v>
      </c>
      <c r="B1196" s="5" t="s">
        <v>572</v>
      </c>
      <c r="C1196" s="5" t="s">
        <v>2375</v>
      </c>
      <c r="D1196" s="5" t="s">
        <v>2376</v>
      </c>
      <c r="E1196" s="5" t="s">
        <v>574</v>
      </c>
      <c r="F1196" s="5" t="s">
        <v>311</v>
      </c>
      <c r="G1196" s="46" t="s">
        <v>1883</v>
      </c>
      <c r="H1196" s="8"/>
      <c r="I1196" s="47" t="s">
        <v>1872</v>
      </c>
      <c r="J1196" s="48" t="s">
        <v>11</v>
      </c>
      <c r="K1196" s="5"/>
      <c r="L1196" s="50">
        <v>30000</v>
      </c>
      <c r="M1196" s="50">
        <v>0</v>
      </c>
      <c r="N1196" s="51">
        <f t="shared" si="762"/>
        <v>0</v>
      </c>
      <c r="O1196" s="51" t="str">
        <f t="shared" si="763"/>
        <v>&lt;20%</v>
      </c>
      <c r="P1196" s="50">
        <f t="shared" si="764"/>
        <v>0</v>
      </c>
      <c r="Q1196" s="51">
        <f t="shared" si="765"/>
        <v>0</v>
      </c>
      <c r="R1196" s="53"/>
      <c r="S1196" s="53">
        <v>0</v>
      </c>
      <c r="T1196" s="54">
        <f t="shared" si="766"/>
        <v>2</v>
      </c>
      <c r="U1196" s="54"/>
      <c r="V1196" s="53">
        <f t="shared" si="767"/>
        <v>0</v>
      </c>
      <c r="W1196" s="54"/>
    </row>
    <row r="1197" spans="1:23" x14ac:dyDescent="0.3">
      <c r="A1197" s="8" t="s">
        <v>571</v>
      </c>
      <c r="B1197" s="5" t="s">
        <v>572</v>
      </c>
      <c r="C1197" s="5" t="s">
        <v>2042</v>
      </c>
      <c r="D1197" s="5" t="s">
        <v>2043</v>
      </c>
      <c r="E1197" s="5" t="s">
        <v>574</v>
      </c>
      <c r="F1197" s="5" t="s">
        <v>311</v>
      </c>
      <c r="G1197" s="46" t="s">
        <v>1887</v>
      </c>
      <c r="H1197" s="8"/>
      <c r="I1197" s="47" t="s">
        <v>1872</v>
      </c>
      <c r="J1197" s="48" t="s">
        <v>11</v>
      </c>
      <c r="K1197" s="5"/>
      <c r="L1197" s="50">
        <v>30000</v>
      </c>
      <c r="M1197" s="50">
        <v>26915</v>
      </c>
      <c r="N1197" s="51">
        <f t="shared" si="762"/>
        <v>0.89716666666666667</v>
      </c>
      <c r="O1197" s="51" t="str">
        <f t="shared" si="763"/>
        <v>&gt;=80%-&lt;100%</v>
      </c>
      <c r="P1197" s="50">
        <f t="shared" si="764"/>
        <v>28837.5</v>
      </c>
      <c r="Q1197" s="51">
        <f t="shared" si="765"/>
        <v>0.96125000000000005</v>
      </c>
      <c r="R1197" s="53"/>
      <c r="S1197" s="53">
        <v>0</v>
      </c>
      <c r="T1197" s="54">
        <f t="shared" si="766"/>
        <v>2</v>
      </c>
      <c r="U1197" s="54"/>
      <c r="V1197" s="53">
        <f t="shared" si="767"/>
        <v>0</v>
      </c>
      <c r="W1197" s="54"/>
    </row>
    <row r="1198" spans="1:23" x14ac:dyDescent="0.3">
      <c r="A1198" s="8" t="s">
        <v>685</v>
      </c>
      <c r="B1198" s="5" t="s">
        <v>686</v>
      </c>
      <c r="C1198" s="5" t="s">
        <v>2602</v>
      </c>
      <c r="D1198" s="5" t="s">
        <v>2603</v>
      </c>
      <c r="E1198" s="5" t="s">
        <v>311</v>
      </c>
      <c r="F1198" s="5" t="s">
        <v>311</v>
      </c>
      <c r="G1198" s="46" t="s">
        <v>1958</v>
      </c>
      <c r="H1198" s="8"/>
      <c r="I1198" s="47" t="s">
        <v>1872</v>
      </c>
      <c r="J1198" s="48" t="s">
        <v>11</v>
      </c>
      <c r="K1198" s="5"/>
      <c r="L1198" s="50">
        <v>30000</v>
      </c>
      <c r="M1198" s="50">
        <v>25715</v>
      </c>
      <c r="N1198" s="51">
        <f t="shared" si="762"/>
        <v>0.85716666666666663</v>
      </c>
      <c r="O1198" s="51" t="str">
        <f t="shared" si="763"/>
        <v>&gt;=80%-&lt;100%</v>
      </c>
      <c r="P1198" s="50">
        <f t="shared" si="764"/>
        <v>27551.785714285714</v>
      </c>
      <c r="Q1198" s="51">
        <f t="shared" si="765"/>
        <v>0.91839285714285712</v>
      </c>
      <c r="R1198" s="53"/>
      <c r="S1198" s="53">
        <v>0</v>
      </c>
      <c r="T1198" s="54">
        <f t="shared" si="766"/>
        <v>2</v>
      </c>
      <c r="U1198" s="54"/>
      <c r="V1198" s="53">
        <f t="shared" si="767"/>
        <v>0</v>
      </c>
      <c r="W1198" s="54"/>
    </row>
    <row r="1199" spans="1:23" x14ac:dyDescent="0.3">
      <c r="A1199" s="8" t="s">
        <v>680</v>
      </c>
      <c r="B1199" s="5" t="s">
        <v>681</v>
      </c>
      <c r="C1199" s="5" t="s">
        <v>2459</v>
      </c>
      <c r="D1199" s="5" t="s">
        <v>2460</v>
      </c>
      <c r="E1199" s="5" t="s">
        <v>311</v>
      </c>
      <c r="F1199" s="5" t="s">
        <v>311</v>
      </c>
      <c r="G1199" s="46" t="s">
        <v>1935</v>
      </c>
      <c r="H1199" s="8"/>
      <c r="I1199" s="47" t="s">
        <v>1872</v>
      </c>
      <c r="J1199" s="48" t="s">
        <v>11</v>
      </c>
      <c r="K1199" s="5"/>
      <c r="L1199" s="50">
        <v>30000</v>
      </c>
      <c r="M1199" s="50">
        <v>8795</v>
      </c>
      <c r="N1199" s="51">
        <f t="shared" si="762"/>
        <v>0.29316666666666669</v>
      </c>
      <c r="O1199" s="51" t="str">
        <f t="shared" si="763"/>
        <v>&gt;=20%-&lt;50%</v>
      </c>
      <c r="P1199" s="50">
        <f t="shared" si="764"/>
        <v>9423.2142857142844</v>
      </c>
      <c r="Q1199" s="51">
        <f t="shared" si="765"/>
        <v>0.31410714285714281</v>
      </c>
      <c r="R1199" s="53"/>
      <c r="S1199" s="53">
        <v>0</v>
      </c>
      <c r="T1199" s="54">
        <f t="shared" si="766"/>
        <v>2</v>
      </c>
      <c r="U1199" s="54"/>
      <c r="V1199" s="53">
        <f t="shared" si="767"/>
        <v>0</v>
      </c>
      <c r="W1199" s="54"/>
    </row>
    <row r="1200" spans="1:23" x14ac:dyDescent="0.3">
      <c r="A1200" s="8" t="s">
        <v>680</v>
      </c>
      <c r="B1200" s="5" t="s">
        <v>681</v>
      </c>
      <c r="C1200" s="5" t="s">
        <v>2299</v>
      </c>
      <c r="D1200" s="5" t="s">
        <v>2300</v>
      </c>
      <c r="E1200" s="5" t="s">
        <v>311</v>
      </c>
      <c r="F1200" s="5" t="s">
        <v>311</v>
      </c>
      <c r="G1200" s="46" t="s">
        <v>1935</v>
      </c>
      <c r="H1200" s="8"/>
      <c r="I1200" s="47" t="s">
        <v>1872</v>
      </c>
      <c r="J1200" s="48" t="s">
        <v>11</v>
      </c>
      <c r="K1200" s="5"/>
      <c r="L1200" s="50">
        <v>30000</v>
      </c>
      <c r="M1200" s="50">
        <v>20870</v>
      </c>
      <c r="N1200" s="51">
        <f t="shared" si="762"/>
        <v>0.69566666666666666</v>
      </c>
      <c r="O1200" s="51" t="str">
        <f t="shared" si="763"/>
        <v>&gt;=50%-&lt;80%</v>
      </c>
      <c r="P1200" s="50">
        <f t="shared" si="764"/>
        <v>22360.714285714286</v>
      </c>
      <c r="Q1200" s="51">
        <f t="shared" si="765"/>
        <v>0.74535714285714283</v>
      </c>
      <c r="R1200" s="53"/>
      <c r="S1200" s="53">
        <v>0</v>
      </c>
      <c r="T1200" s="54">
        <f t="shared" si="766"/>
        <v>2</v>
      </c>
      <c r="U1200" s="54"/>
      <c r="V1200" s="53">
        <f t="shared" si="767"/>
        <v>0</v>
      </c>
      <c r="W1200" s="54"/>
    </row>
    <row r="1201" spans="1:23" x14ac:dyDescent="0.3">
      <c r="A1201" s="8" t="s">
        <v>680</v>
      </c>
      <c r="B1201" s="5" t="s">
        <v>681</v>
      </c>
      <c r="C1201" s="5" t="s">
        <v>2163</v>
      </c>
      <c r="D1201" s="5" t="s">
        <v>2164</v>
      </c>
      <c r="E1201" s="5" t="s">
        <v>311</v>
      </c>
      <c r="F1201" s="5" t="s">
        <v>311</v>
      </c>
      <c r="G1201" s="46" t="s">
        <v>1931</v>
      </c>
      <c r="H1201" s="8"/>
      <c r="I1201" s="47" t="s">
        <v>1872</v>
      </c>
      <c r="J1201" s="48" t="s">
        <v>11</v>
      </c>
      <c r="K1201" s="5"/>
      <c r="L1201" s="50">
        <v>30000</v>
      </c>
      <c r="M1201" s="50">
        <v>0</v>
      </c>
      <c r="N1201" s="51">
        <f t="shared" si="762"/>
        <v>0</v>
      </c>
      <c r="O1201" s="51" t="str">
        <f t="shared" si="763"/>
        <v>&lt;20%</v>
      </c>
      <c r="P1201" s="50">
        <f t="shared" si="764"/>
        <v>0</v>
      </c>
      <c r="Q1201" s="51">
        <f t="shared" si="765"/>
        <v>0</v>
      </c>
      <c r="R1201" s="53"/>
      <c r="S1201" s="53">
        <v>0</v>
      </c>
      <c r="T1201" s="54">
        <f t="shared" si="766"/>
        <v>2</v>
      </c>
      <c r="U1201" s="54"/>
      <c r="V1201" s="53">
        <f t="shared" si="767"/>
        <v>0</v>
      </c>
      <c r="W1201" s="54"/>
    </row>
    <row r="1202" spans="1:23" x14ac:dyDescent="0.3">
      <c r="A1202" s="8" t="s">
        <v>680</v>
      </c>
      <c r="B1202" s="5" t="s">
        <v>681</v>
      </c>
      <c r="C1202" s="5" t="s">
        <v>2091</v>
      </c>
      <c r="D1202" s="5" t="s">
        <v>2092</v>
      </c>
      <c r="E1202" s="5" t="s">
        <v>311</v>
      </c>
      <c r="F1202" s="5" t="s">
        <v>311</v>
      </c>
      <c r="G1202" s="46" t="s">
        <v>1934</v>
      </c>
      <c r="H1202" s="8"/>
      <c r="I1202" s="47" t="s">
        <v>1872</v>
      </c>
      <c r="J1202" s="48" t="s">
        <v>11</v>
      </c>
      <c r="K1202" s="5"/>
      <c r="L1202" s="50">
        <v>30000</v>
      </c>
      <c r="M1202" s="50">
        <v>1860</v>
      </c>
      <c r="N1202" s="51">
        <f t="shared" si="762"/>
        <v>6.2E-2</v>
      </c>
      <c r="O1202" s="51" t="str">
        <f t="shared" si="763"/>
        <v>&lt;20%</v>
      </c>
      <c r="P1202" s="50">
        <f t="shared" si="764"/>
        <v>1992.8571428571429</v>
      </c>
      <c r="Q1202" s="51">
        <f t="shared" si="765"/>
        <v>6.6428571428571434E-2</v>
      </c>
      <c r="R1202" s="53"/>
      <c r="S1202" s="53">
        <v>0</v>
      </c>
      <c r="T1202" s="54">
        <f t="shared" si="766"/>
        <v>2</v>
      </c>
      <c r="U1202" s="54"/>
      <c r="V1202" s="53">
        <f t="shared" si="767"/>
        <v>0</v>
      </c>
      <c r="W1202" s="54"/>
    </row>
    <row r="1203" spans="1:23" x14ac:dyDescent="0.3">
      <c r="A1203" s="8" t="s">
        <v>374</v>
      </c>
      <c r="B1203" s="5" t="s">
        <v>375</v>
      </c>
      <c r="C1203" s="5" t="s">
        <v>2790</v>
      </c>
      <c r="D1203" s="5" t="s">
        <v>2791</v>
      </c>
      <c r="E1203" s="5" t="s">
        <v>311</v>
      </c>
      <c r="F1203" s="5" t="s">
        <v>311</v>
      </c>
      <c r="G1203" s="46" t="s">
        <v>1900</v>
      </c>
      <c r="H1203" s="8"/>
      <c r="I1203" s="47" t="s">
        <v>1872</v>
      </c>
      <c r="J1203" s="48" t="s">
        <v>11</v>
      </c>
      <c r="K1203" s="5"/>
      <c r="L1203" s="50">
        <v>30000</v>
      </c>
      <c r="M1203" s="50">
        <v>29710</v>
      </c>
      <c r="N1203" s="51">
        <f t="shared" si="762"/>
        <v>0.99033333333333329</v>
      </c>
      <c r="O1203" s="51" t="str">
        <f t="shared" ref="O1203:O1204" si="768">IF(N1203&gt;=120%, "120% equal &amp; above", IF(N1203&gt;=100%,"&gt;=100%- &lt;120%",IF(N1203&gt;=80%,"&gt;=80%-&lt;100%",IF(N1203&gt;=50%,"&gt;=50%-&lt;80%",IF(N1203&gt;=20%,"&gt;=20%-&lt;50%","&lt;20%")))))</f>
        <v>&gt;=80%-&lt;100%</v>
      </c>
      <c r="P1203" s="50">
        <f t="shared" si="764"/>
        <v>31832.142857142859</v>
      </c>
      <c r="Q1203" s="51">
        <f t="shared" ref="Q1203:Q1204" si="769">IFERROR(P1203/L1203,2)</f>
        <v>1.0610714285714287</v>
      </c>
      <c r="R1203" s="53"/>
      <c r="S1203" s="53">
        <v>0</v>
      </c>
      <c r="T1203" s="54">
        <f t="shared" si="766"/>
        <v>2</v>
      </c>
      <c r="U1203" s="54"/>
      <c r="V1203" s="53">
        <f t="shared" si="767"/>
        <v>0</v>
      </c>
      <c r="W1203" s="54"/>
    </row>
    <row r="1204" spans="1:23" x14ac:dyDescent="0.3">
      <c r="A1204" s="8" t="s">
        <v>374</v>
      </c>
      <c r="B1204" s="5" t="s">
        <v>375</v>
      </c>
      <c r="C1204" s="5" t="s">
        <v>2792</v>
      </c>
      <c r="D1204" s="5" t="s">
        <v>2793</v>
      </c>
      <c r="E1204" s="5" t="s">
        <v>311</v>
      </c>
      <c r="F1204" s="5" t="s">
        <v>311</v>
      </c>
      <c r="G1204" s="46" t="s">
        <v>1900</v>
      </c>
      <c r="H1204" s="8"/>
      <c r="I1204" s="47" t="s">
        <v>1872</v>
      </c>
      <c r="J1204" s="48" t="s">
        <v>11</v>
      </c>
      <c r="K1204" s="5"/>
      <c r="L1204" s="50">
        <v>30000</v>
      </c>
      <c r="M1204" s="50">
        <v>37180</v>
      </c>
      <c r="N1204" s="51">
        <f t="shared" ref="N1204" si="770">IFERROR(M1204/L1204,2)</f>
        <v>1.2393333333333334</v>
      </c>
      <c r="O1204" s="51" t="str">
        <f t="shared" si="768"/>
        <v>120% equal &amp; above</v>
      </c>
      <c r="P1204" s="50">
        <f t="shared" ref="P1204" si="771">M1204/$B$3*$B$2</f>
        <v>39835.71428571429</v>
      </c>
      <c r="Q1204" s="51">
        <f t="shared" si="769"/>
        <v>1.3278571428571431</v>
      </c>
      <c r="R1204" s="53"/>
      <c r="S1204" s="53">
        <v>5855</v>
      </c>
      <c r="T1204" s="54">
        <f t="shared" ref="T1204" si="772">IFERROR(S1204/R1204,2)</f>
        <v>2</v>
      </c>
      <c r="U1204" s="54"/>
      <c r="V1204" s="53">
        <f t="shared" ref="V1204" si="773">S1204/$B$3*$B$2</f>
        <v>6273.2142857142862</v>
      </c>
      <c r="W1204" s="54"/>
    </row>
    <row r="1205" spans="1:23" x14ac:dyDescent="0.3">
      <c r="A1205" s="8" t="s">
        <v>785</v>
      </c>
      <c r="B1205" s="5" t="s">
        <v>786</v>
      </c>
      <c r="C1205" s="5" t="s">
        <v>1766</v>
      </c>
      <c r="D1205" s="5" t="s">
        <v>1767</v>
      </c>
      <c r="E1205" s="5" t="s">
        <v>789</v>
      </c>
      <c r="F1205" s="5" t="s">
        <v>311</v>
      </c>
      <c r="G1205" s="46" t="s">
        <v>1948</v>
      </c>
      <c r="H1205" s="8"/>
      <c r="I1205" s="47" t="s">
        <v>1872</v>
      </c>
      <c r="J1205" s="48"/>
      <c r="K1205" s="45" t="s">
        <v>11</v>
      </c>
      <c r="L1205" s="50"/>
      <c r="M1205" s="50">
        <v>17850</v>
      </c>
      <c r="N1205" s="51">
        <f t="shared" ref="N1205:N1213" si="774">IFERROR(M1205/L1205,2)</f>
        <v>2</v>
      </c>
      <c r="O1205" s="51" t="str">
        <f t="shared" ref="O1205:O1213" si="775">IF(N1205&gt;=120%, "120% equal &amp; above", IF(N1205&gt;=100%,"&gt;=100%- &lt;120%",IF(N1205&gt;=80%,"&gt;=80%-&lt;100%",IF(N1205&gt;=50%,"&gt;=50%-&lt;80%",IF(N1205&gt;=20%,"&gt;=20%-&lt;50%","&lt;20%")))))</f>
        <v>120% equal &amp; above</v>
      </c>
      <c r="P1205" s="50">
        <f t="shared" ref="P1205:P1213" si="776">M1205/$B$3*$B$2</f>
        <v>19125</v>
      </c>
      <c r="Q1205" s="51">
        <f t="shared" ref="Q1205:Q1213" si="777">IFERROR(P1205/L1205,2)</f>
        <v>2</v>
      </c>
      <c r="R1205" s="53">
        <v>30000</v>
      </c>
      <c r="S1205" s="53">
        <v>6570</v>
      </c>
      <c r="T1205" s="54">
        <f t="shared" ref="T1205:T1213" si="778">IFERROR(S1205/R1205,2)</f>
        <v>0.219</v>
      </c>
      <c r="U1205" s="54"/>
      <c r="V1205" s="53">
        <f t="shared" ref="V1205:V1213" si="779">S1205/$B$3*$B$2</f>
        <v>7039.2857142857138</v>
      </c>
      <c r="W1205" s="54"/>
    </row>
    <row r="1206" spans="1:23" x14ac:dyDescent="0.3">
      <c r="A1206" s="8" t="s">
        <v>785</v>
      </c>
      <c r="B1206" s="5" t="s">
        <v>786</v>
      </c>
      <c r="C1206" s="5" t="s">
        <v>2369</v>
      </c>
      <c r="D1206" s="5" t="s">
        <v>2370</v>
      </c>
      <c r="E1206" s="5" t="s">
        <v>789</v>
      </c>
      <c r="F1206" s="5" t="s">
        <v>311</v>
      </c>
      <c r="G1206" s="46" t="s">
        <v>1955</v>
      </c>
      <c r="H1206" s="8"/>
      <c r="I1206" s="47" t="s">
        <v>1872</v>
      </c>
      <c r="J1206" s="48"/>
      <c r="K1206" s="45" t="s">
        <v>11</v>
      </c>
      <c r="L1206" s="50"/>
      <c r="M1206" s="50">
        <v>18790</v>
      </c>
      <c r="N1206" s="51">
        <f t="shared" si="774"/>
        <v>2</v>
      </c>
      <c r="O1206" s="51" t="str">
        <f t="shared" si="775"/>
        <v>120% equal &amp; above</v>
      </c>
      <c r="P1206" s="50">
        <f t="shared" si="776"/>
        <v>20132.142857142855</v>
      </c>
      <c r="Q1206" s="51">
        <f t="shared" si="777"/>
        <v>2</v>
      </c>
      <c r="R1206" s="53">
        <v>30000</v>
      </c>
      <c r="S1206" s="53">
        <v>19080</v>
      </c>
      <c r="T1206" s="54">
        <f t="shared" si="778"/>
        <v>0.63600000000000001</v>
      </c>
      <c r="U1206" s="54"/>
      <c r="V1206" s="53">
        <f t="shared" si="779"/>
        <v>20442.857142857145</v>
      </c>
      <c r="W1206" s="54"/>
    </row>
    <row r="1207" spans="1:23" x14ac:dyDescent="0.3">
      <c r="A1207" s="8" t="s">
        <v>324</v>
      </c>
      <c r="B1207" s="5" t="s">
        <v>325</v>
      </c>
      <c r="C1207" s="5" t="s">
        <v>2686</v>
      </c>
      <c r="D1207" s="5" t="s">
        <v>2687</v>
      </c>
      <c r="E1207" s="5" t="s">
        <v>310</v>
      </c>
      <c r="F1207" s="5" t="s">
        <v>311</v>
      </c>
      <c r="G1207" s="46" t="s">
        <v>1898</v>
      </c>
      <c r="H1207" s="8"/>
      <c r="I1207" s="47" t="s">
        <v>1872</v>
      </c>
      <c r="J1207" s="48"/>
      <c r="K1207" s="45" t="s">
        <v>11</v>
      </c>
      <c r="L1207" s="50"/>
      <c r="M1207" s="50">
        <v>2820</v>
      </c>
      <c r="N1207" s="51">
        <f t="shared" si="774"/>
        <v>2</v>
      </c>
      <c r="O1207" s="51" t="str">
        <f t="shared" si="775"/>
        <v>120% equal &amp; above</v>
      </c>
      <c r="P1207" s="50">
        <f t="shared" si="776"/>
        <v>3021.4285714285711</v>
      </c>
      <c r="Q1207" s="51">
        <f t="shared" si="777"/>
        <v>2</v>
      </c>
      <c r="R1207" s="53">
        <v>30000</v>
      </c>
      <c r="S1207" s="53">
        <v>0</v>
      </c>
      <c r="T1207" s="54">
        <f t="shared" si="778"/>
        <v>0</v>
      </c>
      <c r="U1207" s="54"/>
      <c r="V1207" s="53">
        <f t="shared" si="779"/>
        <v>0</v>
      </c>
      <c r="W1207" s="54"/>
    </row>
    <row r="1208" spans="1:23" x14ac:dyDescent="0.3">
      <c r="A1208" s="8" t="s">
        <v>701</v>
      </c>
      <c r="B1208" s="5" t="s">
        <v>300</v>
      </c>
      <c r="C1208" s="5" t="s">
        <v>1119</v>
      </c>
      <c r="D1208" s="5" t="s">
        <v>1120</v>
      </c>
      <c r="E1208" s="5" t="s">
        <v>473</v>
      </c>
      <c r="F1208" s="5" t="s">
        <v>311</v>
      </c>
      <c r="G1208" s="46" t="s">
        <v>2767</v>
      </c>
      <c r="H1208" s="8"/>
      <c r="I1208" s="47" t="s">
        <v>1872</v>
      </c>
      <c r="J1208" s="48" t="s">
        <v>11</v>
      </c>
      <c r="K1208" s="5"/>
      <c r="L1208" s="50">
        <v>29850</v>
      </c>
      <c r="M1208" s="50">
        <v>24950</v>
      </c>
      <c r="N1208" s="51">
        <f t="shared" si="774"/>
        <v>0.83584589614740368</v>
      </c>
      <c r="O1208" s="51" t="str">
        <f t="shared" si="775"/>
        <v>&gt;=80%-&lt;100%</v>
      </c>
      <c r="P1208" s="50">
        <f t="shared" si="776"/>
        <v>26732.142857142855</v>
      </c>
      <c r="Q1208" s="51">
        <f t="shared" si="777"/>
        <v>0.89554917444364679</v>
      </c>
      <c r="R1208" s="53"/>
      <c r="S1208" s="53">
        <v>0</v>
      </c>
      <c r="T1208" s="54">
        <f t="shared" si="778"/>
        <v>2</v>
      </c>
      <c r="U1208" s="54"/>
      <c r="V1208" s="53">
        <f t="shared" si="779"/>
        <v>0</v>
      </c>
      <c r="W1208" s="54"/>
    </row>
    <row r="1209" spans="1:23" x14ac:dyDescent="0.3">
      <c r="A1209" s="8" t="s">
        <v>633</v>
      </c>
      <c r="B1209" s="5" t="s">
        <v>128</v>
      </c>
      <c r="C1209" s="5" t="s">
        <v>658</v>
      </c>
      <c r="D1209" s="5" t="s">
        <v>659</v>
      </c>
      <c r="E1209" s="5" t="s">
        <v>589</v>
      </c>
      <c r="F1209" s="5" t="s">
        <v>311</v>
      </c>
      <c r="G1209" s="46" t="s">
        <v>1924</v>
      </c>
      <c r="H1209" s="8"/>
      <c r="I1209" s="47" t="s">
        <v>1872</v>
      </c>
      <c r="J1209" s="48" t="s">
        <v>11</v>
      </c>
      <c r="K1209" s="5"/>
      <c r="L1209" s="50">
        <v>29829.600000000002</v>
      </c>
      <c r="M1209" s="50">
        <v>45450</v>
      </c>
      <c r="N1209" s="51">
        <f t="shared" si="774"/>
        <v>1.523654356746319</v>
      </c>
      <c r="O1209" s="51" t="str">
        <f t="shared" si="775"/>
        <v>120% equal &amp; above</v>
      </c>
      <c r="P1209" s="50">
        <f t="shared" si="776"/>
        <v>48696.428571428572</v>
      </c>
      <c r="Q1209" s="51">
        <f t="shared" si="777"/>
        <v>1.6324868107996275</v>
      </c>
      <c r="R1209" s="53"/>
      <c r="S1209" s="53">
        <v>0</v>
      </c>
      <c r="T1209" s="54">
        <f t="shared" si="778"/>
        <v>2</v>
      </c>
      <c r="U1209" s="54"/>
      <c r="V1209" s="53">
        <f t="shared" si="779"/>
        <v>0</v>
      </c>
      <c r="W1209" s="54"/>
    </row>
    <row r="1210" spans="1:23" x14ac:dyDescent="0.3">
      <c r="A1210" s="8" t="s">
        <v>469</v>
      </c>
      <c r="B1210" s="5" t="s">
        <v>470</v>
      </c>
      <c r="C1210" s="5" t="s">
        <v>512</v>
      </c>
      <c r="D1210" s="5" t="s">
        <v>24</v>
      </c>
      <c r="E1210" s="5" t="s">
        <v>473</v>
      </c>
      <c r="F1210" s="5" t="s">
        <v>311</v>
      </c>
      <c r="G1210" s="46" t="s">
        <v>1912</v>
      </c>
      <c r="H1210" s="8"/>
      <c r="I1210" s="47" t="s">
        <v>1872</v>
      </c>
      <c r="J1210" s="48" t="s">
        <v>11</v>
      </c>
      <c r="K1210" s="5"/>
      <c r="L1210" s="50">
        <v>29657.475000000002</v>
      </c>
      <c r="M1210" s="50">
        <v>10850</v>
      </c>
      <c r="N1210" s="51">
        <f t="shared" si="774"/>
        <v>0.3658436869625617</v>
      </c>
      <c r="O1210" s="51" t="str">
        <f t="shared" si="775"/>
        <v>&gt;=20%-&lt;50%</v>
      </c>
      <c r="P1210" s="50">
        <f t="shared" si="776"/>
        <v>11625</v>
      </c>
      <c r="Q1210" s="51">
        <f t="shared" si="777"/>
        <v>0.39197537888845896</v>
      </c>
      <c r="R1210" s="53"/>
      <c r="S1210" s="53">
        <v>11710</v>
      </c>
      <c r="T1210" s="54">
        <f t="shared" si="778"/>
        <v>2</v>
      </c>
      <c r="U1210" s="54"/>
      <c r="V1210" s="53">
        <f t="shared" si="779"/>
        <v>12546.428571428572</v>
      </c>
      <c r="W1210" s="54"/>
    </row>
    <row r="1211" spans="1:23" x14ac:dyDescent="0.3">
      <c r="A1211" s="8" t="s">
        <v>633</v>
      </c>
      <c r="B1211" s="5" t="s">
        <v>128</v>
      </c>
      <c r="C1211" s="5" t="s">
        <v>2605</v>
      </c>
      <c r="D1211" s="5" t="s">
        <v>8</v>
      </c>
      <c r="E1211" s="5" t="s">
        <v>589</v>
      </c>
      <c r="F1211" s="5" t="s">
        <v>311</v>
      </c>
      <c r="G1211" s="46" t="s">
        <v>1923</v>
      </c>
      <c r="H1211" s="8"/>
      <c r="I1211" s="47" t="s">
        <v>1872</v>
      </c>
      <c r="J1211" s="48" t="s">
        <v>11</v>
      </c>
      <c r="K1211" s="5"/>
      <c r="L1211" s="50">
        <v>29629.125000000004</v>
      </c>
      <c r="M1211" s="50">
        <v>17435</v>
      </c>
      <c r="N1211" s="51">
        <f t="shared" si="774"/>
        <v>0.58844127189041184</v>
      </c>
      <c r="O1211" s="51" t="str">
        <f t="shared" si="775"/>
        <v>&gt;=50%-&lt;80%</v>
      </c>
      <c r="P1211" s="50">
        <f t="shared" si="776"/>
        <v>18680.357142857145</v>
      </c>
      <c r="Q1211" s="51">
        <f t="shared" si="777"/>
        <v>0.63047279131115563</v>
      </c>
      <c r="R1211" s="53"/>
      <c r="S1211" s="53">
        <v>6570</v>
      </c>
      <c r="T1211" s="54">
        <f t="shared" si="778"/>
        <v>2</v>
      </c>
      <c r="U1211" s="54"/>
      <c r="V1211" s="53">
        <f t="shared" si="779"/>
        <v>7039.2857142857138</v>
      </c>
      <c r="W1211" s="54"/>
    </row>
    <row r="1212" spans="1:23" x14ac:dyDescent="0.3">
      <c r="A1212" s="8" t="s">
        <v>633</v>
      </c>
      <c r="B1212" s="5" t="s">
        <v>128</v>
      </c>
      <c r="C1212" s="5" t="s">
        <v>665</v>
      </c>
      <c r="D1212" s="5" t="s">
        <v>666</v>
      </c>
      <c r="E1212" s="5" t="s">
        <v>589</v>
      </c>
      <c r="F1212" s="5" t="s">
        <v>311</v>
      </c>
      <c r="G1212" s="46" t="s">
        <v>1926</v>
      </c>
      <c r="H1212" s="8"/>
      <c r="I1212" s="47" t="s">
        <v>1872</v>
      </c>
      <c r="J1212" s="48" t="s">
        <v>11</v>
      </c>
      <c r="K1212" s="5"/>
      <c r="L1212" s="50">
        <v>29296.350000000002</v>
      </c>
      <c r="M1212" s="50">
        <v>42285</v>
      </c>
      <c r="N1212" s="51">
        <f t="shared" si="774"/>
        <v>1.4433538649012589</v>
      </c>
      <c r="O1212" s="51" t="str">
        <f t="shared" si="775"/>
        <v>120% equal &amp; above</v>
      </c>
      <c r="P1212" s="50">
        <f t="shared" si="776"/>
        <v>45305.357142857138</v>
      </c>
      <c r="Q1212" s="51">
        <f t="shared" si="777"/>
        <v>1.5464505695370629</v>
      </c>
      <c r="R1212" s="53"/>
      <c r="S1212" s="53">
        <v>56325</v>
      </c>
      <c r="T1212" s="54">
        <f t="shared" si="778"/>
        <v>2</v>
      </c>
      <c r="U1212" s="54"/>
      <c r="V1212" s="53">
        <f t="shared" si="779"/>
        <v>60348.21428571429</v>
      </c>
      <c r="W1212" s="54"/>
    </row>
    <row r="1213" spans="1:23" x14ac:dyDescent="0.3">
      <c r="A1213" s="8" t="s">
        <v>469</v>
      </c>
      <c r="B1213" s="5" t="s">
        <v>470</v>
      </c>
      <c r="C1213" s="5" t="s">
        <v>1247</v>
      </c>
      <c r="D1213" s="5" t="s">
        <v>1248</v>
      </c>
      <c r="E1213" s="5" t="s">
        <v>473</v>
      </c>
      <c r="F1213" s="5" t="s">
        <v>311</v>
      </c>
      <c r="G1213" s="46" t="s">
        <v>1913</v>
      </c>
      <c r="H1213" s="8"/>
      <c r="I1213" s="47" t="s">
        <v>1872</v>
      </c>
      <c r="J1213" s="48" t="s">
        <v>11</v>
      </c>
      <c r="K1213" s="5"/>
      <c r="L1213" s="50">
        <v>29211.300000000003</v>
      </c>
      <c r="M1213" s="50">
        <v>32560</v>
      </c>
      <c r="N1213" s="51">
        <f t="shared" si="774"/>
        <v>1.1146371438450187</v>
      </c>
      <c r="O1213" s="51" t="str">
        <f t="shared" si="775"/>
        <v>&gt;=100%- &lt;120%</v>
      </c>
      <c r="P1213" s="50">
        <f t="shared" si="776"/>
        <v>34885.71428571429</v>
      </c>
      <c r="Q1213" s="51">
        <f t="shared" si="777"/>
        <v>1.1942540826910917</v>
      </c>
      <c r="R1213" s="53"/>
      <c r="S1213" s="53">
        <v>23120</v>
      </c>
      <c r="T1213" s="54">
        <f t="shared" si="778"/>
        <v>2</v>
      </c>
      <c r="U1213" s="54"/>
      <c r="V1213" s="53">
        <f t="shared" si="779"/>
        <v>24771.428571428569</v>
      </c>
      <c r="W1213" s="54"/>
    </row>
    <row r="1214" spans="1:23" x14ac:dyDescent="0.3">
      <c r="A1214" s="8" t="s">
        <v>701</v>
      </c>
      <c r="B1214" s="5" t="s">
        <v>300</v>
      </c>
      <c r="C1214" s="5" t="s">
        <v>1325</v>
      </c>
      <c r="D1214" s="5" t="s">
        <v>40</v>
      </c>
      <c r="E1214" s="5" t="s">
        <v>473</v>
      </c>
      <c r="F1214" s="5" t="s">
        <v>311</v>
      </c>
      <c r="G1214" s="46" t="s">
        <v>2767</v>
      </c>
      <c r="H1214" s="8"/>
      <c r="I1214" s="47" t="s">
        <v>1872</v>
      </c>
      <c r="J1214" s="48" t="s">
        <v>11</v>
      </c>
      <c r="K1214" s="45"/>
      <c r="L1214" s="50">
        <v>28418.850000000002</v>
      </c>
      <c r="M1214" s="50">
        <v>17535</v>
      </c>
      <c r="N1214" s="51">
        <f t="shared" ref="N1214:N1217" si="780">IFERROR(M1214/L1214,2)</f>
        <v>0.61702004127542098</v>
      </c>
      <c r="O1214" s="51" t="str">
        <f t="shared" ref="O1214:O1217" si="781">IF(N1214&gt;=120%, "120% equal &amp; above", IF(N1214&gt;=100%,"&gt;=100%- &lt;120%",IF(N1214&gt;=80%,"&gt;=80%-&lt;100%",IF(N1214&gt;=50%,"&gt;=50%-&lt;80%",IF(N1214&gt;=20%,"&gt;=20%-&lt;50%","&lt;20%")))))</f>
        <v>&gt;=50%-&lt;80%</v>
      </c>
      <c r="P1214" s="50">
        <f t="shared" ref="P1214:P1217" si="782">M1214/$B$3*$B$2</f>
        <v>18787.5</v>
      </c>
      <c r="Q1214" s="51">
        <f t="shared" ref="Q1214:Q1217" si="783">IFERROR(P1214/L1214,2)</f>
        <v>0.66109290136652255</v>
      </c>
      <c r="R1214" s="52"/>
      <c r="S1214" s="53">
        <v>0</v>
      </c>
      <c r="T1214" s="54">
        <f t="shared" ref="T1214:T1217" si="784">IFERROR(S1214/R1214,2)</f>
        <v>2</v>
      </c>
      <c r="U1214" s="54" t="str">
        <f t="shared" ref="U1214:U1217" si="785">IF(T1214&gt;=120%, "120% equal &amp; above", IF(T1214&gt;=100%,"&gt;=100%- &lt;120%",IF(T1214&gt;=80%,"&gt;=80%-&lt;100%",IF(T1214&gt;=50%,"&gt;=50%-&lt;80%",IF(T1214&gt;=20%,"&gt;=20%-&lt;50%","&lt;20%")))))</f>
        <v>120% equal &amp; above</v>
      </c>
      <c r="V1214" s="53">
        <f t="shared" ref="V1214:V1217" si="786">S1214/$B$3*$B$2</f>
        <v>0</v>
      </c>
      <c r="W1214" s="54">
        <f t="shared" ref="W1214:W1217" si="787">IFERROR(V1214/R1214,2)</f>
        <v>2</v>
      </c>
    </row>
    <row r="1215" spans="1:23" x14ac:dyDescent="0.3">
      <c r="A1215" s="8" t="s">
        <v>770</v>
      </c>
      <c r="B1215" s="5" t="s">
        <v>771</v>
      </c>
      <c r="C1215" s="5" t="s">
        <v>2208</v>
      </c>
      <c r="D1215" s="5" t="s">
        <v>2209</v>
      </c>
      <c r="E1215" s="5" t="s">
        <v>574</v>
      </c>
      <c r="F1215" s="5" t="s">
        <v>311</v>
      </c>
      <c r="G1215" s="46" t="s">
        <v>1964</v>
      </c>
      <c r="H1215" s="8"/>
      <c r="I1215" s="47" t="s">
        <v>1872</v>
      </c>
      <c r="J1215" s="48" t="s">
        <v>11</v>
      </c>
      <c r="K1215" s="45"/>
      <c r="L1215" s="50">
        <v>28000</v>
      </c>
      <c r="M1215" s="50">
        <v>11480</v>
      </c>
      <c r="N1215" s="51">
        <f t="shared" si="780"/>
        <v>0.41</v>
      </c>
      <c r="O1215" s="51" t="str">
        <f t="shared" si="781"/>
        <v>&gt;=20%-&lt;50%</v>
      </c>
      <c r="P1215" s="50">
        <f t="shared" si="782"/>
        <v>12300</v>
      </c>
      <c r="Q1215" s="51">
        <f t="shared" si="783"/>
        <v>0.43928571428571428</v>
      </c>
      <c r="R1215" s="52"/>
      <c r="S1215" s="53">
        <v>0</v>
      </c>
      <c r="T1215" s="54">
        <f t="shared" si="784"/>
        <v>2</v>
      </c>
      <c r="U1215" s="54" t="str">
        <f t="shared" si="785"/>
        <v>120% equal &amp; above</v>
      </c>
      <c r="V1215" s="53">
        <f t="shared" si="786"/>
        <v>0</v>
      </c>
      <c r="W1215" s="54">
        <f t="shared" si="787"/>
        <v>2</v>
      </c>
    </row>
    <row r="1216" spans="1:23" x14ac:dyDescent="0.3">
      <c r="A1216" s="8" t="s">
        <v>836</v>
      </c>
      <c r="B1216" s="5" t="s">
        <v>837</v>
      </c>
      <c r="C1216" s="5" t="s">
        <v>838</v>
      </c>
      <c r="D1216" s="5" t="s">
        <v>839</v>
      </c>
      <c r="E1216" s="5" t="s">
        <v>789</v>
      </c>
      <c r="F1216" s="5" t="s">
        <v>311</v>
      </c>
      <c r="G1216" s="46" t="s">
        <v>1953</v>
      </c>
      <c r="H1216" s="8"/>
      <c r="I1216" s="47" t="s">
        <v>1872</v>
      </c>
      <c r="J1216" s="48" t="s">
        <v>11</v>
      </c>
      <c r="K1216" s="45"/>
      <c r="L1216" s="50">
        <v>27724.95</v>
      </c>
      <c r="M1216" s="50">
        <v>31550</v>
      </c>
      <c r="N1216" s="51">
        <f t="shared" si="780"/>
        <v>1.1379641802780527</v>
      </c>
      <c r="O1216" s="51" t="str">
        <f t="shared" si="781"/>
        <v>&gt;=100%- &lt;120%</v>
      </c>
      <c r="P1216" s="50">
        <f t="shared" si="782"/>
        <v>33803.571428571428</v>
      </c>
      <c r="Q1216" s="51">
        <f t="shared" si="783"/>
        <v>1.2192473360121994</v>
      </c>
      <c r="R1216" s="52"/>
      <c r="S1216" s="53">
        <v>5550</v>
      </c>
      <c r="T1216" s="54">
        <f t="shared" si="784"/>
        <v>2</v>
      </c>
      <c r="U1216" s="54" t="str">
        <f t="shared" si="785"/>
        <v>120% equal &amp; above</v>
      </c>
      <c r="V1216" s="53">
        <f t="shared" si="786"/>
        <v>5946.4285714285716</v>
      </c>
      <c r="W1216" s="54">
        <f t="shared" si="787"/>
        <v>2</v>
      </c>
    </row>
    <row r="1217" spans="1:23" x14ac:dyDescent="0.3">
      <c r="A1217" s="8" t="s">
        <v>585</v>
      </c>
      <c r="B1217" s="5" t="s">
        <v>586</v>
      </c>
      <c r="C1217" s="5" t="s">
        <v>2062</v>
      </c>
      <c r="D1217" s="5" t="s">
        <v>2063</v>
      </c>
      <c r="E1217" s="5" t="s">
        <v>589</v>
      </c>
      <c r="F1217" s="5" t="s">
        <v>311</v>
      </c>
      <c r="G1217" s="46" t="s">
        <v>1919</v>
      </c>
      <c r="H1217" s="8"/>
      <c r="I1217" s="47" t="s">
        <v>1872</v>
      </c>
      <c r="J1217" s="48" t="s">
        <v>11</v>
      </c>
      <c r="K1217" s="45"/>
      <c r="L1217" s="50">
        <v>27424.05</v>
      </c>
      <c r="M1217" s="50">
        <v>45230</v>
      </c>
      <c r="N1217" s="51">
        <f t="shared" si="780"/>
        <v>1.6492822905442486</v>
      </c>
      <c r="O1217" s="51" t="str">
        <f t="shared" si="781"/>
        <v>120% equal &amp; above</v>
      </c>
      <c r="P1217" s="50">
        <f t="shared" si="782"/>
        <v>48460.71428571429</v>
      </c>
      <c r="Q1217" s="51">
        <f t="shared" si="783"/>
        <v>1.7670881684402666</v>
      </c>
      <c r="R1217" s="52"/>
      <c r="S1217" s="53">
        <v>18995</v>
      </c>
      <c r="T1217" s="54">
        <f t="shared" si="784"/>
        <v>2</v>
      </c>
      <c r="U1217" s="54" t="str">
        <f t="shared" si="785"/>
        <v>120% equal &amp; above</v>
      </c>
      <c r="V1217" s="53">
        <f t="shared" si="786"/>
        <v>20351.785714285714</v>
      </c>
      <c r="W1217" s="54">
        <f t="shared" si="787"/>
        <v>2</v>
      </c>
    </row>
    <row r="1218" spans="1:23" x14ac:dyDescent="0.3">
      <c r="A1218" s="8" t="s">
        <v>785</v>
      </c>
      <c r="B1218" s="5" t="s">
        <v>786</v>
      </c>
      <c r="C1218" s="5" t="s">
        <v>1468</v>
      </c>
      <c r="D1218" s="5" t="s">
        <v>46</v>
      </c>
      <c r="E1218" s="5" t="s">
        <v>789</v>
      </c>
      <c r="F1218" s="5" t="s">
        <v>311</v>
      </c>
      <c r="G1218" s="46" t="s">
        <v>1963</v>
      </c>
      <c r="H1218" s="8"/>
      <c r="I1218" s="47" t="s">
        <v>1872</v>
      </c>
      <c r="J1218" s="48" t="s">
        <v>11</v>
      </c>
      <c r="K1218" s="45"/>
      <c r="L1218" s="50">
        <v>27012.809999999998</v>
      </c>
      <c r="M1218" s="50">
        <v>10405</v>
      </c>
      <c r="N1218" s="51">
        <f t="shared" ref="N1218:N1225" si="788">IFERROR(M1218/L1218,2)</f>
        <v>0.38518762024387693</v>
      </c>
      <c r="O1218" s="51" t="str">
        <f t="shared" ref="O1218:O1225" si="789">IF(N1218&gt;=120%, "120% equal &amp; above", IF(N1218&gt;=100%,"&gt;=100%- &lt;120%",IF(N1218&gt;=80%,"&gt;=80%-&lt;100%",IF(N1218&gt;=50%,"&gt;=50%-&lt;80%",IF(N1218&gt;=20%,"&gt;=20%-&lt;50%","&lt;20%")))))</f>
        <v>&gt;=20%-&lt;50%</v>
      </c>
      <c r="P1218" s="50">
        <f t="shared" ref="P1218:P1225" si="790">M1218/$B$3*$B$2</f>
        <v>11148.214285714284</v>
      </c>
      <c r="Q1218" s="51">
        <f t="shared" ref="Q1218:Q1225" si="791">IFERROR(P1218/L1218,2)</f>
        <v>0.41270102168986805</v>
      </c>
      <c r="R1218" s="52"/>
      <c r="S1218" s="53">
        <v>11560</v>
      </c>
      <c r="T1218" s="54">
        <f t="shared" ref="T1218:T1225" si="792">IFERROR(S1218/R1218,2)</f>
        <v>2</v>
      </c>
      <c r="U1218" s="54" t="str">
        <f t="shared" ref="U1218:U1225" si="793">IF(T1218&gt;=120%, "120% equal &amp; above", IF(T1218&gt;=100%,"&gt;=100%- &lt;120%",IF(T1218&gt;=80%,"&gt;=80%-&lt;100%",IF(T1218&gt;=50%,"&gt;=50%-&lt;80%",IF(T1218&gt;=20%,"&gt;=20%-&lt;50%","&lt;20%")))))</f>
        <v>120% equal &amp; above</v>
      </c>
      <c r="V1218" s="53">
        <f t="shared" ref="V1218:V1225" si="794">S1218/$B$3*$B$2</f>
        <v>12385.714285714284</v>
      </c>
      <c r="W1218" s="54">
        <f t="shared" ref="W1218:W1225" si="795">IFERROR(V1218/R1218,2)</f>
        <v>2</v>
      </c>
    </row>
    <row r="1219" spans="1:23" x14ac:dyDescent="0.3">
      <c r="A1219" s="8" t="s">
        <v>770</v>
      </c>
      <c r="B1219" s="5" t="s">
        <v>771</v>
      </c>
      <c r="C1219" s="5" t="s">
        <v>1347</v>
      </c>
      <c r="D1219" s="5" t="s">
        <v>1348</v>
      </c>
      <c r="E1219" s="5" t="s">
        <v>574</v>
      </c>
      <c r="F1219" s="5" t="s">
        <v>311</v>
      </c>
      <c r="G1219" s="46" t="s">
        <v>1960</v>
      </c>
      <c r="H1219" s="8"/>
      <c r="I1219" s="47" t="s">
        <v>1872</v>
      </c>
      <c r="J1219" s="48" t="s">
        <v>11</v>
      </c>
      <c r="K1219" s="45"/>
      <c r="L1219" s="50">
        <v>27000</v>
      </c>
      <c r="M1219" s="50">
        <v>12210</v>
      </c>
      <c r="N1219" s="51">
        <f t="shared" si="788"/>
        <v>0.45222222222222225</v>
      </c>
      <c r="O1219" s="51" t="str">
        <f t="shared" si="789"/>
        <v>&gt;=20%-&lt;50%</v>
      </c>
      <c r="P1219" s="50">
        <f t="shared" si="790"/>
        <v>13082.142857142857</v>
      </c>
      <c r="Q1219" s="51">
        <f t="shared" si="791"/>
        <v>0.48452380952380952</v>
      </c>
      <c r="R1219" s="52"/>
      <c r="S1219" s="53">
        <v>0</v>
      </c>
      <c r="T1219" s="54">
        <f t="shared" si="792"/>
        <v>2</v>
      </c>
      <c r="U1219" s="54" t="str">
        <f t="shared" si="793"/>
        <v>120% equal &amp; above</v>
      </c>
      <c r="V1219" s="53">
        <f t="shared" si="794"/>
        <v>0</v>
      </c>
      <c r="W1219" s="54">
        <f t="shared" si="795"/>
        <v>2</v>
      </c>
    </row>
    <row r="1220" spans="1:23" x14ac:dyDescent="0.3">
      <c r="A1220" s="8" t="s">
        <v>469</v>
      </c>
      <c r="B1220" s="5" t="s">
        <v>470</v>
      </c>
      <c r="C1220" s="5" t="s">
        <v>526</v>
      </c>
      <c r="D1220" s="5" t="s">
        <v>527</v>
      </c>
      <c r="E1220" s="5" t="s">
        <v>473</v>
      </c>
      <c r="F1220" s="5" t="s">
        <v>311</v>
      </c>
      <c r="G1220" s="46" t="s">
        <v>1914</v>
      </c>
      <c r="H1220" s="8"/>
      <c r="I1220" s="47" t="s">
        <v>1872</v>
      </c>
      <c r="J1220" s="48" t="s">
        <v>11</v>
      </c>
      <c r="K1220" s="45"/>
      <c r="L1220" s="50">
        <v>26944.499999999996</v>
      </c>
      <c r="M1220" s="50">
        <v>14525</v>
      </c>
      <c r="N1220" s="51">
        <f t="shared" si="788"/>
        <v>0.53907105346174555</v>
      </c>
      <c r="O1220" s="51" t="str">
        <f t="shared" si="789"/>
        <v>&gt;=50%-&lt;80%</v>
      </c>
      <c r="P1220" s="50">
        <f t="shared" si="790"/>
        <v>15562.5</v>
      </c>
      <c r="Q1220" s="51">
        <f t="shared" si="791"/>
        <v>0.57757612870901309</v>
      </c>
      <c r="R1220" s="52"/>
      <c r="S1220" s="53">
        <v>13220</v>
      </c>
      <c r="T1220" s="54">
        <f t="shared" si="792"/>
        <v>2</v>
      </c>
      <c r="U1220" s="54" t="str">
        <f t="shared" si="793"/>
        <v>120% equal &amp; above</v>
      </c>
      <c r="V1220" s="53">
        <f t="shared" si="794"/>
        <v>14164.285714285716</v>
      </c>
      <c r="W1220" s="54">
        <f t="shared" si="795"/>
        <v>2</v>
      </c>
    </row>
    <row r="1221" spans="1:23" x14ac:dyDescent="0.3">
      <c r="A1221" s="8" t="s">
        <v>585</v>
      </c>
      <c r="B1221" s="5" t="s">
        <v>586</v>
      </c>
      <c r="C1221" s="5" t="s">
        <v>2253</v>
      </c>
      <c r="D1221" s="5" t="s">
        <v>2254</v>
      </c>
      <c r="E1221" s="5" t="s">
        <v>589</v>
      </c>
      <c r="F1221" s="5" t="s">
        <v>311</v>
      </c>
      <c r="G1221" s="46" t="s">
        <v>1918</v>
      </c>
      <c r="H1221" s="8"/>
      <c r="I1221" s="47" t="s">
        <v>1872</v>
      </c>
      <c r="J1221" s="48" t="s">
        <v>11</v>
      </c>
      <c r="K1221" s="45"/>
      <c r="L1221" s="50">
        <v>26883.089999999997</v>
      </c>
      <c r="M1221" s="50">
        <v>5950</v>
      </c>
      <c r="N1221" s="51">
        <f t="shared" si="788"/>
        <v>0.22132872374418272</v>
      </c>
      <c r="O1221" s="51" t="str">
        <f t="shared" si="789"/>
        <v>&gt;=20%-&lt;50%</v>
      </c>
      <c r="P1221" s="50">
        <f t="shared" si="790"/>
        <v>6375</v>
      </c>
      <c r="Q1221" s="51">
        <f t="shared" si="791"/>
        <v>0.23713791829733863</v>
      </c>
      <c r="R1221" s="52"/>
      <c r="S1221" s="53">
        <v>0</v>
      </c>
      <c r="T1221" s="54">
        <f t="shared" si="792"/>
        <v>2</v>
      </c>
      <c r="U1221" s="54" t="str">
        <f t="shared" si="793"/>
        <v>120% equal &amp; above</v>
      </c>
      <c r="V1221" s="53">
        <f t="shared" si="794"/>
        <v>0</v>
      </c>
      <c r="W1221" s="54">
        <f t="shared" si="795"/>
        <v>2</v>
      </c>
    </row>
    <row r="1222" spans="1:23" x14ac:dyDescent="0.3">
      <c r="A1222" s="8" t="s">
        <v>776</v>
      </c>
      <c r="B1222" s="5" t="s">
        <v>777</v>
      </c>
      <c r="C1222" s="5" t="s">
        <v>1632</v>
      </c>
      <c r="D1222" s="5" t="s">
        <v>1633</v>
      </c>
      <c r="E1222" s="5" t="s">
        <v>574</v>
      </c>
      <c r="F1222" s="5" t="s">
        <v>311</v>
      </c>
      <c r="G1222" s="46" t="s">
        <v>1945</v>
      </c>
      <c r="H1222" s="8"/>
      <c r="I1222" s="47" t="s">
        <v>1872</v>
      </c>
      <c r="J1222" s="48"/>
      <c r="K1222" s="45" t="s">
        <v>11</v>
      </c>
      <c r="L1222" s="50"/>
      <c r="M1222" s="50">
        <v>17560</v>
      </c>
      <c r="N1222" s="51">
        <f t="shared" si="788"/>
        <v>2</v>
      </c>
      <c r="O1222" s="51" t="str">
        <f t="shared" si="789"/>
        <v>120% equal &amp; above</v>
      </c>
      <c r="P1222" s="50">
        <f t="shared" si="790"/>
        <v>18814.285714285714</v>
      </c>
      <c r="Q1222" s="51">
        <f t="shared" si="791"/>
        <v>2</v>
      </c>
      <c r="R1222" s="52">
        <v>26730</v>
      </c>
      <c r="S1222" s="53">
        <v>64075</v>
      </c>
      <c r="T1222" s="54">
        <f t="shared" si="792"/>
        <v>2.3971193415637861</v>
      </c>
      <c r="U1222" s="54" t="str">
        <f t="shared" si="793"/>
        <v>120% equal &amp; above</v>
      </c>
      <c r="V1222" s="53">
        <f t="shared" si="794"/>
        <v>68651.785714285725</v>
      </c>
      <c r="W1222" s="54">
        <f t="shared" si="795"/>
        <v>2.5683421516754854</v>
      </c>
    </row>
    <row r="1223" spans="1:23" x14ac:dyDescent="0.3">
      <c r="A1223" s="8" t="s">
        <v>836</v>
      </c>
      <c r="B1223" s="5" t="s">
        <v>837</v>
      </c>
      <c r="C1223" s="5" t="s">
        <v>1431</v>
      </c>
      <c r="D1223" s="5" t="s">
        <v>1432</v>
      </c>
      <c r="E1223" s="5" t="s">
        <v>789</v>
      </c>
      <c r="F1223" s="5" t="s">
        <v>311</v>
      </c>
      <c r="G1223" s="46" t="s">
        <v>1957</v>
      </c>
      <c r="H1223" s="8"/>
      <c r="I1223" s="47" t="s">
        <v>1872</v>
      </c>
      <c r="J1223" s="48" t="s">
        <v>11</v>
      </c>
      <c r="K1223" s="45"/>
      <c r="L1223" s="50">
        <v>26678</v>
      </c>
      <c r="M1223" s="50">
        <v>970</v>
      </c>
      <c r="N1223" s="51">
        <f t="shared" si="788"/>
        <v>3.6359547192443213E-2</v>
      </c>
      <c r="O1223" s="51" t="str">
        <f t="shared" si="789"/>
        <v>&lt;20%</v>
      </c>
      <c r="P1223" s="50">
        <f t="shared" si="790"/>
        <v>1039.2857142857144</v>
      </c>
      <c r="Q1223" s="51">
        <f t="shared" si="791"/>
        <v>3.8956657706189161E-2</v>
      </c>
      <c r="R1223" s="52"/>
      <c r="S1223" s="53">
        <v>0</v>
      </c>
      <c r="T1223" s="54">
        <f t="shared" si="792"/>
        <v>2</v>
      </c>
      <c r="U1223" s="54" t="str">
        <f t="shared" si="793"/>
        <v>120% equal &amp; above</v>
      </c>
      <c r="V1223" s="53">
        <f t="shared" si="794"/>
        <v>0</v>
      </c>
      <c r="W1223" s="54">
        <f t="shared" si="795"/>
        <v>2</v>
      </c>
    </row>
    <row r="1224" spans="1:23" x14ac:dyDescent="0.3">
      <c r="A1224" s="8" t="s">
        <v>469</v>
      </c>
      <c r="B1224" s="5" t="s">
        <v>470</v>
      </c>
      <c r="C1224" s="5" t="s">
        <v>1132</v>
      </c>
      <c r="D1224" s="5" t="s">
        <v>1133</v>
      </c>
      <c r="E1224" s="5" t="s">
        <v>473</v>
      </c>
      <c r="F1224" s="5" t="s">
        <v>311</v>
      </c>
      <c r="G1224" s="46" t="s">
        <v>1913</v>
      </c>
      <c r="H1224" s="8"/>
      <c r="I1224" s="47" t="s">
        <v>1872</v>
      </c>
      <c r="J1224" s="48" t="s">
        <v>11</v>
      </c>
      <c r="K1224" s="45"/>
      <c r="L1224" s="50">
        <v>26675.399999999998</v>
      </c>
      <c r="M1224" s="50">
        <v>30895</v>
      </c>
      <c r="N1224" s="51">
        <f t="shared" si="788"/>
        <v>1.1581831950036363</v>
      </c>
      <c r="O1224" s="51" t="str">
        <f t="shared" si="789"/>
        <v>&gt;=100%- &lt;120%</v>
      </c>
      <c r="P1224" s="50">
        <f t="shared" si="790"/>
        <v>33101.78571428571</v>
      </c>
      <c r="Q1224" s="51">
        <f t="shared" si="791"/>
        <v>1.2409105660753246</v>
      </c>
      <c r="R1224" s="52"/>
      <c r="S1224" s="53">
        <v>0</v>
      </c>
      <c r="T1224" s="54">
        <f t="shared" si="792"/>
        <v>2</v>
      </c>
      <c r="U1224" s="54" t="str">
        <f t="shared" si="793"/>
        <v>120% equal &amp; above</v>
      </c>
      <c r="V1224" s="53">
        <f t="shared" si="794"/>
        <v>0</v>
      </c>
      <c r="W1224" s="54">
        <f t="shared" si="795"/>
        <v>2</v>
      </c>
    </row>
    <row r="1225" spans="1:23" x14ac:dyDescent="0.3">
      <c r="A1225" s="8" t="s">
        <v>469</v>
      </c>
      <c r="B1225" s="5" t="s">
        <v>470</v>
      </c>
      <c r="C1225" s="5" t="s">
        <v>504</v>
      </c>
      <c r="D1225" s="5" t="s">
        <v>168</v>
      </c>
      <c r="E1225" s="5" t="s">
        <v>473</v>
      </c>
      <c r="F1225" s="5" t="s">
        <v>311</v>
      </c>
      <c r="G1225" s="46" t="s">
        <v>1911</v>
      </c>
      <c r="H1225" s="8"/>
      <c r="I1225" s="47" t="s">
        <v>1872</v>
      </c>
      <c r="J1225" s="48" t="s">
        <v>11</v>
      </c>
      <c r="K1225" s="45"/>
      <c r="L1225" s="50">
        <v>26150.999999999996</v>
      </c>
      <c r="M1225" s="50">
        <v>38870</v>
      </c>
      <c r="N1225" s="51">
        <f t="shared" si="788"/>
        <v>1.4863676341248904</v>
      </c>
      <c r="O1225" s="51" t="str">
        <f t="shared" si="789"/>
        <v>120% equal &amp; above</v>
      </c>
      <c r="P1225" s="50">
        <f t="shared" si="790"/>
        <v>41646.428571428572</v>
      </c>
      <c r="Q1225" s="51">
        <f t="shared" si="791"/>
        <v>1.5925367508480968</v>
      </c>
      <c r="R1225" s="52"/>
      <c r="S1225" s="53">
        <v>0</v>
      </c>
      <c r="T1225" s="54">
        <f t="shared" si="792"/>
        <v>2</v>
      </c>
      <c r="U1225" s="54" t="str">
        <f t="shared" si="793"/>
        <v>120% equal &amp; above</v>
      </c>
      <c r="V1225" s="53">
        <f t="shared" si="794"/>
        <v>0</v>
      </c>
      <c r="W1225" s="54">
        <f t="shared" si="795"/>
        <v>2</v>
      </c>
    </row>
    <row r="1226" spans="1:23" x14ac:dyDescent="0.3">
      <c r="A1226" s="8" t="s">
        <v>428</v>
      </c>
      <c r="B1226" s="5" t="s">
        <v>429</v>
      </c>
      <c r="C1226" s="5" t="s">
        <v>1500</v>
      </c>
      <c r="D1226" s="5" t="s">
        <v>1501</v>
      </c>
      <c r="E1226" s="5" t="s">
        <v>310</v>
      </c>
      <c r="F1226" s="5" t="s">
        <v>311</v>
      </c>
      <c r="G1226" s="46" t="s">
        <v>1959</v>
      </c>
      <c r="H1226" s="8"/>
      <c r="I1226" s="47" t="s">
        <v>1872</v>
      </c>
      <c r="J1226" s="48" t="s">
        <v>11</v>
      </c>
      <c r="K1226" s="45"/>
      <c r="L1226" s="50">
        <v>26000</v>
      </c>
      <c r="M1226" s="50">
        <v>26670</v>
      </c>
      <c r="N1226" s="51">
        <f t="shared" ref="N1226:N1237" si="796">IFERROR(M1226/L1226,2)</f>
        <v>1.0257692307692308</v>
      </c>
      <c r="O1226" s="51" t="str">
        <f t="shared" ref="O1226:O1236" si="797">IF(N1226&gt;=120%, "120% equal &amp; above", IF(N1226&gt;=100%,"&gt;=100%- &lt;120%",IF(N1226&gt;=80%,"&gt;=80%-&lt;100%",IF(N1226&gt;=50%,"&gt;=50%-&lt;80%",IF(N1226&gt;=20%,"&gt;=20%-&lt;50%","&lt;20%")))))</f>
        <v>&gt;=100%- &lt;120%</v>
      </c>
      <c r="P1226" s="50">
        <f t="shared" ref="P1226:P1237" si="798">M1226/$B$3*$B$2</f>
        <v>28575</v>
      </c>
      <c r="Q1226" s="51">
        <f t="shared" ref="Q1226:Q1236" si="799">IFERROR(P1226/L1226,2)</f>
        <v>1.0990384615384616</v>
      </c>
      <c r="R1226" s="52"/>
      <c r="S1226" s="53">
        <v>9990</v>
      </c>
      <c r="T1226" s="54">
        <f t="shared" ref="T1226:T1237" si="800">IFERROR(S1226/R1226,2)</f>
        <v>2</v>
      </c>
      <c r="U1226" s="54" t="str">
        <f t="shared" ref="U1226:U1236" si="801">IF(T1226&gt;=120%, "120% equal &amp; above", IF(T1226&gt;=100%,"&gt;=100%- &lt;120%",IF(T1226&gt;=80%,"&gt;=80%-&lt;100%",IF(T1226&gt;=50%,"&gt;=50%-&lt;80%",IF(T1226&gt;=20%,"&gt;=20%-&lt;50%","&lt;20%")))))</f>
        <v>120% equal &amp; above</v>
      </c>
      <c r="V1226" s="53">
        <f t="shared" ref="V1226:V1237" si="802">S1226/$B$3*$B$2</f>
        <v>10703.571428571428</v>
      </c>
      <c r="W1226" s="54">
        <f t="shared" ref="W1226:W1236" si="803">IFERROR(V1226/R1226,2)</f>
        <v>2</v>
      </c>
    </row>
    <row r="1227" spans="1:23" x14ac:dyDescent="0.3">
      <c r="A1227" s="8" t="s">
        <v>428</v>
      </c>
      <c r="B1227" s="5" t="s">
        <v>429</v>
      </c>
      <c r="C1227" s="5" t="s">
        <v>2712</v>
      </c>
      <c r="D1227" s="5" t="s">
        <v>2713</v>
      </c>
      <c r="E1227" s="5" t="s">
        <v>310</v>
      </c>
      <c r="F1227" s="5" t="s">
        <v>311</v>
      </c>
      <c r="G1227" s="46" t="s">
        <v>1959</v>
      </c>
      <c r="H1227" s="8"/>
      <c r="I1227" s="47" t="s">
        <v>1872</v>
      </c>
      <c r="J1227" s="48" t="s">
        <v>11</v>
      </c>
      <c r="K1227" s="45"/>
      <c r="L1227" s="50">
        <v>26000</v>
      </c>
      <c r="M1227" s="50">
        <v>17500</v>
      </c>
      <c r="N1227" s="51">
        <f t="shared" si="796"/>
        <v>0.67307692307692313</v>
      </c>
      <c r="O1227" s="51" t="str">
        <f t="shared" si="797"/>
        <v>&gt;=50%-&lt;80%</v>
      </c>
      <c r="P1227" s="50">
        <f t="shared" si="798"/>
        <v>18750</v>
      </c>
      <c r="Q1227" s="51">
        <f t="shared" si="799"/>
        <v>0.72115384615384615</v>
      </c>
      <c r="R1227" s="52"/>
      <c r="S1227" s="53">
        <v>0</v>
      </c>
      <c r="T1227" s="54">
        <f t="shared" si="800"/>
        <v>2</v>
      </c>
      <c r="U1227" s="54" t="str">
        <f t="shared" si="801"/>
        <v>120% equal &amp; above</v>
      </c>
      <c r="V1227" s="53">
        <f t="shared" si="802"/>
        <v>0</v>
      </c>
      <c r="W1227" s="54">
        <f t="shared" si="803"/>
        <v>2</v>
      </c>
    </row>
    <row r="1228" spans="1:23" x14ac:dyDescent="0.3">
      <c r="A1228" s="8" t="s">
        <v>571</v>
      </c>
      <c r="B1228" s="5" t="s">
        <v>572</v>
      </c>
      <c r="C1228" s="5" t="s">
        <v>2052</v>
      </c>
      <c r="D1228" s="5" t="s">
        <v>2053</v>
      </c>
      <c r="E1228" s="5" t="s">
        <v>574</v>
      </c>
      <c r="F1228" s="5" t="s">
        <v>311</v>
      </c>
      <c r="G1228" s="46" t="s">
        <v>1889</v>
      </c>
      <c r="H1228" s="8"/>
      <c r="I1228" s="47" t="s">
        <v>1872</v>
      </c>
      <c r="J1228" s="48" t="s">
        <v>11</v>
      </c>
      <c r="K1228" s="45"/>
      <c r="L1228" s="50">
        <v>26000</v>
      </c>
      <c r="M1228" s="50">
        <v>0</v>
      </c>
      <c r="N1228" s="51">
        <f t="shared" si="796"/>
        <v>0</v>
      </c>
      <c r="O1228" s="51" t="str">
        <f t="shared" si="797"/>
        <v>&lt;20%</v>
      </c>
      <c r="P1228" s="50">
        <f t="shared" si="798"/>
        <v>0</v>
      </c>
      <c r="Q1228" s="51">
        <f t="shared" si="799"/>
        <v>0</v>
      </c>
      <c r="R1228" s="52"/>
      <c r="S1228" s="53">
        <v>0</v>
      </c>
      <c r="T1228" s="54">
        <f t="shared" si="800"/>
        <v>2</v>
      </c>
      <c r="U1228" s="54" t="str">
        <f t="shared" si="801"/>
        <v>120% equal &amp; above</v>
      </c>
      <c r="V1228" s="53">
        <f t="shared" si="802"/>
        <v>0</v>
      </c>
      <c r="W1228" s="54">
        <f t="shared" si="803"/>
        <v>2</v>
      </c>
    </row>
    <row r="1229" spans="1:23" x14ac:dyDescent="0.3">
      <c r="A1229" s="8" t="s">
        <v>428</v>
      </c>
      <c r="B1229" s="5" t="s">
        <v>429</v>
      </c>
      <c r="C1229" s="5" t="s">
        <v>2173</v>
      </c>
      <c r="D1229" s="5" t="s">
        <v>2174</v>
      </c>
      <c r="E1229" s="5" t="s">
        <v>310</v>
      </c>
      <c r="F1229" s="5" t="s">
        <v>311</v>
      </c>
      <c r="G1229" s="46" t="s">
        <v>1959</v>
      </c>
      <c r="H1229" s="8"/>
      <c r="I1229" s="47" t="s">
        <v>1872</v>
      </c>
      <c r="J1229" s="48" t="s">
        <v>11</v>
      </c>
      <c r="K1229" s="45"/>
      <c r="L1229" s="50">
        <v>26000</v>
      </c>
      <c r="M1229" s="50">
        <v>12880</v>
      </c>
      <c r="N1229" s="51">
        <f t="shared" si="796"/>
        <v>0.49538461538461537</v>
      </c>
      <c r="O1229" s="51" t="str">
        <f t="shared" si="797"/>
        <v>&gt;=20%-&lt;50%</v>
      </c>
      <c r="P1229" s="50">
        <f t="shared" si="798"/>
        <v>13800</v>
      </c>
      <c r="Q1229" s="51">
        <f t="shared" si="799"/>
        <v>0.53076923076923077</v>
      </c>
      <c r="R1229" s="52"/>
      <c r="S1229" s="53">
        <v>4050</v>
      </c>
      <c r="T1229" s="54">
        <f t="shared" si="800"/>
        <v>2</v>
      </c>
      <c r="U1229" s="54" t="str">
        <f t="shared" si="801"/>
        <v>120% equal &amp; above</v>
      </c>
      <c r="V1229" s="53">
        <f t="shared" si="802"/>
        <v>4339.2857142857138</v>
      </c>
      <c r="W1229" s="54">
        <f t="shared" si="803"/>
        <v>2</v>
      </c>
    </row>
    <row r="1230" spans="1:23" x14ac:dyDescent="0.3">
      <c r="A1230" s="8" t="s">
        <v>633</v>
      </c>
      <c r="B1230" s="5" t="s">
        <v>128</v>
      </c>
      <c r="C1230" s="5" t="s">
        <v>1760</v>
      </c>
      <c r="D1230" s="5" t="s">
        <v>254</v>
      </c>
      <c r="E1230" s="5" t="s">
        <v>589</v>
      </c>
      <c r="F1230" s="5" t="s">
        <v>311</v>
      </c>
      <c r="G1230" s="46" t="s">
        <v>1923</v>
      </c>
      <c r="H1230" s="8"/>
      <c r="I1230" s="47" t="s">
        <v>1872</v>
      </c>
      <c r="J1230" s="48"/>
      <c r="K1230" s="45" t="s">
        <v>11</v>
      </c>
      <c r="L1230" s="50"/>
      <c r="M1230" s="50">
        <v>10130</v>
      </c>
      <c r="N1230" s="51">
        <f t="shared" si="796"/>
        <v>2</v>
      </c>
      <c r="O1230" s="51" t="str">
        <f t="shared" si="797"/>
        <v>120% equal &amp; above</v>
      </c>
      <c r="P1230" s="50">
        <f t="shared" si="798"/>
        <v>10853.571428571428</v>
      </c>
      <c r="Q1230" s="51">
        <f t="shared" si="799"/>
        <v>2</v>
      </c>
      <c r="R1230" s="52">
        <v>26000</v>
      </c>
      <c r="S1230" s="53">
        <v>13140</v>
      </c>
      <c r="T1230" s="54">
        <f t="shared" si="800"/>
        <v>0.50538461538461543</v>
      </c>
      <c r="U1230" s="54" t="str">
        <f t="shared" si="801"/>
        <v>&gt;=50%-&lt;80%</v>
      </c>
      <c r="V1230" s="53">
        <f t="shared" si="802"/>
        <v>14078.571428571428</v>
      </c>
      <c r="W1230" s="54">
        <f t="shared" si="803"/>
        <v>0.54148351648351645</v>
      </c>
    </row>
    <row r="1231" spans="1:23" x14ac:dyDescent="0.3">
      <c r="A1231" s="8" t="s">
        <v>785</v>
      </c>
      <c r="B1231" s="5" t="s">
        <v>786</v>
      </c>
      <c r="C1231" s="5" t="s">
        <v>1801</v>
      </c>
      <c r="D1231" s="5" t="s">
        <v>57</v>
      </c>
      <c r="E1231" s="5" t="s">
        <v>789</v>
      </c>
      <c r="F1231" s="5" t="s">
        <v>311</v>
      </c>
      <c r="G1231" s="46" t="s">
        <v>1954</v>
      </c>
      <c r="H1231" s="8"/>
      <c r="I1231" s="47" t="s">
        <v>1872</v>
      </c>
      <c r="J1231" s="48"/>
      <c r="K1231" s="45" t="s">
        <v>11</v>
      </c>
      <c r="L1231" s="50"/>
      <c r="M1231" s="50">
        <v>3740</v>
      </c>
      <c r="N1231" s="51">
        <f t="shared" si="796"/>
        <v>2</v>
      </c>
      <c r="O1231" s="51" t="str">
        <f t="shared" si="797"/>
        <v>120% equal &amp; above</v>
      </c>
      <c r="P1231" s="50">
        <f t="shared" si="798"/>
        <v>4007.1428571428573</v>
      </c>
      <c r="Q1231" s="51">
        <f t="shared" si="799"/>
        <v>2</v>
      </c>
      <c r="R1231" s="52">
        <v>26000</v>
      </c>
      <c r="S1231" s="53">
        <v>30180</v>
      </c>
      <c r="T1231" s="54">
        <f t="shared" si="800"/>
        <v>1.1607692307692308</v>
      </c>
      <c r="U1231" s="54" t="str">
        <f t="shared" si="801"/>
        <v>&gt;=100%- &lt;120%</v>
      </c>
      <c r="V1231" s="53">
        <f t="shared" si="802"/>
        <v>32335.714285714286</v>
      </c>
      <c r="W1231" s="54">
        <f t="shared" si="803"/>
        <v>1.2436813186813187</v>
      </c>
    </row>
    <row r="1232" spans="1:23" x14ac:dyDescent="0.3">
      <c r="A1232" s="8" t="s">
        <v>785</v>
      </c>
      <c r="B1232" s="5" t="s">
        <v>786</v>
      </c>
      <c r="C1232" s="5" t="s">
        <v>1770</v>
      </c>
      <c r="D1232" s="5" t="s">
        <v>1771</v>
      </c>
      <c r="E1232" s="5" t="s">
        <v>789</v>
      </c>
      <c r="F1232" s="5" t="s">
        <v>311</v>
      </c>
      <c r="G1232" s="46" t="s">
        <v>1954</v>
      </c>
      <c r="H1232" s="8"/>
      <c r="I1232" s="47" t="s">
        <v>1872</v>
      </c>
      <c r="J1232" s="48"/>
      <c r="K1232" s="45" t="s">
        <v>11</v>
      </c>
      <c r="L1232" s="50"/>
      <c r="M1232" s="50">
        <v>33115</v>
      </c>
      <c r="N1232" s="51">
        <f t="shared" si="796"/>
        <v>2</v>
      </c>
      <c r="O1232" s="51" t="str">
        <f t="shared" si="797"/>
        <v>120% equal &amp; above</v>
      </c>
      <c r="P1232" s="50">
        <f t="shared" si="798"/>
        <v>35480.357142857138</v>
      </c>
      <c r="Q1232" s="51">
        <f t="shared" si="799"/>
        <v>2</v>
      </c>
      <c r="R1232" s="52">
        <v>26000</v>
      </c>
      <c r="S1232" s="53">
        <v>0</v>
      </c>
      <c r="T1232" s="54">
        <f t="shared" si="800"/>
        <v>0</v>
      </c>
      <c r="U1232" s="54" t="str">
        <f t="shared" si="801"/>
        <v>&lt;20%</v>
      </c>
      <c r="V1232" s="53">
        <f t="shared" si="802"/>
        <v>0</v>
      </c>
      <c r="W1232" s="54">
        <f t="shared" si="803"/>
        <v>0</v>
      </c>
    </row>
    <row r="1233" spans="1:23" x14ac:dyDescent="0.3">
      <c r="A1233" s="8" t="s">
        <v>785</v>
      </c>
      <c r="B1233" s="5" t="s">
        <v>786</v>
      </c>
      <c r="C1233" s="5" t="s">
        <v>2604</v>
      </c>
      <c r="D1233" s="5" t="s">
        <v>153</v>
      </c>
      <c r="E1233" s="5" t="s">
        <v>789</v>
      </c>
      <c r="F1233" s="5" t="s">
        <v>311</v>
      </c>
      <c r="G1233" s="46" t="s">
        <v>1950</v>
      </c>
      <c r="H1233" s="8"/>
      <c r="I1233" s="47" t="s">
        <v>1872</v>
      </c>
      <c r="J1233" s="48"/>
      <c r="K1233" s="45" t="s">
        <v>11</v>
      </c>
      <c r="L1233" s="50"/>
      <c r="M1233" s="50">
        <v>9840</v>
      </c>
      <c r="N1233" s="51">
        <f t="shared" si="796"/>
        <v>2</v>
      </c>
      <c r="O1233" s="51" t="str">
        <f t="shared" si="797"/>
        <v>120% equal &amp; above</v>
      </c>
      <c r="P1233" s="50">
        <f t="shared" si="798"/>
        <v>10542.857142857143</v>
      </c>
      <c r="Q1233" s="51">
        <f t="shared" si="799"/>
        <v>2</v>
      </c>
      <c r="R1233" s="52">
        <v>26000</v>
      </c>
      <c r="S1233" s="53">
        <v>14670</v>
      </c>
      <c r="T1233" s="54">
        <f t="shared" si="800"/>
        <v>0.5642307692307692</v>
      </c>
      <c r="U1233" s="54" t="str">
        <f t="shared" si="801"/>
        <v>&gt;=50%-&lt;80%</v>
      </c>
      <c r="V1233" s="53">
        <f t="shared" si="802"/>
        <v>15717.857142857143</v>
      </c>
      <c r="W1233" s="54">
        <f t="shared" si="803"/>
        <v>0.60453296703296699</v>
      </c>
    </row>
    <row r="1234" spans="1:23" x14ac:dyDescent="0.3">
      <c r="A1234" s="8" t="s">
        <v>776</v>
      </c>
      <c r="B1234" s="5" t="s">
        <v>777</v>
      </c>
      <c r="C1234" s="5" t="s">
        <v>2267</v>
      </c>
      <c r="D1234" s="5" t="s">
        <v>2268</v>
      </c>
      <c r="E1234" s="5" t="s">
        <v>574</v>
      </c>
      <c r="F1234" s="5" t="s">
        <v>311</v>
      </c>
      <c r="G1234" s="46" t="s">
        <v>1966</v>
      </c>
      <c r="H1234" s="8"/>
      <c r="I1234" s="47" t="s">
        <v>1872</v>
      </c>
      <c r="J1234" s="48"/>
      <c r="K1234" s="45" t="s">
        <v>11</v>
      </c>
      <c r="L1234" s="50"/>
      <c r="M1234" s="50">
        <v>0</v>
      </c>
      <c r="N1234" s="51">
        <f t="shared" si="796"/>
        <v>2</v>
      </c>
      <c r="O1234" s="51" t="str">
        <f t="shared" si="797"/>
        <v>120% equal &amp; above</v>
      </c>
      <c r="P1234" s="50">
        <f t="shared" si="798"/>
        <v>0</v>
      </c>
      <c r="Q1234" s="51">
        <f t="shared" si="799"/>
        <v>2</v>
      </c>
      <c r="R1234" s="52">
        <v>26000</v>
      </c>
      <c r="S1234" s="53">
        <v>12510</v>
      </c>
      <c r="T1234" s="54">
        <f t="shared" si="800"/>
        <v>0.48115384615384615</v>
      </c>
      <c r="U1234" s="54" t="str">
        <f t="shared" si="801"/>
        <v>&gt;=20%-&lt;50%</v>
      </c>
      <c r="V1234" s="53">
        <f t="shared" si="802"/>
        <v>13403.571428571428</v>
      </c>
      <c r="W1234" s="54">
        <f t="shared" si="803"/>
        <v>0.51552197802197797</v>
      </c>
    </row>
    <row r="1235" spans="1:23" x14ac:dyDescent="0.3">
      <c r="A1235" s="8" t="s">
        <v>776</v>
      </c>
      <c r="B1235" s="5" t="s">
        <v>777</v>
      </c>
      <c r="C1235" s="5" t="s">
        <v>2599</v>
      </c>
      <c r="D1235" s="5" t="s">
        <v>136</v>
      </c>
      <c r="E1235" s="5" t="s">
        <v>574</v>
      </c>
      <c r="F1235" s="5" t="s">
        <v>311</v>
      </c>
      <c r="G1235" s="46" t="s">
        <v>1962</v>
      </c>
      <c r="H1235" s="8"/>
      <c r="I1235" s="47" t="s">
        <v>1872</v>
      </c>
      <c r="J1235" s="48"/>
      <c r="K1235" s="45" t="s">
        <v>11</v>
      </c>
      <c r="L1235" s="50"/>
      <c r="M1235" s="50">
        <v>7920</v>
      </c>
      <c r="N1235" s="51">
        <f t="shared" si="796"/>
        <v>2</v>
      </c>
      <c r="O1235" s="51" t="str">
        <f t="shared" si="797"/>
        <v>120% equal &amp; above</v>
      </c>
      <c r="P1235" s="50">
        <f t="shared" si="798"/>
        <v>8485.7142857142844</v>
      </c>
      <c r="Q1235" s="51">
        <f t="shared" si="799"/>
        <v>2</v>
      </c>
      <c r="R1235" s="52">
        <v>26000</v>
      </c>
      <c r="S1235" s="53">
        <v>0</v>
      </c>
      <c r="T1235" s="54">
        <f t="shared" si="800"/>
        <v>0</v>
      </c>
      <c r="U1235" s="54" t="str">
        <f t="shared" si="801"/>
        <v>&lt;20%</v>
      </c>
      <c r="V1235" s="53">
        <f t="shared" si="802"/>
        <v>0</v>
      </c>
      <c r="W1235" s="54">
        <f t="shared" si="803"/>
        <v>0</v>
      </c>
    </row>
    <row r="1236" spans="1:23" x14ac:dyDescent="0.3">
      <c r="A1236" s="8" t="s">
        <v>776</v>
      </c>
      <c r="B1236" s="5" t="s">
        <v>777</v>
      </c>
      <c r="C1236" s="5" t="s">
        <v>2393</v>
      </c>
      <c r="D1236" s="5" t="s">
        <v>2394</v>
      </c>
      <c r="E1236" s="5" t="s">
        <v>574</v>
      </c>
      <c r="F1236" s="5" t="s">
        <v>311</v>
      </c>
      <c r="G1236" s="46" t="s">
        <v>1966</v>
      </c>
      <c r="H1236" s="8"/>
      <c r="I1236" s="47" t="s">
        <v>1872</v>
      </c>
      <c r="J1236" s="48"/>
      <c r="K1236" s="45" t="s">
        <v>11</v>
      </c>
      <c r="L1236" s="50"/>
      <c r="M1236" s="50">
        <v>12955</v>
      </c>
      <c r="N1236" s="51">
        <f t="shared" si="796"/>
        <v>2</v>
      </c>
      <c r="O1236" s="51" t="str">
        <f t="shared" si="797"/>
        <v>120% equal &amp; above</v>
      </c>
      <c r="P1236" s="50">
        <f t="shared" si="798"/>
        <v>13880.357142857143</v>
      </c>
      <c r="Q1236" s="51">
        <f t="shared" si="799"/>
        <v>2</v>
      </c>
      <c r="R1236" s="52">
        <v>26000</v>
      </c>
      <c r="S1236" s="53">
        <v>38280</v>
      </c>
      <c r="T1236" s="54">
        <f t="shared" si="800"/>
        <v>1.4723076923076923</v>
      </c>
      <c r="U1236" s="54" t="str">
        <f t="shared" si="801"/>
        <v>120% equal &amp; above</v>
      </c>
      <c r="V1236" s="53">
        <f t="shared" si="802"/>
        <v>41014.28571428571</v>
      </c>
      <c r="W1236" s="54">
        <f t="shared" si="803"/>
        <v>1.5774725274725274</v>
      </c>
    </row>
    <row r="1237" spans="1:23" x14ac:dyDescent="0.3">
      <c r="A1237" s="8" t="s">
        <v>776</v>
      </c>
      <c r="B1237" s="5" t="s">
        <v>777</v>
      </c>
      <c r="C1237" s="5" t="s">
        <v>2732</v>
      </c>
      <c r="D1237" s="5" t="s">
        <v>103</v>
      </c>
      <c r="E1237" s="5" t="s">
        <v>574</v>
      </c>
      <c r="F1237" s="5" t="s">
        <v>311</v>
      </c>
      <c r="G1237" s="46" t="s">
        <v>1943</v>
      </c>
      <c r="H1237" s="8"/>
      <c r="I1237" s="47" t="s">
        <v>1872</v>
      </c>
      <c r="J1237" s="48"/>
      <c r="K1237" s="45" t="s">
        <v>11</v>
      </c>
      <c r="L1237" s="50"/>
      <c r="M1237" s="50">
        <v>9640</v>
      </c>
      <c r="N1237" s="51">
        <f t="shared" si="796"/>
        <v>2</v>
      </c>
      <c r="O1237" s="51" t="str">
        <f t="shared" ref="O1237:O1255" si="804">IF(N1237&gt;=120%, "120% equal &amp; above", IF(N1237&gt;=100%,"&gt;=100%- &lt;120%",IF(N1237&gt;=80%,"&gt;=80%-&lt;100%",IF(N1237&gt;=50%,"&gt;=50%-&lt;80%",IF(N1237&gt;=20%,"&gt;=20%-&lt;50%","&lt;20%")))))</f>
        <v>120% equal &amp; above</v>
      </c>
      <c r="P1237" s="50">
        <f t="shared" si="798"/>
        <v>10328.571428571428</v>
      </c>
      <c r="Q1237" s="51">
        <f t="shared" ref="Q1237:Q1255" si="805">IFERROR(P1237/L1237,2)</f>
        <v>2</v>
      </c>
      <c r="R1237" s="52">
        <v>26000</v>
      </c>
      <c r="S1237" s="53">
        <v>28920</v>
      </c>
      <c r="T1237" s="54">
        <f t="shared" si="800"/>
        <v>1.1123076923076922</v>
      </c>
      <c r="U1237" s="54" t="str">
        <f t="shared" ref="U1237:U1255" si="806">IF(T1237&gt;=120%, "120% equal &amp; above", IF(T1237&gt;=100%,"&gt;=100%- &lt;120%",IF(T1237&gt;=80%,"&gt;=80%-&lt;100%",IF(T1237&gt;=50%,"&gt;=50%-&lt;80%",IF(T1237&gt;=20%,"&gt;=20%-&lt;50%","&lt;20%")))))</f>
        <v>&gt;=100%- &lt;120%</v>
      </c>
      <c r="V1237" s="53">
        <f t="shared" si="802"/>
        <v>30985.714285714286</v>
      </c>
      <c r="W1237" s="54">
        <f t="shared" ref="W1237:W1255" si="807">IFERROR(V1237/R1237,2)</f>
        <v>1.1917582417582417</v>
      </c>
    </row>
    <row r="1238" spans="1:23" x14ac:dyDescent="0.3">
      <c r="A1238" s="8" t="s">
        <v>776</v>
      </c>
      <c r="B1238" s="5" t="s">
        <v>777</v>
      </c>
      <c r="C1238" s="5" t="s">
        <v>2737</v>
      </c>
      <c r="D1238" s="5" t="s">
        <v>2738</v>
      </c>
      <c r="E1238" s="5" t="s">
        <v>574</v>
      </c>
      <c r="F1238" s="5" t="s">
        <v>311</v>
      </c>
      <c r="G1238" s="46" t="s">
        <v>1961</v>
      </c>
      <c r="H1238" s="8"/>
      <c r="I1238" s="47" t="s">
        <v>1872</v>
      </c>
      <c r="J1238" s="48"/>
      <c r="K1238" s="45" t="s">
        <v>11</v>
      </c>
      <c r="L1238" s="50"/>
      <c r="M1238" s="50">
        <v>9590</v>
      </c>
      <c r="N1238" s="51">
        <f t="shared" ref="N1238:N1256" si="808">IFERROR(M1238/L1238,2)</f>
        <v>2</v>
      </c>
      <c r="O1238" s="51" t="str">
        <f t="shared" si="804"/>
        <v>120% equal &amp; above</v>
      </c>
      <c r="P1238" s="50">
        <f t="shared" ref="P1238:P1256" si="809">M1238/$B$3*$B$2</f>
        <v>10275</v>
      </c>
      <c r="Q1238" s="51">
        <f t="shared" si="805"/>
        <v>2</v>
      </c>
      <c r="R1238" s="52">
        <v>26000</v>
      </c>
      <c r="S1238" s="53">
        <v>0</v>
      </c>
      <c r="T1238" s="54">
        <f t="shared" ref="T1238:T1256" si="810">IFERROR(S1238/R1238,2)</f>
        <v>0</v>
      </c>
      <c r="U1238" s="54" t="str">
        <f t="shared" si="806"/>
        <v>&lt;20%</v>
      </c>
      <c r="V1238" s="53">
        <f t="shared" ref="V1238:V1256" si="811">S1238/$B$3*$B$2</f>
        <v>0</v>
      </c>
      <c r="W1238" s="54">
        <f t="shared" si="807"/>
        <v>0</v>
      </c>
    </row>
    <row r="1239" spans="1:23" x14ac:dyDescent="0.3">
      <c r="A1239" s="8" t="s">
        <v>776</v>
      </c>
      <c r="B1239" s="5" t="s">
        <v>777</v>
      </c>
      <c r="C1239" s="5" t="s">
        <v>2739</v>
      </c>
      <c r="D1239" s="5" t="s">
        <v>193</v>
      </c>
      <c r="E1239" s="5" t="s">
        <v>574</v>
      </c>
      <c r="F1239" s="5" t="s">
        <v>311</v>
      </c>
      <c r="G1239" s="46" t="s">
        <v>1945</v>
      </c>
      <c r="H1239" s="8"/>
      <c r="I1239" s="47" t="s">
        <v>1872</v>
      </c>
      <c r="J1239" s="48"/>
      <c r="K1239" s="45" t="s">
        <v>11</v>
      </c>
      <c r="L1239" s="50"/>
      <c r="M1239" s="50">
        <v>29110</v>
      </c>
      <c r="N1239" s="51">
        <f t="shared" si="808"/>
        <v>2</v>
      </c>
      <c r="O1239" s="51" t="str">
        <f t="shared" si="804"/>
        <v>120% equal &amp; above</v>
      </c>
      <c r="P1239" s="50">
        <f t="shared" si="809"/>
        <v>31189.285714285714</v>
      </c>
      <c r="Q1239" s="51">
        <f t="shared" si="805"/>
        <v>2</v>
      </c>
      <c r="R1239" s="52">
        <v>26000</v>
      </c>
      <c r="S1239" s="53">
        <v>10720</v>
      </c>
      <c r="T1239" s="54">
        <f t="shared" si="810"/>
        <v>0.41230769230769232</v>
      </c>
      <c r="U1239" s="54" t="str">
        <f t="shared" si="806"/>
        <v>&gt;=20%-&lt;50%</v>
      </c>
      <c r="V1239" s="53">
        <f t="shared" si="811"/>
        <v>11485.714285714284</v>
      </c>
      <c r="W1239" s="54">
        <f t="shared" si="807"/>
        <v>0.44175824175824169</v>
      </c>
    </row>
    <row r="1240" spans="1:23" x14ac:dyDescent="0.3">
      <c r="A1240" s="8" t="s">
        <v>776</v>
      </c>
      <c r="B1240" s="5" t="s">
        <v>777</v>
      </c>
      <c r="C1240" s="5" t="s">
        <v>2410</v>
      </c>
      <c r="D1240" s="5" t="s">
        <v>2411</v>
      </c>
      <c r="E1240" s="5" t="s">
        <v>574</v>
      </c>
      <c r="F1240" s="5" t="s">
        <v>311</v>
      </c>
      <c r="G1240" s="46" t="s">
        <v>1943</v>
      </c>
      <c r="H1240" s="8"/>
      <c r="I1240" s="47" t="s">
        <v>1872</v>
      </c>
      <c r="J1240" s="48"/>
      <c r="K1240" s="45" t="s">
        <v>11</v>
      </c>
      <c r="L1240" s="50"/>
      <c r="M1240" s="50">
        <v>0</v>
      </c>
      <c r="N1240" s="51">
        <f t="shared" si="808"/>
        <v>2</v>
      </c>
      <c r="O1240" s="51" t="str">
        <f t="shared" si="804"/>
        <v>120% equal &amp; above</v>
      </c>
      <c r="P1240" s="50">
        <f t="shared" si="809"/>
        <v>0</v>
      </c>
      <c r="Q1240" s="51">
        <f t="shared" si="805"/>
        <v>2</v>
      </c>
      <c r="R1240" s="52">
        <v>26000</v>
      </c>
      <c r="S1240" s="53">
        <v>0</v>
      </c>
      <c r="T1240" s="54">
        <f t="shared" si="810"/>
        <v>0</v>
      </c>
      <c r="U1240" s="54" t="str">
        <f t="shared" si="806"/>
        <v>&lt;20%</v>
      </c>
      <c r="V1240" s="53">
        <f t="shared" si="811"/>
        <v>0</v>
      </c>
      <c r="W1240" s="54">
        <f t="shared" si="807"/>
        <v>0</v>
      </c>
    </row>
    <row r="1241" spans="1:23" x14ac:dyDescent="0.3">
      <c r="A1241" s="8" t="s">
        <v>776</v>
      </c>
      <c r="B1241" s="5" t="s">
        <v>777</v>
      </c>
      <c r="C1241" s="5" t="s">
        <v>2478</v>
      </c>
      <c r="D1241" s="5" t="s">
        <v>2479</v>
      </c>
      <c r="E1241" s="5" t="s">
        <v>574</v>
      </c>
      <c r="F1241" s="5" t="s">
        <v>311</v>
      </c>
      <c r="G1241" s="46" t="s">
        <v>1945</v>
      </c>
      <c r="H1241" s="8"/>
      <c r="I1241" s="47" t="s">
        <v>1872</v>
      </c>
      <c r="J1241" s="48"/>
      <c r="K1241" s="45" t="s">
        <v>11</v>
      </c>
      <c r="L1241" s="50"/>
      <c r="M1241" s="50">
        <v>0</v>
      </c>
      <c r="N1241" s="51">
        <f t="shared" si="808"/>
        <v>2</v>
      </c>
      <c r="O1241" s="51" t="str">
        <f t="shared" si="804"/>
        <v>120% equal &amp; above</v>
      </c>
      <c r="P1241" s="50">
        <f t="shared" si="809"/>
        <v>0</v>
      </c>
      <c r="Q1241" s="51">
        <f t="shared" si="805"/>
        <v>2</v>
      </c>
      <c r="R1241" s="52">
        <v>26000</v>
      </c>
      <c r="S1241" s="53">
        <v>22440</v>
      </c>
      <c r="T1241" s="54">
        <f t="shared" si="810"/>
        <v>0.86307692307692307</v>
      </c>
      <c r="U1241" s="54" t="str">
        <f t="shared" si="806"/>
        <v>&gt;=80%-&lt;100%</v>
      </c>
      <c r="V1241" s="53">
        <f t="shared" si="811"/>
        <v>24042.857142857145</v>
      </c>
      <c r="W1241" s="54">
        <f t="shared" si="807"/>
        <v>0.92472527472527477</v>
      </c>
    </row>
    <row r="1242" spans="1:23" x14ac:dyDescent="0.3">
      <c r="A1242" s="8" t="s">
        <v>776</v>
      </c>
      <c r="B1242" s="5" t="s">
        <v>777</v>
      </c>
      <c r="C1242" s="5" t="s">
        <v>1837</v>
      </c>
      <c r="D1242" s="5" t="s">
        <v>1838</v>
      </c>
      <c r="E1242" s="5" t="s">
        <v>574</v>
      </c>
      <c r="F1242" s="5" t="s">
        <v>311</v>
      </c>
      <c r="G1242" s="46" t="s">
        <v>1961</v>
      </c>
      <c r="H1242" s="8"/>
      <c r="I1242" s="47" t="s">
        <v>1872</v>
      </c>
      <c r="J1242" s="48"/>
      <c r="K1242" s="45" t="s">
        <v>11</v>
      </c>
      <c r="L1242" s="50"/>
      <c r="M1242" s="50">
        <v>2140</v>
      </c>
      <c r="N1242" s="51">
        <f t="shared" si="808"/>
        <v>2</v>
      </c>
      <c r="O1242" s="51" t="str">
        <f t="shared" si="804"/>
        <v>120% equal &amp; above</v>
      </c>
      <c r="P1242" s="50">
        <f t="shared" si="809"/>
        <v>2292.8571428571431</v>
      </c>
      <c r="Q1242" s="51">
        <f t="shared" si="805"/>
        <v>2</v>
      </c>
      <c r="R1242" s="52">
        <v>26000</v>
      </c>
      <c r="S1242" s="53">
        <v>0</v>
      </c>
      <c r="T1242" s="54">
        <f t="shared" si="810"/>
        <v>0</v>
      </c>
      <c r="U1242" s="54" t="str">
        <f t="shared" si="806"/>
        <v>&lt;20%</v>
      </c>
      <c r="V1242" s="53">
        <f t="shared" si="811"/>
        <v>0</v>
      </c>
      <c r="W1242" s="54">
        <f t="shared" si="807"/>
        <v>0</v>
      </c>
    </row>
    <row r="1243" spans="1:23" x14ac:dyDescent="0.3">
      <c r="A1243" s="8" t="s">
        <v>701</v>
      </c>
      <c r="B1243" s="5" t="s">
        <v>300</v>
      </c>
      <c r="C1243" s="5" t="s">
        <v>1218</v>
      </c>
      <c r="D1243" s="5" t="s">
        <v>228</v>
      </c>
      <c r="E1243" s="5" t="s">
        <v>473</v>
      </c>
      <c r="F1243" s="5" t="s">
        <v>311</v>
      </c>
      <c r="G1243" s="46" t="s">
        <v>2768</v>
      </c>
      <c r="H1243" s="8"/>
      <c r="I1243" s="47" t="s">
        <v>1872</v>
      </c>
      <c r="J1243" s="48" t="s">
        <v>11</v>
      </c>
      <c r="K1243" s="45"/>
      <c r="L1243" s="50">
        <v>25762.53</v>
      </c>
      <c r="M1243" s="50">
        <v>18895</v>
      </c>
      <c r="N1243" s="51">
        <f t="shared" si="808"/>
        <v>0.73342951953864788</v>
      </c>
      <c r="O1243" s="51" t="str">
        <f t="shared" si="804"/>
        <v>&gt;=50%-&lt;80%</v>
      </c>
      <c r="P1243" s="50">
        <f t="shared" si="809"/>
        <v>20244.642857142855</v>
      </c>
      <c r="Q1243" s="51">
        <f t="shared" si="805"/>
        <v>0.78581734236283685</v>
      </c>
      <c r="R1243" s="52"/>
      <c r="S1243" s="53">
        <v>4990</v>
      </c>
      <c r="T1243" s="54">
        <f t="shared" si="810"/>
        <v>2</v>
      </c>
      <c r="U1243" s="54" t="str">
        <f t="shared" si="806"/>
        <v>120% equal &amp; above</v>
      </c>
      <c r="V1243" s="53">
        <f t="shared" si="811"/>
        <v>5346.4285714285716</v>
      </c>
      <c r="W1243" s="54">
        <f t="shared" si="807"/>
        <v>2</v>
      </c>
    </row>
    <row r="1244" spans="1:23" x14ac:dyDescent="0.3">
      <c r="A1244" s="8" t="s">
        <v>776</v>
      </c>
      <c r="B1244" s="5" t="s">
        <v>777</v>
      </c>
      <c r="C1244" s="5" t="s">
        <v>2382</v>
      </c>
      <c r="D1244" s="5" t="s">
        <v>2383</v>
      </c>
      <c r="E1244" s="5" t="s">
        <v>574</v>
      </c>
      <c r="F1244" s="5" t="s">
        <v>311</v>
      </c>
      <c r="G1244" s="46" t="s">
        <v>1943</v>
      </c>
      <c r="H1244" s="8"/>
      <c r="I1244" s="47" t="s">
        <v>1872</v>
      </c>
      <c r="J1244" s="48" t="s">
        <v>11</v>
      </c>
      <c r="K1244" s="45"/>
      <c r="L1244" s="50">
        <v>25512.5</v>
      </c>
      <c r="M1244" s="50">
        <v>1990</v>
      </c>
      <c r="N1244" s="51">
        <f t="shared" si="808"/>
        <v>7.8000979911807933E-2</v>
      </c>
      <c r="O1244" s="51" t="str">
        <f t="shared" si="804"/>
        <v>&lt;20%</v>
      </c>
      <c r="P1244" s="50">
        <f t="shared" si="809"/>
        <v>2132.1428571428569</v>
      </c>
      <c r="Q1244" s="51">
        <f t="shared" si="805"/>
        <v>8.3572478476937065E-2</v>
      </c>
      <c r="R1244" s="52"/>
      <c r="S1244" s="53">
        <v>0</v>
      </c>
      <c r="T1244" s="54">
        <f t="shared" si="810"/>
        <v>2</v>
      </c>
      <c r="U1244" s="54" t="str">
        <f t="shared" si="806"/>
        <v>120% equal &amp; above</v>
      </c>
      <c r="V1244" s="53">
        <f t="shared" si="811"/>
        <v>0</v>
      </c>
      <c r="W1244" s="54">
        <f t="shared" si="807"/>
        <v>2</v>
      </c>
    </row>
    <row r="1245" spans="1:23" x14ac:dyDescent="0.3">
      <c r="A1245" s="8" t="s">
        <v>701</v>
      </c>
      <c r="B1245" s="5" t="s">
        <v>300</v>
      </c>
      <c r="C1245" s="5" t="s">
        <v>1125</v>
      </c>
      <c r="D1245" s="5" t="s">
        <v>178</v>
      </c>
      <c r="E1245" s="5" t="s">
        <v>473</v>
      </c>
      <c r="F1245" s="5" t="s">
        <v>311</v>
      </c>
      <c r="G1245" s="46" t="s">
        <v>1939</v>
      </c>
      <c r="H1245" s="8"/>
      <c r="I1245" s="47" t="s">
        <v>1872</v>
      </c>
      <c r="J1245" s="48" t="s">
        <v>11</v>
      </c>
      <c r="K1245" s="45"/>
      <c r="L1245" s="50">
        <v>25135.32</v>
      </c>
      <c r="M1245" s="50">
        <v>29110</v>
      </c>
      <c r="N1245" s="51">
        <f t="shared" si="808"/>
        <v>1.1581312670775625</v>
      </c>
      <c r="O1245" s="51" t="str">
        <f t="shared" si="804"/>
        <v>&gt;=100%- &lt;120%</v>
      </c>
      <c r="P1245" s="50">
        <f t="shared" si="809"/>
        <v>31189.285714285714</v>
      </c>
      <c r="Q1245" s="51">
        <f t="shared" si="805"/>
        <v>1.2408549290116742</v>
      </c>
      <c r="R1245" s="52"/>
      <c r="S1245" s="53">
        <v>0</v>
      </c>
      <c r="T1245" s="54">
        <f t="shared" si="810"/>
        <v>2</v>
      </c>
      <c r="U1245" s="54" t="str">
        <f t="shared" si="806"/>
        <v>120% equal &amp; above</v>
      </c>
      <c r="V1245" s="53">
        <f t="shared" si="811"/>
        <v>0</v>
      </c>
      <c r="W1245" s="54">
        <f t="shared" si="807"/>
        <v>2</v>
      </c>
    </row>
    <row r="1246" spans="1:23" x14ac:dyDescent="0.3">
      <c r="A1246" s="8" t="s">
        <v>324</v>
      </c>
      <c r="B1246" s="5" t="s">
        <v>325</v>
      </c>
      <c r="C1246" s="5" t="s">
        <v>2146</v>
      </c>
      <c r="D1246" s="5" t="s">
        <v>43</v>
      </c>
      <c r="E1246" s="5" t="s">
        <v>310</v>
      </c>
      <c r="F1246" s="5" t="s">
        <v>311</v>
      </c>
      <c r="G1246" s="46" t="s">
        <v>1898</v>
      </c>
      <c r="H1246" s="8"/>
      <c r="I1246" s="47" t="s">
        <v>1872</v>
      </c>
      <c r="J1246" s="48" t="s">
        <v>11</v>
      </c>
      <c r="K1246" s="45"/>
      <c r="L1246" s="50">
        <v>25079.429999999997</v>
      </c>
      <c r="M1246" s="50">
        <v>23515</v>
      </c>
      <c r="N1246" s="51">
        <f t="shared" si="808"/>
        <v>0.93762099058870174</v>
      </c>
      <c r="O1246" s="51" t="str">
        <f t="shared" si="804"/>
        <v>&gt;=80%-&lt;100%</v>
      </c>
      <c r="P1246" s="50">
        <f t="shared" si="809"/>
        <v>25194.642857142855</v>
      </c>
      <c r="Q1246" s="51">
        <f t="shared" si="805"/>
        <v>1.0045939184878947</v>
      </c>
      <c r="R1246" s="52"/>
      <c r="S1246" s="53">
        <v>0</v>
      </c>
      <c r="T1246" s="54">
        <f t="shared" si="810"/>
        <v>2</v>
      </c>
      <c r="U1246" s="54" t="str">
        <f t="shared" si="806"/>
        <v>120% equal &amp; above</v>
      </c>
      <c r="V1246" s="53">
        <f t="shared" si="811"/>
        <v>0</v>
      </c>
      <c r="W1246" s="54">
        <f t="shared" si="807"/>
        <v>2</v>
      </c>
    </row>
    <row r="1247" spans="1:23" x14ac:dyDescent="0.3">
      <c r="A1247" s="8" t="s">
        <v>307</v>
      </c>
      <c r="B1247" s="5" t="s">
        <v>308</v>
      </c>
      <c r="C1247" s="5" t="s">
        <v>2612</v>
      </c>
      <c r="D1247" s="5" t="s">
        <v>2613</v>
      </c>
      <c r="E1247" s="5" t="s">
        <v>310</v>
      </c>
      <c r="F1247" s="5" t="s">
        <v>311</v>
      </c>
      <c r="G1247" s="46" t="s">
        <v>1891</v>
      </c>
      <c r="H1247" s="8"/>
      <c r="I1247" s="47" t="s">
        <v>1872</v>
      </c>
      <c r="J1247" s="48" t="s">
        <v>11</v>
      </c>
      <c r="K1247" s="45"/>
      <c r="L1247" s="50">
        <v>25000</v>
      </c>
      <c r="M1247" s="50">
        <v>6730</v>
      </c>
      <c r="N1247" s="51">
        <f t="shared" si="808"/>
        <v>0.26919999999999999</v>
      </c>
      <c r="O1247" s="51" t="str">
        <f t="shared" si="804"/>
        <v>&gt;=20%-&lt;50%</v>
      </c>
      <c r="P1247" s="50">
        <f t="shared" si="809"/>
        <v>7210.7142857142862</v>
      </c>
      <c r="Q1247" s="51">
        <f t="shared" si="805"/>
        <v>0.28842857142857142</v>
      </c>
      <c r="R1247" s="52"/>
      <c r="S1247" s="53">
        <v>0</v>
      </c>
      <c r="T1247" s="54">
        <f t="shared" si="810"/>
        <v>2</v>
      </c>
      <c r="U1247" s="54" t="str">
        <f t="shared" si="806"/>
        <v>120% equal &amp; above</v>
      </c>
      <c r="V1247" s="53">
        <f t="shared" si="811"/>
        <v>0</v>
      </c>
      <c r="W1247" s="54">
        <f t="shared" si="807"/>
        <v>2</v>
      </c>
    </row>
    <row r="1248" spans="1:23" x14ac:dyDescent="0.3">
      <c r="A1248" s="8" t="s">
        <v>307</v>
      </c>
      <c r="B1248" s="5" t="s">
        <v>308</v>
      </c>
      <c r="C1248" s="5" t="s">
        <v>2149</v>
      </c>
      <c r="D1248" s="5" t="s">
        <v>38</v>
      </c>
      <c r="E1248" s="5" t="s">
        <v>310</v>
      </c>
      <c r="F1248" s="5" t="s">
        <v>311</v>
      </c>
      <c r="G1248" s="46" t="s">
        <v>1895</v>
      </c>
      <c r="H1248" s="8"/>
      <c r="I1248" s="47" t="s">
        <v>1872</v>
      </c>
      <c r="J1248" s="48" t="s">
        <v>11</v>
      </c>
      <c r="K1248" s="45"/>
      <c r="L1248" s="50">
        <v>25000</v>
      </c>
      <c r="M1248" s="50">
        <v>62730</v>
      </c>
      <c r="N1248" s="51">
        <f t="shared" si="808"/>
        <v>2.5091999999999999</v>
      </c>
      <c r="O1248" s="51" t="str">
        <f t="shared" si="804"/>
        <v>120% equal &amp; above</v>
      </c>
      <c r="P1248" s="50">
        <f t="shared" si="809"/>
        <v>67210.714285714275</v>
      </c>
      <c r="Q1248" s="51">
        <f t="shared" si="805"/>
        <v>2.6884285714285712</v>
      </c>
      <c r="R1248" s="52"/>
      <c r="S1248" s="53">
        <v>0</v>
      </c>
      <c r="T1248" s="54">
        <f t="shared" si="810"/>
        <v>2</v>
      </c>
      <c r="U1248" s="54" t="str">
        <f t="shared" si="806"/>
        <v>120% equal &amp; above</v>
      </c>
      <c r="V1248" s="53">
        <f t="shared" si="811"/>
        <v>0</v>
      </c>
      <c r="W1248" s="54">
        <f t="shared" si="807"/>
        <v>2</v>
      </c>
    </row>
    <row r="1249" spans="1:23" x14ac:dyDescent="0.3">
      <c r="A1249" s="8" t="s">
        <v>785</v>
      </c>
      <c r="B1249" s="5" t="s">
        <v>786</v>
      </c>
      <c r="C1249" s="5" t="s">
        <v>2140</v>
      </c>
      <c r="D1249" s="5" t="s">
        <v>2765</v>
      </c>
      <c r="E1249" s="5" t="s">
        <v>789</v>
      </c>
      <c r="F1249" s="5" t="s">
        <v>311</v>
      </c>
      <c r="G1249" s="46" t="s">
        <v>1946</v>
      </c>
      <c r="H1249" s="8"/>
      <c r="I1249" s="47" t="s">
        <v>1872</v>
      </c>
      <c r="J1249" s="48" t="s">
        <v>11</v>
      </c>
      <c r="K1249" s="45"/>
      <c r="L1249" s="50">
        <v>25000</v>
      </c>
      <c r="M1249" s="50">
        <v>19910</v>
      </c>
      <c r="N1249" s="51">
        <f t="shared" si="808"/>
        <v>0.7964</v>
      </c>
      <c r="O1249" s="51" t="str">
        <f t="shared" si="804"/>
        <v>&gt;=50%-&lt;80%</v>
      </c>
      <c r="P1249" s="50">
        <f t="shared" si="809"/>
        <v>21332.142857142855</v>
      </c>
      <c r="Q1249" s="51">
        <f t="shared" si="805"/>
        <v>0.8532857142857142</v>
      </c>
      <c r="R1249" s="52"/>
      <c r="S1249" s="53">
        <v>0</v>
      </c>
      <c r="T1249" s="54">
        <f t="shared" si="810"/>
        <v>2</v>
      </c>
      <c r="U1249" s="54" t="str">
        <f t="shared" si="806"/>
        <v>120% equal &amp; above</v>
      </c>
      <c r="V1249" s="53">
        <f t="shared" si="811"/>
        <v>0</v>
      </c>
      <c r="W1249" s="54">
        <f t="shared" si="807"/>
        <v>2</v>
      </c>
    </row>
    <row r="1250" spans="1:23" x14ac:dyDescent="0.3">
      <c r="A1250" s="8" t="s">
        <v>770</v>
      </c>
      <c r="B1250" s="5" t="s">
        <v>771</v>
      </c>
      <c r="C1250" s="5" t="s">
        <v>2493</v>
      </c>
      <c r="D1250" s="5" t="s">
        <v>2494</v>
      </c>
      <c r="E1250" s="5" t="s">
        <v>574</v>
      </c>
      <c r="F1250" s="5" t="s">
        <v>311</v>
      </c>
      <c r="G1250" s="46" t="s">
        <v>1964</v>
      </c>
      <c r="H1250" s="8"/>
      <c r="I1250" s="47" t="s">
        <v>1872</v>
      </c>
      <c r="J1250" s="48" t="s">
        <v>11</v>
      </c>
      <c r="K1250" s="45"/>
      <c r="L1250" s="50">
        <v>25000</v>
      </c>
      <c r="M1250" s="50">
        <v>4370</v>
      </c>
      <c r="N1250" s="51">
        <f t="shared" si="808"/>
        <v>0.17480000000000001</v>
      </c>
      <c r="O1250" s="51" t="str">
        <f t="shared" si="804"/>
        <v>&lt;20%</v>
      </c>
      <c r="P1250" s="50">
        <f t="shared" si="809"/>
        <v>4682.1428571428578</v>
      </c>
      <c r="Q1250" s="51">
        <f t="shared" si="805"/>
        <v>0.18728571428571431</v>
      </c>
      <c r="R1250" s="52"/>
      <c r="S1250" s="53">
        <v>0</v>
      </c>
      <c r="T1250" s="54">
        <f t="shared" si="810"/>
        <v>2</v>
      </c>
      <c r="U1250" s="54" t="str">
        <f t="shared" si="806"/>
        <v>120% equal &amp; above</v>
      </c>
      <c r="V1250" s="53">
        <f t="shared" si="811"/>
        <v>0</v>
      </c>
      <c r="W1250" s="54">
        <f t="shared" si="807"/>
        <v>2</v>
      </c>
    </row>
    <row r="1251" spans="1:23" x14ac:dyDescent="0.3">
      <c r="A1251" s="8" t="s">
        <v>307</v>
      </c>
      <c r="B1251" s="5" t="s">
        <v>308</v>
      </c>
      <c r="C1251" s="5" t="s">
        <v>2151</v>
      </c>
      <c r="D1251" s="5" t="s">
        <v>2152</v>
      </c>
      <c r="E1251" s="5" t="s">
        <v>310</v>
      </c>
      <c r="F1251" s="5" t="s">
        <v>311</v>
      </c>
      <c r="G1251" s="46" t="s">
        <v>1892</v>
      </c>
      <c r="H1251" s="8"/>
      <c r="I1251" s="47" t="s">
        <v>1872</v>
      </c>
      <c r="J1251" s="48" t="s">
        <v>11</v>
      </c>
      <c r="K1251" s="45"/>
      <c r="L1251" s="50">
        <v>25000</v>
      </c>
      <c r="M1251" s="50">
        <v>32840</v>
      </c>
      <c r="N1251" s="51">
        <f t="shared" si="808"/>
        <v>1.3136000000000001</v>
      </c>
      <c r="O1251" s="51" t="str">
        <f t="shared" si="804"/>
        <v>120% equal &amp; above</v>
      </c>
      <c r="P1251" s="50">
        <f t="shared" si="809"/>
        <v>35185.71428571429</v>
      </c>
      <c r="Q1251" s="51">
        <f t="shared" si="805"/>
        <v>1.4074285714285717</v>
      </c>
      <c r="R1251" s="52"/>
      <c r="S1251" s="53">
        <v>4050</v>
      </c>
      <c r="T1251" s="54">
        <f t="shared" si="810"/>
        <v>2</v>
      </c>
      <c r="U1251" s="54" t="str">
        <f t="shared" si="806"/>
        <v>120% equal &amp; above</v>
      </c>
      <c r="V1251" s="53">
        <f t="shared" si="811"/>
        <v>4339.2857142857138</v>
      </c>
      <c r="W1251" s="54">
        <f t="shared" si="807"/>
        <v>2</v>
      </c>
    </row>
    <row r="1252" spans="1:23" x14ac:dyDescent="0.3">
      <c r="A1252" s="8" t="s">
        <v>415</v>
      </c>
      <c r="B1252" s="5" t="s">
        <v>416</v>
      </c>
      <c r="C1252" s="5" t="s">
        <v>2167</v>
      </c>
      <c r="D1252" s="5" t="s">
        <v>2168</v>
      </c>
      <c r="E1252" s="5" t="s">
        <v>310</v>
      </c>
      <c r="F1252" s="5" t="s">
        <v>311</v>
      </c>
      <c r="G1252" s="46" t="s">
        <v>1905</v>
      </c>
      <c r="H1252" s="8"/>
      <c r="I1252" s="47" t="s">
        <v>1872</v>
      </c>
      <c r="J1252" s="48" t="s">
        <v>11</v>
      </c>
      <c r="K1252" s="45"/>
      <c r="L1252" s="50">
        <v>25000</v>
      </c>
      <c r="M1252" s="50">
        <v>40680</v>
      </c>
      <c r="N1252" s="51">
        <f t="shared" si="808"/>
        <v>1.6272</v>
      </c>
      <c r="O1252" s="51" t="str">
        <f t="shared" si="804"/>
        <v>120% equal &amp; above</v>
      </c>
      <c r="P1252" s="50">
        <f t="shared" si="809"/>
        <v>43585.71428571429</v>
      </c>
      <c r="Q1252" s="51">
        <f t="shared" si="805"/>
        <v>1.7434285714285715</v>
      </c>
      <c r="R1252" s="52"/>
      <c r="S1252" s="53">
        <v>49730</v>
      </c>
      <c r="T1252" s="54">
        <f t="shared" si="810"/>
        <v>2</v>
      </c>
      <c r="U1252" s="54" t="str">
        <f t="shared" si="806"/>
        <v>120% equal &amp; above</v>
      </c>
      <c r="V1252" s="53">
        <f t="shared" si="811"/>
        <v>53282.142857142862</v>
      </c>
      <c r="W1252" s="54">
        <f t="shared" si="807"/>
        <v>2</v>
      </c>
    </row>
    <row r="1253" spans="1:23" x14ac:dyDescent="0.3">
      <c r="A1253" s="8" t="s">
        <v>770</v>
      </c>
      <c r="B1253" s="5" t="s">
        <v>771</v>
      </c>
      <c r="C1253" s="5" t="s">
        <v>2644</v>
      </c>
      <c r="D1253" s="5" t="s">
        <v>2645</v>
      </c>
      <c r="E1253" s="5" t="s">
        <v>574</v>
      </c>
      <c r="F1253" s="5" t="s">
        <v>311</v>
      </c>
      <c r="G1253" s="46" t="s">
        <v>1964</v>
      </c>
      <c r="H1253" s="8"/>
      <c r="I1253" s="47" t="s">
        <v>1872</v>
      </c>
      <c r="J1253" s="48" t="s">
        <v>11</v>
      </c>
      <c r="K1253" s="45"/>
      <c r="L1253" s="50">
        <v>25000</v>
      </c>
      <c r="M1253" s="50">
        <v>11560</v>
      </c>
      <c r="N1253" s="51">
        <f t="shared" si="808"/>
        <v>0.46239999999999998</v>
      </c>
      <c r="O1253" s="51" t="str">
        <f t="shared" si="804"/>
        <v>&gt;=20%-&lt;50%</v>
      </c>
      <c r="P1253" s="50">
        <f t="shared" si="809"/>
        <v>12385.714285714284</v>
      </c>
      <c r="Q1253" s="51">
        <f t="shared" si="805"/>
        <v>0.49542857142857138</v>
      </c>
      <c r="R1253" s="52"/>
      <c r="S1253" s="53">
        <v>0</v>
      </c>
      <c r="T1253" s="54">
        <f t="shared" si="810"/>
        <v>2</v>
      </c>
      <c r="U1253" s="54" t="str">
        <f t="shared" si="806"/>
        <v>120% equal &amp; above</v>
      </c>
      <c r="V1253" s="53">
        <f t="shared" si="811"/>
        <v>0</v>
      </c>
      <c r="W1253" s="54">
        <f t="shared" si="807"/>
        <v>2</v>
      </c>
    </row>
    <row r="1254" spans="1:23" x14ac:dyDescent="0.3">
      <c r="A1254" s="8" t="s">
        <v>307</v>
      </c>
      <c r="B1254" s="5" t="s">
        <v>308</v>
      </c>
      <c r="C1254" s="5" t="s">
        <v>2001</v>
      </c>
      <c r="D1254" s="5" t="s">
        <v>1977</v>
      </c>
      <c r="E1254" s="5" t="s">
        <v>310</v>
      </c>
      <c r="F1254" s="5" t="s">
        <v>311</v>
      </c>
      <c r="G1254" s="46" t="s">
        <v>1895</v>
      </c>
      <c r="H1254" s="8"/>
      <c r="I1254" s="47" t="s">
        <v>1872</v>
      </c>
      <c r="J1254" s="48" t="s">
        <v>11</v>
      </c>
      <c r="K1254" s="45"/>
      <c r="L1254" s="50">
        <v>25000</v>
      </c>
      <c r="M1254" s="50">
        <v>84685</v>
      </c>
      <c r="N1254" s="51">
        <f t="shared" si="808"/>
        <v>3.3874</v>
      </c>
      <c r="O1254" s="51" t="str">
        <f t="shared" si="804"/>
        <v>120% equal &amp; above</v>
      </c>
      <c r="P1254" s="50">
        <f t="shared" si="809"/>
        <v>90733.92857142858</v>
      </c>
      <c r="Q1254" s="51">
        <f t="shared" si="805"/>
        <v>3.6293571428571432</v>
      </c>
      <c r="R1254" s="52"/>
      <c r="S1254" s="53">
        <v>0</v>
      </c>
      <c r="T1254" s="54">
        <f t="shared" si="810"/>
        <v>2</v>
      </c>
      <c r="U1254" s="54" t="str">
        <f t="shared" si="806"/>
        <v>120% equal &amp; above</v>
      </c>
      <c r="V1254" s="53">
        <f t="shared" si="811"/>
        <v>0</v>
      </c>
      <c r="W1254" s="54">
        <f t="shared" si="807"/>
        <v>2</v>
      </c>
    </row>
    <row r="1255" spans="1:23" x14ac:dyDescent="0.3">
      <c r="A1255" s="8" t="s">
        <v>324</v>
      </c>
      <c r="B1255" s="5" t="s">
        <v>325</v>
      </c>
      <c r="C1255" s="5" t="s">
        <v>2626</v>
      </c>
      <c r="D1255" s="5" t="s">
        <v>2627</v>
      </c>
      <c r="E1255" s="5" t="s">
        <v>310</v>
      </c>
      <c r="F1255" s="5" t="s">
        <v>311</v>
      </c>
      <c r="G1255" s="46" t="s">
        <v>1898</v>
      </c>
      <c r="H1255" s="8"/>
      <c r="I1255" s="47" t="s">
        <v>1872</v>
      </c>
      <c r="J1255" s="48" t="s">
        <v>11</v>
      </c>
      <c r="K1255" s="45"/>
      <c r="L1255" s="50">
        <v>25000</v>
      </c>
      <c r="M1255" s="50">
        <v>23950</v>
      </c>
      <c r="N1255" s="51">
        <f t="shared" si="808"/>
        <v>0.95799999999999996</v>
      </c>
      <c r="O1255" s="51" t="str">
        <f t="shared" si="804"/>
        <v>&gt;=80%-&lt;100%</v>
      </c>
      <c r="P1255" s="50">
        <f t="shared" si="809"/>
        <v>25660.714285714286</v>
      </c>
      <c r="Q1255" s="51">
        <f t="shared" si="805"/>
        <v>1.0264285714285715</v>
      </c>
      <c r="R1255" s="52"/>
      <c r="S1255" s="53">
        <v>19685</v>
      </c>
      <c r="T1255" s="54">
        <f t="shared" si="810"/>
        <v>2</v>
      </c>
      <c r="U1255" s="54" t="str">
        <f t="shared" si="806"/>
        <v>120% equal &amp; above</v>
      </c>
      <c r="V1255" s="53">
        <f t="shared" si="811"/>
        <v>21091.071428571431</v>
      </c>
      <c r="W1255" s="54">
        <f t="shared" si="807"/>
        <v>2</v>
      </c>
    </row>
    <row r="1256" spans="1:23" x14ac:dyDescent="0.3">
      <c r="A1256" s="8" t="s">
        <v>307</v>
      </c>
      <c r="B1256" s="5" t="s">
        <v>308</v>
      </c>
      <c r="C1256" s="5" t="s">
        <v>2395</v>
      </c>
      <c r="D1256" s="5" t="s">
        <v>2396</v>
      </c>
      <c r="E1256" s="5" t="s">
        <v>310</v>
      </c>
      <c r="F1256" s="5" t="s">
        <v>311</v>
      </c>
      <c r="G1256" s="46" t="s">
        <v>1895</v>
      </c>
      <c r="H1256" s="8"/>
      <c r="I1256" s="47" t="s">
        <v>1872</v>
      </c>
      <c r="J1256" s="48" t="s">
        <v>11</v>
      </c>
      <c r="K1256" s="45"/>
      <c r="L1256" s="50">
        <v>25000</v>
      </c>
      <c r="M1256" s="50">
        <v>35120</v>
      </c>
      <c r="N1256" s="51">
        <f t="shared" si="808"/>
        <v>1.4048</v>
      </c>
      <c r="O1256" s="51" t="str">
        <f t="shared" ref="O1256:O1279" si="812">IF(N1256&gt;=120%, "120% equal &amp; above", IF(N1256&gt;=100%,"&gt;=100%- &lt;120%",IF(N1256&gt;=80%,"&gt;=80%-&lt;100%",IF(N1256&gt;=50%,"&gt;=50%-&lt;80%",IF(N1256&gt;=20%,"&gt;=20%-&lt;50%","&lt;20%")))))</f>
        <v>120% equal &amp; above</v>
      </c>
      <c r="P1256" s="50">
        <f t="shared" si="809"/>
        <v>37628.571428571428</v>
      </c>
      <c r="Q1256" s="51">
        <f t="shared" ref="Q1256:Q1279" si="813">IFERROR(P1256/L1256,2)</f>
        <v>1.5051428571428571</v>
      </c>
      <c r="R1256" s="52"/>
      <c r="S1256" s="53">
        <v>0</v>
      </c>
      <c r="T1256" s="54">
        <f t="shared" si="810"/>
        <v>2</v>
      </c>
      <c r="U1256" s="54" t="str">
        <f t="shared" ref="U1256:U1279" si="814">IF(T1256&gt;=120%, "120% equal &amp; above", IF(T1256&gt;=100%,"&gt;=100%- &lt;120%",IF(T1256&gt;=80%,"&gt;=80%-&lt;100%",IF(T1256&gt;=50%,"&gt;=50%-&lt;80%",IF(T1256&gt;=20%,"&gt;=20%-&lt;50%","&lt;20%")))))</f>
        <v>120% equal &amp; above</v>
      </c>
      <c r="V1256" s="53">
        <f t="shared" si="811"/>
        <v>0</v>
      </c>
      <c r="W1256" s="54">
        <f t="shared" ref="W1256:W1279" si="815">IFERROR(V1256/R1256,2)</f>
        <v>2</v>
      </c>
    </row>
    <row r="1257" spans="1:23" x14ac:dyDescent="0.3">
      <c r="A1257" s="8" t="s">
        <v>776</v>
      </c>
      <c r="B1257" s="5" t="s">
        <v>777</v>
      </c>
      <c r="C1257" s="5" t="s">
        <v>2326</v>
      </c>
      <c r="D1257" s="5" t="s">
        <v>2327</v>
      </c>
      <c r="E1257" s="5" t="s">
        <v>574</v>
      </c>
      <c r="F1257" s="5" t="s">
        <v>311</v>
      </c>
      <c r="G1257" s="46" t="s">
        <v>1942</v>
      </c>
      <c r="H1257" s="8"/>
      <c r="I1257" s="47" t="s">
        <v>1872</v>
      </c>
      <c r="J1257" s="48" t="s">
        <v>11</v>
      </c>
      <c r="K1257" s="45"/>
      <c r="L1257" s="50">
        <v>25000</v>
      </c>
      <c r="M1257" s="50">
        <v>12690</v>
      </c>
      <c r="N1257" s="51">
        <f t="shared" ref="N1257:N1279" si="816">IFERROR(M1257/L1257,2)</f>
        <v>0.50760000000000005</v>
      </c>
      <c r="O1257" s="51" t="str">
        <f t="shared" si="812"/>
        <v>&gt;=50%-&lt;80%</v>
      </c>
      <c r="P1257" s="50">
        <f t="shared" ref="P1257:P1279" si="817">M1257/$B$3*$B$2</f>
        <v>13596.428571428572</v>
      </c>
      <c r="Q1257" s="51">
        <f t="shared" si="813"/>
        <v>0.54385714285714293</v>
      </c>
      <c r="R1257" s="52"/>
      <c r="S1257" s="53">
        <v>0</v>
      </c>
      <c r="T1257" s="54">
        <f t="shared" ref="T1257:T1279" si="818">IFERROR(S1257/R1257,2)</f>
        <v>2</v>
      </c>
      <c r="U1257" s="54" t="str">
        <f t="shared" si="814"/>
        <v>120% equal &amp; above</v>
      </c>
      <c r="V1257" s="53">
        <f t="shared" ref="V1257:V1279" si="819">S1257/$B$3*$B$2</f>
        <v>0</v>
      </c>
      <c r="W1257" s="54">
        <f t="shared" si="815"/>
        <v>2</v>
      </c>
    </row>
    <row r="1258" spans="1:23" x14ac:dyDescent="0.3">
      <c r="A1258" s="8" t="s">
        <v>428</v>
      </c>
      <c r="B1258" s="5" t="s">
        <v>429</v>
      </c>
      <c r="C1258" s="5" t="s">
        <v>2305</v>
      </c>
      <c r="D1258" s="5" t="s">
        <v>194</v>
      </c>
      <c r="E1258" s="5" t="s">
        <v>310</v>
      </c>
      <c r="F1258" s="5" t="s">
        <v>311</v>
      </c>
      <c r="G1258" s="46" t="s">
        <v>1904</v>
      </c>
      <c r="H1258" s="8"/>
      <c r="I1258" s="47" t="s">
        <v>1872</v>
      </c>
      <c r="J1258" s="48" t="s">
        <v>11</v>
      </c>
      <c r="K1258" s="45"/>
      <c r="L1258" s="50">
        <v>25000</v>
      </c>
      <c r="M1258" s="50">
        <v>5560</v>
      </c>
      <c r="N1258" s="51">
        <f t="shared" si="816"/>
        <v>0.22239999999999999</v>
      </c>
      <c r="O1258" s="51" t="str">
        <f t="shared" si="812"/>
        <v>&gt;=20%-&lt;50%</v>
      </c>
      <c r="P1258" s="50">
        <f t="shared" si="817"/>
        <v>5957.1428571428578</v>
      </c>
      <c r="Q1258" s="51">
        <f t="shared" si="813"/>
        <v>0.23828571428571432</v>
      </c>
      <c r="R1258" s="52"/>
      <c r="S1258" s="53">
        <v>0</v>
      </c>
      <c r="T1258" s="54">
        <f t="shared" si="818"/>
        <v>2</v>
      </c>
      <c r="U1258" s="54" t="str">
        <f t="shared" si="814"/>
        <v>120% equal &amp; above</v>
      </c>
      <c r="V1258" s="53">
        <f t="shared" si="819"/>
        <v>0</v>
      </c>
      <c r="W1258" s="54">
        <f t="shared" si="815"/>
        <v>2</v>
      </c>
    </row>
    <row r="1259" spans="1:23" x14ac:dyDescent="0.3">
      <c r="A1259" s="8" t="s">
        <v>307</v>
      </c>
      <c r="B1259" s="5" t="s">
        <v>308</v>
      </c>
      <c r="C1259" s="5" t="s">
        <v>1144</v>
      </c>
      <c r="D1259" s="5" t="s">
        <v>1145</v>
      </c>
      <c r="E1259" s="5" t="s">
        <v>310</v>
      </c>
      <c r="F1259" s="5" t="s">
        <v>311</v>
      </c>
      <c r="G1259" s="46" t="s">
        <v>1895</v>
      </c>
      <c r="H1259" s="8"/>
      <c r="I1259" s="47" t="s">
        <v>1872</v>
      </c>
      <c r="J1259" s="48" t="s">
        <v>11</v>
      </c>
      <c r="K1259" s="45"/>
      <c r="L1259" s="50">
        <v>25000</v>
      </c>
      <c r="M1259" s="50">
        <v>23510</v>
      </c>
      <c r="N1259" s="51">
        <f t="shared" si="816"/>
        <v>0.94040000000000001</v>
      </c>
      <c r="O1259" s="51" t="str">
        <f t="shared" si="812"/>
        <v>&gt;=80%-&lt;100%</v>
      </c>
      <c r="P1259" s="50">
        <f t="shared" si="817"/>
        <v>25189.285714285714</v>
      </c>
      <c r="Q1259" s="51">
        <f t="shared" si="813"/>
        <v>1.0075714285714286</v>
      </c>
      <c r="R1259" s="52"/>
      <c r="S1259" s="53">
        <v>0</v>
      </c>
      <c r="T1259" s="54">
        <f t="shared" si="818"/>
        <v>2</v>
      </c>
      <c r="U1259" s="54" t="str">
        <f t="shared" si="814"/>
        <v>120% equal &amp; above</v>
      </c>
      <c r="V1259" s="53">
        <f t="shared" si="819"/>
        <v>0</v>
      </c>
      <c r="W1259" s="54">
        <f t="shared" si="815"/>
        <v>2</v>
      </c>
    </row>
    <row r="1260" spans="1:23" x14ac:dyDescent="0.3">
      <c r="A1260" s="8" t="s">
        <v>324</v>
      </c>
      <c r="B1260" s="5" t="s">
        <v>325</v>
      </c>
      <c r="C1260" s="5" t="s">
        <v>1391</v>
      </c>
      <c r="D1260" s="5" t="s">
        <v>1392</v>
      </c>
      <c r="E1260" s="5" t="s">
        <v>310</v>
      </c>
      <c r="F1260" s="5" t="s">
        <v>311</v>
      </c>
      <c r="G1260" s="46" t="s">
        <v>1893</v>
      </c>
      <c r="H1260" s="8"/>
      <c r="I1260" s="47" t="s">
        <v>1872</v>
      </c>
      <c r="J1260" s="48" t="s">
        <v>11</v>
      </c>
      <c r="K1260" s="45"/>
      <c r="L1260" s="50">
        <v>25000</v>
      </c>
      <c r="M1260" s="50">
        <v>35740</v>
      </c>
      <c r="N1260" s="51">
        <f t="shared" si="816"/>
        <v>1.4296</v>
      </c>
      <c r="O1260" s="51" t="str">
        <f t="shared" si="812"/>
        <v>120% equal &amp; above</v>
      </c>
      <c r="P1260" s="50">
        <f t="shared" si="817"/>
        <v>38292.857142857138</v>
      </c>
      <c r="Q1260" s="51">
        <f t="shared" si="813"/>
        <v>1.5317142857142856</v>
      </c>
      <c r="R1260" s="52"/>
      <c r="S1260" s="53">
        <v>18720</v>
      </c>
      <c r="T1260" s="54">
        <f t="shared" si="818"/>
        <v>2</v>
      </c>
      <c r="U1260" s="54" t="str">
        <f t="shared" si="814"/>
        <v>120% equal &amp; above</v>
      </c>
      <c r="V1260" s="53">
        <f t="shared" si="819"/>
        <v>20057.142857142855</v>
      </c>
      <c r="W1260" s="54">
        <f t="shared" si="815"/>
        <v>2</v>
      </c>
    </row>
    <row r="1261" spans="1:23" x14ac:dyDescent="0.3">
      <c r="A1261" s="8" t="s">
        <v>415</v>
      </c>
      <c r="B1261" s="5" t="s">
        <v>416</v>
      </c>
      <c r="C1261" s="5" t="s">
        <v>2524</v>
      </c>
      <c r="D1261" s="5" t="s">
        <v>249</v>
      </c>
      <c r="E1261" s="5" t="s">
        <v>310</v>
      </c>
      <c r="F1261" s="5" t="s">
        <v>311</v>
      </c>
      <c r="G1261" s="46" t="s">
        <v>1905</v>
      </c>
      <c r="H1261" s="8"/>
      <c r="I1261" s="47" t="s">
        <v>1872</v>
      </c>
      <c r="J1261" s="48" t="s">
        <v>11</v>
      </c>
      <c r="K1261" s="45"/>
      <c r="L1261" s="50">
        <v>25000</v>
      </c>
      <c r="M1261" s="50">
        <v>12040</v>
      </c>
      <c r="N1261" s="51">
        <f t="shared" si="816"/>
        <v>0.48159999999999997</v>
      </c>
      <c r="O1261" s="51" t="str">
        <f t="shared" si="812"/>
        <v>&gt;=20%-&lt;50%</v>
      </c>
      <c r="P1261" s="50">
        <f t="shared" si="817"/>
        <v>12900</v>
      </c>
      <c r="Q1261" s="51">
        <f t="shared" si="813"/>
        <v>0.51600000000000001</v>
      </c>
      <c r="R1261" s="52"/>
      <c r="S1261" s="53">
        <v>0</v>
      </c>
      <c r="T1261" s="54">
        <f t="shared" si="818"/>
        <v>2</v>
      </c>
      <c r="U1261" s="54" t="str">
        <f t="shared" si="814"/>
        <v>120% equal &amp; above</v>
      </c>
      <c r="V1261" s="53">
        <f t="shared" si="819"/>
        <v>0</v>
      </c>
      <c r="W1261" s="54">
        <f t="shared" si="815"/>
        <v>2</v>
      </c>
    </row>
    <row r="1262" spans="1:23" x14ac:dyDescent="0.3">
      <c r="A1262" s="8" t="s">
        <v>324</v>
      </c>
      <c r="B1262" s="5" t="s">
        <v>325</v>
      </c>
      <c r="C1262" s="5" t="s">
        <v>1535</v>
      </c>
      <c r="D1262" s="5" t="s">
        <v>1536</v>
      </c>
      <c r="E1262" s="5" t="s">
        <v>310</v>
      </c>
      <c r="F1262" s="5" t="s">
        <v>311</v>
      </c>
      <c r="G1262" s="46" t="s">
        <v>1898</v>
      </c>
      <c r="H1262" s="8"/>
      <c r="I1262" s="47" t="s">
        <v>1872</v>
      </c>
      <c r="J1262" s="48" t="s">
        <v>11</v>
      </c>
      <c r="K1262" s="45"/>
      <c r="L1262" s="50">
        <v>25000</v>
      </c>
      <c r="M1262" s="50">
        <v>29540</v>
      </c>
      <c r="N1262" s="51">
        <f t="shared" si="816"/>
        <v>1.1816</v>
      </c>
      <c r="O1262" s="51" t="str">
        <f t="shared" si="812"/>
        <v>&gt;=100%- &lt;120%</v>
      </c>
      <c r="P1262" s="50">
        <f t="shared" si="817"/>
        <v>31650</v>
      </c>
      <c r="Q1262" s="51">
        <f t="shared" si="813"/>
        <v>1.266</v>
      </c>
      <c r="R1262" s="52"/>
      <c r="S1262" s="53">
        <v>0</v>
      </c>
      <c r="T1262" s="54">
        <f t="shared" si="818"/>
        <v>2</v>
      </c>
      <c r="U1262" s="54" t="str">
        <f t="shared" si="814"/>
        <v>120% equal &amp; above</v>
      </c>
      <c r="V1262" s="53">
        <f t="shared" si="819"/>
        <v>0</v>
      </c>
      <c r="W1262" s="54">
        <f t="shared" si="815"/>
        <v>2</v>
      </c>
    </row>
    <row r="1263" spans="1:23" x14ac:dyDescent="0.3">
      <c r="A1263" s="8" t="s">
        <v>307</v>
      </c>
      <c r="B1263" s="5" t="s">
        <v>308</v>
      </c>
      <c r="C1263" s="5" t="s">
        <v>2616</v>
      </c>
      <c r="D1263" s="5" t="s">
        <v>2617</v>
      </c>
      <c r="E1263" s="5" t="s">
        <v>310</v>
      </c>
      <c r="F1263" s="5" t="s">
        <v>311</v>
      </c>
      <c r="G1263" s="46" t="s">
        <v>1894</v>
      </c>
      <c r="H1263" s="8"/>
      <c r="I1263" s="47" t="s">
        <v>1872</v>
      </c>
      <c r="J1263" s="48" t="s">
        <v>11</v>
      </c>
      <c r="K1263" s="45"/>
      <c r="L1263" s="50">
        <v>25000</v>
      </c>
      <c r="M1263" s="50">
        <v>34490</v>
      </c>
      <c r="N1263" s="51">
        <f t="shared" si="816"/>
        <v>1.3795999999999999</v>
      </c>
      <c r="O1263" s="51" t="str">
        <f t="shared" si="812"/>
        <v>120% equal &amp; above</v>
      </c>
      <c r="P1263" s="50">
        <f t="shared" si="817"/>
        <v>36953.571428571428</v>
      </c>
      <c r="Q1263" s="51">
        <f t="shared" si="813"/>
        <v>1.4781428571428572</v>
      </c>
      <c r="R1263" s="52"/>
      <c r="S1263" s="53">
        <v>0</v>
      </c>
      <c r="T1263" s="54">
        <f t="shared" si="818"/>
        <v>2</v>
      </c>
      <c r="U1263" s="54" t="str">
        <f t="shared" si="814"/>
        <v>120% equal &amp; above</v>
      </c>
      <c r="V1263" s="53">
        <f t="shared" si="819"/>
        <v>0</v>
      </c>
      <c r="W1263" s="54">
        <f t="shared" si="815"/>
        <v>2</v>
      </c>
    </row>
    <row r="1264" spans="1:23" x14ac:dyDescent="0.3">
      <c r="A1264" s="8" t="s">
        <v>571</v>
      </c>
      <c r="B1264" s="5" t="s">
        <v>572</v>
      </c>
      <c r="C1264" s="5" t="s">
        <v>1068</v>
      </c>
      <c r="D1264" s="5" t="s">
        <v>1069</v>
      </c>
      <c r="E1264" s="5" t="s">
        <v>574</v>
      </c>
      <c r="F1264" s="5" t="s">
        <v>311</v>
      </c>
      <c r="G1264" s="46" t="s">
        <v>1889</v>
      </c>
      <c r="H1264" s="8"/>
      <c r="I1264" s="47" t="s">
        <v>1872</v>
      </c>
      <c r="J1264" s="48" t="s">
        <v>11</v>
      </c>
      <c r="K1264" s="45"/>
      <c r="L1264" s="50">
        <v>25000</v>
      </c>
      <c r="M1264" s="50">
        <v>21315</v>
      </c>
      <c r="N1264" s="51">
        <f t="shared" si="816"/>
        <v>0.85260000000000002</v>
      </c>
      <c r="O1264" s="51" t="str">
        <f t="shared" si="812"/>
        <v>&gt;=80%-&lt;100%</v>
      </c>
      <c r="P1264" s="50">
        <f t="shared" si="817"/>
        <v>22837.5</v>
      </c>
      <c r="Q1264" s="51">
        <f t="shared" si="813"/>
        <v>0.91349999999999998</v>
      </c>
      <c r="R1264" s="52"/>
      <c r="S1264" s="53">
        <v>0</v>
      </c>
      <c r="T1264" s="54">
        <f t="shared" si="818"/>
        <v>2</v>
      </c>
      <c r="U1264" s="54" t="str">
        <f t="shared" si="814"/>
        <v>120% equal &amp; above</v>
      </c>
      <c r="V1264" s="53">
        <f t="shared" si="819"/>
        <v>0</v>
      </c>
      <c r="W1264" s="54">
        <f t="shared" si="815"/>
        <v>2</v>
      </c>
    </row>
    <row r="1265" spans="1:23" x14ac:dyDescent="0.3">
      <c r="A1265" s="8" t="s">
        <v>415</v>
      </c>
      <c r="B1265" s="5" t="s">
        <v>416</v>
      </c>
      <c r="C1265" s="5" t="s">
        <v>1777</v>
      </c>
      <c r="D1265" s="5" t="s">
        <v>1778</v>
      </c>
      <c r="E1265" s="5" t="s">
        <v>310</v>
      </c>
      <c r="F1265" s="5" t="s">
        <v>311</v>
      </c>
      <c r="G1265" s="46" t="s">
        <v>1905</v>
      </c>
      <c r="H1265" s="8"/>
      <c r="I1265" s="47" t="s">
        <v>1872</v>
      </c>
      <c r="J1265" s="48" t="s">
        <v>11</v>
      </c>
      <c r="K1265" s="45"/>
      <c r="L1265" s="50">
        <v>25000</v>
      </c>
      <c r="M1265" s="50">
        <v>23340</v>
      </c>
      <c r="N1265" s="51">
        <f t="shared" si="816"/>
        <v>0.93359999999999999</v>
      </c>
      <c r="O1265" s="51" t="str">
        <f t="shared" si="812"/>
        <v>&gt;=80%-&lt;100%</v>
      </c>
      <c r="P1265" s="50">
        <f t="shared" si="817"/>
        <v>25007.142857142855</v>
      </c>
      <c r="Q1265" s="51">
        <f t="shared" si="813"/>
        <v>1.0002857142857142</v>
      </c>
      <c r="R1265" s="52"/>
      <c r="S1265" s="53">
        <v>0</v>
      </c>
      <c r="T1265" s="54">
        <f t="shared" si="818"/>
        <v>2</v>
      </c>
      <c r="U1265" s="54" t="str">
        <f t="shared" si="814"/>
        <v>120% equal &amp; above</v>
      </c>
      <c r="V1265" s="53">
        <f t="shared" si="819"/>
        <v>0</v>
      </c>
      <c r="W1265" s="54">
        <f t="shared" si="815"/>
        <v>2</v>
      </c>
    </row>
    <row r="1266" spans="1:23" x14ac:dyDescent="0.3">
      <c r="A1266" s="8" t="s">
        <v>776</v>
      </c>
      <c r="B1266" s="5" t="s">
        <v>777</v>
      </c>
      <c r="C1266" s="5" t="s">
        <v>2125</v>
      </c>
      <c r="D1266" s="5" t="s">
        <v>217</v>
      </c>
      <c r="E1266" s="5" t="s">
        <v>574</v>
      </c>
      <c r="F1266" s="5" t="s">
        <v>311</v>
      </c>
      <c r="G1266" s="46" t="s">
        <v>1944</v>
      </c>
      <c r="H1266" s="8"/>
      <c r="I1266" s="47" t="s">
        <v>1872</v>
      </c>
      <c r="J1266" s="48" t="s">
        <v>11</v>
      </c>
      <c r="K1266" s="45"/>
      <c r="L1266" s="50">
        <v>25000</v>
      </c>
      <c r="M1266" s="50">
        <v>30780</v>
      </c>
      <c r="N1266" s="51">
        <f t="shared" si="816"/>
        <v>1.2312000000000001</v>
      </c>
      <c r="O1266" s="51" t="str">
        <f t="shared" si="812"/>
        <v>120% equal &amp; above</v>
      </c>
      <c r="P1266" s="50">
        <f t="shared" si="817"/>
        <v>32978.571428571428</v>
      </c>
      <c r="Q1266" s="51">
        <f t="shared" si="813"/>
        <v>1.3191428571428572</v>
      </c>
      <c r="R1266" s="52"/>
      <c r="S1266" s="53">
        <v>62710</v>
      </c>
      <c r="T1266" s="54">
        <f t="shared" si="818"/>
        <v>2</v>
      </c>
      <c r="U1266" s="54" t="str">
        <f t="shared" si="814"/>
        <v>120% equal &amp; above</v>
      </c>
      <c r="V1266" s="53">
        <f t="shared" si="819"/>
        <v>67189.285714285725</v>
      </c>
      <c r="W1266" s="54">
        <f t="shared" si="815"/>
        <v>2</v>
      </c>
    </row>
    <row r="1267" spans="1:23" x14ac:dyDescent="0.3">
      <c r="A1267" s="8" t="s">
        <v>776</v>
      </c>
      <c r="B1267" s="5" t="s">
        <v>777</v>
      </c>
      <c r="C1267" s="5" t="s">
        <v>2728</v>
      </c>
      <c r="D1267" s="5" t="s">
        <v>2729</v>
      </c>
      <c r="E1267" s="5" t="s">
        <v>574</v>
      </c>
      <c r="F1267" s="5" t="s">
        <v>311</v>
      </c>
      <c r="G1267" s="46" t="s">
        <v>1943</v>
      </c>
      <c r="H1267" s="8"/>
      <c r="I1267" s="47" t="s">
        <v>1872</v>
      </c>
      <c r="J1267" s="48" t="s">
        <v>11</v>
      </c>
      <c r="K1267" s="45"/>
      <c r="L1267" s="50">
        <v>25000</v>
      </c>
      <c r="M1267" s="50">
        <v>25850</v>
      </c>
      <c r="N1267" s="51">
        <f t="shared" si="816"/>
        <v>1.034</v>
      </c>
      <c r="O1267" s="51" t="str">
        <f t="shared" si="812"/>
        <v>&gt;=100%- &lt;120%</v>
      </c>
      <c r="P1267" s="50">
        <f t="shared" si="817"/>
        <v>27696.428571428569</v>
      </c>
      <c r="Q1267" s="51">
        <f t="shared" si="813"/>
        <v>1.1078571428571427</v>
      </c>
      <c r="R1267" s="52"/>
      <c r="S1267" s="53">
        <v>0</v>
      </c>
      <c r="T1267" s="54">
        <f t="shared" si="818"/>
        <v>2</v>
      </c>
      <c r="U1267" s="54" t="str">
        <f t="shared" si="814"/>
        <v>120% equal &amp; above</v>
      </c>
      <c r="V1267" s="53">
        <f t="shared" si="819"/>
        <v>0</v>
      </c>
      <c r="W1267" s="54">
        <f t="shared" si="815"/>
        <v>2</v>
      </c>
    </row>
    <row r="1268" spans="1:23" x14ac:dyDescent="0.3">
      <c r="A1268" s="8" t="s">
        <v>776</v>
      </c>
      <c r="B1268" s="5" t="s">
        <v>777</v>
      </c>
      <c r="C1268" s="5" t="s">
        <v>1148</v>
      </c>
      <c r="D1268" s="5" t="s">
        <v>1149</v>
      </c>
      <c r="E1268" s="5" t="s">
        <v>574</v>
      </c>
      <c r="F1268" s="5" t="s">
        <v>311</v>
      </c>
      <c r="G1268" s="46" t="s">
        <v>1942</v>
      </c>
      <c r="H1268" s="8"/>
      <c r="I1268" s="47" t="s">
        <v>1872</v>
      </c>
      <c r="J1268" s="48" t="s">
        <v>11</v>
      </c>
      <c r="K1268" s="45"/>
      <c r="L1268" s="50">
        <v>25000</v>
      </c>
      <c r="M1268" s="50">
        <v>28060</v>
      </c>
      <c r="N1268" s="51">
        <f t="shared" si="816"/>
        <v>1.1224000000000001</v>
      </c>
      <c r="O1268" s="51" t="str">
        <f t="shared" si="812"/>
        <v>&gt;=100%- &lt;120%</v>
      </c>
      <c r="P1268" s="50">
        <f t="shared" si="817"/>
        <v>30064.285714285714</v>
      </c>
      <c r="Q1268" s="51">
        <f t="shared" si="813"/>
        <v>1.2025714285714286</v>
      </c>
      <c r="R1268" s="52"/>
      <c r="S1268" s="53">
        <v>0</v>
      </c>
      <c r="T1268" s="54">
        <f t="shared" si="818"/>
        <v>2</v>
      </c>
      <c r="U1268" s="54" t="str">
        <f t="shared" si="814"/>
        <v>120% equal &amp; above</v>
      </c>
      <c r="V1268" s="53">
        <f t="shared" si="819"/>
        <v>0</v>
      </c>
      <c r="W1268" s="54">
        <f t="shared" si="815"/>
        <v>2</v>
      </c>
    </row>
    <row r="1269" spans="1:23" x14ac:dyDescent="0.3">
      <c r="A1269" s="8" t="s">
        <v>776</v>
      </c>
      <c r="B1269" s="5" t="s">
        <v>777</v>
      </c>
      <c r="C1269" s="5" t="s">
        <v>1099</v>
      </c>
      <c r="D1269" s="5" t="s">
        <v>211</v>
      </c>
      <c r="E1269" s="5" t="s">
        <v>574</v>
      </c>
      <c r="F1269" s="5" t="s">
        <v>311</v>
      </c>
      <c r="G1269" s="46" t="s">
        <v>1961</v>
      </c>
      <c r="H1269" s="8"/>
      <c r="I1269" s="47" t="s">
        <v>1872</v>
      </c>
      <c r="J1269" s="48" t="s">
        <v>11</v>
      </c>
      <c r="K1269" s="45"/>
      <c r="L1269" s="50">
        <v>25000</v>
      </c>
      <c r="M1269" s="50">
        <v>10620</v>
      </c>
      <c r="N1269" s="51">
        <f t="shared" si="816"/>
        <v>0.42480000000000001</v>
      </c>
      <c r="O1269" s="51" t="str">
        <f t="shared" si="812"/>
        <v>&gt;=20%-&lt;50%</v>
      </c>
      <c r="P1269" s="50">
        <f t="shared" si="817"/>
        <v>11378.571428571428</v>
      </c>
      <c r="Q1269" s="51">
        <f t="shared" si="813"/>
        <v>0.45514285714285713</v>
      </c>
      <c r="R1269" s="52"/>
      <c r="S1269" s="53">
        <v>0</v>
      </c>
      <c r="T1269" s="54">
        <f t="shared" si="818"/>
        <v>2</v>
      </c>
      <c r="U1269" s="54" t="str">
        <f t="shared" si="814"/>
        <v>120% equal &amp; above</v>
      </c>
      <c r="V1269" s="53">
        <f t="shared" si="819"/>
        <v>0</v>
      </c>
      <c r="W1269" s="54">
        <f t="shared" si="815"/>
        <v>2</v>
      </c>
    </row>
    <row r="1270" spans="1:23" x14ac:dyDescent="0.3">
      <c r="A1270" s="8" t="s">
        <v>776</v>
      </c>
      <c r="B1270" s="5" t="s">
        <v>777</v>
      </c>
      <c r="C1270" s="5" t="s">
        <v>1453</v>
      </c>
      <c r="D1270" s="5" t="s">
        <v>69</v>
      </c>
      <c r="E1270" s="5" t="s">
        <v>574</v>
      </c>
      <c r="F1270" s="5" t="s">
        <v>311</v>
      </c>
      <c r="G1270" s="46" t="s">
        <v>1943</v>
      </c>
      <c r="H1270" s="8"/>
      <c r="I1270" s="47" t="s">
        <v>1872</v>
      </c>
      <c r="J1270" s="48" t="s">
        <v>11</v>
      </c>
      <c r="K1270" s="45"/>
      <c r="L1270" s="50">
        <v>25000</v>
      </c>
      <c r="M1270" s="50">
        <v>21860</v>
      </c>
      <c r="N1270" s="51">
        <f t="shared" si="816"/>
        <v>0.87439999999999996</v>
      </c>
      <c r="O1270" s="51" t="str">
        <f t="shared" si="812"/>
        <v>&gt;=80%-&lt;100%</v>
      </c>
      <c r="P1270" s="50">
        <f t="shared" si="817"/>
        <v>23421.428571428569</v>
      </c>
      <c r="Q1270" s="51">
        <f t="shared" si="813"/>
        <v>0.93685714285714272</v>
      </c>
      <c r="R1270" s="52"/>
      <c r="S1270" s="53">
        <v>0</v>
      </c>
      <c r="T1270" s="54">
        <f t="shared" si="818"/>
        <v>2</v>
      </c>
      <c r="U1270" s="54" t="str">
        <f t="shared" si="814"/>
        <v>120% equal &amp; above</v>
      </c>
      <c r="V1270" s="53">
        <f t="shared" si="819"/>
        <v>0</v>
      </c>
      <c r="W1270" s="54">
        <f t="shared" si="815"/>
        <v>2</v>
      </c>
    </row>
    <row r="1271" spans="1:23" x14ac:dyDescent="0.3">
      <c r="A1271" s="8" t="s">
        <v>770</v>
      </c>
      <c r="B1271" s="5" t="s">
        <v>771</v>
      </c>
      <c r="C1271" s="5" t="s">
        <v>2331</v>
      </c>
      <c r="D1271" s="5" t="s">
        <v>2332</v>
      </c>
      <c r="E1271" s="5" t="s">
        <v>574</v>
      </c>
      <c r="F1271" s="5" t="s">
        <v>311</v>
      </c>
      <c r="G1271" s="46" t="s">
        <v>1964</v>
      </c>
      <c r="H1271" s="8"/>
      <c r="I1271" s="47" t="s">
        <v>1872</v>
      </c>
      <c r="J1271" s="48" t="s">
        <v>11</v>
      </c>
      <c r="K1271" s="45"/>
      <c r="L1271" s="50">
        <v>25000</v>
      </c>
      <c r="M1271" s="50">
        <v>22650</v>
      </c>
      <c r="N1271" s="51">
        <f t="shared" si="816"/>
        <v>0.90600000000000003</v>
      </c>
      <c r="O1271" s="51" t="str">
        <f t="shared" si="812"/>
        <v>&gt;=80%-&lt;100%</v>
      </c>
      <c r="P1271" s="50">
        <f t="shared" si="817"/>
        <v>24267.857142857145</v>
      </c>
      <c r="Q1271" s="51">
        <f t="shared" si="813"/>
        <v>0.97071428571428575</v>
      </c>
      <c r="R1271" s="52"/>
      <c r="S1271" s="53">
        <v>0</v>
      </c>
      <c r="T1271" s="54">
        <f t="shared" si="818"/>
        <v>2</v>
      </c>
      <c r="U1271" s="54" t="str">
        <f t="shared" si="814"/>
        <v>120% equal &amp; above</v>
      </c>
      <c r="V1271" s="53">
        <f t="shared" si="819"/>
        <v>0</v>
      </c>
      <c r="W1271" s="54">
        <f t="shared" si="815"/>
        <v>2</v>
      </c>
    </row>
    <row r="1272" spans="1:23" x14ac:dyDescent="0.3">
      <c r="A1272" s="8" t="s">
        <v>415</v>
      </c>
      <c r="B1272" s="5" t="s">
        <v>416</v>
      </c>
      <c r="C1272" s="5" t="s">
        <v>2169</v>
      </c>
      <c r="D1272" s="5" t="s">
        <v>2170</v>
      </c>
      <c r="E1272" s="5" t="s">
        <v>310</v>
      </c>
      <c r="F1272" s="5" t="s">
        <v>311</v>
      </c>
      <c r="G1272" s="46" t="s">
        <v>1906</v>
      </c>
      <c r="H1272" s="8"/>
      <c r="I1272" s="47" t="s">
        <v>1872</v>
      </c>
      <c r="J1272" s="48" t="s">
        <v>11</v>
      </c>
      <c r="K1272" s="45"/>
      <c r="L1272" s="50">
        <v>25000</v>
      </c>
      <c r="M1272" s="50">
        <v>22385</v>
      </c>
      <c r="N1272" s="51">
        <f t="shared" si="816"/>
        <v>0.89539999999999997</v>
      </c>
      <c r="O1272" s="51" t="str">
        <f t="shared" si="812"/>
        <v>&gt;=80%-&lt;100%</v>
      </c>
      <c r="P1272" s="50">
        <f t="shared" si="817"/>
        <v>23983.928571428569</v>
      </c>
      <c r="Q1272" s="51">
        <f t="shared" si="813"/>
        <v>0.9593571428571428</v>
      </c>
      <c r="R1272" s="52"/>
      <c r="S1272" s="53">
        <v>0</v>
      </c>
      <c r="T1272" s="54">
        <f t="shared" si="818"/>
        <v>2</v>
      </c>
      <c r="U1272" s="54" t="str">
        <f t="shared" si="814"/>
        <v>120% equal &amp; above</v>
      </c>
      <c r="V1272" s="53">
        <f t="shared" si="819"/>
        <v>0</v>
      </c>
      <c r="W1272" s="54">
        <f t="shared" si="815"/>
        <v>2</v>
      </c>
    </row>
    <row r="1273" spans="1:23" x14ac:dyDescent="0.3">
      <c r="A1273" s="8" t="s">
        <v>770</v>
      </c>
      <c r="B1273" s="5" t="s">
        <v>771</v>
      </c>
      <c r="C1273" s="5" t="s">
        <v>2213</v>
      </c>
      <c r="D1273" s="5" t="s">
        <v>245</v>
      </c>
      <c r="E1273" s="5" t="s">
        <v>574</v>
      </c>
      <c r="F1273" s="5" t="s">
        <v>311</v>
      </c>
      <c r="G1273" s="46" t="s">
        <v>1960</v>
      </c>
      <c r="H1273" s="8"/>
      <c r="I1273" s="47" t="s">
        <v>1872</v>
      </c>
      <c r="J1273" s="48" t="s">
        <v>11</v>
      </c>
      <c r="K1273" s="45"/>
      <c r="L1273" s="50">
        <v>25000</v>
      </c>
      <c r="M1273" s="50">
        <v>19995</v>
      </c>
      <c r="N1273" s="51">
        <f t="shared" si="816"/>
        <v>0.79979999999999996</v>
      </c>
      <c r="O1273" s="51" t="str">
        <f t="shared" si="812"/>
        <v>&gt;=50%-&lt;80%</v>
      </c>
      <c r="P1273" s="50">
        <f t="shared" si="817"/>
        <v>21423.214285714286</v>
      </c>
      <c r="Q1273" s="51">
        <f t="shared" si="813"/>
        <v>0.85692857142857148</v>
      </c>
      <c r="R1273" s="52"/>
      <c r="S1273" s="53">
        <v>0</v>
      </c>
      <c r="T1273" s="54">
        <f t="shared" si="818"/>
        <v>2</v>
      </c>
      <c r="U1273" s="54" t="str">
        <f t="shared" si="814"/>
        <v>120% equal &amp; above</v>
      </c>
      <c r="V1273" s="53">
        <f t="shared" si="819"/>
        <v>0</v>
      </c>
      <c r="W1273" s="54">
        <f t="shared" si="815"/>
        <v>2</v>
      </c>
    </row>
    <row r="1274" spans="1:23" x14ac:dyDescent="0.3">
      <c r="A1274" s="8" t="s">
        <v>571</v>
      </c>
      <c r="B1274" s="5" t="s">
        <v>572</v>
      </c>
      <c r="C1274" s="5" t="s">
        <v>2475</v>
      </c>
      <c r="D1274" s="5" t="s">
        <v>2476</v>
      </c>
      <c r="E1274" s="5" t="s">
        <v>574</v>
      </c>
      <c r="F1274" s="5" t="s">
        <v>311</v>
      </c>
      <c r="G1274" s="46" t="s">
        <v>1917</v>
      </c>
      <c r="H1274" s="8"/>
      <c r="I1274" s="47" t="s">
        <v>1872</v>
      </c>
      <c r="J1274" s="48" t="s">
        <v>11</v>
      </c>
      <c r="K1274" s="45"/>
      <c r="L1274" s="50">
        <v>25000</v>
      </c>
      <c r="M1274" s="50">
        <v>23040</v>
      </c>
      <c r="N1274" s="51">
        <f t="shared" si="816"/>
        <v>0.92159999999999997</v>
      </c>
      <c r="O1274" s="51" t="str">
        <f t="shared" si="812"/>
        <v>&gt;=80%-&lt;100%</v>
      </c>
      <c r="P1274" s="50">
        <f t="shared" si="817"/>
        <v>24685.714285714286</v>
      </c>
      <c r="Q1274" s="51">
        <f t="shared" si="813"/>
        <v>0.98742857142857143</v>
      </c>
      <c r="R1274" s="52"/>
      <c r="S1274" s="53">
        <v>0</v>
      </c>
      <c r="T1274" s="54">
        <f t="shared" si="818"/>
        <v>2</v>
      </c>
      <c r="U1274" s="54" t="str">
        <f t="shared" si="814"/>
        <v>120% equal &amp; above</v>
      </c>
      <c r="V1274" s="53">
        <f t="shared" si="819"/>
        <v>0</v>
      </c>
      <c r="W1274" s="54">
        <f t="shared" si="815"/>
        <v>2</v>
      </c>
    </row>
    <row r="1275" spans="1:23" x14ac:dyDescent="0.3">
      <c r="A1275" s="8" t="s">
        <v>776</v>
      </c>
      <c r="B1275" s="5" t="s">
        <v>777</v>
      </c>
      <c r="C1275" s="5" t="s">
        <v>2408</v>
      </c>
      <c r="D1275" s="5" t="s">
        <v>2409</v>
      </c>
      <c r="E1275" s="5" t="s">
        <v>574</v>
      </c>
      <c r="F1275" s="5" t="s">
        <v>311</v>
      </c>
      <c r="G1275" s="46" t="s">
        <v>1942</v>
      </c>
      <c r="H1275" s="8"/>
      <c r="I1275" s="47" t="s">
        <v>1872</v>
      </c>
      <c r="J1275" s="48" t="s">
        <v>11</v>
      </c>
      <c r="K1275" s="45"/>
      <c r="L1275" s="50">
        <v>25000</v>
      </c>
      <c r="M1275" s="50">
        <v>24990</v>
      </c>
      <c r="N1275" s="51">
        <f t="shared" si="816"/>
        <v>0.99960000000000004</v>
      </c>
      <c r="O1275" s="51" t="str">
        <f t="shared" si="812"/>
        <v>&gt;=80%-&lt;100%</v>
      </c>
      <c r="P1275" s="50">
        <f t="shared" si="817"/>
        <v>26775</v>
      </c>
      <c r="Q1275" s="51">
        <f t="shared" si="813"/>
        <v>1.071</v>
      </c>
      <c r="R1275" s="52"/>
      <c r="S1275" s="53">
        <v>30160</v>
      </c>
      <c r="T1275" s="54">
        <f t="shared" si="818"/>
        <v>2</v>
      </c>
      <c r="U1275" s="54" t="str">
        <f t="shared" si="814"/>
        <v>120% equal &amp; above</v>
      </c>
      <c r="V1275" s="53">
        <f t="shared" si="819"/>
        <v>32314.285714285714</v>
      </c>
      <c r="W1275" s="54">
        <f t="shared" si="815"/>
        <v>2</v>
      </c>
    </row>
    <row r="1276" spans="1:23" x14ac:dyDescent="0.3">
      <c r="A1276" s="8" t="s">
        <v>770</v>
      </c>
      <c r="B1276" s="5" t="s">
        <v>771</v>
      </c>
      <c r="C1276" s="5" t="s">
        <v>2212</v>
      </c>
      <c r="D1276" s="5" t="s">
        <v>158</v>
      </c>
      <c r="E1276" s="5" t="s">
        <v>574</v>
      </c>
      <c r="F1276" s="5" t="s">
        <v>311</v>
      </c>
      <c r="G1276" s="46" t="s">
        <v>1960</v>
      </c>
      <c r="H1276" s="8"/>
      <c r="I1276" s="47" t="s">
        <v>1872</v>
      </c>
      <c r="J1276" s="48" t="s">
        <v>11</v>
      </c>
      <c r="K1276" s="45"/>
      <c r="L1276" s="50">
        <v>25000</v>
      </c>
      <c r="M1276" s="50">
        <v>8840</v>
      </c>
      <c r="N1276" s="51">
        <f t="shared" si="816"/>
        <v>0.35360000000000003</v>
      </c>
      <c r="O1276" s="51" t="str">
        <f t="shared" si="812"/>
        <v>&gt;=20%-&lt;50%</v>
      </c>
      <c r="P1276" s="50">
        <f t="shared" si="817"/>
        <v>9471.4285714285725</v>
      </c>
      <c r="Q1276" s="51">
        <f t="shared" si="813"/>
        <v>0.37885714285714289</v>
      </c>
      <c r="R1276" s="52"/>
      <c r="S1276" s="53">
        <v>0</v>
      </c>
      <c r="T1276" s="54">
        <f t="shared" si="818"/>
        <v>2</v>
      </c>
      <c r="U1276" s="54" t="str">
        <f t="shared" si="814"/>
        <v>120% equal &amp; above</v>
      </c>
      <c r="V1276" s="53">
        <f t="shared" si="819"/>
        <v>0</v>
      </c>
      <c r="W1276" s="54">
        <f t="shared" si="815"/>
        <v>2</v>
      </c>
    </row>
    <row r="1277" spans="1:23" x14ac:dyDescent="0.3">
      <c r="A1277" s="8" t="s">
        <v>324</v>
      </c>
      <c r="B1277" s="5" t="s">
        <v>325</v>
      </c>
      <c r="C1277" s="5" t="s">
        <v>2144</v>
      </c>
      <c r="D1277" s="5" t="s">
        <v>2145</v>
      </c>
      <c r="E1277" s="5" t="s">
        <v>310</v>
      </c>
      <c r="F1277" s="5" t="s">
        <v>311</v>
      </c>
      <c r="G1277" s="46" t="s">
        <v>1896</v>
      </c>
      <c r="H1277" s="8"/>
      <c r="I1277" s="47" t="s">
        <v>1872</v>
      </c>
      <c r="J1277" s="48" t="s">
        <v>11</v>
      </c>
      <c r="K1277" s="45"/>
      <c r="L1277" s="50">
        <v>25000</v>
      </c>
      <c r="M1277" s="50">
        <v>38650</v>
      </c>
      <c r="N1277" s="51">
        <f t="shared" si="816"/>
        <v>1.546</v>
      </c>
      <c r="O1277" s="51" t="str">
        <f t="shared" si="812"/>
        <v>120% equal &amp; above</v>
      </c>
      <c r="P1277" s="50">
        <f t="shared" si="817"/>
        <v>41410.71428571429</v>
      </c>
      <c r="Q1277" s="51">
        <f t="shared" si="813"/>
        <v>1.6564285714285716</v>
      </c>
      <c r="R1277" s="52"/>
      <c r="S1277" s="53">
        <v>17290</v>
      </c>
      <c r="T1277" s="54">
        <f t="shared" si="818"/>
        <v>2</v>
      </c>
      <c r="U1277" s="54" t="str">
        <f t="shared" si="814"/>
        <v>120% equal &amp; above</v>
      </c>
      <c r="V1277" s="53">
        <f t="shared" si="819"/>
        <v>18525</v>
      </c>
      <c r="W1277" s="54">
        <f t="shared" si="815"/>
        <v>2</v>
      </c>
    </row>
    <row r="1278" spans="1:23" x14ac:dyDescent="0.3">
      <c r="A1278" s="8" t="s">
        <v>324</v>
      </c>
      <c r="B1278" s="5" t="s">
        <v>325</v>
      </c>
      <c r="C1278" s="5" t="s">
        <v>2399</v>
      </c>
      <c r="D1278" s="5" t="s">
        <v>2400</v>
      </c>
      <c r="E1278" s="5" t="s">
        <v>310</v>
      </c>
      <c r="F1278" s="5" t="s">
        <v>311</v>
      </c>
      <c r="G1278" s="46" t="s">
        <v>1898</v>
      </c>
      <c r="H1278" s="8"/>
      <c r="I1278" s="47" t="s">
        <v>1872</v>
      </c>
      <c r="J1278" s="48" t="s">
        <v>11</v>
      </c>
      <c r="K1278" s="45"/>
      <c r="L1278" s="50">
        <v>25000</v>
      </c>
      <c r="M1278" s="50">
        <v>12400</v>
      </c>
      <c r="N1278" s="51">
        <f t="shared" si="816"/>
        <v>0.496</v>
      </c>
      <c r="O1278" s="51" t="str">
        <f t="shared" si="812"/>
        <v>&gt;=20%-&lt;50%</v>
      </c>
      <c r="P1278" s="50">
        <f t="shared" si="817"/>
        <v>13285.714285714284</v>
      </c>
      <c r="Q1278" s="51">
        <f t="shared" si="813"/>
        <v>0.53142857142857136</v>
      </c>
      <c r="R1278" s="52"/>
      <c r="S1278" s="53">
        <v>0</v>
      </c>
      <c r="T1278" s="54">
        <f t="shared" si="818"/>
        <v>2</v>
      </c>
      <c r="U1278" s="54" t="str">
        <f t="shared" si="814"/>
        <v>120% equal &amp; above</v>
      </c>
      <c r="V1278" s="53">
        <f t="shared" si="819"/>
        <v>0</v>
      </c>
      <c r="W1278" s="54">
        <f t="shared" si="815"/>
        <v>2</v>
      </c>
    </row>
    <row r="1279" spans="1:23" x14ac:dyDescent="0.3">
      <c r="A1279" s="8" t="s">
        <v>415</v>
      </c>
      <c r="B1279" s="5" t="s">
        <v>416</v>
      </c>
      <c r="C1279" s="5" t="s">
        <v>435</v>
      </c>
      <c r="D1279" s="5" t="s">
        <v>184</v>
      </c>
      <c r="E1279" s="5" t="s">
        <v>310</v>
      </c>
      <c r="F1279" s="5" t="s">
        <v>311</v>
      </c>
      <c r="G1279" s="46" t="s">
        <v>1905</v>
      </c>
      <c r="H1279" s="8"/>
      <c r="I1279" s="47" t="s">
        <v>1872</v>
      </c>
      <c r="J1279" s="48" t="s">
        <v>11</v>
      </c>
      <c r="K1279" s="45"/>
      <c r="L1279" s="50">
        <v>25000</v>
      </c>
      <c r="M1279" s="50">
        <v>31760</v>
      </c>
      <c r="N1279" s="51">
        <f t="shared" si="816"/>
        <v>1.2704</v>
      </c>
      <c r="O1279" s="51" t="str">
        <f t="shared" si="812"/>
        <v>120% equal &amp; above</v>
      </c>
      <c r="P1279" s="50">
        <f t="shared" si="817"/>
        <v>34028.571428571428</v>
      </c>
      <c r="Q1279" s="51">
        <f t="shared" si="813"/>
        <v>1.3611428571428572</v>
      </c>
      <c r="R1279" s="52"/>
      <c r="S1279" s="53">
        <v>0</v>
      </c>
      <c r="T1279" s="54">
        <f t="shared" si="818"/>
        <v>2</v>
      </c>
      <c r="U1279" s="54" t="str">
        <f t="shared" si="814"/>
        <v>120% equal &amp; above</v>
      </c>
      <c r="V1279" s="53">
        <f t="shared" si="819"/>
        <v>0</v>
      </c>
      <c r="W1279" s="54">
        <f t="shared" si="815"/>
        <v>2</v>
      </c>
    </row>
    <row r="1280" spans="1:23" x14ac:dyDescent="0.3">
      <c r="A1280" s="8" t="s">
        <v>307</v>
      </c>
      <c r="B1280" s="5" t="s">
        <v>308</v>
      </c>
      <c r="C1280" s="5" t="s">
        <v>2552</v>
      </c>
      <c r="D1280" s="5" t="s">
        <v>2553</v>
      </c>
      <c r="E1280" s="5" t="s">
        <v>310</v>
      </c>
      <c r="F1280" s="5" t="s">
        <v>311</v>
      </c>
      <c r="G1280" s="46" t="s">
        <v>1895</v>
      </c>
      <c r="H1280" s="8"/>
      <c r="I1280" s="47" t="s">
        <v>1872</v>
      </c>
      <c r="J1280" s="48" t="s">
        <v>11</v>
      </c>
      <c r="K1280" s="45"/>
      <c r="L1280" s="50">
        <v>25000</v>
      </c>
      <c r="M1280" s="50">
        <v>51590</v>
      </c>
      <c r="N1280" s="51">
        <f t="shared" ref="N1280:N1286" si="820">IFERROR(M1280/L1280,2)</f>
        <v>2.0636000000000001</v>
      </c>
      <c r="O1280" s="51" t="str">
        <f t="shared" ref="O1280:O1286" si="821">IF(N1280&gt;=120%, "120% equal &amp; above", IF(N1280&gt;=100%,"&gt;=100%- &lt;120%",IF(N1280&gt;=80%,"&gt;=80%-&lt;100%",IF(N1280&gt;=50%,"&gt;=50%-&lt;80%",IF(N1280&gt;=20%,"&gt;=20%-&lt;50%","&lt;20%")))))</f>
        <v>120% equal &amp; above</v>
      </c>
      <c r="P1280" s="50">
        <f t="shared" ref="P1280:P1286" si="822">M1280/$B$3*$B$2</f>
        <v>55275</v>
      </c>
      <c r="Q1280" s="51">
        <f t="shared" ref="Q1280:Q1286" si="823">IFERROR(P1280/L1280,2)</f>
        <v>2.2109999999999999</v>
      </c>
      <c r="R1280" s="52"/>
      <c r="S1280" s="53">
        <v>3640</v>
      </c>
      <c r="T1280" s="54">
        <f t="shared" ref="T1280:T1286" si="824">IFERROR(S1280/R1280,2)</f>
        <v>2</v>
      </c>
      <c r="U1280" s="54" t="str">
        <f t="shared" ref="U1280:U1286" si="825">IF(T1280&gt;=120%, "120% equal &amp; above", IF(T1280&gt;=100%,"&gt;=100%- &lt;120%",IF(T1280&gt;=80%,"&gt;=80%-&lt;100%",IF(T1280&gt;=50%,"&gt;=50%-&lt;80%",IF(T1280&gt;=20%,"&gt;=20%-&lt;50%","&lt;20%")))))</f>
        <v>120% equal &amp; above</v>
      </c>
      <c r="V1280" s="53">
        <f t="shared" ref="V1280:V1286" si="826">S1280/$B$3*$B$2</f>
        <v>3900</v>
      </c>
      <c r="W1280" s="54">
        <f t="shared" ref="W1280:W1286" si="827">IFERROR(V1280/R1280,2)</f>
        <v>2</v>
      </c>
    </row>
    <row r="1281" spans="1:23" x14ac:dyDescent="0.3">
      <c r="A1281" s="8" t="s">
        <v>324</v>
      </c>
      <c r="B1281" s="5" t="s">
        <v>325</v>
      </c>
      <c r="C1281" s="5" t="s">
        <v>2448</v>
      </c>
      <c r="D1281" s="5" t="s">
        <v>2449</v>
      </c>
      <c r="E1281" s="5" t="s">
        <v>310</v>
      </c>
      <c r="F1281" s="5" t="s">
        <v>311</v>
      </c>
      <c r="G1281" s="46" t="s">
        <v>1898</v>
      </c>
      <c r="H1281" s="8"/>
      <c r="I1281" s="47" t="s">
        <v>1872</v>
      </c>
      <c r="J1281" s="48" t="s">
        <v>11</v>
      </c>
      <c r="K1281" s="45"/>
      <c r="L1281" s="50">
        <v>25000</v>
      </c>
      <c r="M1281" s="50">
        <v>13420</v>
      </c>
      <c r="N1281" s="51">
        <f t="shared" si="820"/>
        <v>0.53680000000000005</v>
      </c>
      <c r="O1281" s="51" t="str">
        <f t="shared" si="821"/>
        <v>&gt;=50%-&lt;80%</v>
      </c>
      <c r="P1281" s="50">
        <f t="shared" si="822"/>
        <v>14378.571428571428</v>
      </c>
      <c r="Q1281" s="51">
        <f t="shared" si="823"/>
        <v>0.57514285714285707</v>
      </c>
      <c r="R1281" s="52"/>
      <c r="S1281" s="53">
        <v>17240</v>
      </c>
      <c r="T1281" s="54">
        <f t="shared" si="824"/>
        <v>2</v>
      </c>
      <c r="U1281" s="54" t="str">
        <f t="shared" si="825"/>
        <v>120% equal &amp; above</v>
      </c>
      <c r="V1281" s="53">
        <f t="shared" si="826"/>
        <v>18471.428571428569</v>
      </c>
      <c r="W1281" s="54">
        <f t="shared" si="827"/>
        <v>2</v>
      </c>
    </row>
    <row r="1282" spans="1:23" x14ac:dyDescent="0.3">
      <c r="A1282" s="8" t="s">
        <v>836</v>
      </c>
      <c r="B1282" s="5" t="s">
        <v>837</v>
      </c>
      <c r="C1282" s="5" t="s">
        <v>840</v>
      </c>
      <c r="D1282" s="5" t="s">
        <v>72</v>
      </c>
      <c r="E1282" s="5" t="s">
        <v>789</v>
      </c>
      <c r="F1282" s="5" t="s">
        <v>311</v>
      </c>
      <c r="G1282" s="46" t="s">
        <v>1953</v>
      </c>
      <c r="H1282" s="8"/>
      <c r="I1282" s="47" t="s">
        <v>1872</v>
      </c>
      <c r="J1282" s="48" t="s">
        <v>11</v>
      </c>
      <c r="K1282" s="45"/>
      <c r="L1282" s="50">
        <v>25000</v>
      </c>
      <c r="M1282" s="50">
        <v>4800</v>
      </c>
      <c r="N1282" s="51">
        <f t="shared" si="820"/>
        <v>0.192</v>
      </c>
      <c r="O1282" s="51" t="str">
        <f t="shared" si="821"/>
        <v>&lt;20%</v>
      </c>
      <c r="P1282" s="50">
        <f t="shared" si="822"/>
        <v>5142.8571428571422</v>
      </c>
      <c r="Q1282" s="51">
        <f t="shared" si="823"/>
        <v>0.20571428571428568</v>
      </c>
      <c r="R1282" s="52"/>
      <c r="S1282" s="53">
        <v>38750</v>
      </c>
      <c r="T1282" s="54">
        <f t="shared" si="824"/>
        <v>2</v>
      </c>
      <c r="U1282" s="54" t="str">
        <f t="shared" si="825"/>
        <v>120% equal &amp; above</v>
      </c>
      <c r="V1282" s="53">
        <f t="shared" si="826"/>
        <v>41517.857142857138</v>
      </c>
      <c r="W1282" s="54">
        <f t="shared" si="827"/>
        <v>2</v>
      </c>
    </row>
    <row r="1283" spans="1:23" x14ac:dyDescent="0.3">
      <c r="A1283" s="8" t="s">
        <v>415</v>
      </c>
      <c r="B1283" s="5" t="s">
        <v>416</v>
      </c>
      <c r="C1283" s="5" t="s">
        <v>2426</v>
      </c>
      <c r="D1283" s="5" t="s">
        <v>2427</v>
      </c>
      <c r="E1283" s="5" t="s">
        <v>310</v>
      </c>
      <c r="F1283" s="5" t="s">
        <v>311</v>
      </c>
      <c r="G1283" s="46" t="s">
        <v>1906</v>
      </c>
      <c r="H1283" s="8"/>
      <c r="I1283" s="47" t="s">
        <v>1872</v>
      </c>
      <c r="J1283" s="48" t="s">
        <v>11</v>
      </c>
      <c r="K1283" s="45"/>
      <c r="L1283" s="50">
        <v>25000</v>
      </c>
      <c r="M1283" s="50">
        <v>13650</v>
      </c>
      <c r="N1283" s="51">
        <f t="shared" si="820"/>
        <v>0.54600000000000004</v>
      </c>
      <c r="O1283" s="51" t="str">
        <f t="shared" si="821"/>
        <v>&gt;=50%-&lt;80%</v>
      </c>
      <c r="P1283" s="50">
        <f t="shared" si="822"/>
        <v>14625</v>
      </c>
      <c r="Q1283" s="51">
        <f t="shared" si="823"/>
        <v>0.58499999999999996</v>
      </c>
      <c r="R1283" s="52"/>
      <c r="S1283" s="53">
        <v>23480</v>
      </c>
      <c r="T1283" s="54">
        <f t="shared" si="824"/>
        <v>2</v>
      </c>
      <c r="U1283" s="54" t="str">
        <f t="shared" si="825"/>
        <v>120% equal &amp; above</v>
      </c>
      <c r="V1283" s="53">
        <f t="shared" si="826"/>
        <v>25157.142857142855</v>
      </c>
      <c r="W1283" s="54">
        <f t="shared" si="827"/>
        <v>2</v>
      </c>
    </row>
    <row r="1284" spans="1:23" x14ac:dyDescent="0.3">
      <c r="A1284" s="8" t="s">
        <v>324</v>
      </c>
      <c r="B1284" s="5" t="s">
        <v>325</v>
      </c>
      <c r="C1284" s="5" t="s">
        <v>2258</v>
      </c>
      <c r="D1284" s="5" t="s">
        <v>53</v>
      </c>
      <c r="E1284" s="5" t="s">
        <v>310</v>
      </c>
      <c r="F1284" s="5" t="s">
        <v>311</v>
      </c>
      <c r="G1284" s="46" t="s">
        <v>1898</v>
      </c>
      <c r="H1284" s="8"/>
      <c r="I1284" s="47" t="s">
        <v>1872</v>
      </c>
      <c r="J1284" s="48" t="s">
        <v>11</v>
      </c>
      <c r="K1284" s="45"/>
      <c r="L1284" s="50">
        <v>25000</v>
      </c>
      <c r="M1284" s="50">
        <v>31290</v>
      </c>
      <c r="N1284" s="51">
        <f t="shared" si="820"/>
        <v>1.2516</v>
      </c>
      <c r="O1284" s="51" t="str">
        <f t="shared" si="821"/>
        <v>120% equal &amp; above</v>
      </c>
      <c r="P1284" s="50">
        <f t="shared" si="822"/>
        <v>33525</v>
      </c>
      <c r="Q1284" s="51">
        <f t="shared" si="823"/>
        <v>1.341</v>
      </c>
      <c r="R1284" s="52"/>
      <c r="S1284" s="53">
        <v>0</v>
      </c>
      <c r="T1284" s="54">
        <f t="shared" si="824"/>
        <v>2</v>
      </c>
      <c r="U1284" s="54" t="str">
        <f t="shared" si="825"/>
        <v>120% equal &amp; above</v>
      </c>
      <c r="V1284" s="53">
        <f t="shared" si="826"/>
        <v>0</v>
      </c>
      <c r="W1284" s="54">
        <f t="shared" si="827"/>
        <v>2</v>
      </c>
    </row>
    <row r="1285" spans="1:23" x14ac:dyDescent="0.3">
      <c r="A1285" s="8" t="s">
        <v>324</v>
      </c>
      <c r="B1285" s="5" t="s">
        <v>325</v>
      </c>
      <c r="C1285" s="5" t="s">
        <v>2371</v>
      </c>
      <c r="D1285" s="5" t="s">
        <v>2372</v>
      </c>
      <c r="E1285" s="5" t="s">
        <v>310</v>
      </c>
      <c r="F1285" s="5" t="s">
        <v>311</v>
      </c>
      <c r="G1285" s="46" t="s">
        <v>1893</v>
      </c>
      <c r="H1285" s="8"/>
      <c r="I1285" s="47" t="s">
        <v>1872</v>
      </c>
      <c r="J1285" s="48" t="s">
        <v>11</v>
      </c>
      <c r="K1285" s="45"/>
      <c r="L1285" s="50">
        <v>25000</v>
      </c>
      <c r="M1285" s="50">
        <v>15460</v>
      </c>
      <c r="N1285" s="51">
        <f t="shared" si="820"/>
        <v>0.61839999999999995</v>
      </c>
      <c r="O1285" s="51" t="str">
        <f t="shared" si="821"/>
        <v>&gt;=50%-&lt;80%</v>
      </c>
      <c r="P1285" s="50">
        <f t="shared" si="822"/>
        <v>16564.285714285714</v>
      </c>
      <c r="Q1285" s="51">
        <f t="shared" si="823"/>
        <v>0.66257142857142859</v>
      </c>
      <c r="R1285" s="52"/>
      <c r="S1285" s="53">
        <v>0</v>
      </c>
      <c r="T1285" s="54">
        <f t="shared" si="824"/>
        <v>2</v>
      </c>
      <c r="U1285" s="54" t="str">
        <f t="shared" si="825"/>
        <v>120% equal &amp; above</v>
      </c>
      <c r="V1285" s="53">
        <f t="shared" si="826"/>
        <v>0</v>
      </c>
      <c r="W1285" s="54">
        <f t="shared" si="827"/>
        <v>2</v>
      </c>
    </row>
    <row r="1286" spans="1:23" x14ac:dyDescent="0.3">
      <c r="A1286" s="8" t="s">
        <v>770</v>
      </c>
      <c r="B1286" s="5" t="s">
        <v>771</v>
      </c>
      <c r="C1286" s="5" t="s">
        <v>2794</v>
      </c>
      <c r="D1286" s="5" t="s">
        <v>254</v>
      </c>
      <c r="E1286" s="5" t="s">
        <v>574</v>
      </c>
      <c r="F1286" s="5" t="s">
        <v>311</v>
      </c>
      <c r="G1286" s="46" t="s">
        <v>1960</v>
      </c>
      <c r="H1286" s="8"/>
      <c r="I1286" s="47" t="s">
        <v>1872</v>
      </c>
      <c r="J1286" s="48" t="s">
        <v>11</v>
      </c>
      <c r="K1286" s="45"/>
      <c r="L1286" s="50">
        <v>25000</v>
      </c>
      <c r="M1286" s="50">
        <v>19100</v>
      </c>
      <c r="N1286" s="51">
        <f t="shared" si="820"/>
        <v>0.76400000000000001</v>
      </c>
      <c r="O1286" s="51" t="str">
        <f t="shared" si="821"/>
        <v>&gt;=50%-&lt;80%</v>
      </c>
      <c r="P1286" s="50">
        <f t="shared" si="822"/>
        <v>20464.285714285714</v>
      </c>
      <c r="Q1286" s="51">
        <f t="shared" si="823"/>
        <v>0.81857142857142851</v>
      </c>
      <c r="R1286" s="52"/>
      <c r="S1286" s="53">
        <v>0</v>
      </c>
      <c r="T1286" s="54">
        <f t="shared" si="824"/>
        <v>2</v>
      </c>
      <c r="U1286" s="54" t="str">
        <f t="shared" si="825"/>
        <v>120% equal &amp; above</v>
      </c>
      <c r="V1286" s="53">
        <f t="shared" si="826"/>
        <v>0</v>
      </c>
      <c r="W1286" s="54">
        <f t="shared" si="827"/>
        <v>2</v>
      </c>
    </row>
    <row r="1287" spans="1:23" x14ac:dyDescent="0.3">
      <c r="A1287" s="8" t="s">
        <v>785</v>
      </c>
      <c r="B1287" s="5" t="s">
        <v>786</v>
      </c>
      <c r="C1287" s="5" t="s">
        <v>1505</v>
      </c>
      <c r="D1287" s="5" t="s">
        <v>1506</v>
      </c>
      <c r="E1287" s="5" t="s">
        <v>789</v>
      </c>
      <c r="F1287" s="5" t="s">
        <v>311</v>
      </c>
      <c r="G1287" s="46" t="s">
        <v>1948</v>
      </c>
      <c r="H1287" s="8"/>
      <c r="I1287" s="47" t="s">
        <v>1872</v>
      </c>
      <c r="J1287" s="48" t="s">
        <v>11</v>
      </c>
      <c r="K1287" s="45"/>
      <c r="L1287" s="50">
        <v>23519.339999999997</v>
      </c>
      <c r="M1287" s="50">
        <v>4920</v>
      </c>
      <c r="N1287" s="51">
        <f t="shared" ref="N1287:N1292" si="828">IFERROR(M1287/L1287,2)</f>
        <v>0.20918954358413122</v>
      </c>
      <c r="O1287" s="51" t="str">
        <f t="shared" ref="O1287:O1292" si="829">IF(N1287&gt;=120%, "120% equal &amp; above", IF(N1287&gt;=100%,"&gt;=100%- &lt;120%",IF(N1287&gt;=80%,"&gt;=80%-&lt;100%",IF(N1287&gt;=50%,"&gt;=50%-&lt;80%",IF(N1287&gt;=20%,"&gt;=20%-&lt;50%","&lt;20%")))))</f>
        <v>&gt;=20%-&lt;50%</v>
      </c>
      <c r="P1287" s="50">
        <f t="shared" ref="P1287:P1292" si="830">M1287/$B$3*$B$2</f>
        <v>5271.4285714285716</v>
      </c>
      <c r="Q1287" s="51">
        <f t="shared" ref="Q1287:Q1292" si="831">IFERROR(P1287/L1287,2)</f>
        <v>0.22413165384014061</v>
      </c>
      <c r="R1287" s="52"/>
      <c r="S1287" s="53">
        <v>17130</v>
      </c>
      <c r="T1287" s="54">
        <f t="shared" ref="T1287:T1292" si="832">IFERROR(S1287/R1287,2)</f>
        <v>2</v>
      </c>
      <c r="U1287" s="54" t="str">
        <f t="shared" ref="U1287:U1292" si="833">IF(T1287&gt;=120%, "120% equal &amp; above", IF(T1287&gt;=100%,"&gt;=100%- &lt;120%",IF(T1287&gt;=80%,"&gt;=80%-&lt;100%",IF(T1287&gt;=50%,"&gt;=50%-&lt;80%",IF(T1287&gt;=20%,"&gt;=20%-&lt;50%","&lt;20%")))))</f>
        <v>120% equal &amp; above</v>
      </c>
      <c r="V1287" s="53">
        <f t="shared" ref="V1287:V1292" si="834">S1287/$B$3*$B$2</f>
        <v>18353.571428571431</v>
      </c>
      <c r="W1287" s="54">
        <f t="shared" ref="W1287:W1292" si="835">IFERROR(V1287/R1287,2)</f>
        <v>2</v>
      </c>
    </row>
    <row r="1288" spans="1:23" x14ac:dyDescent="0.3">
      <c r="A1288" s="8" t="s">
        <v>571</v>
      </c>
      <c r="B1288" s="5" t="s">
        <v>572</v>
      </c>
      <c r="C1288" s="5" t="s">
        <v>2377</v>
      </c>
      <c r="D1288" s="5" t="s">
        <v>1101</v>
      </c>
      <c r="E1288" s="5" t="s">
        <v>574</v>
      </c>
      <c r="F1288" s="5" t="s">
        <v>311</v>
      </c>
      <c r="G1288" s="46" t="s">
        <v>1883</v>
      </c>
      <c r="H1288" s="8"/>
      <c r="I1288" s="47" t="s">
        <v>1872</v>
      </c>
      <c r="J1288" s="48" t="s">
        <v>11</v>
      </c>
      <c r="K1288" s="45"/>
      <c r="L1288" s="50">
        <v>22861.079999999998</v>
      </c>
      <c r="M1288" s="50">
        <v>19975</v>
      </c>
      <c r="N1288" s="51">
        <f t="shared" si="828"/>
        <v>0.8737557455728252</v>
      </c>
      <c r="O1288" s="51" t="str">
        <f t="shared" si="829"/>
        <v>&gt;=80%-&lt;100%</v>
      </c>
      <c r="P1288" s="50">
        <f t="shared" si="830"/>
        <v>21401.785714285714</v>
      </c>
      <c r="Q1288" s="51">
        <f t="shared" si="831"/>
        <v>0.93616687025659839</v>
      </c>
      <c r="R1288" s="52"/>
      <c r="S1288" s="53">
        <v>0</v>
      </c>
      <c r="T1288" s="54">
        <f t="shared" si="832"/>
        <v>2</v>
      </c>
      <c r="U1288" s="54" t="str">
        <f t="shared" si="833"/>
        <v>120% equal &amp; above</v>
      </c>
      <c r="V1288" s="53">
        <f t="shared" si="834"/>
        <v>0</v>
      </c>
      <c r="W1288" s="54">
        <f t="shared" si="835"/>
        <v>2</v>
      </c>
    </row>
    <row r="1289" spans="1:23" x14ac:dyDescent="0.3">
      <c r="A1289" s="8" t="s">
        <v>307</v>
      </c>
      <c r="B1289" s="5" t="s">
        <v>308</v>
      </c>
      <c r="C1289" s="5" t="s">
        <v>2150</v>
      </c>
      <c r="D1289" s="5" t="s">
        <v>214</v>
      </c>
      <c r="E1289" s="5" t="s">
        <v>310</v>
      </c>
      <c r="F1289" s="5" t="s">
        <v>311</v>
      </c>
      <c r="G1289" s="46" t="s">
        <v>1891</v>
      </c>
      <c r="H1289" s="8"/>
      <c r="I1289" s="47" t="s">
        <v>1872</v>
      </c>
      <c r="J1289" s="48" t="s">
        <v>11</v>
      </c>
      <c r="K1289" s="45"/>
      <c r="L1289" s="50">
        <v>22830</v>
      </c>
      <c r="M1289" s="50">
        <v>64410</v>
      </c>
      <c r="N1289" s="51">
        <f t="shared" si="828"/>
        <v>2.8212877792378448</v>
      </c>
      <c r="O1289" s="51" t="str">
        <f t="shared" si="829"/>
        <v>120% equal &amp; above</v>
      </c>
      <c r="P1289" s="50">
        <f t="shared" si="830"/>
        <v>69010.714285714275</v>
      </c>
      <c r="Q1289" s="51">
        <f t="shared" si="831"/>
        <v>3.0228083348976904</v>
      </c>
      <c r="R1289" s="52"/>
      <c r="S1289" s="53">
        <v>0</v>
      </c>
      <c r="T1289" s="54">
        <f t="shared" si="832"/>
        <v>2</v>
      </c>
      <c r="U1289" s="54" t="str">
        <f t="shared" si="833"/>
        <v>120% equal &amp; above</v>
      </c>
      <c r="V1289" s="53">
        <f t="shared" si="834"/>
        <v>0</v>
      </c>
      <c r="W1289" s="54">
        <f t="shared" si="835"/>
        <v>2</v>
      </c>
    </row>
    <row r="1290" spans="1:23" x14ac:dyDescent="0.3">
      <c r="A1290" s="8" t="s">
        <v>469</v>
      </c>
      <c r="B1290" s="5" t="s">
        <v>470</v>
      </c>
      <c r="C1290" s="5" t="s">
        <v>1171</v>
      </c>
      <c r="D1290" s="5" t="s">
        <v>176</v>
      </c>
      <c r="E1290" s="5" t="s">
        <v>473</v>
      </c>
      <c r="F1290" s="5" t="s">
        <v>311</v>
      </c>
      <c r="G1290" s="46" t="s">
        <v>1911</v>
      </c>
      <c r="H1290" s="8"/>
      <c r="I1290" s="47" t="s">
        <v>1872</v>
      </c>
      <c r="J1290" s="48" t="s">
        <v>11</v>
      </c>
      <c r="K1290" s="45"/>
      <c r="L1290" s="50">
        <v>22244.219999999998</v>
      </c>
      <c r="M1290" s="50">
        <v>32650</v>
      </c>
      <c r="N1290" s="51">
        <f t="shared" si="828"/>
        <v>1.4677970277222578</v>
      </c>
      <c r="O1290" s="51" t="str">
        <f t="shared" si="829"/>
        <v>120% equal &amp; above</v>
      </c>
      <c r="P1290" s="50">
        <f t="shared" si="830"/>
        <v>34982.142857142862</v>
      </c>
      <c r="Q1290" s="51">
        <f t="shared" si="831"/>
        <v>1.5726396725595622</v>
      </c>
      <c r="R1290" s="52"/>
      <c r="S1290" s="53">
        <v>0</v>
      </c>
      <c r="T1290" s="54">
        <f t="shared" si="832"/>
        <v>2</v>
      </c>
      <c r="U1290" s="54" t="str">
        <f t="shared" si="833"/>
        <v>120% equal &amp; above</v>
      </c>
      <c r="V1290" s="53">
        <f t="shared" si="834"/>
        <v>0</v>
      </c>
      <c r="W1290" s="54">
        <f t="shared" si="835"/>
        <v>2</v>
      </c>
    </row>
    <row r="1291" spans="1:23" x14ac:dyDescent="0.3">
      <c r="A1291" s="8" t="s">
        <v>776</v>
      </c>
      <c r="B1291" s="5" t="s">
        <v>777</v>
      </c>
      <c r="C1291" s="5" t="s">
        <v>2505</v>
      </c>
      <c r="D1291" s="5" t="s">
        <v>136</v>
      </c>
      <c r="E1291" s="5" t="s">
        <v>574</v>
      </c>
      <c r="F1291" s="5" t="s">
        <v>311</v>
      </c>
      <c r="G1291" s="46" t="s">
        <v>1943</v>
      </c>
      <c r="H1291" s="8"/>
      <c r="I1291" s="47" t="s">
        <v>1872</v>
      </c>
      <c r="J1291" s="48" t="s">
        <v>11</v>
      </c>
      <c r="K1291" s="45"/>
      <c r="L1291" s="50">
        <v>21978.57</v>
      </c>
      <c r="M1291" s="50">
        <v>13285</v>
      </c>
      <c r="N1291" s="51">
        <f t="shared" si="828"/>
        <v>0.60445242797870835</v>
      </c>
      <c r="O1291" s="51" t="str">
        <f t="shared" si="829"/>
        <v>&gt;=50%-&lt;80%</v>
      </c>
      <c r="P1291" s="50">
        <f t="shared" si="830"/>
        <v>14233.928571428572</v>
      </c>
      <c r="Q1291" s="51">
        <f t="shared" si="831"/>
        <v>0.64762760140575903</v>
      </c>
      <c r="R1291" s="52"/>
      <c r="S1291" s="53">
        <v>0</v>
      </c>
      <c r="T1291" s="54">
        <f t="shared" si="832"/>
        <v>2</v>
      </c>
      <c r="U1291" s="54" t="str">
        <f t="shared" si="833"/>
        <v>120% equal &amp; above</v>
      </c>
      <c r="V1291" s="53">
        <f t="shared" si="834"/>
        <v>0</v>
      </c>
      <c r="W1291" s="54">
        <f t="shared" si="835"/>
        <v>2</v>
      </c>
    </row>
    <row r="1292" spans="1:23" x14ac:dyDescent="0.3">
      <c r="A1292" s="8" t="s">
        <v>701</v>
      </c>
      <c r="B1292" s="5" t="s">
        <v>300</v>
      </c>
      <c r="C1292" s="5" t="s">
        <v>749</v>
      </c>
      <c r="D1292" s="5" t="s">
        <v>750</v>
      </c>
      <c r="E1292" s="5" t="s">
        <v>473</v>
      </c>
      <c r="F1292" s="5" t="s">
        <v>311</v>
      </c>
      <c r="G1292" s="46" t="s">
        <v>1939</v>
      </c>
      <c r="H1292" s="8"/>
      <c r="I1292" s="47" t="s">
        <v>1872</v>
      </c>
      <c r="J1292" s="48" t="s">
        <v>11</v>
      </c>
      <c r="K1292" s="45"/>
      <c r="L1292" s="50">
        <v>21910.26</v>
      </c>
      <c r="M1292" s="50">
        <v>26550</v>
      </c>
      <c r="N1292" s="51">
        <f t="shared" si="828"/>
        <v>1.2117610653638982</v>
      </c>
      <c r="O1292" s="51" t="str">
        <f t="shared" si="829"/>
        <v>120% equal &amp; above</v>
      </c>
      <c r="P1292" s="50">
        <f t="shared" si="830"/>
        <v>28446.428571428569</v>
      </c>
      <c r="Q1292" s="51">
        <f t="shared" si="831"/>
        <v>1.298315427175605</v>
      </c>
      <c r="R1292" s="52"/>
      <c r="S1292" s="53">
        <v>0</v>
      </c>
      <c r="T1292" s="54">
        <f t="shared" si="832"/>
        <v>2</v>
      </c>
      <c r="U1292" s="54" t="str">
        <f t="shared" si="833"/>
        <v>120% equal &amp; above</v>
      </c>
      <c r="V1292" s="53">
        <f t="shared" si="834"/>
        <v>0</v>
      </c>
      <c r="W1292" s="54">
        <f t="shared" si="835"/>
        <v>2</v>
      </c>
    </row>
    <row r="1293" spans="1:23" x14ac:dyDescent="0.3">
      <c r="A1293" s="8" t="s">
        <v>469</v>
      </c>
      <c r="B1293" s="5" t="s">
        <v>470</v>
      </c>
      <c r="C1293" s="5" t="s">
        <v>1210</v>
      </c>
      <c r="D1293" s="5" t="s">
        <v>1211</v>
      </c>
      <c r="E1293" s="5" t="s">
        <v>473</v>
      </c>
      <c r="F1293" s="5" t="s">
        <v>311</v>
      </c>
      <c r="G1293" s="46" t="s">
        <v>1914</v>
      </c>
      <c r="H1293" s="8"/>
      <c r="I1293" s="47" t="s">
        <v>1872</v>
      </c>
      <c r="J1293" s="48" t="s">
        <v>11</v>
      </c>
      <c r="K1293" s="45"/>
      <c r="L1293" s="50">
        <v>21493.5</v>
      </c>
      <c r="M1293" s="50">
        <v>20430</v>
      </c>
      <c r="N1293" s="51">
        <f t="shared" ref="N1293:N1296" si="836">IFERROR(M1293/L1293,2)</f>
        <v>0.95051992462837598</v>
      </c>
      <c r="O1293" s="51" t="str">
        <f t="shared" ref="O1293:O1296" si="837">IF(N1293&gt;=120%, "120% equal &amp; above", IF(N1293&gt;=100%,"&gt;=100%- &lt;120%",IF(N1293&gt;=80%,"&gt;=80%-&lt;100%",IF(N1293&gt;=50%,"&gt;=50%-&lt;80%",IF(N1293&gt;=20%,"&gt;=20%-&lt;50%","&lt;20%")))))</f>
        <v>&gt;=80%-&lt;100%</v>
      </c>
      <c r="P1293" s="50">
        <f t="shared" ref="P1293:P1296" si="838">M1293/$B$3*$B$2</f>
        <v>21889.285714285714</v>
      </c>
      <c r="Q1293" s="51">
        <f t="shared" ref="Q1293:Q1296" si="839">IFERROR(P1293/L1293,2)</f>
        <v>1.0184142049589744</v>
      </c>
      <c r="R1293" s="52"/>
      <c r="S1293" s="53">
        <v>0</v>
      </c>
      <c r="T1293" s="54">
        <f t="shared" ref="T1293:T1296" si="840">IFERROR(S1293/R1293,2)</f>
        <v>2</v>
      </c>
      <c r="U1293" s="54" t="str">
        <f t="shared" ref="U1293:U1296" si="841">IF(T1293&gt;=120%, "120% equal &amp; above", IF(T1293&gt;=100%,"&gt;=100%- &lt;120%",IF(T1293&gt;=80%,"&gt;=80%-&lt;100%",IF(T1293&gt;=50%,"&gt;=50%-&lt;80%",IF(T1293&gt;=20%,"&gt;=20%-&lt;50%","&lt;20%")))))</f>
        <v>120% equal &amp; above</v>
      </c>
      <c r="V1293" s="53">
        <f t="shared" ref="V1293:V1296" si="842">S1293/$B$3*$B$2</f>
        <v>0</v>
      </c>
      <c r="W1293" s="54">
        <f t="shared" ref="W1293:W1296" si="843">IFERROR(V1293/R1293,2)</f>
        <v>2</v>
      </c>
    </row>
    <row r="1294" spans="1:23" x14ac:dyDescent="0.3">
      <c r="A1294" s="8" t="s">
        <v>571</v>
      </c>
      <c r="B1294" s="5" t="s">
        <v>572</v>
      </c>
      <c r="C1294" s="5" t="s">
        <v>1497</v>
      </c>
      <c r="D1294" s="5" t="s">
        <v>207</v>
      </c>
      <c r="E1294" s="5" t="s">
        <v>574</v>
      </c>
      <c r="F1294" s="5" t="s">
        <v>311</v>
      </c>
      <c r="G1294" s="46" t="s">
        <v>1883</v>
      </c>
      <c r="H1294" s="8"/>
      <c r="I1294" s="47" t="s">
        <v>1872</v>
      </c>
      <c r="J1294" s="48" t="s">
        <v>11</v>
      </c>
      <c r="K1294" s="45"/>
      <c r="L1294" s="50">
        <v>21321.69</v>
      </c>
      <c r="M1294" s="50">
        <v>18300</v>
      </c>
      <c r="N1294" s="51">
        <f t="shared" si="836"/>
        <v>0.8582809336408137</v>
      </c>
      <c r="O1294" s="51" t="str">
        <f t="shared" si="837"/>
        <v>&gt;=80%-&lt;100%</v>
      </c>
      <c r="P1294" s="50">
        <f t="shared" si="838"/>
        <v>19607.142857142855</v>
      </c>
      <c r="Q1294" s="51">
        <f t="shared" si="839"/>
        <v>0.9195867146151574</v>
      </c>
      <c r="R1294" s="52"/>
      <c r="S1294" s="53">
        <v>0</v>
      </c>
      <c r="T1294" s="54">
        <f t="shared" si="840"/>
        <v>2</v>
      </c>
      <c r="U1294" s="54" t="str">
        <f t="shared" si="841"/>
        <v>120% equal &amp; above</v>
      </c>
      <c r="V1294" s="53">
        <f t="shared" si="842"/>
        <v>0</v>
      </c>
      <c r="W1294" s="54">
        <f t="shared" si="843"/>
        <v>2</v>
      </c>
    </row>
    <row r="1295" spans="1:23" x14ac:dyDescent="0.3">
      <c r="A1295" s="8" t="s">
        <v>469</v>
      </c>
      <c r="B1295" s="5" t="s">
        <v>470</v>
      </c>
      <c r="C1295" s="5" t="s">
        <v>1495</v>
      </c>
      <c r="D1295" s="5" t="s">
        <v>1496</v>
      </c>
      <c r="E1295" s="5" t="s">
        <v>473</v>
      </c>
      <c r="F1295" s="5" t="s">
        <v>311</v>
      </c>
      <c r="G1295" s="46" t="s">
        <v>1912</v>
      </c>
      <c r="H1295" s="8"/>
      <c r="I1295" s="47" t="s">
        <v>1872</v>
      </c>
      <c r="J1295" s="48" t="s">
        <v>11</v>
      </c>
      <c r="K1295" s="45"/>
      <c r="L1295" s="50">
        <v>20766.929999999997</v>
      </c>
      <c r="M1295" s="50">
        <v>25020</v>
      </c>
      <c r="N1295" s="51">
        <f t="shared" si="836"/>
        <v>1.2048001317479282</v>
      </c>
      <c r="O1295" s="51" t="str">
        <f t="shared" si="837"/>
        <v>120% equal &amp; above</v>
      </c>
      <c r="P1295" s="50">
        <f t="shared" si="838"/>
        <v>26807.142857142855</v>
      </c>
      <c r="Q1295" s="51">
        <f t="shared" si="839"/>
        <v>1.2908572840156374</v>
      </c>
      <c r="R1295" s="52"/>
      <c r="S1295" s="53">
        <v>4050</v>
      </c>
      <c r="T1295" s="54">
        <f t="shared" si="840"/>
        <v>2</v>
      </c>
      <c r="U1295" s="54" t="str">
        <f t="shared" si="841"/>
        <v>120% equal &amp; above</v>
      </c>
      <c r="V1295" s="53">
        <f t="shared" si="842"/>
        <v>4339.2857142857138</v>
      </c>
      <c r="W1295" s="54">
        <f t="shared" si="843"/>
        <v>2</v>
      </c>
    </row>
    <row r="1296" spans="1:23" x14ac:dyDescent="0.3">
      <c r="A1296" s="8" t="s">
        <v>571</v>
      </c>
      <c r="B1296" s="5" t="s">
        <v>572</v>
      </c>
      <c r="C1296" s="5" t="s">
        <v>926</v>
      </c>
      <c r="D1296" s="5" t="s">
        <v>927</v>
      </c>
      <c r="E1296" s="5" t="s">
        <v>574</v>
      </c>
      <c r="F1296" s="5" t="s">
        <v>311</v>
      </c>
      <c r="G1296" s="46" t="s">
        <v>1917</v>
      </c>
      <c r="H1296" s="8"/>
      <c r="I1296" s="47" t="s">
        <v>1872</v>
      </c>
      <c r="J1296" s="48" t="s">
        <v>11</v>
      </c>
      <c r="K1296" s="45"/>
      <c r="L1296" s="50">
        <v>20000</v>
      </c>
      <c r="M1296" s="50">
        <v>10330</v>
      </c>
      <c r="N1296" s="51">
        <f t="shared" si="836"/>
        <v>0.51649999999999996</v>
      </c>
      <c r="O1296" s="51" t="str">
        <f t="shared" si="837"/>
        <v>&gt;=50%-&lt;80%</v>
      </c>
      <c r="P1296" s="50">
        <f t="shared" si="838"/>
        <v>11067.857142857143</v>
      </c>
      <c r="Q1296" s="51">
        <f t="shared" si="839"/>
        <v>0.55339285714285713</v>
      </c>
      <c r="R1296" s="52"/>
      <c r="S1296" s="53">
        <v>0</v>
      </c>
      <c r="T1296" s="54">
        <f t="shared" si="840"/>
        <v>2</v>
      </c>
      <c r="U1296" s="54" t="str">
        <f t="shared" si="841"/>
        <v>120% equal &amp; above</v>
      </c>
      <c r="V1296" s="53">
        <f t="shared" si="842"/>
        <v>0</v>
      </c>
      <c r="W1296" s="54">
        <f t="shared" si="843"/>
        <v>2</v>
      </c>
    </row>
    <row r="1297" spans="1:23" x14ac:dyDescent="0.3">
      <c r="A1297" s="8" t="s">
        <v>307</v>
      </c>
      <c r="B1297" s="5" t="s">
        <v>308</v>
      </c>
      <c r="C1297" s="5" t="s">
        <v>2558</v>
      </c>
      <c r="D1297" s="5" t="s">
        <v>2559</v>
      </c>
      <c r="E1297" s="5" t="s">
        <v>310</v>
      </c>
      <c r="F1297" s="5" t="s">
        <v>311</v>
      </c>
      <c r="G1297" s="46" t="s">
        <v>1894</v>
      </c>
      <c r="H1297" s="8"/>
      <c r="I1297" s="47" t="s">
        <v>1872</v>
      </c>
      <c r="J1297" s="48" t="s">
        <v>11</v>
      </c>
      <c r="K1297" s="45"/>
      <c r="L1297" s="50">
        <v>20000</v>
      </c>
      <c r="M1297" s="50">
        <v>4000</v>
      </c>
      <c r="N1297" s="51">
        <f t="shared" ref="N1297:N1313" si="844">IFERROR(M1297/L1297,2)</f>
        <v>0.2</v>
      </c>
      <c r="O1297" s="51" t="str">
        <f t="shared" ref="O1297:O1313" si="845">IF(N1297&gt;=120%, "120% equal &amp; above", IF(N1297&gt;=100%,"&gt;=100%- &lt;120%",IF(N1297&gt;=80%,"&gt;=80%-&lt;100%",IF(N1297&gt;=50%,"&gt;=50%-&lt;80%",IF(N1297&gt;=20%,"&gt;=20%-&lt;50%","&lt;20%")))))</f>
        <v>&gt;=20%-&lt;50%</v>
      </c>
      <c r="P1297" s="50">
        <f t="shared" ref="P1297:P1313" si="846">M1297/$B$3*$B$2</f>
        <v>4285.7142857142862</v>
      </c>
      <c r="Q1297" s="51">
        <f t="shared" ref="Q1297:Q1313" si="847">IFERROR(P1297/L1297,2)</f>
        <v>0.2142857142857143</v>
      </c>
      <c r="R1297" s="52"/>
      <c r="S1297" s="53">
        <v>0</v>
      </c>
      <c r="T1297" s="54">
        <f t="shared" ref="T1297:T1313" si="848">IFERROR(S1297/R1297,2)</f>
        <v>2</v>
      </c>
      <c r="U1297" s="54" t="str">
        <f t="shared" ref="U1297:U1313" si="849">IF(T1297&gt;=120%, "120% equal &amp; above", IF(T1297&gt;=100%,"&gt;=100%- &lt;120%",IF(T1297&gt;=80%,"&gt;=80%-&lt;100%",IF(T1297&gt;=50%,"&gt;=50%-&lt;80%",IF(T1297&gt;=20%,"&gt;=20%-&lt;50%","&lt;20%")))))</f>
        <v>120% equal &amp; above</v>
      </c>
      <c r="V1297" s="53">
        <f t="shared" ref="V1297:V1313" si="850">S1297/$B$3*$B$2</f>
        <v>0</v>
      </c>
      <c r="W1297" s="54">
        <f t="shared" ref="W1297:W1313" si="851">IFERROR(V1297/R1297,2)</f>
        <v>2</v>
      </c>
    </row>
    <row r="1298" spans="1:23" x14ac:dyDescent="0.3">
      <c r="A1298" s="8" t="s">
        <v>571</v>
      </c>
      <c r="B1298" s="5" t="s">
        <v>572</v>
      </c>
      <c r="C1298" s="5" t="s">
        <v>2057</v>
      </c>
      <c r="D1298" s="5" t="s">
        <v>253</v>
      </c>
      <c r="E1298" s="5" t="s">
        <v>574</v>
      </c>
      <c r="F1298" s="5" t="s">
        <v>311</v>
      </c>
      <c r="G1298" s="46" t="s">
        <v>1883</v>
      </c>
      <c r="H1298" s="8"/>
      <c r="I1298" s="47" t="s">
        <v>1872</v>
      </c>
      <c r="J1298" s="48" t="s">
        <v>11</v>
      </c>
      <c r="K1298" s="45"/>
      <c r="L1298" s="50">
        <v>20000</v>
      </c>
      <c r="M1298" s="50">
        <v>1560</v>
      </c>
      <c r="N1298" s="51">
        <f t="shared" si="844"/>
        <v>7.8E-2</v>
      </c>
      <c r="O1298" s="51" t="str">
        <f t="shared" si="845"/>
        <v>&lt;20%</v>
      </c>
      <c r="P1298" s="50">
        <f t="shared" si="846"/>
        <v>1671.4285714285716</v>
      </c>
      <c r="Q1298" s="51">
        <f t="shared" si="847"/>
        <v>8.3571428571428574E-2</v>
      </c>
      <c r="R1298" s="52"/>
      <c r="S1298" s="53">
        <v>0</v>
      </c>
      <c r="T1298" s="54">
        <f t="shared" si="848"/>
        <v>2</v>
      </c>
      <c r="U1298" s="54" t="str">
        <f t="shared" si="849"/>
        <v>120% equal &amp; above</v>
      </c>
      <c r="V1298" s="53">
        <f t="shared" si="850"/>
        <v>0</v>
      </c>
      <c r="W1298" s="54">
        <f t="shared" si="851"/>
        <v>2</v>
      </c>
    </row>
    <row r="1299" spans="1:23" x14ac:dyDescent="0.3">
      <c r="A1299" s="8" t="s">
        <v>776</v>
      </c>
      <c r="B1299" s="5" t="s">
        <v>777</v>
      </c>
      <c r="C1299" s="5" t="s">
        <v>2430</v>
      </c>
      <c r="D1299" s="5" t="s">
        <v>2431</v>
      </c>
      <c r="E1299" s="5" t="s">
        <v>574</v>
      </c>
      <c r="F1299" s="5" t="s">
        <v>311</v>
      </c>
      <c r="G1299" s="46" t="s">
        <v>1962</v>
      </c>
      <c r="H1299" s="8"/>
      <c r="I1299" s="47" t="s">
        <v>1872</v>
      </c>
      <c r="J1299" s="48" t="s">
        <v>11</v>
      </c>
      <c r="K1299" s="45"/>
      <c r="L1299" s="50">
        <v>20000</v>
      </c>
      <c r="M1299" s="50">
        <v>13570</v>
      </c>
      <c r="N1299" s="51">
        <f t="shared" si="844"/>
        <v>0.67849999999999999</v>
      </c>
      <c r="O1299" s="51" t="str">
        <f t="shared" si="845"/>
        <v>&gt;=50%-&lt;80%</v>
      </c>
      <c r="P1299" s="50">
        <f t="shared" si="846"/>
        <v>14539.285714285716</v>
      </c>
      <c r="Q1299" s="51">
        <f t="shared" si="847"/>
        <v>0.72696428571428573</v>
      </c>
      <c r="R1299" s="52"/>
      <c r="S1299" s="53">
        <v>0</v>
      </c>
      <c r="T1299" s="54">
        <f t="shared" si="848"/>
        <v>2</v>
      </c>
      <c r="U1299" s="54" t="str">
        <f t="shared" si="849"/>
        <v>120% equal &amp; above</v>
      </c>
      <c r="V1299" s="53">
        <f t="shared" si="850"/>
        <v>0</v>
      </c>
      <c r="W1299" s="54">
        <f t="shared" si="851"/>
        <v>2</v>
      </c>
    </row>
    <row r="1300" spans="1:23" x14ac:dyDescent="0.3">
      <c r="A1300" s="8" t="s">
        <v>415</v>
      </c>
      <c r="B1300" s="5" t="s">
        <v>416</v>
      </c>
      <c r="C1300" s="5" t="s">
        <v>1135</v>
      </c>
      <c r="D1300" s="5" t="s">
        <v>1136</v>
      </c>
      <c r="E1300" s="5" t="s">
        <v>310</v>
      </c>
      <c r="F1300" s="5" t="s">
        <v>311</v>
      </c>
      <c r="G1300" s="46" t="s">
        <v>1907</v>
      </c>
      <c r="H1300" s="8"/>
      <c r="I1300" s="47" t="s">
        <v>1872</v>
      </c>
      <c r="J1300" s="48" t="s">
        <v>11</v>
      </c>
      <c r="K1300" s="45"/>
      <c r="L1300" s="50">
        <v>20000</v>
      </c>
      <c r="M1300" s="50">
        <v>16855</v>
      </c>
      <c r="N1300" s="51">
        <f t="shared" si="844"/>
        <v>0.84275</v>
      </c>
      <c r="O1300" s="51" t="str">
        <f t="shared" si="845"/>
        <v>&gt;=80%-&lt;100%</v>
      </c>
      <c r="P1300" s="50">
        <f t="shared" si="846"/>
        <v>18058.928571428569</v>
      </c>
      <c r="Q1300" s="51">
        <f t="shared" si="847"/>
        <v>0.90294642857142848</v>
      </c>
      <c r="R1300" s="52"/>
      <c r="S1300" s="53">
        <v>0</v>
      </c>
      <c r="T1300" s="54">
        <f t="shared" si="848"/>
        <v>2</v>
      </c>
      <c r="U1300" s="54" t="str">
        <f t="shared" si="849"/>
        <v>120% equal &amp; above</v>
      </c>
      <c r="V1300" s="53">
        <f t="shared" si="850"/>
        <v>0</v>
      </c>
      <c r="W1300" s="54">
        <f t="shared" si="851"/>
        <v>2</v>
      </c>
    </row>
    <row r="1301" spans="1:23" x14ac:dyDescent="0.3">
      <c r="A1301" s="8" t="s">
        <v>307</v>
      </c>
      <c r="B1301" s="5" t="s">
        <v>308</v>
      </c>
      <c r="C1301" s="5" t="s">
        <v>2454</v>
      </c>
      <c r="D1301" s="5" t="s">
        <v>215</v>
      </c>
      <c r="E1301" s="5" t="s">
        <v>310</v>
      </c>
      <c r="F1301" s="5" t="s">
        <v>311</v>
      </c>
      <c r="G1301" s="46" t="s">
        <v>1895</v>
      </c>
      <c r="H1301" s="8"/>
      <c r="I1301" s="47" t="s">
        <v>1872</v>
      </c>
      <c r="J1301" s="48" t="s">
        <v>11</v>
      </c>
      <c r="K1301" s="45"/>
      <c r="L1301" s="50">
        <v>20000</v>
      </c>
      <c r="M1301" s="50">
        <v>38050</v>
      </c>
      <c r="N1301" s="51">
        <f t="shared" si="844"/>
        <v>1.9025000000000001</v>
      </c>
      <c r="O1301" s="51" t="str">
        <f t="shared" si="845"/>
        <v>120% equal &amp; above</v>
      </c>
      <c r="P1301" s="50">
        <f t="shared" si="846"/>
        <v>40767.857142857138</v>
      </c>
      <c r="Q1301" s="51">
        <f t="shared" si="847"/>
        <v>2.0383928571428567</v>
      </c>
      <c r="R1301" s="52"/>
      <c r="S1301" s="53">
        <v>6570</v>
      </c>
      <c r="T1301" s="54">
        <f t="shared" si="848"/>
        <v>2</v>
      </c>
      <c r="U1301" s="54" t="str">
        <f t="shared" si="849"/>
        <v>120% equal &amp; above</v>
      </c>
      <c r="V1301" s="53">
        <f t="shared" si="850"/>
        <v>7039.2857142857138</v>
      </c>
      <c r="W1301" s="54">
        <f t="shared" si="851"/>
        <v>2</v>
      </c>
    </row>
    <row r="1302" spans="1:23" x14ac:dyDescent="0.3">
      <c r="A1302" s="8" t="s">
        <v>307</v>
      </c>
      <c r="B1302" s="5" t="s">
        <v>308</v>
      </c>
      <c r="C1302" s="5" t="s">
        <v>2358</v>
      </c>
      <c r="D1302" s="5" t="s">
        <v>2359</v>
      </c>
      <c r="E1302" s="5" t="s">
        <v>310</v>
      </c>
      <c r="F1302" s="5" t="s">
        <v>311</v>
      </c>
      <c r="G1302" s="46" t="s">
        <v>1891</v>
      </c>
      <c r="H1302" s="8"/>
      <c r="I1302" s="47" t="s">
        <v>1872</v>
      </c>
      <c r="J1302" s="48" t="s">
        <v>11</v>
      </c>
      <c r="K1302" s="45"/>
      <c r="L1302" s="50">
        <v>20000</v>
      </c>
      <c r="M1302" s="50">
        <v>8120</v>
      </c>
      <c r="N1302" s="51">
        <f t="shared" si="844"/>
        <v>0.40600000000000003</v>
      </c>
      <c r="O1302" s="51" t="str">
        <f t="shared" si="845"/>
        <v>&gt;=20%-&lt;50%</v>
      </c>
      <c r="P1302" s="50">
        <f t="shared" si="846"/>
        <v>8700</v>
      </c>
      <c r="Q1302" s="51">
        <f t="shared" si="847"/>
        <v>0.435</v>
      </c>
      <c r="R1302" s="52"/>
      <c r="S1302" s="53">
        <v>9300</v>
      </c>
      <c r="T1302" s="54">
        <f t="shared" si="848"/>
        <v>2</v>
      </c>
      <c r="U1302" s="54" t="str">
        <f t="shared" si="849"/>
        <v>120% equal &amp; above</v>
      </c>
      <c r="V1302" s="53">
        <f t="shared" si="850"/>
        <v>9964.2857142857156</v>
      </c>
      <c r="W1302" s="54">
        <f t="shared" si="851"/>
        <v>2</v>
      </c>
    </row>
    <row r="1303" spans="1:23" x14ac:dyDescent="0.3">
      <c r="A1303" s="8" t="s">
        <v>571</v>
      </c>
      <c r="B1303" s="5" t="s">
        <v>572</v>
      </c>
      <c r="C1303" s="5" t="s">
        <v>2473</v>
      </c>
      <c r="D1303" s="5" t="s">
        <v>2474</v>
      </c>
      <c r="E1303" s="5" t="s">
        <v>574</v>
      </c>
      <c r="F1303" s="5" t="s">
        <v>311</v>
      </c>
      <c r="G1303" s="46" t="s">
        <v>1917</v>
      </c>
      <c r="H1303" s="8"/>
      <c r="I1303" s="47" t="s">
        <v>1872</v>
      </c>
      <c r="J1303" s="48" t="s">
        <v>11</v>
      </c>
      <c r="K1303" s="45"/>
      <c r="L1303" s="50">
        <v>20000</v>
      </c>
      <c r="M1303" s="50">
        <v>15810</v>
      </c>
      <c r="N1303" s="51">
        <f t="shared" si="844"/>
        <v>0.79049999999999998</v>
      </c>
      <c r="O1303" s="51" t="str">
        <f t="shared" si="845"/>
        <v>&gt;=50%-&lt;80%</v>
      </c>
      <c r="P1303" s="50">
        <f t="shared" si="846"/>
        <v>16939.285714285714</v>
      </c>
      <c r="Q1303" s="51">
        <f t="shared" si="847"/>
        <v>0.84696428571428573</v>
      </c>
      <c r="R1303" s="52"/>
      <c r="S1303" s="53">
        <v>0</v>
      </c>
      <c r="T1303" s="54">
        <f t="shared" si="848"/>
        <v>2</v>
      </c>
      <c r="U1303" s="54" t="str">
        <f t="shared" si="849"/>
        <v>120% equal &amp; above</v>
      </c>
      <c r="V1303" s="53">
        <f t="shared" si="850"/>
        <v>0</v>
      </c>
      <c r="W1303" s="54">
        <f t="shared" si="851"/>
        <v>2</v>
      </c>
    </row>
    <row r="1304" spans="1:23" x14ac:dyDescent="0.3">
      <c r="A1304" s="8" t="s">
        <v>571</v>
      </c>
      <c r="B1304" s="5" t="s">
        <v>572</v>
      </c>
      <c r="C1304" s="5" t="s">
        <v>2272</v>
      </c>
      <c r="D1304" s="5" t="s">
        <v>2273</v>
      </c>
      <c r="E1304" s="5" t="s">
        <v>574</v>
      </c>
      <c r="F1304" s="5" t="s">
        <v>311</v>
      </c>
      <c r="G1304" s="46" t="s">
        <v>1917</v>
      </c>
      <c r="H1304" s="8"/>
      <c r="I1304" s="47" t="s">
        <v>1872</v>
      </c>
      <c r="J1304" s="48" t="s">
        <v>11</v>
      </c>
      <c r="K1304" s="45"/>
      <c r="L1304" s="50">
        <v>20000</v>
      </c>
      <c r="M1304" s="50">
        <v>15000</v>
      </c>
      <c r="N1304" s="51">
        <f t="shared" si="844"/>
        <v>0.75</v>
      </c>
      <c r="O1304" s="51" t="str">
        <f t="shared" si="845"/>
        <v>&gt;=50%-&lt;80%</v>
      </c>
      <c r="P1304" s="50">
        <f t="shared" si="846"/>
        <v>16071.428571428571</v>
      </c>
      <c r="Q1304" s="51">
        <f t="shared" si="847"/>
        <v>0.80357142857142849</v>
      </c>
      <c r="R1304" s="52"/>
      <c r="S1304" s="53">
        <v>0</v>
      </c>
      <c r="T1304" s="54">
        <f t="shared" si="848"/>
        <v>2</v>
      </c>
      <c r="U1304" s="54" t="str">
        <f t="shared" si="849"/>
        <v>120% equal &amp; above</v>
      </c>
      <c r="V1304" s="53">
        <f t="shared" si="850"/>
        <v>0</v>
      </c>
      <c r="W1304" s="54">
        <f t="shared" si="851"/>
        <v>2</v>
      </c>
    </row>
    <row r="1305" spans="1:23" x14ac:dyDescent="0.3">
      <c r="A1305" s="8" t="s">
        <v>776</v>
      </c>
      <c r="B1305" s="5" t="s">
        <v>777</v>
      </c>
      <c r="C1305" s="5" t="s">
        <v>2499</v>
      </c>
      <c r="D1305" s="5" t="s">
        <v>2500</v>
      </c>
      <c r="E1305" s="5" t="s">
        <v>574</v>
      </c>
      <c r="F1305" s="5" t="s">
        <v>311</v>
      </c>
      <c r="G1305" s="46" t="s">
        <v>1943</v>
      </c>
      <c r="H1305" s="8"/>
      <c r="I1305" s="47" t="s">
        <v>1872</v>
      </c>
      <c r="J1305" s="48" t="s">
        <v>11</v>
      </c>
      <c r="K1305" s="45"/>
      <c r="L1305" s="50">
        <v>20000</v>
      </c>
      <c r="M1305" s="50">
        <v>6380</v>
      </c>
      <c r="N1305" s="51">
        <f t="shared" si="844"/>
        <v>0.31900000000000001</v>
      </c>
      <c r="O1305" s="51" t="str">
        <f t="shared" si="845"/>
        <v>&gt;=20%-&lt;50%</v>
      </c>
      <c r="P1305" s="50">
        <f t="shared" si="846"/>
        <v>6835.7142857142862</v>
      </c>
      <c r="Q1305" s="51">
        <f t="shared" si="847"/>
        <v>0.3417857142857143</v>
      </c>
      <c r="R1305" s="52"/>
      <c r="S1305" s="53">
        <v>0</v>
      </c>
      <c r="T1305" s="54">
        <f t="shared" si="848"/>
        <v>2</v>
      </c>
      <c r="U1305" s="54" t="str">
        <f t="shared" si="849"/>
        <v>120% equal &amp; above</v>
      </c>
      <c r="V1305" s="53">
        <f t="shared" si="850"/>
        <v>0</v>
      </c>
      <c r="W1305" s="54">
        <f t="shared" si="851"/>
        <v>2</v>
      </c>
    </row>
    <row r="1306" spans="1:23" x14ac:dyDescent="0.3">
      <c r="A1306" s="8" t="s">
        <v>571</v>
      </c>
      <c r="B1306" s="5" t="s">
        <v>572</v>
      </c>
      <c r="C1306" s="5" t="s">
        <v>2450</v>
      </c>
      <c r="D1306" s="5" t="s">
        <v>2451</v>
      </c>
      <c r="E1306" s="5" t="s">
        <v>574</v>
      </c>
      <c r="F1306" s="5" t="s">
        <v>311</v>
      </c>
      <c r="G1306" s="46" t="s">
        <v>1883</v>
      </c>
      <c r="H1306" s="8"/>
      <c r="I1306" s="47" t="s">
        <v>1872</v>
      </c>
      <c r="J1306" s="48" t="s">
        <v>11</v>
      </c>
      <c r="K1306" s="45"/>
      <c r="L1306" s="50">
        <v>20000</v>
      </c>
      <c r="M1306" s="50">
        <v>13835</v>
      </c>
      <c r="N1306" s="51">
        <f t="shared" si="844"/>
        <v>0.69174999999999998</v>
      </c>
      <c r="O1306" s="51" t="str">
        <f t="shared" si="845"/>
        <v>&gt;=50%-&lt;80%</v>
      </c>
      <c r="P1306" s="50">
        <f t="shared" si="846"/>
        <v>14823.214285714284</v>
      </c>
      <c r="Q1306" s="51">
        <f t="shared" si="847"/>
        <v>0.74116071428571417</v>
      </c>
      <c r="R1306" s="52"/>
      <c r="S1306" s="53">
        <v>0</v>
      </c>
      <c r="T1306" s="54">
        <f t="shared" si="848"/>
        <v>2</v>
      </c>
      <c r="U1306" s="54" t="str">
        <f t="shared" si="849"/>
        <v>120% equal &amp; above</v>
      </c>
      <c r="V1306" s="53">
        <f t="shared" si="850"/>
        <v>0</v>
      </c>
      <c r="W1306" s="54">
        <f t="shared" si="851"/>
        <v>2</v>
      </c>
    </row>
    <row r="1307" spans="1:23" x14ac:dyDescent="0.3">
      <c r="A1307" s="8" t="s">
        <v>770</v>
      </c>
      <c r="B1307" s="5" t="s">
        <v>771</v>
      </c>
      <c r="C1307" s="5" t="s">
        <v>2217</v>
      </c>
      <c r="D1307" s="5" t="s">
        <v>1265</v>
      </c>
      <c r="E1307" s="5" t="s">
        <v>574</v>
      </c>
      <c r="F1307" s="5" t="s">
        <v>311</v>
      </c>
      <c r="G1307" s="46" t="s">
        <v>1964</v>
      </c>
      <c r="H1307" s="8"/>
      <c r="I1307" s="47" t="s">
        <v>1872</v>
      </c>
      <c r="J1307" s="48" t="s">
        <v>11</v>
      </c>
      <c r="K1307" s="45"/>
      <c r="L1307" s="50">
        <v>20000</v>
      </c>
      <c r="M1307" s="50">
        <v>15250</v>
      </c>
      <c r="N1307" s="51">
        <f t="shared" si="844"/>
        <v>0.76249999999999996</v>
      </c>
      <c r="O1307" s="51" t="str">
        <f t="shared" si="845"/>
        <v>&gt;=50%-&lt;80%</v>
      </c>
      <c r="P1307" s="50">
        <f t="shared" si="846"/>
        <v>16339.285714285714</v>
      </c>
      <c r="Q1307" s="51">
        <f t="shared" si="847"/>
        <v>0.8169642857142857</v>
      </c>
      <c r="R1307" s="52"/>
      <c r="S1307" s="53">
        <v>0</v>
      </c>
      <c r="T1307" s="54">
        <f t="shared" si="848"/>
        <v>2</v>
      </c>
      <c r="U1307" s="54" t="str">
        <f t="shared" si="849"/>
        <v>120% equal &amp; above</v>
      </c>
      <c r="V1307" s="53">
        <f t="shared" si="850"/>
        <v>0</v>
      </c>
      <c r="W1307" s="54">
        <f t="shared" si="851"/>
        <v>2</v>
      </c>
    </row>
    <row r="1308" spans="1:23" x14ac:dyDescent="0.3">
      <c r="A1308" s="8" t="s">
        <v>776</v>
      </c>
      <c r="B1308" s="5" t="s">
        <v>777</v>
      </c>
      <c r="C1308" s="5" t="s">
        <v>2117</v>
      </c>
      <c r="D1308" s="5" t="s">
        <v>2118</v>
      </c>
      <c r="E1308" s="5" t="s">
        <v>574</v>
      </c>
      <c r="F1308" s="5" t="s">
        <v>311</v>
      </c>
      <c r="G1308" s="46" t="s">
        <v>1962</v>
      </c>
      <c r="H1308" s="8"/>
      <c r="I1308" s="47" t="s">
        <v>1872</v>
      </c>
      <c r="J1308" s="48" t="s">
        <v>11</v>
      </c>
      <c r="K1308" s="45"/>
      <c r="L1308" s="50">
        <v>20000</v>
      </c>
      <c r="M1308" s="50">
        <v>12345</v>
      </c>
      <c r="N1308" s="51">
        <f t="shared" si="844"/>
        <v>0.61724999999999997</v>
      </c>
      <c r="O1308" s="51" t="str">
        <f t="shared" si="845"/>
        <v>&gt;=50%-&lt;80%</v>
      </c>
      <c r="P1308" s="50">
        <f t="shared" si="846"/>
        <v>13226.785714285716</v>
      </c>
      <c r="Q1308" s="51">
        <f t="shared" si="847"/>
        <v>0.6613392857142858</v>
      </c>
      <c r="R1308" s="52"/>
      <c r="S1308" s="53">
        <v>0</v>
      </c>
      <c r="T1308" s="54">
        <f t="shared" si="848"/>
        <v>2</v>
      </c>
      <c r="U1308" s="54" t="str">
        <f t="shared" si="849"/>
        <v>120% equal &amp; above</v>
      </c>
      <c r="V1308" s="53">
        <f t="shared" si="850"/>
        <v>0</v>
      </c>
      <c r="W1308" s="54">
        <f t="shared" si="851"/>
        <v>2</v>
      </c>
    </row>
    <row r="1309" spans="1:23" x14ac:dyDescent="0.3">
      <c r="A1309" s="8" t="s">
        <v>571</v>
      </c>
      <c r="B1309" s="5" t="s">
        <v>572</v>
      </c>
      <c r="C1309" s="5" t="s">
        <v>2702</v>
      </c>
      <c r="D1309" s="5" t="s">
        <v>2703</v>
      </c>
      <c r="E1309" s="5" t="s">
        <v>574</v>
      </c>
      <c r="F1309" s="5" t="s">
        <v>311</v>
      </c>
      <c r="G1309" s="46" t="s">
        <v>1887</v>
      </c>
      <c r="H1309" s="8"/>
      <c r="I1309" s="47" t="s">
        <v>1872</v>
      </c>
      <c r="J1309" s="48" t="s">
        <v>11</v>
      </c>
      <c r="K1309" s="45"/>
      <c r="L1309" s="50">
        <v>20000</v>
      </c>
      <c r="M1309" s="50">
        <v>24205</v>
      </c>
      <c r="N1309" s="51">
        <f t="shared" si="844"/>
        <v>1.21025</v>
      </c>
      <c r="O1309" s="51" t="str">
        <f t="shared" si="845"/>
        <v>120% equal &amp; above</v>
      </c>
      <c r="P1309" s="50">
        <f t="shared" si="846"/>
        <v>25933.928571428569</v>
      </c>
      <c r="Q1309" s="51">
        <f t="shared" si="847"/>
        <v>1.2966964285714284</v>
      </c>
      <c r="R1309" s="52"/>
      <c r="S1309" s="53">
        <v>7820</v>
      </c>
      <c r="T1309" s="54">
        <f t="shared" si="848"/>
        <v>2</v>
      </c>
      <c r="U1309" s="54" t="str">
        <f t="shared" si="849"/>
        <v>120% equal &amp; above</v>
      </c>
      <c r="V1309" s="53">
        <f t="shared" si="850"/>
        <v>8378.5714285714275</v>
      </c>
      <c r="W1309" s="54">
        <f t="shared" si="851"/>
        <v>2</v>
      </c>
    </row>
    <row r="1310" spans="1:23" x14ac:dyDescent="0.3">
      <c r="A1310" s="8" t="s">
        <v>307</v>
      </c>
      <c r="B1310" s="5" t="s">
        <v>308</v>
      </c>
      <c r="C1310" s="5" t="s">
        <v>2002</v>
      </c>
      <c r="D1310" s="5" t="s">
        <v>2003</v>
      </c>
      <c r="E1310" s="5" t="s">
        <v>310</v>
      </c>
      <c r="F1310" s="5" t="s">
        <v>311</v>
      </c>
      <c r="G1310" s="46" t="s">
        <v>1895</v>
      </c>
      <c r="H1310" s="8"/>
      <c r="I1310" s="47" t="s">
        <v>1872</v>
      </c>
      <c r="J1310" s="48" t="s">
        <v>11</v>
      </c>
      <c r="K1310" s="45"/>
      <c r="L1310" s="50">
        <v>20000</v>
      </c>
      <c r="M1310" s="50">
        <v>16055</v>
      </c>
      <c r="N1310" s="51">
        <f t="shared" si="844"/>
        <v>0.80274999999999996</v>
      </c>
      <c r="O1310" s="51" t="str">
        <f t="shared" si="845"/>
        <v>&gt;=80%-&lt;100%</v>
      </c>
      <c r="P1310" s="50">
        <f t="shared" si="846"/>
        <v>17201.785714285714</v>
      </c>
      <c r="Q1310" s="51">
        <f t="shared" si="847"/>
        <v>0.86008928571428567</v>
      </c>
      <c r="R1310" s="52"/>
      <c r="S1310" s="53">
        <v>0</v>
      </c>
      <c r="T1310" s="54">
        <f t="shared" si="848"/>
        <v>2</v>
      </c>
      <c r="U1310" s="54" t="str">
        <f t="shared" si="849"/>
        <v>120% equal &amp; above</v>
      </c>
      <c r="V1310" s="53">
        <f t="shared" si="850"/>
        <v>0</v>
      </c>
      <c r="W1310" s="54">
        <f t="shared" si="851"/>
        <v>2</v>
      </c>
    </row>
    <row r="1311" spans="1:23" x14ac:dyDescent="0.3">
      <c r="A1311" s="8" t="s">
        <v>776</v>
      </c>
      <c r="B1311" s="5" t="s">
        <v>777</v>
      </c>
      <c r="C1311" s="5" t="s">
        <v>2660</v>
      </c>
      <c r="D1311" s="5" t="s">
        <v>234</v>
      </c>
      <c r="E1311" s="5" t="s">
        <v>574</v>
      </c>
      <c r="F1311" s="5" t="s">
        <v>311</v>
      </c>
      <c r="G1311" s="46" t="s">
        <v>1962</v>
      </c>
      <c r="H1311" s="8"/>
      <c r="I1311" s="47" t="s">
        <v>1872</v>
      </c>
      <c r="J1311" s="48" t="s">
        <v>11</v>
      </c>
      <c r="K1311" s="45"/>
      <c r="L1311" s="50">
        <v>20000</v>
      </c>
      <c r="M1311" s="50">
        <v>8000</v>
      </c>
      <c r="N1311" s="51">
        <f t="shared" si="844"/>
        <v>0.4</v>
      </c>
      <c r="O1311" s="51" t="str">
        <f t="shared" si="845"/>
        <v>&gt;=20%-&lt;50%</v>
      </c>
      <c r="P1311" s="50">
        <f t="shared" si="846"/>
        <v>8571.4285714285725</v>
      </c>
      <c r="Q1311" s="51">
        <f t="shared" si="847"/>
        <v>0.4285714285714286</v>
      </c>
      <c r="R1311" s="52"/>
      <c r="S1311" s="53">
        <v>0</v>
      </c>
      <c r="T1311" s="54">
        <f t="shared" si="848"/>
        <v>2</v>
      </c>
      <c r="U1311" s="54" t="str">
        <f t="shared" si="849"/>
        <v>120% equal &amp; above</v>
      </c>
      <c r="V1311" s="53">
        <f t="shared" si="850"/>
        <v>0</v>
      </c>
      <c r="W1311" s="54">
        <f t="shared" si="851"/>
        <v>2</v>
      </c>
    </row>
    <row r="1312" spans="1:23" x14ac:dyDescent="0.3">
      <c r="A1312" s="8" t="s">
        <v>776</v>
      </c>
      <c r="B1312" s="5" t="s">
        <v>777</v>
      </c>
      <c r="C1312" s="5" t="s">
        <v>2554</v>
      </c>
      <c r="D1312" s="5" t="s">
        <v>86</v>
      </c>
      <c r="E1312" s="5" t="s">
        <v>574</v>
      </c>
      <c r="F1312" s="5" t="s">
        <v>311</v>
      </c>
      <c r="G1312" s="46" t="s">
        <v>1961</v>
      </c>
      <c r="H1312" s="8"/>
      <c r="I1312" s="47" t="s">
        <v>1872</v>
      </c>
      <c r="J1312" s="48" t="s">
        <v>11</v>
      </c>
      <c r="K1312" s="45"/>
      <c r="L1312" s="50">
        <v>20000</v>
      </c>
      <c r="M1312" s="50">
        <v>15440</v>
      </c>
      <c r="N1312" s="51">
        <f t="shared" si="844"/>
        <v>0.77200000000000002</v>
      </c>
      <c r="O1312" s="51" t="str">
        <f t="shared" si="845"/>
        <v>&gt;=50%-&lt;80%</v>
      </c>
      <c r="P1312" s="50">
        <f t="shared" si="846"/>
        <v>16542.857142857145</v>
      </c>
      <c r="Q1312" s="51">
        <f t="shared" si="847"/>
        <v>0.82714285714285729</v>
      </c>
      <c r="R1312" s="52"/>
      <c r="S1312" s="53">
        <v>0</v>
      </c>
      <c r="T1312" s="54">
        <f t="shared" si="848"/>
        <v>2</v>
      </c>
      <c r="U1312" s="54" t="str">
        <f t="shared" si="849"/>
        <v>120% equal &amp; above</v>
      </c>
      <c r="V1312" s="53">
        <f t="shared" si="850"/>
        <v>0</v>
      </c>
      <c r="W1312" s="54">
        <f t="shared" si="851"/>
        <v>2</v>
      </c>
    </row>
    <row r="1313" spans="1:23" x14ac:dyDescent="0.3">
      <c r="A1313" s="8" t="s">
        <v>415</v>
      </c>
      <c r="B1313" s="5" t="s">
        <v>416</v>
      </c>
      <c r="C1313" s="5" t="s">
        <v>2241</v>
      </c>
      <c r="D1313" s="5" t="s">
        <v>116</v>
      </c>
      <c r="E1313" s="5" t="s">
        <v>310</v>
      </c>
      <c r="F1313" s="5" t="s">
        <v>311</v>
      </c>
      <c r="G1313" s="46" t="s">
        <v>1903</v>
      </c>
      <c r="H1313" s="8"/>
      <c r="I1313" s="47" t="s">
        <v>1872</v>
      </c>
      <c r="J1313" s="48" t="s">
        <v>11</v>
      </c>
      <c r="K1313" s="45"/>
      <c r="L1313" s="50">
        <v>20000</v>
      </c>
      <c r="M1313" s="50">
        <v>22370</v>
      </c>
      <c r="N1313" s="51">
        <f t="shared" si="844"/>
        <v>1.1185</v>
      </c>
      <c r="O1313" s="51" t="str">
        <f t="shared" si="845"/>
        <v>&gt;=100%- &lt;120%</v>
      </c>
      <c r="P1313" s="50">
        <f t="shared" si="846"/>
        <v>23967.857142857145</v>
      </c>
      <c r="Q1313" s="51">
        <f t="shared" si="847"/>
        <v>1.1983928571428573</v>
      </c>
      <c r="R1313" s="52"/>
      <c r="S1313" s="53">
        <v>0</v>
      </c>
      <c r="T1313" s="54">
        <f t="shared" si="848"/>
        <v>2</v>
      </c>
      <c r="U1313" s="54" t="str">
        <f t="shared" si="849"/>
        <v>120% equal &amp; above</v>
      </c>
      <c r="V1313" s="53">
        <f t="shared" si="850"/>
        <v>0</v>
      </c>
      <c r="W1313" s="54">
        <f t="shared" si="851"/>
        <v>2</v>
      </c>
    </row>
    <row r="1314" spans="1:23" x14ac:dyDescent="0.3">
      <c r="A1314" s="8" t="s">
        <v>776</v>
      </c>
      <c r="B1314" s="5" t="s">
        <v>777</v>
      </c>
      <c r="C1314" s="5" t="s">
        <v>2489</v>
      </c>
      <c r="D1314" s="5" t="s">
        <v>2490</v>
      </c>
      <c r="E1314" s="5" t="s">
        <v>574</v>
      </c>
      <c r="F1314" s="5" t="s">
        <v>311</v>
      </c>
      <c r="G1314" s="46" t="s">
        <v>1961</v>
      </c>
      <c r="H1314" s="8"/>
      <c r="I1314" s="47" t="s">
        <v>1872</v>
      </c>
      <c r="J1314" s="48" t="s">
        <v>11</v>
      </c>
      <c r="K1314" s="45"/>
      <c r="L1314" s="50">
        <v>20000</v>
      </c>
      <c r="M1314" s="50">
        <v>3920</v>
      </c>
      <c r="N1314" s="51">
        <f t="shared" ref="N1314:N1323" si="852">IFERROR(M1314/L1314,2)</f>
        <v>0.19600000000000001</v>
      </c>
      <c r="O1314" s="51" t="str">
        <f t="shared" ref="O1314:O1323" si="853">IF(N1314&gt;=120%, "120% equal &amp; above", IF(N1314&gt;=100%,"&gt;=100%- &lt;120%",IF(N1314&gt;=80%,"&gt;=80%-&lt;100%",IF(N1314&gt;=50%,"&gt;=50%-&lt;80%",IF(N1314&gt;=20%,"&gt;=20%-&lt;50%","&lt;20%")))))</f>
        <v>&lt;20%</v>
      </c>
      <c r="P1314" s="50">
        <f t="shared" ref="P1314:P1323" si="854">M1314/$B$3*$B$2</f>
        <v>4200</v>
      </c>
      <c r="Q1314" s="51">
        <f t="shared" ref="Q1314:Q1323" si="855">IFERROR(P1314/L1314,2)</f>
        <v>0.21</v>
      </c>
      <c r="R1314" s="52"/>
      <c r="S1314" s="53">
        <v>0</v>
      </c>
      <c r="T1314" s="54">
        <f t="shared" ref="T1314:T1323" si="856">IFERROR(S1314/R1314,2)</f>
        <v>2</v>
      </c>
      <c r="U1314" s="54" t="str">
        <f t="shared" ref="U1314:U1323" si="857">IF(T1314&gt;=120%, "120% equal &amp; above", IF(T1314&gt;=100%,"&gt;=100%- &lt;120%",IF(T1314&gt;=80%,"&gt;=80%-&lt;100%",IF(T1314&gt;=50%,"&gt;=50%-&lt;80%",IF(T1314&gt;=20%,"&gt;=20%-&lt;50%","&lt;20%")))))</f>
        <v>120% equal &amp; above</v>
      </c>
      <c r="V1314" s="53">
        <f t="shared" ref="V1314:V1323" si="858">S1314/$B$3*$B$2</f>
        <v>0</v>
      </c>
      <c r="W1314" s="54">
        <f t="shared" ref="W1314:W1323" si="859">IFERROR(V1314/R1314,2)</f>
        <v>2</v>
      </c>
    </row>
    <row r="1315" spans="1:23" x14ac:dyDescent="0.3">
      <c r="A1315" s="8" t="s">
        <v>307</v>
      </c>
      <c r="B1315" s="5" t="s">
        <v>308</v>
      </c>
      <c r="C1315" s="5" t="s">
        <v>2440</v>
      </c>
      <c r="D1315" s="5" t="s">
        <v>2441</v>
      </c>
      <c r="E1315" s="5" t="s">
        <v>310</v>
      </c>
      <c r="F1315" s="5" t="s">
        <v>311</v>
      </c>
      <c r="G1315" s="46" t="s">
        <v>1891</v>
      </c>
      <c r="H1315" s="8"/>
      <c r="I1315" s="47" t="s">
        <v>1872</v>
      </c>
      <c r="J1315" s="48" t="s">
        <v>11</v>
      </c>
      <c r="K1315" s="45"/>
      <c r="L1315" s="50">
        <v>20000</v>
      </c>
      <c r="M1315" s="50">
        <v>30325</v>
      </c>
      <c r="N1315" s="51">
        <f t="shared" si="852"/>
        <v>1.5162500000000001</v>
      </c>
      <c r="O1315" s="51" t="str">
        <f t="shared" si="853"/>
        <v>120% equal &amp; above</v>
      </c>
      <c r="P1315" s="50">
        <f t="shared" si="854"/>
        <v>32491.071428571428</v>
      </c>
      <c r="Q1315" s="51">
        <f t="shared" si="855"/>
        <v>1.6245535714285715</v>
      </c>
      <c r="R1315" s="52"/>
      <c r="S1315" s="53">
        <v>22650</v>
      </c>
      <c r="T1315" s="54">
        <f t="shared" si="856"/>
        <v>2</v>
      </c>
      <c r="U1315" s="54" t="str">
        <f t="shared" si="857"/>
        <v>120% equal &amp; above</v>
      </c>
      <c r="V1315" s="53">
        <f t="shared" si="858"/>
        <v>24267.857142857145</v>
      </c>
      <c r="W1315" s="54">
        <f t="shared" si="859"/>
        <v>2</v>
      </c>
    </row>
    <row r="1316" spans="1:23" x14ac:dyDescent="0.3">
      <c r="A1316" s="8" t="s">
        <v>415</v>
      </c>
      <c r="B1316" s="5" t="s">
        <v>416</v>
      </c>
      <c r="C1316" s="5" t="s">
        <v>2033</v>
      </c>
      <c r="D1316" s="5" t="s">
        <v>14</v>
      </c>
      <c r="E1316" s="5" t="s">
        <v>310</v>
      </c>
      <c r="F1316" s="5" t="s">
        <v>311</v>
      </c>
      <c r="G1316" s="46" t="s">
        <v>1906</v>
      </c>
      <c r="H1316" s="8"/>
      <c r="I1316" s="47" t="s">
        <v>1872</v>
      </c>
      <c r="J1316" s="48" t="s">
        <v>11</v>
      </c>
      <c r="K1316" s="45"/>
      <c r="L1316" s="50">
        <v>20000</v>
      </c>
      <c r="M1316" s="50">
        <v>23920</v>
      </c>
      <c r="N1316" s="51">
        <f t="shared" si="852"/>
        <v>1.196</v>
      </c>
      <c r="O1316" s="51" t="str">
        <f t="shared" si="853"/>
        <v>&gt;=100%- &lt;120%</v>
      </c>
      <c r="P1316" s="50">
        <f t="shared" si="854"/>
        <v>25628.571428571431</v>
      </c>
      <c r="Q1316" s="51">
        <f t="shared" si="855"/>
        <v>1.2814285714285716</v>
      </c>
      <c r="R1316" s="52"/>
      <c r="S1316" s="53">
        <v>0</v>
      </c>
      <c r="T1316" s="54">
        <f t="shared" si="856"/>
        <v>2</v>
      </c>
      <c r="U1316" s="54" t="str">
        <f t="shared" si="857"/>
        <v>120% equal &amp; above</v>
      </c>
      <c r="V1316" s="53">
        <f t="shared" si="858"/>
        <v>0</v>
      </c>
      <c r="W1316" s="54">
        <f t="shared" si="859"/>
        <v>2</v>
      </c>
    </row>
    <row r="1317" spans="1:23" x14ac:dyDescent="0.3">
      <c r="A1317" s="8" t="s">
        <v>307</v>
      </c>
      <c r="B1317" s="5" t="s">
        <v>308</v>
      </c>
      <c r="C1317" s="5" t="s">
        <v>1982</v>
      </c>
      <c r="D1317" s="5" t="s">
        <v>1983</v>
      </c>
      <c r="E1317" s="5" t="s">
        <v>310</v>
      </c>
      <c r="F1317" s="5" t="s">
        <v>311</v>
      </c>
      <c r="G1317" s="46" t="s">
        <v>1892</v>
      </c>
      <c r="H1317" s="8"/>
      <c r="I1317" s="47" t="s">
        <v>1872</v>
      </c>
      <c r="J1317" s="48" t="s">
        <v>11</v>
      </c>
      <c r="K1317" s="45"/>
      <c r="L1317" s="50">
        <v>20000</v>
      </c>
      <c r="M1317" s="50">
        <v>20750</v>
      </c>
      <c r="N1317" s="51">
        <f t="shared" si="852"/>
        <v>1.0375000000000001</v>
      </c>
      <c r="O1317" s="51" t="str">
        <f t="shared" si="853"/>
        <v>&gt;=100%- &lt;120%</v>
      </c>
      <c r="P1317" s="50">
        <f t="shared" si="854"/>
        <v>22232.142857142855</v>
      </c>
      <c r="Q1317" s="51">
        <f t="shared" si="855"/>
        <v>1.1116071428571428</v>
      </c>
      <c r="R1317" s="52"/>
      <c r="S1317" s="53">
        <v>0</v>
      </c>
      <c r="T1317" s="54">
        <f t="shared" si="856"/>
        <v>2</v>
      </c>
      <c r="U1317" s="54" t="str">
        <f t="shared" si="857"/>
        <v>120% equal &amp; above</v>
      </c>
      <c r="V1317" s="53">
        <f t="shared" si="858"/>
        <v>0</v>
      </c>
      <c r="W1317" s="54">
        <f t="shared" si="859"/>
        <v>2</v>
      </c>
    </row>
    <row r="1318" spans="1:23" x14ac:dyDescent="0.3">
      <c r="A1318" s="8" t="s">
        <v>776</v>
      </c>
      <c r="B1318" s="5" t="s">
        <v>777</v>
      </c>
      <c r="C1318" s="5" t="s">
        <v>2276</v>
      </c>
      <c r="D1318" s="5" t="s">
        <v>2277</v>
      </c>
      <c r="E1318" s="5" t="s">
        <v>574</v>
      </c>
      <c r="F1318" s="5" t="s">
        <v>311</v>
      </c>
      <c r="G1318" s="46" t="s">
        <v>1944</v>
      </c>
      <c r="H1318" s="8"/>
      <c r="I1318" s="47" t="s">
        <v>1872</v>
      </c>
      <c r="J1318" s="48" t="s">
        <v>11</v>
      </c>
      <c r="K1318" s="45"/>
      <c r="L1318" s="50">
        <v>20000</v>
      </c>
      <c r="M1318" s="50">
        <v>4850</v>
      </c>
      <c r="N1318" s="51">
        <f t="shared" si="852"/>
        <v>0.24249999999999999</v>
      </c>
      <c r="O1318" s="51" t="str">
        <f t="shared" si="853"/>
        <v>&gt;=20%-&lt;50%</v>
      </c>
      <c r="P1318" s="50">
        <f t="shared" si="854"/>
        <v>5196.4285714285716</v>
      </c>
      <c r="Q1318" s="51">
        <f t="shared" si="855"/>
        <v>0.25982142857142859</v>
      </c>
      <c r="R1318" s="61"/>
      <c r="S1318" s="53">
        <v>0</v>
      </c>
      <c r="T1318" s="54">
        <f t="shared" si="856"/>
        <v>2</v>
      </c>
      <c r="U1318" s="54" t="str">
        <f t="shared" si="857"/>
        <v>120% equal &amp; above</v>
      </c>
      <c r="V1318" s="53">
        <f t="shared" si="858"/>
        <v>0</v>
      </c>
      <c r="W1318" s="54">
        <f t="shared" si="859"/>
        <v>2</v>
      </c>
    </row>
    <row r="1319" spans="1:23" x14ac:dyDescent="0.3">
      <c r="A1319" s="8" t="s">
        <v>776</v>
      </c>
      <c r="B1319" s="5" t="s">
        <v>777</v>
      </c>
      <c r="C1319" s="5" t="s">
        <v>2548</v>
      </c>
      <c r="D1319" s="5" t="s">
        <v>2549</v>
      </c>
      <c r="E1319" s="5" t="s">
        <v>574</v>
      </c>
      <c r="F1319" s="5" t="s">
        <v>311</v>
      </c>
      <c r="G1319" s="46" t="s">
        <v>1961</v>
      </c>
      <c r="H1319" s="8"/>
      <c r="I1319" s="47" t="s">
        <v>1872</v>
      </c>
      <c r="J1319" s="48" t="s">
        <v>11</v>
      </c>
      <c r="K1319" s="45"/>
      <c r="L1319" s="50">
        <v>20000</v>
      </c>
      <c r="M1319" s="50">
        <v>4730</v>
      </c>
      <c r="N1319" s="51">
        <f t="shared" si="852"/>
        <v>0.23649999999999999</v>
      </c>
      <c r="O1319" s="51" t="str">
        <f t="shared" si="853"/>
        <v>&gt;=20%-&lt;50%</v>
      </c>
      <c r="P1319" s="50">
        <f t="shared" si="854"/>
        <v>5067.8571428571422</v>
      </c>
      <c r="Q1319" s="51">
        <f t="shared" si="855"/>
        <v>0.25339285714285709</v>
      </c>
      <c r="R1319" s="52"/>
      <c r="S1319" s="53">
        <v>0</v>
      </c>
      <c r="T1319" s="54">
        <f t="shared" si="856"/>
        <v>2</v>
      </c>
      <c r="U1319" s="54" t="str">
        <f t="shared" si="857"/>
        <v>120% equal &amp; above</v>
      </c>
      <c r="V1319" s="53">
        <f t="shared" si="858"/>
        <v>0</v>
      </c>
      <c r="W1319" s="54">
        <f t="shared" si="859"/>
        <v>2</v>
      </c>
    </row>
    <row r="1320" spans="1:23" x14ac:dyDescent="0.3">
      <c r="A1320" s="8" t="s">
        <v>770</v>
      </c>
      <c r="B1320" s="5" t="s">
        <v>771</v>
      </c>
      <c r="C1320" s="5" t="s">
        <v>2106</v>
      </c>
      <c r="D1320" s="5" t="s">
        <v>1460</v>
      </c>
      <c r="E1320" s="5" t="s">
        <v>574</v>
      </c>
      <c r="F1320" s="5" t="s">
        <v>311</v>
      </c>
      <c r="G1320" s="46" t="s">
        <v>1960</v>
      </c>
      <c r="H1320" s="8"/>
      <c r="I1320" s="47" t="s">
        <v>1872</v>
      </c>
      <c r="J1320" s="48" t="s">
        <v>11</v>
      </c>
      <c r="K1320" s="45"/>
      <c r="L1320" s="50">
        <v>20000</v>
      </c>
      <c r="M1320" s="50">
        <v>9510</v>
      </c>
      <c r="N1320" s="51">
        <f t="shared" si="852"/>
        <v>0.47549999999999998</v>
      </c>
      <c r="O1320" s="51" t="str">
        <f t="shared" si="853"/>
        <v>&gt;=20%-&lt;50%</v>
      </c>
      <c r="P1320" s="50">
        <f t="shared" si="854"/>
        <v>10189.285714285716</v>
      </c>
      <c r="Q1320" s="51">
        <f t="shared" si="855"/>
        <v>0.50946428571428581</v>
      </c>
      <c r="R1320" s="52"/>
      <c r="S1320" s="53">
        <v>0</v>
      </c>
      <c r="T1320" s="54">
        <f t="shared" si="856"/>
        <v>2</v>
      </c>
      <c r="U1320" s="54" t="str">
        <f t="shared" si="857"/>
        <v>120% equal &amp; above</v>
      </c>
      <c r="V1320" s="53">
        <f t="shared" si="858"/>
        <v>0</v>
      </c>
      <c r="W1320" s="54">
        <f t="shared" si="859"/>
        <v>2</v>
      </c>
    </row>
    <row r="1321" spans="1:23" x14ac:dyDescent="0.3">
      <c r="A1321" s="8" t="s">
        <v>571</v>
      </c>
      <c r="B1321" s="5" t="s">
        <v>572</v>
      </c>
      <c r="C1321" s="5" t="s">
        <v>2176</v>
      </c>
      <c r="D1321" s="5" t="s">
        <v>2177</v>
      </c>
      <c r="E1321" s="5" t="s">
        <v>574</v>
      </c>
      <c r="F1321" s="5" t="s">
        <v>311</v>
      </c>
      <c r="G1321" s="46" t="s">
        <v>1917</v>
      </c>
      <c r="H1321" s="8"/>
      <c r="I1321" s="47" t="s">
        <v>1872</v>
      </c>
      <c r="J1321" s="48" t="s">
        <v>11</v>
      </c>
      <c r="K1321" s="45"/>
      <c r="L1321" s="50">
        <v>20000</v>
      </c>
      <c r="M1321" s="50">
        <v>6390</v>
      </c>
      <c r="N1321" s="51">
        <f t="shared" si="852"/>
        <v>0.31950000000000001</v>
      </c>
      <c r="O1321" s="51" t="str">
        <f t="shared" si="853"/>
        <v>&gt;=20%-&lt;50%</v>
      </c>
      <c r="P1321" s="50">
        <f t="shared" si="854"/>
        <v>6846.4285714285716</v>
      </c>
      <c r="Q1321" s="51">
        <f t="shared" si="855"/>
        <v>0.34232142857142855</v>
      </c>
      <c r="R1321" s="52"/>
      <c r="S1321" s="53">
        <v>0</v>
      </c>
      <c r="T1321" s="54">
        <f t="shared" si="856"/>
        <v>2</v>
      </c>
      <c r="U1321" s="54" t="str">
        <f t="shared" si="857"/>
        <v>120% equal &amp; above</v>
      </c>
      <c r="V1321" s="53">
        <f t="shared" si="858"/>
        <v>0</v>
      </c>
      <c r="W1321" s="54">
        <f t="shared" si="859"/>
        <v>2</v>
      </c>
    </row>
    <row r="1322" spans="1:23" x14ac:dyDescent="0.3">
      <c r="A1322" s="8" t="s">
        <v>324</v>
      </c>
      <c r="B1322" s="5" t="s">
        <v>325</v>
      </c>
      <c r="C1322" s="5" t="s">
        <v>360</v>
      </c>
      <c r="D1322" s="5" t="s">
        <v>361</v>
      </c>
      <c r="E1322" s="5" t="s">
        <v>310</v>
      </c>
      <c r="F1322" s="5" t="s">
        <v>311</v>
      </c>
      <c r="G1322" s="46" t="s">
        <v>1893</v>
      </c>
      <c r="H1322" s="8"/>
      <c r="I1322" s="47" t="s">
        <v>1872</v>
      </c>
      <c r="J1322" s="48" t="s">
        <v>11</v>
      </c>
      <c r="K1322" s="45"/>
      <c r="L1322" s="50">
        <v>20000</v>
      </c>
      <c r="M1322" s="50">
        <v>11500</v>
      </c>
      <c r="N1322" s="51">
        <f t="shared" si="852"/>
        <v>0.57499999999999996</v>
      </c>
      <c r="O1322" s="51" t="str">
        <f t="shared" si="853"/>
        <v>&gt;=50%-&lt;80%</v>
      </c>
      <c r="P1322" s="50">
        <f t="shared" si="854"/>
        <v>12321.428571428572</v>
      </c>
      <c r="Q1322" s="51">
        <f t="shared" si="855"/>
        <v>0.6160714285714286</v>
      </c>
      <c r="R1322" s="52"/>
      <c r="S1322" s="53">
        <v>4990</v>
      </c>
      <c r="T1322" s="54">
        <f t="shared" si="856"/>
        <v>2</v>
      </c>
      <c r="U1322" s="54" t="str">
        <f t="shared" si="857"/>
        <v>120% equal &amp; above</v>
      </c>
      <c r="V1322" s="53">
        <f t="shared" si="858"/>
        <v>5346.4285714285716</v>
      </c>
      <c r="W1322" s="54">
        <f t="shared" si="859"/>
        <v>2</v>
      </c>
    </row>
    <row r="1323" spans="1:23" x14ac:dyDescent="0.3">
      <c r="A1323" s="8" t="s">
        <v>324</v>
      </c>
      <c r="B1323" s="5" t="s">
        <v>325</v>
      </c>
      <c r="C1323" s="5" t="s">
        <v>1992</v>
      </c>
      <c r="D1323" s="5" t="s">
        <v>1993</v>
      </c>
      <c r="E1323" s="5" t="s">
        <v>310</v>
      </c>
      <c r="F1323" s="5" t="s">
        <v>311</v>
      </c>
      <c r="G1323" s="46" t="s">
        <v>1898</v>
      </c>
      <c r="H1323" s="8"/>
      <c r="I1323" s="47" t="s">
        <v>1872</v>
      </c>
      <c r="J1323" s="48" t="s">
        <v>11</v>
      </c>
      <c r="K1323" s="45"/>
      <c r="L1323" s="50">
        <v>20000</v>
      </c>
      <c r="M1323" s="50">
        <v>23040</v>
      </c>
      <c r="N1323" s="51">
        <f t="shared" si="852"/>
        <v>1.1519999999999999</v>
      </c>
      <c r="O1323" s="51" t="str">
        <f t="shared" si="853"/>
        <v>&gt;=100%- &lt;120%</v>
      </c>
      <c r="P1323" s="50">
        <f t="shared" si="854"/>
        <v>24685.714285714286</v>
      </c>
      <c r="Q1323" s="51">
        <f t="shared" si="855"/>
        <v>1.2342857142857142</v>
      </c>
      <c r="R1323" s="52"/>
      <c r="S1323" s="53">
        <v>0</v>
      </c>
      <c r="T1323" s="54">
        <f t="shared" si="856"/>
        <v>2</v>
      </c>
      <c r="U1323" s="54" t="str">
        <f t="shared" si="857"/>
        <v>120% equal &amp; above</v>
      </c>
      <c r="V1323" s="53">
        <f t="shared" si="858"/>
        <v>0</v>
      </c>
      <c r="W1323" s="54">
        <f t="shared" si="859"/>
        <v>2</v>
      </c>
    </row>
    <row r="1324" spans="1:23" x14ac:dyDescent="0.3">
      <c r="A1324" s="8" t="s">
        <v>571</v>
      </c>
      <c r="B1324" s="5" t="s">
        <v>572</v>
      </c>
      <c r="C1324" s="5" t="s">
        <v>2726</v>
      </c>
      <c r="D1324" s="5" t="s">
        <v>22</v>
      </c>
      <c r="E1324" s="5" t="s">
        <v>574</v>
      </c>
      <c r="F1324" s="5" t="s">
        <v>311</v>
      </c>
      <c r="G1324" s="46" t="s">
        <v>1887</v>
      </c>
      <c r="H1324" s="8"/>
      <c r="I1324" s="47" t="s">
        <v>1872</v>
      </c>
      <c r="J1324" s="48" t="s">
        <v>11</v>
      </c>
      <c r="K1324" s="45"/>
      <c r="L1324" s="50">
        <v>20000</v>
      </c>
      <c r="M1324" s="50">
        <v>10060</v>
      </c>
      <c r="N1324" s="51">
        <f t="shared" ref="N1324:N1329" si="860">IFERROR(M1324/L1324,2)</f>
        <v>0.503</v>
      </c>
      <c r="O1324" s="51" t="str">
        <f t="shared" ref="O1324:O1329" si="861">IF(N1324&gt;=120%, "120% equal &amp; above", IF(N1324&gt;=100%,"&gt;=100%- &lt;120%",IF(N1324&gt;=80%,"&gt;=80%-&lt;100%",IF(N1324&gt;=50%,"&gt;=50%-&lt;80%",IF(N1324&gt;=20%,"&gt;=20%-&lt;50%","&lt;20%")))))</f>
        <v>&gt;=50%-&lt;80%</v>
      </c>
      <c r="P1324" s="50">
        <f t="shared" ref="P1324:P1329" si="862">M1324/$B$3*$B$2</f>
        <v>10778.571428571428</v>
      </c>
      <c r="Q1324" s="51">
        <f t="shared" ref="Q1324:Q1329" si="863">IFERROR(P1324/L1324,2)</f>
        <v>0.53892857142857142</v>
      </c>
      <c r="R1324" s="52"/>
      <c r="S1324" s="53">
        <v>0</v>
      </c>
      <c r="T1324" s="54">
        <f t="shared" ref="T1324:T1329" si="864">IFERROR(S1324/R1324,2)</f>
        <v>2</v>
      </c>
      <c r="U1324" s="54" t="str">
        <f t="shared" ref="U1324:U1329" si="865">IF(T1324&gt;=120%, "120% equal &amp; above", IF(T1324&gt;=100%,"&gt;=100%- &lt;120%",IF(T1324&gt;=80%,"&gt;=80%-&lt;100%",IF(T1324&gt;=50%,"&gt;=50%-&lt;80%",IF(T1324&gt;=20%,"&gt;=20%-&lt;50%","&lt;20%")))))</f>
        <v>120% equal &amp; above</v>
      </c>
      <c r="V1324" s="53">
        <f t="shared" ref="V1324:V1329" si="866">S1324/$B$3*$B$2</f>
        <v>0</v>
      </c>
      <c r="W1324" s="54">
        <f t="shared" ref="W1324:W1329" si="867">IFERROR(V1324/R1324,2)</f>
        <v>2</v>
      </c>
    </row>
    <row r="1325" spans="1:23" x14ac:dyDescent="0.3">
      <c r="A1325" s="8" t="s">
        <v>571</v>
      </c>
      <c r="B1325" s="5" t="s">
        <v>572</v>
      </c>
      <c r="C1325" s="5" t="s">
        <v>1378</v>
      </c>
      <c r="D1325" s="5" t="s">
        <v>1379</v>
      </c>
      <c r="E1325" s="5" t="s">
        <v>574</v>
      </c>
      <c r="F1325" s="5" t="s">
        <v>311</v>
      </c>
      <c r="G1325" s="46" t="s">
        <v>1889</v>
      </c>
      <c r="H1325" s="8"/>
      <c r="I1325" s="47" t="s">
        <v>1872</v>
      </c>
      <c r="J1325" s="48" t="s">
        <v>11</v>
      </c>
      <c r="K1325" s="45"/>
      <c r="L1325" s="50">
        <v>20000</v>
      </c>
      <c r="M1325" s="50">
        <v>0</v>
      </c>
      <c r="N1325" s="51">
        <f t="shared" si="860"/>
        <v>0</v>
      </c>
      <c r="O1325" s="51" t="str">
        <f t="shared" si="861"/>
        <v>&lt;20%</v>
      </c>
      <c r="P1325" s="50">
        <f t="shared" si="862"/>
        <v>0</v>
      </c>
      <c r="Q1325" s="51">
        <f t="shared" si="863"/>
        <v>0</v>
      </c>
      <c r="R1325" s="52"/>
      <c r="S1325" s="53">
        <v>0</v>
      </c>
      <c r="T1325" s="54">
        <f t="shared" si="864"/>
        <v>2</v>
      </c>
      <c r="U1325" s="54" t="str">
        <f t="shared" si="865"/>
        <v>120% equal &amp; above</v>
      </c>
      <c r="V1325" s="53">
        <f t="shared" si="866"/>
        <v>0</v>
      </c>
      <c r="W1325" s="54">
        <f t="shared" si="867"/>
        <v>2</v>
      </c>
    </row>
    <row r="1326" spans="1:23" x14ac:dyDescent="0.3">
      <c r="A1326" s="8" t="s">
        <v>770</v>
      </c>
      <c r="B1326" s="5" t="s">
        <v>771</v>
      </c>
      <c r="C1326" s="5" t="s">
        <v>2211</v>
      </c>
      <c r="D1326" s="5" t="s">
        <v>174</v>
      </c>
      <c r="E1326" s="5" t="s">
        <v>574</v>
      </c>
      <c r="F1326" s="5" t="s">
        <v>311</v>
      </c>
      <c r="G1326" s="46" t="s">
        <v>1964</v>
      </c>
      <c r="H1326" s="8"/>
      <c r="I1326" s="47" t="s">
        <v>1872</v>
      </c>
      <c r="J1326" s="48" t="s">
        <v>11</v>
      </c>
      <c r="K1326" s="45"/>
      <c r="L1326" s="50">
        <v>20000</v>
      </c>
      <c r="M1326" s="50">
        <v>34410</v>
      </c>
      <c r="N1326" s="51">
        <f t="shared" si="860"/>
        <v>1.7204999999999999</v>
      </c>
      <c r="O1326" s="51" t="str">
        <f t="shared" si="861"/>
        <v>120% equal &amp; above</v>
      </c>
      <c r="P1326" s="50">
        <f t="shared" si="862"/>
        <v>36867.857142857138</v>
      </c>
      <c r="Q1326" s="51">
        <f t="shared" si="863"/>
        <v>1.8433928571428568</v>
      </c>
      <c r="R1326" s="52"/>
      <c r="S1326" s="53">
        <v>0</v>
      </c>
      <c r="T1326" s="54">
        <f t="shared" si="864"/>
        <v>2</v>
      </c>
      <c r="U1326" s="54" t="str">
        <f t="shared" si="865"/>
        <v>120% equal &amp; above</v>
      </c>
      <c r="V1326" s="53">
        <f t="shared" si="866"/>
        <v>0</v>
      </c>
      <c r="W1326" s="54">
        <f t="shared" si="867"/>
        <v>2</v>
      </c>
    </row>
    <row r="1327" spans="1:23" x14ac:dyDescent="0.3">
      <c r="A1327" s="8" t="s">
        <v>428</v>
      </c>
      <c r="B1327" s="5" t="s">
        <v>429</v>
      </c>
      <c r="C1327" s="5" t="s">
        <v>2529</v>
      </c>
      <c r="D1327" s="5" t="s">
        <v>194</v>
      </c>
      <c r="E1327" s="5" t="s">
        <v>310</v>
      </c>
      <c r="F1327" s="5" t="s">
        <v>311</v>
      </c>
      <c r="G1327" s="46" t="s">
        <v>1909</v>
      </c>
      <c r="H1327" s="8"/>
      <c r="I1327" s="47" t="s">
        <v>1872</v>
      </c>
      <c r="J1327" s="48" t="s">
        <v>11</v>
      </c>
      <c r="K1327" s="45"/>
      <c r="L1327" s="50">
        <v>20000</v>
      </c>
      <c r="M1327" s="50">
        <v>11640</v>
      </c>
      <c r="N1327" s="51">
        <f t="shared" si="860"/>
        <v>0.58199999999999996</v>
      </c>
      <c r="O1327" s="51" t="str">
        <f t="shared" si="861"/>
        <v>&gt;=50%-&lt;80%</v>
      </c>
      <c r="P1327" s="50">
        <f t="shared" si="862"/>
        <v>12471.428571428572</v>
      </c>
      <c r="Q1327" s="51">
        <f t="shared" si="863"/>
        <v>0.62357142857142867</v>
      </c>
      <c r="R1327" s="52"/>
      <c r="S1327" s="53">
        <v>0</v>
      </c>
      <c r="T1327" s="54">
        <f t="shared" si="864"/>
        <v>2</v>
      </c>
      <c r="U1327" s="54" t="str">
        <f t="shared" si="865"/>
        <v>120% equal &amp; above</v>
      </c>
      <c r="V1327" s="53">
        <f t="shared" si="866"/>
        <v>0</v>
      </c>
      <c r="W1327" s="54">
        <f t="shared" si="867"/>
        <v>2</v>
      </c>
    </row>
    <row r="1328" spans="1:23" x14ac:dyDescent="0.3">
      <c r="A1328" s="8" t="s">
        <v>307</v>
      </c>
      <c r="B1328" s="5" t="s">
        <v>308</v>
      </c>
      <c r="C1328" s="5" t="s">
        <v>1357</v>
      </c>
      <c r="D1328" s="5" t="s">
        <v>1358</v>
      </c>
      <c r="E1328" s="5" t="s">
        <v>310</v>
      </c>
      <c r="F1328" s="5" t="s">
        <v>311</v>
      </c>
      <c r="G1328" s="46" t="s">
        <v>1894</v>
      </c>
      <c r="H1328" s="8"/>
      <c r="I1328" s="47" t="s">
        <v>1872</v>
      </c>
      <c r="J1328" s="48" t="s">
        <v>11</v>
      </c>
      <c r="K1328" s="45"/>
      <c r="L1328" s="50">
        <v>20000</v>
      </c>
      <c r="M1328" s="50">
        <v>19670</v>
      </c>
      <c r="N1328" s="51">
        <f t="shared" si="860"/>
        <v>0.98350000000000004</v>
      </c>
      <c r="O1328" s="51" t="str">
        <f t="shared" si="861"/>
        <v>&gt;=80%-&lt;100%</v>
      </c>
      <c r="P1328" s="50">
        <f t="shared" si="862"/>
        <v>21075</v>
      </c>
      <c r="Q1328" s="51">
        <f t="shared" si="863"/>
        <v>1.05375</v>
      </c>
      <c r="R1328" s="52"/>
      <c r="S1328" s="53">
        <v>0</v>
      </c>
      <c r="T1328" s="54">
        <f t="shared" si="864"/>
        <v>2</v>
      </c>
      <c r="U1328" s="54" t="str">
        <f t="shared" si="865"/>
        <v>120% equal &amp; above</v>
      </c>
      <c r="V1328" s="53">
        <f t="shared" si="866"/>
        <v>0</v>
      </c>
      <c r="W1328" s="54">
        <f t="shared" si="867"/>
        <v>2</v>
      </c>
    </row>
    <row r="1329" spans="1:23" x14ac:dyDescent="0.3">
      <c r="A1329" s="8" t="s">
        <v>415</v>
      </c>
      <c r="B1329" s="5" t="s">
        <v>416</v>
      </c>
      <c r="C1329" s="5" t="s">
        <v>2663</v>
      </c>
      <c r="D1329" s="5" t="s">
        <v>2664</v>
      </c>
      <c r="E1329" s="5" t="s">
        <v>310</v>
      </c>
      <c r="F1329" s="5" t="s">
        <v>311</v>
      </c>
      <c r="G1329" s="46" t="s">
        <v>1907</v>
      </c>
      <c r="H1329" s="8"/>
      <c r="I1329" s="47" t="s">
        <v>1872</v>
      </c>
      <c r="J1329" s="48" t="s">
        <v>11</v>
      </c>
      <c r="K1329" s="45"/>
      <c r="L1329" s="50">
        <v>20000</v>
      </c>
      <c r="M1329" s="50">
        <v>0</v>
      </c>
      <c r="N1329" s="51">
        <f t="shared" si="860"/>
        <v>0</v>
      </c>
      <c r="O1329" s="51" t="str">
        <f t="shared" si="861"/>
        <v>&lt;20%</v>
      </c>
      <c r="P1329" s="50">
        <f t="shared" si="862"/>
        <v>0</v>
      </c>
      <c r="Q1329" s="51">
        <f t="shared" si="863"/>
        <v>0</v>
      </c>
      <c r="R1329" s="52"/>
      <c r="S1329" s="53">
        <v>0</v>
      </c>
      <c r="T1329" s="54">
        <f t="shared" si="864"/>
        <v>2</v>
      </c>
      <c r="U1329" s="54" t="str">
        <f t="shared" si="865"/>
        <v>120% equal &amp; above</v>
      </c>
      <c r="V1329" s="53">
        <f t="shared" si="866"/>
        <v>0</v>
      </c>
      <c r="W1329" s="54">
        <f t="shared" si="867"/>
        <v>2</v>
      </c>
    </row>
    <row r="1330" spans="1:23" x14ac:dyDescent="0.3">
      <c r="A1330" s="8" t="s">
        <v>571</v>
      </c>
      <c r="B1330" s="5" t="s">
        <v>572</v>
      </c>
      <c r="C1330" s="5" t="s">
        <v>2700</v>
      </c>
      <c r="D1330" s="5" t="s">
        <v>2701</v>
      </c>
      <c r="E1330" s="5" t="s">
        <v>574</v>
      </c>
      <c r="F1330" s="5" t="s">
        <v>311</v>
      </c>
      <c r="G1330" s="46" t="s">
        <v>1887</v>
      </c>
      <c r="H1330" s="8"/>
      <c r="I1330" s="47" t="s">
        <v>1872</v>
      </c>
      <c r="J1330" s="48" t="s">
        <v>11</v>
      </c>
      <c r="K1330" s="45"/>
      <c r="L1330" s="50">
        <v>20000</v>
      </c>
      <c r="M1330" s="50">
        <v>16300</v>
      </c>
      <c r="N1330" s="51">
        <f t="shared" ref="N1330:N1338" si="868">IFERROR(M1330/L1330,2)</f>
        <v>0.81499999999999995</v>
      </c>
      <c r="O1330" s="51" t="str">
        <f t="shared" ref="O1330:O1338" si="869">IF(N1330&gt;=120%, "120% equal &amp; above", IF(N1330&gt;=100%,"&gt;=100%- &lt;120%",IF(N1330&gt;=80%,"&gt;=80%-&lt;100%",IF(N1330&gt;=50%,"&gt;=50%-&lt;80%",IF(N1330&gt;=20%,"&gt;=20%-&lt;50%","&lt;20%")))))</f>
        <v>&gt;=80%-&lt;100%</v>
      </c>
      <c r="P1330" s="50">
        <f t="shared" ref="P1330:P1338" si="870">M1330/$B$3*$B$2</f>
        <v>17464.285714285714</v>
      </c>
      <c r="Q1330" s="51">
        <f t="shared" ref="Q1330:Q1338" si="871">IFERROR(P1330/L1330,2)</f>
        <v>0.87321428571428572</v>
      </c>
      <c r="R1330" s="52"/>
      <c r="S1330" s="53">
        <v>0</v>
      </c>
      <c r="T1330" s="54">
        <f t="shared" ref="T1330:T1338" si="872">IFERROR(S1330/R1330,2)</f>
        <v>2</v>
      </c>
      <c r="U1330" s="54" t="str">
        <f t="shared" ref="U1330:U1338" si="873">IF(T1330&gt;=120%, "120% equal &amp; above", IF(T1330&gt;=100%,"&gt;=100%- &lt;120%",IF(T1330&gt;=80%,"&gt;=80%-&lt;100%",IF(T1330&gt;=50%,"&gt;=50%-&lt;80%",IF(T1330&gt;=20%,"&gt;=20%-&lt;50%","&lt;20%")))))</f>
        <v>120% equal &amp; above</v>
      </c>
      <c r="V1330" s="53">
        <f t="shared" ref="V1330:V1338" si="874">S1330/$B$3*$B$2</f>
        <v>0</v>
      </c>
      <c r="W1330" s="54">
        <f t="shared" ref="W1330:W1338" si="875">IFERROR(V1330/R1330,2)</f>
        <v>2</v>
      </c>
    </row>
    <row r="1331" spans="1:23" x14ac:dyDescent="0.3">
      <c r="A1331" s="8" t="s">
        <v>571</v>
      </c>
      <c r="B1331" s="5" t="s">
        <v>572</v>
      </c>
      <c r="C1331" s="5" t="s">
        <v>2514</v>
      </c>
      <c r="D1331" s="5" t="s">
        <v>2515</v>
      </c>
      <c r="E1331" s="5" t="s">
        <v>574</v>
      </c>
      <c r="F1331" s="5" t="s">
        <v>311</v>
      </c>
      <c r="G1331" s="46" t="s">
        <v>1887</v>
      </c>
      <c r="H1331" s="8"/>
      <c r="I1331" s="47" t="s">
        <v>1872</v>
      </c>
      <c r="J1331" s="48" t="s">
        <v>11</v>
      </c>
      <c r="K1331" s="45"/>
      <c r="L1331" s="50">
        <v>20000</v>
      </c>
      <c r="M1331" s="50">
        <v>15440</v>
      </c>
      <c r="N1331" s="51">
        <f t="shared" si="868"/>
        <v>0.77200000000000002</v>
      </c>
      <c r="O1331" s="51" t="str">
        <f t="shared" si="869"/>
        <v>&gt;=50%-&lt;80%</v>
      </c>
      <c r="P1331" s="50">
        <f t="shared" si="870"/>
        <v>16542.857142857145</v>
      </c>
      <c r="Q1331" s="51">
        <f t="shared" si="871"/>
        <v>0.82714285714285729</v>
      </c>
      <c r="R1331" s="52"/>
      <c r="S1331" s="53">
        <v>0</v>
      </c>
      <c r="T1331" s="54">
        <f t="shared" si="872"/>
        <v>2</v>
      </c>
      <c r="U1331" s="54" t="str">
        <f t="shared" si="873"/>
        <v>120% equal &amp; above</v>
      </c>
      <c r="V1331" s="53">
        <f t="shared" si="874"/>
        <v>0</v>
      </c>
      <c r="W1331" s="54">
        <f t="shared" si="875"/>
        <v>2</v>
      </c>
    </row>
    <row r="1332" spans="1:23" x14ac:dyDescent="0.3">
      <c r="A1332" s="8" t="s">
        <v>571</v>
      </c>
      <c r="B1332" s="5" t="s">
        <v>572</v>
      </c>
      <c r="C1332" s="5" t="s">
        <v>2352</v>
      </c>
      <c r="D1332" s="5" t="s">
        <v>2353</v>
      </c>
      <c r="E1332" s="5" t="s">
        <v>574</v>
      </c>
      <c r="F1332" s="5" t="s">
        <v>311</v>
      </c>
      <c r="G1332" s="46" t="s">
        <v>1883</v>
      </c>
      <c r="H1332" s="8"/>
      <c r="I1332" s="47" t="s">
        <v>1872</v>
      </c>
      <c r="J1332" s="48" t="s">
        <v>11</v>
      </c>
      <c r="K1332" s="45"/>
      <c r="L1332" s="50">
        <v>20000</v>
      </c>
      <c r="M1332" s="50">
        <v>16940</v>
      </c>
      <c r="N1332" s="51">
        <f t="shared" si="868"/>
        <v>0.84699999999999998</v>
      </c>
      <c r="O1332" s="51" t="str">
        <f t="shared" si="869"/>
        <v>&gt;=80%-&lt;100%</v>
      </c>
      <c r="P1332" s="50">
        <f t="shared" si="870"/>
        <v>18150</v>
      </c>
      <c r="Q1332" s="51">
        <f t="shared" si="871"/>
        <v>0.90749999999999997</v>
      </c>
      <c r="R1332" s="52"/>
      <c r="S1332" s="53">
        <v>0</v>
      </c>
      <c r="T1332" s="54">
        <f t="shared" si="872"/>
        <v>2</v>
      </c>
      <c r="U1332" s="54" t="str">
        <f t="shared" si="873"/>
        <v>120% equal &amp; above</v>
      </c>
      <c r="V1332" s="53">
        <f t="shared" si="874"/>
        <v>0</v>
      </c>
      <c r="W1332" s="54">
        <f t="shared" si="875"/>
        <v>2</v>
      </c>
    </row>
    <row r="1333" spans="1:23" x14ac:dyDescent="0.3">
      <c r="A1333" s="8" t="s">
        <v>770</v>
      </c>
      <c r="B1333" s="5" t="s">
        <v>771</v>
      </c>
      <c r="C1333" s="5" t="s">
        <v>2225</v>
      </c>
      <c r="D1333" s="5" t="s">
        <v>2226</v>
      </c>
      <c r="E1333" s="5" t="s">
        <v>574</v>
      </c>
      <c r="F1333" s="5" t="s">
        <v>311</v>
      </c>
      <c r="G1333" s="46" t="s">
        <v>1965</v>
      </c>
      <c r="H1333" s="8"/>
      <c r="I1333" s="47" t="s">
        <v>1872</v>
      </c>
      <c r="J1333" s="48" t="s">
        <v>11</v>
      </c>
      <c r="K1333" s="45"/>
      <c r="L1333" s="50">
        <v>20000</v>
      </c>
      <c r="M1333" s="50">
        <v>20080</v>
      </c>
      <c r="N1333" s="51">
        <f t="shared" si="868"/>
        <v>1.004</v>
      </c>
      <c r="O1333" s="51" t="str">
        <f t="shared" si="869"/>
        <v>&gt;=100%- &lt;120%</v>
      </c>
      <c r="P1333" s="50">
        <f t="shared" si="870"/>
        <v>21514.285714285714</v>
      </c>
      <c r="Q1333" s="51">
        <f t="shared" si="871"/>
        <v>1.0757142857142856</v>
      </c>
      <c r="R1333" s="52"/>
      <c r="S1333" s="53">
        <v>4050</v>
      </c>
      <c r="T1333" s="54">
        <f t="shared" si="872"/>
        <v>2</v>
      </c>
      <c r="U1333" s="54" t="str">
        <f t="shared" si="873"/>
        <v>120% equal &amp; above</v>
      </c>
      <c r="V1333" s="53">
        <f t="shared" si="874"/>
        <v>4339.2857142857138</v>
      </c>
      <c r="W1333" s="54">
        <f t="shared" si="875"/>
        <v>2</v>
      </c>
    </row>
    <row r="1334" spans="1:23" x14ac:dyDescent="0.3">
      <c r="A1334" s="8" t="s">
        <v>428</v>
      </c>
      <c r="B1334" s="5" t="s">
        <v>429</v>
      </c>
      <c r="C1334" s="5" t="s">
        <v>2711</v>
      </c>
      <c r="D1334" s="5" t="s">
        <v>907</v>
      </c>
      <c r="E1334" s="5" t="s">
        <v>310</v>
      </c>
      <c r="F1334" s="5" t="s">
        <v>311</v>
      </c>
      <c r="G1334" s="46" t="s">
        <v>1909</v>
      </c>
      <c r="H1334" s="8"/>
      <c r="I1334" s="47" t="s">
        <v>1872</v>
      </c>
      <c r="J1334" s="48" t="s">
        <v>11</v>
      </c>
      <c r="K1334" s="45"/>
      <c r="L1334" s="50">
        <v>20000</v>
      </c>
      <c r="M1334" s="50">
        <v>19660</v>
      </c>
      <c r="N1334" s="51">
        <f t="shared" si="868"/>
        <v>0.98299999999999998</v>
      </c>
      <c r="O1334" s="51" t="str">
        <f t="shared" si="869"/>
        <v>&gt;=80%-&lt;100%</v>
      </c>
      <c r="P1334" s="50">
        <f t="shared" si="870"/>
        <v>21064.285714285714</v>
      </c>
      <c r="Q1334" s="51">
        <f t="shared" si="871"/>
        <v>1.0532142857142857</v>
      </c>
      <c r="R1334" s="52"/>
      <c r="S1334" s="53">
        <v>7790</v>
      </c>
      <c r="T1334" s="54">
        <f t="shared" si="872"/>
        <v>2</v>
      </c>
      <c r="U1334" s="54" t="str">
        <f t="shared" si="873"/>
        <v>120% equal &amp; above</v>
      </c>
      <c r="V1334" s="53">
        <f t="shared" si="874"/>
        <v>8346.4285714285725</v>
      </c>
      <c r="W1334" s="54">
        <f t="shared" si="875"/>
        <v>2</v>
      </c>
    </row>
    <row r="1335" spans="1:23" x14ac:dyDescent="0.3">
      <c r="A1335" s="8" t="s">
        <v>428</v>
      </c>
      <c r="B1335" s="5" t="s">
        <v>429</v>
      </c>
      <c r="C1335" s="5" t="s">
        <v>2709</v>
      </c>
      <c r="D1335" s="5" t="s">
        <v>2710</v>
      </c>
      <c r="E1335" s="5" t="s">
        <v>310</v>
      </c>
      <c r="F1335" s="5" t="s">
        <v>311</v>
      </c>
      <c r="G1335" s="46" t="s">
        <v>1909</v>
      </c>
      <c r="H1335" s="8"/>
      <c r="I1335" s="47" t="s">
        <v>1872</v>
      </c>
      <c r="J1335" s="48" t="s">
        <v>11</v>
      </c>
      <c r="K1335" s="45"/>
      <c r="L1335" s="50">
        <v>20000</v>
      </c>
      <c r="M1335" s="50">
        <v>1070</v>
      </c>
      <c r="N1335" s="51">
        <f t="shared" si="868"/>
        <v>5.3499999999999999E-2</v>
      </c>
      <c r="O1335" s="51" t="str">
        <f t="shared" si="869"/>
        <v>&lt;20%</v>
      </c>
      <c r="P1335" s="50">
        <f t="shared" si="870"/>
        <v>1146.4285714285716</v>
      </c>
      <c r="Q1335" s="51">
        <f t="shared" si="871"/>
        <v>5.7321428571428579E-2</v>
      </c>
      <c r="R1335" s="52"/>
      <c r="S1335" s="53">
        <v>0</v>
      </c>
      <c r="T1335" s="54">
        <f t="shared" si="872"/>
        <v>2</v>
      </c>
      <c r="U1335" s="54" t="str">
        <f t="shared" si="873"/>
        <v>120% equal &amp; above</v>
      </c>
      <c r="V1335" s="53">
        <f t="shared" si="874"/>
        <v>0</v>
      </c>
      <c r="W1335" s="54">
        <f t="shared" si="875"/>
        <v>2</v>
      </c>
    </row>
    <row r="1336" spans="1:23" x14ac:dyDescent="0.3">
      <c r="A1336" s="8" t="s">
        <v>324</v>
      </c>
      <c r="B1336" s="5" t="s">
        <v>325</v>
      </c>
      <c r="C1336" s="5" t="s">
        <v>2608</v>
      </c>
      <c r="D1336" s="5" t="s">
        <v>2609</v>
      </c>
      <c r="E1336" s="5" t="s">
        <v>310</v>
      </c>
      <c r="F1336" s="5" t="s">
        <v>311</v>
      </c>
      <c r="G1336" s="46" t="s">
        <v>1898</v>
      </c>
      <c r="H1336" s="8"/>
      <c r="I1336" s="47" t="s">
        <v>1872</v>
      </c>
      <c r="J1336" s="48" t="s">
        <v>11</v>
      </c>
      <c r="K1336" s="45"/>
      <c r="L1336" s="50">
        <v>20000</v>
      </c>
      <c r="M1336" s="50">
        <v>22240</v>
      </c>
      <c r="N1336" s="51">
        <f t="shared" si="868"/>
        <v>1.1120000000000001</v>
      </c>
      <c r="O1336" s="51" t="str">
        <f t="shared" si="869"/>
        <v>&gt;=100%- &lt;120%</v>
      </c>
      <c r="P1336" s="50">
        <f t="shared" si="870"/>
        <v>23828.571428571431</v>
      </c>
      <c r="Q1336" s="51">
        <f t="shared" si="871"/>
        <v>1.1914285714285715</v>
      </c>
      <c r="R1336" s="52"/>
      <c r="S1336" s="53">
        <v>0</v>
      </c>
      <c r="T1336" s="54">
        <f t="shared" si="872"/>
        <v>2</v>
      </c>
      <c r="U1336" s="54" t="str">
        <f t="shared" si="873"/>
        <v>120% equal &amp; above</v>
      </c>
      <c r="V1336" s="53">
        <f t="shared" si="874"/>
        <v>0</v>
      </c>
      <c r="W1336" s="54">
        <f t="shared" si="875"/>
        <v>2</v>
      </c>
    </row>
    <row r="1337" spans="1:23" x14ac:dyDescent="0.3">
      <c r="A1337" s="8" t="s">
        <v>428</v>
      </c>
      <c r="B1337" s="5" t="s">
        <v>429</v>
      </c>
      <c r="C1337" s="5" t="s">
        <v>466</v>
      </c>
      <c r="D1337" s="5" t="s">
        <v>467</v>
      </c>
      <c r="E1337" s="5" t="s">
        <v>310</v>
      </c>
      <c r="F1337" s="5" t="s">
        <v>311</v>
      </c>
      <c r="G1337" s="46" t="s">
        <v>1909</v>
      </c>
      <c r="H1337" s="8"/>
      <c r="I1337" s="47" t="s">
        <v>1872</v>
      </c>
      <c r="J1337" s="48" t="s">
        <v>11</v>
      </c>
      <c r="K1337" s="45"/>
      <c r="L1337" s="50">
        <v>20000</v>
      </c>
      <c r="M1337" s="50">
        <v>9360</v>
      </c>
      <c r="N1337" s="51">
        <f t="shared" si="868"/>
        <v>0.46800000000000003</v>
      </c>
      <c r="O1337" s="51" t="str">
        <f t="shared" si="869"/>
        <v>&gt;=20%-&lt;50%</v>
      </c>
      <c r="P1337" s="50">
        <f t="shared" si="870"/>
        <v>10028.571428571428</v>
      </c>
      <c r="Q1337" s="51">
        <f t="shared" si="871"/>
        <v>0.50142857142857133</v>
      </c>
      <c r="R1337" s="52"/>
      <c r="S1337" s="53">
        <v>0</v>
      </c>
      <c r="T1337" s="54">
        <f t="shared" si="872"/>
        <v>2</v>
      </c>
      <c r="U1337" s="54" t="str">
        <f t="shared" si="873"/>
        <v>120% equal &amp; above</v>
      </c>
      <c r="V1337" s="53">
        <f t="shared" si="874"/>
        <v>0</v>
      </c>
      <c r="W1337" s="54">
        <f t="shared" si="875"/>
        <v>2</v>
      </c>
    </row>
    <row r="1338" spans="1:23" x14ac:dyDescent="0.3">
      <c r="A1338" s="8" t="s">
        <v>785</v>
      </c>
      <c r="B1338" s="5" t="s">
        <v>786</v>
      </c>
      <c r="C1338" s="5" t="s">
        <v>1761</v>
      </c>
      <c r="D1338" s="5" t="s">
        <v>97</v>
      </c>
      <c r="E1338" s="5" t="s">
        <v>789</v>
      </c>
      <c r="F1338" s="5" t="s">
        <v>311</v>
      </c>
      <c r="G1338" s="46" t="s">
        <v>1947</v>
      </c>
      <c r="H1338" s="8"/>
      <c r="I1338" s="47" t="s">
        <v>1872</v>
      </c>
      <c r="J1338" s="48" t="s">
        <v>11</v>
      </c>
      <c r="K1338" s="45"/>
      <c r="L1338" s="50">
        <v>20000</v>
      </c>
      <c r="M1338" s="50">
        <v>5660</v>
      </c>
      <c r="N1338" s="51">
        <f t="shared" si="868"/>
        <v>0.28299999999999997</v>
      </c>
      <c r="O1338" s="51" t="str">
        <f t="shared" si="869"/>
        <v>&gt;=20%-&lt;50%</v>
      </c>
      <c r="P1338" s="50">
        <f t="shared" si="870"/>
        <v>6064.2857142857138</v>
      </c>
      <c r="Q1338" s="51">
        <f t="shared" si="871"/>
        <v>0.30321428571428571</v>
      </c>
      <c r="R1338" s="52"/>
      <c r="S1338" s="53">
        <v>10035</v>
      </c>
      <c r="T1338" s="54">
        <f t="shared" si="872"/>
        <v>2</v>
      </c>
      <c r="U1338" s="54" t="str">
        <f t="shared" si="873"/>
        <v>120% equal &amp; above</v>
      </c>
      <c r="V1338" s="53">
        <f t="shared" si="874"/>
        <v>10751.785714285716</v>
      </c>
      <c r="W1338" s="54">
        <f t="shared" si="875"/>
        <v>2</v>
      </c>
    </row>
    <row r="1339" spans="1:23" x14ac:dyDescent="0.3">
      <c r="A1339" s="8" t="s">
        <v>307</v>
      </c>
      <c r="B1339" s="5" t="s">
        <v>308</v>
      </c>
      <c r="C1339" s="5" t="s">
        <v>2746</v>
      </c>
      <c r="D1339" s="5" t="s">
        <v>2303</v>
      </c>
      <c r="E1339" s="5" t="s">
        <v>310</v>
      </c>
      <c r="F1339" s="5" t="s">
        <v>311</v>
      </c>
      <c r="G1339" s="46" t="s">
        <v>1890</v>
      </c>
      <c r="H1339" s="8"/>
      <c r="I1339" s="47" t="s">
        <v>1872</v>
      </c>
      <c r="J1339" s="48" t="s">
        <v>11</v>
      </c>
      <c r="K1339" s="45"/>
      <c r="L1339" s="50">
        <v>19980</v>
      </c>
      <c r="M1339" s="50">
        <v>13320</v>
      </c>
      <c r="N1339" s="51">
        <f t="shared" ref="N1339:N1348" si="876">IFERROR(M1339/L1339,2)</f>
        <v>0.66666666666666663</v>
      </c>
      <c r="O1339" s="51" t="str">
        <f t="shared" ref="O1339:O1348" si="877">IF(N1339&gt;=120%, "120% equal &amp; above", IF(N1339&gt;=100%,"&gt;=100%- &lt;120%",IF(N1339&gt;=80%,"&gt;=80%-&lt;100%",IF(N1339&gt;=50%,"&gt;=50%-&lt;80%",IF(N1339&gt;=20%,"&gt;=20%-&lt;50%","&lt;20%")))))</f>
        <v>&gt;=50%-&lt;80%</v>
      </c>
      <c r="P1339" s="50">
        <f t="shared" ref="P1339:P1348" si="878">M1339/$B$3*$B$2</f>
        <v>14271.428571428572</v>
      </c>
      <c r="Q1339" s="51">
        <f t="shared" ref="Q1339:Q1348" si="879">IFERROR(P1339/L1339,2)</f>
        <v>0.7142857142857143</v>
      </c>
      <c r="R1339" s="52"/>
      <c r="S1339" s="53">
        <v>8300</v>
      </c>
      <c r="T1339" s="54">
        <f t="shared" ref="T1339:T1348" si="880">IFERROR(S1339/R1339,2)</f>
        <v>2</v>
      </c>
      <c r="U1339" s="54" t="str">
        <f t="shared" ref="U1339:U1348" si="881">IF(T1339&gt;=120%, "120% equal &amp; above", IF(T1339&gt;=100%,"&gt;=100%- &lt;120%",IF(T1339&gt;=80%,"&gt;=80%-&lt;100%",IF(T1339&gt;=50%,"&gt;=50%-&lt;80%",IF(T1339&gt;=20%,"&gt;=20%-&lt;50%","&lt;20%")))))</f>
        <v>120% equal &amp; above</v>
      </c>
      <c r="V1339" s="53">
        <f t="shared" ref="V1339:V1348" si="882">S1339/$B$3*$B$2</f>
        <v>8892.8571428571431</v>
      </c>
      <c r="W1339" s="54">
        <f t="shared" ref="W1339:W1348" si="883">IFERROR(V1339/R1339,2)</f>
        <v>2</v>
      </c>
    </row>
    <row r="1340" spans="1:23" x14ac:dyDescent="0.3">
      <c r="A1340" s="8" t="s">
        <v>701</v>
      </c>
      <c r="B1340" s="5" t="s">
        <v>300</v>
      </c>
      <c r="C1340" s="5" t="s">
        <v>745</v>
      </c>
      <c r="D1340" s="5" t="s">
        <v>746</v>
      </c>
      <c r="E1340" s="5" t="s">
        <v>473</v>
      </c>
      <c r="F1340" s="5" t="s">
        <v>311</v>
      </c>
      <c r="G1340" s="46" t="s">
        <v>2767</v>
      </c>
      <c r="H1340" s="8"/>
      <c r="I1340" s="47" t="s">
        <v>1872</v>
      </c>
      <c r="J1340" s="48" t="s">
        <v>11</v>
      </c>
      <c r="K1340" s="45"/>
      <c r="L1340" s="50">
        <v>19037.099999999999</v>
      </c>
      <c r="M1340" s="50">
        <v>5660</v>
      </c>
      <c r="N1340" s="51">
        <f t="shared" si="876"/>
        <v>0.29731419176240081</v>
      </c>
      <c r="O1340" s="51" t="str">
        <f t="shared" si="877"/>
        <v>&gt;=20%-&lt;50%</v>
      </c>
      <c r="P1340" s="50">
        <f t="shared" si="878"/>
        <v>6064.2857142857138</v>
      </c>
      <c r="Q1340" s="51">
        <f t="shared" si="879"/>
        <v>0.31855091974542943</v>
      </c>
      <c r="R1340" s="52"/>
      <c r="S1340" s="53">
        <v>0</v>
      </c>
      <c r="T1340" s="54">
        <f t="shared" si="880"/>
        <v>2</v>
      </c>
      <c r="U1340" s="54" t="str">
        <f t="shared" si="881"/>
        <v>120% equal &amp; above</v>
      </c>
      <c r="V1340" s="53">
        <f t="shared" si="882"/>
        <v>0</v>
      </c>
      <c r="W1340" s="54">
        <f t="shared" si="883"/>
        <v>2</v>
      </c>
    </row>
    <row r="1341" spans="1:23" x14ac:dyDescent="0.3">
      <c r="A1341" s="8" t="s">
        <v>770</v>
      </c>
      <c r="B1341" s="5" t="s">
        <v>771</v>
      </c>
      <c r="C1341" s="5" t="s">
        <v>2457</v>
      </c>
      <c r="D1341" s="5" t="s">
        <v>2458</v>
      </c>
      <c r="E1341" s="5" t="s">
        <v>574</v>
      </c>
      <c r="F1341" s="5" t="s">
        <v>311</v>
      </c>
      <c r="G1341" s="46" t="s">
        <v>1888</v>
      </c>
      <c r="H1341" s="8"/>
      <c r="I1341" s="47" t="s">
        <v>1872</v>
      </c>
      <c r="J1341" s="48" t="s">
        <v>11</v>
      </c>
      <c r="K1341" s="45"/>
      <c r="L1341" s="50">
        <v>18081</v>
      </c>
      <c r="M1341" s="50">
        <v>16410</v>
      </c>
      <c r="N1341" s="51">
        <f t="shared" si="876"/>
        <v>0.90758254521320725</v>
      </c>
      <c r="O1341" s="51" t="str">
        <f t="shared" si="877"/>
        <v>&gt;=80%-&lt;100%</v>
      </c>
      <c r="P1341" s="50">
        <f t="shared" si="878"/>
        <v>17582.142857142855</v>
      </c>
      <c r="Q1341" s="51">
        <f t="shared" si="879"/>
        <v>0.9724098698712933</v>
      </c>
      <c r="R1341" s="52"/>
      <c r="S1341" s="53">
        <v>0</v>
      </c>
      <c r="T1341" s="54">
        <f t="shared" si="880"/>
        <v>2</v>
      </c>
      <c r="U1341" s="54" t="str">
        <f t="shared" si="881"/>
        <v>120% equal &amp; above</v>
      </c>
      <c r="V1341" s="53">
        <f t="shared" si="882"/>
        <v>0</v>
      </c>
      <c r="W1341" s="54">
        <f t="shared" si="883"/>
        <v>2</v>
      </c>
    </row>
    <row r="1342" spans="1:23" x14ac:dyDescent="0.3">
      <c r="A1342" s="8" t="s">
        <v>776</v>
      </c>
      <c r="B1342" s="5" t="s">
        <v>777</v>
      </c>
      <c r="C1342" s="5" t="s">
        <v>2468</v>
      </c>
      <c r="D1342" s="5" t="s">
        <v>2469</v>
      </c>
      <c r="E1342" s="5" t="s">
        <v>574</v>
      </c>
      <c r="F1342" s="5" t="s">
        <v>311</v>
      </c>
      <c r="G1342" s="46" t="s">
        <v>1943</v>
      </c>
      <c r="H1342" s="8"/>
      <c r="I1342" s="47" t="s">
        <v>1872</v>
      </c>
      <c r="J1342" s="48" t="s">
        <v>11</v>
      </c>
      <c r="K1342" s="45"/>
      <c r="L1342" s="50">
        <v>18000</v>
      </c>
      <c r="M1342" s="50">
        <v>2440</v>
      </c>
      <c r="N1342" s="51">
        <f t="shared" si="876"/>
        <v>0.13555555555555557</v>
      </c>
      <c r="O1342" s="51" t="str">
        <f t="shared" si="877"/>
        <v>&lt;20%</v>
      </c>
      <c r="P1342" s="50">
        <f t="shared" si="878"/>
        <v>2614.2857142857142</v>
      </c>
      <c r="Q1342" s="51">
        <f t="shared" si="879"/>
        <v>0.14523809523809522</v>
      </c>
      <c r="R1342" s="52"/>
      <c r="S1342" s="53">
        <v>0</v>
      </c>
      <c r="T1342" s="54">
        <f t="shared" si="880"/>
        <v>2</v>
      </c>
      <c r="U1342" s="54" t="str">
        <f t="shared" si="881"/>
        <v>120% equal &amp; above</v>
      </c>
      <c r="V1342" s="53">
        <f t="shared" si="882"/>
        <v>0</v>
      </c>
      <c r="W1342" s="54">
        <f t="shared" si="883"/>
        <v>2</v>
      </c>
    </row>
    <row r="1343" spans="1:23" x14ac:dyDescent="0.3">
      <c r="A1343" s="8" t="s">
        <v>415</v>
      </c>
      <c r="B1343" s="5" t="s">
        <v>416</v>
      </c>
      <c r="C1343" s="5" t="s">
        <v>2022</v>
      </c>
      <c r="D1343" s="5" t="s">
        <v>2023</v>
      </c>
      <c r="E1343" s="5" t="s">
        <v>310</v>
      </c>
      <c r="F1343" s="5" t="s">
        <v>311</v>
      </c>
      <c r="G1343" s="46" t="s">
        <v>1905</v>
      </c>
      <c r="H1343" s="8"/>
      <c r="I1343" s="47" t="s">
        <v>1872</v>
      </c>
      <c r="J1343" s="48" t="s">
        <v>11</v>
      </c>
      <c r="K1343" s="45"/>
      <c r="L1343" s="50">
        <v>18000</v>
      </c>
      <c r="M1343" s="50">
        <v>3665</v>
      </c>
      <c r="N1343" s="51">
        <f t="shared" si="876"/>
        <v>0.2036111111111111</v>
      </c>
      <c r="O1343" s="51" t="str">
        <f t="shared" si="877"/>
        <v>&gt;=20%-&lt;50%</v>
      </c>
      <c r="P1343" s="50">
        <f t="shared" si="878"/>
        <v>3926.7857142857142</v>
      </c>
      <c r="Q1343" s="51">
        <f t="shared" si="879"/>
        <v>0.21815476190476191</v>
      </c>
      <c r="R1343" s="52"/>
      <c r="S1343" s="53">
        <v>0</v>
      </c>
      <c r="T1343" s="54">
        <f t="shared" si="880"/>
        <v>2</v>
      </c>
      <c r="U1343" s="54" t="str">
        <f t="shared" si="881"/>
        <v>120% equal &amp; above</v>
      </c>
      <c r="V1343" s="53">
        <f t="shared" si="882"/>
        <v>0</v>
      </c>
      <c r="W1343" s="54">
        <f t="shared" si="883"/>
        <v>2</v>
      </c>
    </row>
    <row r="1344" spans="1:23" x14ac:dyDescent="0.3">
      <c r="A1344" s="8" t="s">
        <v>776</v>
      </c>
      <c r="B1344" s="5" t="s">
        <v>777</v>
      </c>
      <c r="C1344" s="5" t="s">
        <v>2497</v>
      </c>
      <c r="D1344" s="5" t="s">
        <v>2498</v>
      </c>
      <c r="E1344" s="5" t="s">
        <v>574</v>
      </c>
      <c r="F1344" s="5" t="s">
        <v>311</v>
      </c>
      <c r="G1344" s="46" t="s">
        <v>1943</v>
      </c>
      <c r="H1344" s="8"/>
      <c r="I1344" s="47" t="s">
        <v>1872</v>
      </c>
      <c r="J1344" s="48" t="s">
        <v>11</v>
      </c>
      <c r="K1344" s="45"/>
      <c r="L1344" s="50">
        <v>18000</v>
      </c>
      <c r="M1344" s="50">
        <v>3980</v>
      </c>
      <c r="N1344" s="51">
        <f t="shared" si="876"/>
        <v>0.22111111111111112</v>
      </c>
      <c r="O1344" s="51" t="str">
        <f t="shared" si="877"/>
        <v>&gt;=20%-&lt;50%</v>
      </c>
      <c r="P1344" s="50">
        <f t="shared" si="878"/>
        <v>4264.2857142857138</v>
      </c>
      <c r="Q1344" s="51">
        <f t="shared" si="879"/>
        <v>0.23690476190476187</v>
      </c>
      <c r="R1344" s="52"/>
      <c r="S1344" s="53">
        <v>0</v>
      </c>
      <c r="T1344" s="54">
        <f t="shared" si="880"/>
        <v>2</v>
      </c>
      <c r="U1344" s="54" t="str">
        <f t="shared" si="881"/>
        <v>120% equal &amp; above</v>
      </c>
      <c r="V1344" s="53">
        <f t="shared" si="882"/>
        <v>0</v>
      </c>
      <c r="W1344" s="54">
        <f t="shared" si="883"/>
        <v>2</v>
      </c>
    </row>
    <row r="1345" spans="1:23" x14ac:dyDescent="0.3">
      <c r="A1345" s="8" t="s">
        <v>770</v>
      </c>
      <c r="B1345" s="5" t="s">
        <v>771</v>
      </c>
      <c r="C1345" s="5" t="s">
        <v>2349</v>
      </c>
      <c r="D1345" s="5" t="s">
        <v>96</v>
      </c>
      <c r="E1345" s="5" t="s">
        <v>574</v>
      </c>
      <c r="F1345" s="5" t="s">
        <v>311</v>
      </c>
      <c r="G1345" s="46" t="s">
        <v>1965</v>
      </c>
      <c r="H1345" s="8"/>
      <c r="I1345" s="47" t="s">
        <v>1872</v>
      </c>
      <c r="J1345" s="48" t="s">
        <v>11</v>
      </c>
      <c r="K1345" s="45"/>
      <c r="L1345" s="50">
        <v>18000</v>
      </c>
      <c r="M1345" s="50">
        <v>7850</v>
      </c>
      <c r="N1345" s="51">
        <f t="shared" si="876"/>
        <v>0.43611111111111112</v>
      </c>
      <c r="O1345" s="51" t="str">
        <f t="shared" si="877"/>
        <v>&gt;=20%-&lt;50%</v>
      </c>
      <c r="P1345" s="50">
        <f t="shared" si="878"/>
        <v>8410.7142857142844</v>
      </c>
      <c r="Q1345" s="51">
        <f t="shared" si="879"/>
        <v>0.46726190476190471</v>
      </c>
      <c r="R1345" s="52"/>
      <c r="S1345" s="53">
        <v>0</v>
      </c>
      <c r="T1345" s="54">
        <f t="shared" si="880"/>
        <v>2</v>
      </c>
      <c r="U1345" s="54" t="str">
        <f t="shared" si="881"/>
        <v>120% equal &amp; above</v>
      </c>
      <c r="V1345" s="53">
        <f t="shared" si="882"/>
        <v>0</v>
      </c>
      <c r="W1345" s="54">
        <f t="shared" si="883"/>
        <v>2</v>
      </c>
    </row>
    <row r="1346" spans="1:23" x14ac:dyDescent="0.3">
      <c r="A1346" s="8" t="s">
        <v>770</v>
      </c>
      <c r="B1346" s="5" t="s">
        <v>771</v>
      </c>
      <c r="C1346" s="5" t="s">
        <v>2477</v>
      </c>
      <c r="D1346" s="5" t="s">
        <v>63</v>
      </c>
      <c r="E1346" s="5" t="s">
        <v>574</v>
      </c>
      <c r="F1346" s="5" t="s">
        <v>311</v>
      </c>
      <c r="G1346" s="46" t="s">
        <v>1965</v>
      </c>
      <c r="H1346" s="8"/>
      <c r="I1346" s="47" t="s">
        <v>1872</v>
      </c>
      <c r="J1346" s="48" t="s">
        <v>11</v>
      </c>
      <c r="K1346" s="45"/>
      <c r="L1346" s="50">
        <v>18000</v>
      </c>
      <c r="M1346" s="50">
        <v>0</v>
      </c>
      <c r="N1346" s="51">
        <f t="shared" si="876"/>
        <v>0</v>
      </c>
      <c r="O1346" s="51" t="str">
        <f t="shared" si="877"/>
        <v>&lt;20%</v>
      </c>
      <c r="P1346" s="50">
        <f t="shared" si="878"/>
        <v>0</v>
      </c>
      <c r="Q1346" s="51">
        <f t="shared" si="879"/>
        <v>0</v>
      </c>
      <c r="R1346" s="52"/>
      <c r="S1346" s="53">
        <v>0</v>
      </c>
      <c r="T1346" s="54">
        <f t="shared" si="880"/>
        <v>2</v>
      </c>
      <c r="U1346" s="54" t="str">
        <f t="shared" si="881"/>
        <v>120% equal &amp; above</v>
      </c>
      <c r="V1346" s="53">
        <f t="shared" si="882"/>
        <v>0</v>
      </c>
      <c r="W1346" s="54">
        <f t="shared" si="883"/>
        <v>2</v>
      </c>
    </row>
    <row r="1347" spans="1:23" x14ac:dyDescent="0.3">
      <c r="A1347" s="8" t="s">
        <v>633</v>
      </c>
      <c r="B1347" s="5" t="s">
        <v>128</v>
      </c>
      <c r="C1347" s="5" t="s">
        <v>2550</v>
      </c>
      <c r="D1347" s="5" t="s">
        <v>218</v>
      </c>
      <c r="E1347" s="5" t="s">
        <v>589</v>
      </c>
      <c r="F1347" s="5" t="s">
        <v>311</v>
      </c>
      <c r="G1347" s="46" t="s">
        <v>1924</v>
      </c>
      <c r="H1347" s="8"/>
      <c r="I1347" s="47" t="s">
        <v>1872</v>
      </c>
      <c r="J1347" s="48" t="s">
        <v>11</v>
      </c>
      <c r="K1347" s="45"/>
      <c r="L1347" s="50">
        <v>17566.02</v>
      </c>
      <c r="M1347" s="50">
        <v>10180</v>
      </c>
      <c r="N1347" s="51">
        <f t="shared" si="876"/>
        <v>0.57952797503361597</v>
      </c>
      <c r="O1347" s="51" t="str">
        <f t="shared" si="877"/>
        <v>&gt;=50%-&lt;80%</v>
      </c>
      <c r="P1347" s="50">
        <f t="shared" si="878"/>
        <v>10907.142857142857</v>
      </c>
      <c r="Q1347" s="51">
        <f t="shared" si="879"/>
        <v>0.62092283039315999</v>
      </c>
      <c r="R1347" s="52"/>
      <c r="S1347" s="53">
        <v>0</v>
      </c>
      <c r="T1347" s="54">
        <f t="shared" si="880"/>
        <v>2</v>
      </c>
      <c r="U1347" s="54" t="str">
        <f t="shared" si="881"/>
        <v>120% equal &amp; above</v>
      </c>
      <c r="V1347" s="53">
        <f t="shared" si="882"/>
        <v>0</v>
      </c>
      <c r="W1347" s="54">
        <f t="shared" si="883"/>
        <v>2</v>
      </c>
    </row>
    <row r="1348" spans="1:23" x14ac:dyDescent="0.3">
      <c r="A1348" s="8" t="s">
        <v>469</v>
      </c>
      <c r="B1348" s="5" t="s">
        <v>470</v>
      </c>
      <c r="C1348" s="5" t="s">
        <v>1422</v>
      </c>
      <c r="D1348" s="5" t="s">
        <v>1423</v>
      </c>
      <c r="E1348" s="5" t="s">
        <v>473</v>
      </c>
      <c r="F1348" s="5" t="s">
        <v>311</v>
      </c>
      <c r="G1348" s="46" t="s">
        <v>1915</v>
      </c>
      <c r="H1348" s="8"/>
      <c r="I1348" s="47" t="s">
        <v>1872</v>
      </c>
      <c r="J1348" s="48" t="s">
        <v>11</v>
      </c>
      <c r="K1348" s="45"/>
      <c r="L1348" s="50">
        <v>17532.21</v>
      </c>
      <c r="M1348" s="50">
        <v>25020</v>
      </c>
      <c r="N1348" s="51">
        <f t="shared" si="876"/>
        <v>1.4270876289982839</v>
      </c>
      <c r="O1348" s="51" t="str">
        <f t="shared" si="877"/>
        <v>120% equal &amp; above</v>
      </c>
      <c r="P1348" s="50">
        <f t="shared" si="878"/>
        <v>26807.142857142855</v>
      </c>
      <c r="Q1348" s="51">
        <f t="shared" si="879"/>
        <v>1.5290224596410182</v>
      </c>
      <c r="R1348" s="52"/>
      <c r="S1348" s="53">
        <v>0</v>
      </c>
      <c r="T1348" s="54">
        <f t="shared" si="880"/>
        <v>2</v>
      </c>
      <c r="U1348" s="54" t="str">
        <f t="shared" si="881"/>
        <v>120% equal &amp; above</v>
      </c>
      <c r="V1348" s="53">
        <f t="shared" si="882"/>
        <v>0</v>
      </c>
      <c r="W1348" s="54">
        <f t="shared" si="883"/>
        <v>2</v>
      </c>
    </row>
    <row r="1349" spans="1:23" x14ac:dyDescent="0.3">
      <c r="A1349" s="8" t="s">
        <v>469</v>
      </c>
      <c r="B1349" s="5" t="s">
        <v>470</v>
      </c>
      <c r="C1349" s="5" t="s">
        <v>1419</v>
      </c>
      <c r="D1349" s="5" t="s">
        <v>74</v>
      </c>
      <c r="E1349" s="5" t="s">
        <v>473</v>
      </c>
      <c r="F1349" s="5" t="s">
        <v>311</v>
      </c>
      <c r="G1349" s="46" t="s">
        <v>1913</v>
      </c>
      <c r="H1349" s="8"/>
      <c r="I1349" s="47" t="s">
        <v>1872</v>
      </c>
      <c r="J1349" s="48" t="s">
        <v>11</v>
      </c>
      <c r="K1349" s="45"/>
      <c r="L1349" s="50">
        <v>17344.53</v>
      </c>
      <c r="M1349" s="50">
        <v>5510</v>
      </c>
      <c r="N1349" s="51">
        <f t="shared" ref="N1349:N1357" si="884">IFERROR(M1349/L1349,2)</f>
        <v>0.31767940670632183</v>
      </c>
      <c r="O1349" s="51" t="str">
        <f t="shared" ref="O1349:O1357" si="885">IF(N1349&gt;=120%, "120% equal &amp; above", IF(N1349&gt;=100%,"&gt;=100%- &lt;120%",IF(N1349&gt;=80%,"&gt;=80%-&lt;100%",IF(N1349&gt;=50%,"&gt;=50%-&lt;80%",IF(N1349&gt;=20%,"&gt;=20%-&lt;50%","&lt;20%")))))</f>
        <v>&gt;=20%-&lt;50%</v>
      </c>
      <c r="P1349" s="50">
        <f t="shared" ref="P1349:P1357" si="886">M1349/$B$3*$B$2</f>
        <v>5903.5714285714284</v>
      </c>
      <c r="Q1349" s="51">
        <f t="shared" ref="Q1349:Q1357" si="887">IFERROR(P1349/L1349,2)</f>
        <v>0.34037079289963051</v>
      </c>
      <c r="R1349" s="52"/>
      <c r="S1349" s="53">
        <v>0</v>
      </c>
      <c r="T1349" s="54">
        <f t="shared" ref="T1349:T1357" si="888">IFERROR(S1349/R1349,2)</f>
        <v>2</v>
      </c>
      <c r="U1349" s="54" t="str">
        <f t="shared" ref="U1349:U1357" si="889">IF(T1349&gt;=120%, "120% equal &amp; above", IF(T1349&gt;=100%,"&gt;=100%- &lt;120%",IF(T1349&gt;=80%,"&gt;=80%-&lt;100%",IF(T1349&gt;=50%,"&gt;=50%-&lt;80%",IF(T1349&gt;=20%,"&gt;=20%-&lt;50%","&lt;20%")))))</f>
        <v>120% equal &amp; above</v>
      </c>
      <c r="V1349" s="53">
        <f t="shared" ref="V1349:V1357" si="890">S1349/$B$3*$B$2</f>
        <v>0</v>
      </c>
      <c r="W1349" s="54">
        <f t="shared" ref="W1349:W1357" si="891">IFERROR(V1349/R1349,2)</f>
        <v>2</v>
      </c>
    </row>
    <row r="1350" spans="1:23" x14ac:dyDescent="0.3">
      <c r="A1350" s="8" t="s">
        <v>469</v>
      </c>
      <c r="B1350" s="5" t="s">
        <v>470</v>
      </c>
      <c r="C1350" s="5" t="s">
        <v>1400</v>
      </c>
      <c r="D1350" s="5" t="s">
        <v>1401</v>
      </c>
      <c r="E1350" s="5" t="s">
        <v>473</v>
      </c>
      <c r="F1350" s="5" t="s">
        <v>311</v>
      </c>
      <c r="G1350" s="46" t="s">
        <v>1912</v>
      </c>
      <c r="H1350" s="8"/>
      <c r="I1350" s="47" t="s">
        <v>1872</v>
      </c>
      <c r="J1350" s="48" t="s">
        <v>11</v>
      </c>
      <c r="K1350" s="45"/>
      <c r="L1350" s="50">
        <v>17267.25</v>
      </c>
      <c r="M1350" s="50">
        <v>3400</v>
      </c>
      <c r="N1350" s="51">
        <f t="shared" si="884"/>
        <v>0.19690454473063168</v>
      </c>
      <c r="O1350" s="51" t="str">
        <f t="shared" si="885"/>
        <v>&lt;20%</v>
      </c>
      <c r="P1350" s="50">
        <f t="shared" si="886"/>
        <v>3642.8571428571431</v>
      </c>
      <c r="Q1350" s="51">
        <f t="shared" si="887"/>
        <v>0.21096915506853398</v>
      </c>
      <c r="R1350" s="52"/>
      <c r="S1350" s="53">
        <v>0</v>
      </c>
      <c r="T1350" s="54">
        <f t="shared" si="888"/>
        <v>2</v>
      </c>
      <c r="U1350" s="54" t="str">
        <f t="shared" si="889"/>
        <v>120% equal &amp; above</v>
      </c>
      <c r="V1350" s="53">
        <f t="shared" si="890"/>
        <v>0</v>
      </c>
      <c r="W1350" s="54">
        <f t="shared" si="891"/>
        <v>2</v>
      </c>
    </row>
    <row r="1351" spans="1:23" x14ac:dyDescent="0.3">
      <c r="A1351" s="8" t="s">
        <v>776</v>
      </c>
      <c r="B1351" s="5" t="s">
        <v>777</v>
      </c>
      <c r="C1351" s="5" t="s">
        <v>2388</v>
      </c>
      <c r="D1351" s="5" t="s">
        <v>2389</v>
      </c>
      <c r="E1351" s="5" t="s">
        <v>574</v>
      </c>
      <c r="F1351" s="5" t="s">
        <v>311</v>
      </c>
      <c r="G1351" s="46" t="s">
        <v>1943</v>
      </c>
      <c r="H1351" s="8"/>
      <c r="I1351" s="47" t="s">
        <v>1872</v>
      </c>
      <c r="J1351" s="48" t="s">
        <v>11</v>
      </c>
      <c r="K1351" s="45"/>
      <c r="L1351" s="50">
        <v>17000</v>
      </c>
      <c r="M1351" s="50">
        <v>30180</v>
      </c>
      <c r="N1351" s="51">
        <f t="shared" si="884"/>
        <v>1.7752941176470589</v>
      </c>
      <c r="O1351" s="51" t="str">
        <f t="shared" si="885"/>
        <v>120% equal &amp; above</v>
      </c>
      <c r="P1351" s="50">
        <f t="shared" si="886"/>
        <v>32335.714285714286</v>
      </c>
      <c r="Q1351" s="51">
        <f t="shared" si="887"/>
        <v>1.9021008403361346</v>
      </c>
      <c r="R1351" s="52"/>
      <c r="S1351" s="53">
        <v>0</v>
      </c>
      <c r="T1351" s="54">
        <f t="shared" si="888"/>
        <v>2</v>
      </c>
      <c r="U1351" s="54" t="str">
        <f t="shared" si="889"/>
        <v>120% equal &amp; above</v>
      </c>
      <c r="V1351" s="53">
        <f t="shared" si="890"/>
        <v>0</v>
      </c>
      <c r="W1351" s="54">
        <f t="shared" si="891"/>
        <v>2</v>
      </c>
    </row>
    <row r="1352" spans="1:23" x14ac:dyDescent="0.3">
      <c r="A1352" s="8" t="s">
        <v>770</v>
      </c>
      <c r="B1352" s="5" t="s">
        <v>771</v>
      </c>
      <c r="C1352" s="5" t="s">
        <v>2401</v>
      </c>
      <c r="D1352" s="5" t="s">
        <v>2402</v>
      </c>
      <c r="E1352" s="5" t="s">
        <v>574</v>
      </c>
      <c r="F1352" s="5" t="s">
        <v>311</v>
      </c>
      <c r="G1352" s="46" t="s">
        <v>1960</v>
      </c>
      <c r="H1352" s="8"/>
      <c r="I1352" s="47" t="s">
        <v>1872</v>
      </c>
      <c r="J1352" s="48" t="s">
        <v>11</v>
      </c>
      <c r="K1352" s="45"/>
      <c r="L1352" s="50">
        <v>17000</v>
      </c>
      <c r="M1352" s="50">
        <v>9900</v>
      </c>
      <c r="N1352" s="51">
        <f t="shared" si="884"/>
        <v>0.58235294117647063</v>
      </c>
      <c r="O1352" s="51" t="str">
        <f t="shared" si="885"/>
        <v>&gt;=50%-&lt;80%</v>
      </c>
      <c r="P1352" s="50">
        <f t="shared" si="886"/>
        <v>10607.142857142857</v>
      </c>
      <c r="Q1352" s="51">
        <f t="shared" si="887"/>
        <v>0.62394957983193278</v>
      </c>
      <c r="R1352" s="52"/>
      <c r="S1352" s="53">
        <v>0</v>
      </c>
      <c r="T1352" s="54">
        <f t="shared" si="888"/>
        <v>2</v>
      </c>
      <c r="U1352" s="54" t="str">
        <f t="shared" si="889"/>
        <v>120% equal &amp; above</v>
      </c>
      <c r="V1352" s="53">
        <f t="shared" si="890"/>
        <v>0</v>
      </c>
      <c r="W1352" s="54">
        <f t="shared" si="891"/>
        <v>2</v>
      </c>
    </row>
    <row r="1353" spans="1:23" x14ac:dyDescent="0.3">
      <c r="A1353" s="8" t="s">
        <v>633</v>
      </c>
      <c r="B1353" s="5" t="s">
        <v>128</v>
      </c>
      <c r="C1353" s="5" t="s">
        <v>2222</v>
      </c>
      <c r="D1353" s="5" t="s">
        <v>2223</v>
      </c>
      <c r="E1353" s="5" t="s">
        <v>589</v>
      </c>
      <c r="F1353" s="5" t="s">
        <v>311</v>
      </c>
      <c r="G1353" s="46" t="s">
        <v>1924</v>
      </c>
      <c r="H1353" s="8"/>
      <c r="I1353" s="47" t="s">
        <v>1872</v>
      </c>
      <c r="J1353" s="48" t="s">
        <v>11</v>
      </c>
      <c r="K1353" s="45"/>
      <c r="L1353" s="50">
        <v>16611.75</v>
      </c>
      <c r="M1353" s="50">
        <v>21030</v>
      </c>
      <c r="N1353" s="51">
        <f t="shared" si="884"/>
        <v>1.265971375682875</v>
      </c>
      <c r="O1353" s="51" t="str">
        <f t="shared" si="885"/>
        <v>120% equal &amp; above</v>
      </c>
      <c r="P1353" s="50">
        <f t="shared" si="886"/>
        <v>22532.142857142855</v>
      </c>
      <c r="Q1353" s="51">
        <f t="shared" si="887"/>
        <v>1.356397902517366</v>
      </c>
      <c r="R1353" s="52"/>
      <c r="S1353" s="53">
        <v>21560</v>
      </c>
      <c r="T1353" s="54">
        <f t="shared" si="888"/>
        <v>2</v>
      </c>
      <c r="U1353" s="54" t="str">
        <f t="shared" si="889"/>
        <v>120% equal &amp; above</v>
      </c>
      <c r="V1353" s="53">
        <f t="shared" si="890"/>
        <v>23100</v>
      </c>
      <c r="W1353" s="54">
        <f t="shared" si="891"/>
        <v>2</v>
      </c>
    </row>
    <row r="1354" spans="1:23" x14ac:dyDescent="0.3">
      <c r="A1354" s="8" t="s">
        <v>776</v>
      </c>
      <c r="B1354" s="5" t="s">
        <v>777</v>
      </c>
      <c r="C1354" s="5" t="s">
        <v>2412</v>
      </c>
      <c r="D1354" s="5" t="s">
        <v>2413</v>
      </c>
      <c r="E1354" s="5" t="s">
        <v>574</v>
      </c>
      <c r="F1354" s="5" t="s">
        <v>311</v>
      </c>
      <c r="G1354" s="46" t="s">
        <v>1943</v>
      </c>
      <c r="H1354" s="8"/>
      <c r="I1354" s="47" t="s">
        <v>1872</v>
      </c>
      <c r="J1354" s="48" t="s">
        <v>11</v>
      </c>
      <c r="K1354" s="45"/>
      <c r="L1354" s="50">
        <v>16000</v>
      </c>
      <c r="M1354" s="50">
        <v>11125</v>
      </c>
      <c r="N1354" s="51">
        <f t="shared" si="884"/>
        <v>0.6953125</v>
      </c>
      <c r="O1354" s="51" t="str">
        <f t="shared" si="885"/>
        <v>&gt;=50%-&lt;80%</v>
      </c>
      <c r="P1354" s="50">
        <f t="shared" si="886"/>
        <v>11919.642857142857</v>
      </c>
      <c r="Q1354" s="51">
        <f t="shared" si="887"/>
        <v>0.7449776785714286</v>
      </c>
      <c r="R1354" s="52"/>
      <c r="S1354" s="53">
        <v>11840</v>
      </c>
      <c r="T1354" s="54">
        <f t="shared" si="888"/>
        <v>2</v>
      </c>
      <c r="U1354" s="54" t="str">
        <f t="shared" si="889"/>
        <v>120% equal &amp; above</v>
      </c>
      <c r="V1354" s="53">
        <f t="shared" si="890"/>
        <v>12685.714285714284</v>
      </c>
      <c r="W1354" s="54">
        <f t="shared" si="891"/>
        <v>2</v>
      </c>
    </row>
    <row r="1355" spans="1:23" x14ac:dyDescent="0.3">
      <c r="A1355" s="8" t="s">
        <v>776</v>
      </c>
      <c r="B1355" s="5" t="s">
        <v>777</v>
      </c>
      <c r="C1355" s="5" t="s">
        <v>2589</v>
      </c>
      <c r="D1355" s="5" t="s">
        <v>61</v>
      </c>
      <c r="E1355" s="5" t="s">
        <v>574</v>
      </c>
      <c r="F1355" s="5" t="s">
        <v>311</v>
      </c>
      <c r="G1355" s="46" t="s">
        <v>1961</v>
      </c>
      <c r="H1355" s="8"/>
      <c r="I1355" s="47" t="s">
        <v>1872</v>
      </c>
      <c r="J1355" s="48" t="s">
        <v>11</v>
      </c>
      <c r="K1355" s="45"/>
      <c r="L1355" s="50">
        <v>15939.689999999999</v>
      </c>
      <c r="M1355" s="50">
        <v>15780</v>
      </c>
      <c r="N1355" s="51">
        <f t="shared" si="884"/>
        <v>0.98998161193850076</v>
      </c>
      <c r="O1355" s="51" t="str">
        <f t="shared" si="885"/>
        <v>&gt;=80%-&lt;100%</v>
      </c>
      <c r="P1355" s="50">
        <f t="shared" si="886"/>
        <v>16907.142857142855</v>
      </c>
      <c r="Q1355" s="51">
        <f t="shared" si="887"/>
        <v>1.0606945842198221</v>
      </c>
      <c r="R1355" s="52"/>
      <c r="S1355" s="53">
        <v>0</v>
      </c>
      <c r="T1355" s="54">
        <f t="shared" si="888"/>
        <v>2</v>
      </c>
      <c r="U1355" s="54" t="str">
        <f t="shared" si="889"/>
        <v>120% equal &amp; above</v>
      </c>
      <c r="V1355" s="53">
        <f t="shared" si="890"/>
        <v>0</v>
      </c>
      <c r="W1355" s="54">
        <f t="shared" si="891"/>
        <v>2</v>
      </c>
    </row>
    <row r="1356" spans="1:23" x14ac:dyDescent="0.3">
      <c r="A1356" s="8" t="s">
        <v>469</v>
      </c>
      <c r="B1356" s="5" t="s">
        <v>470</v>
      </c>
      <c r="C1356" s="5" t="s">
        <v>1398</v>
      </c>
      <c r="D1356" s="5" t="s">
        <v>1399</v>
      </c>
      <c r="E1356" s="5" t="s">
        <v>473</v>
      </c>
      <c r="F1356" s="5" t="s">
        <v>311</v>
      </c>
      <c r="G1356" s="46" t="s">
        <v>1912</v>
      </c>
      <c r="H1356" s="8"/>
      <c r="I1356" s="47" t="s">
        <v>1872</v>
      </c>
      <c r="J1356" s="48" t="s">
        <v>11</v>
      </c>
      <c r="K1356" s="45"/>
      <c r="L1356" s="50">
        <v>15712.679999999998</v>
      </c>
      <c r="M1356" s="50">
        <v>23420</v>
      </c>
      <c r="N1356" s="51">
        <f t="shared" si="884"/>
        <v>1.4905159399924139</v>
      </c>
      <c r="O1356" s="51" t="str">
        <f t="shared" si="885"/>
        <v>120% equal &amp; above</v>
      </c>
      <c r="P1356" s="50">
        <f t="shared" si="886"/>
        <v>25092.857142857145</v>
      </c>
      <c r="Q1356" s="51">
        <f t="shared" si="887"/>
        <v>1.5969813642775865</v>
      </c>
      <c r="R1356" s="52"/>
      <c r="S1356" s="53">
        <v>9300</v>
      </c>
      <c r="T1356" s="54">
        <f t="shared" si="888"/>
        <v>2</v>
      </c>
      <c r="U1356" s="54" t="str">
        <f t="shared" si="889"/>
        <v>120% equal &amp; above</v>
      </c>
      <c r="V1356" s="53">
        <f t="shared" si="890"/>
        <v>9964.2857142857156</v>
      </c>
      <c r="W1356" s="54">
        <f t="shared" si="891"/>
        <v>2</v>
      </c>
    </row>
    <row r="1357" spans="1:23" x14ac:dyDescent="0.3">
      <c r="A1357" s="8" t="s">
        <v>633</v>
      </c>
      <c r="B1357" s="5" t="s">
        <v>128</v>
      </c>
      <c r="C1357" s="5" t="s">
        <v>1131</v>
      </c>
      <c r="D1357" s="5" t="s">
        <v>819</v>
      </c>
      <c r="E1357" s="5" t="s">
        <v>589</v>
      </c>
      <c r="F1357" s="5" t="s">
        <v>311</v>
      </c>
      <c r="G1357" s="46" t="s">
        <v>1925</v>
      </c>
      <c r="H1357" s="8"/>
      <c r="I1357" s="47" t="s">
        <v>1872</v>
      </c>
      <c r="J1357" s="48" t="s">
        <v>11</v>
      </c>
      <c r="K1357" s="45"/>
      <c r="L1357" s="50">
        <v>15272.46</v>
      </c>
      <c r="M1357" s="50">
        <v>1960</v>
      </c>
      <c r="N1357" s="51">
        <f t="shared" si="884"/>
        <v>0.12833557920596944</v>
      </c>
      <c r="O1357" s="51" t="str">
        <f t="shared" si="885"/>
        <v>&lt;20%</v>
      </c>
      <c r="P1357" s="50">
        <f t="shared" si="886"/>
        <v>2100</v>
      </c>
      <c r="Q1357" s="51">
        <f t="shared" si="887"/>
        <v>0.13750240629211011</v>
      </c>
      <c r="R1357" s="52"/>
      <c r="S1357" s="53">
        <v>0</v>
      </c>
      <c r="T1357" s="54">
        <f t="shared" si="888"/>
        <v>2</v>
      </c>
      <c r="U1357" s="54" t="str">
        <f t="shared" si="889"/>
        <v>120% equal &amp; above</v>
      </c>
      <c r="V1357" s="53">
        <f t="shared" si="890"/>
        <v>0</v>
      </c>
      <c r="W1357" s="54">
        <f t="shared" si="891"/>
        <v>2</v>
      </c>
    </row>
    <row r="1358" spans="1:23" x14ac:dyDescent="0.3">
      <c r="A1358" s="8" t="s">
        <v>415</v>
      </c>
      <c r="B1358" s="5" t="s">
        <v>416</v>
      </c>
      <c r="C1358" s="5" t="s">
        <v>2024</v>
      </c>
      <c r="D1358" s="5" t="s">
        <v>2025</v>
      </c>
      <c r="E1358" s="5" t="s">
        <v>310</v>
      </c>
      <c r="F1358" s="5" t="s">
        <v>311</v>
      </c>
      <c r="G1358" s="46" t="s">
        <v>1905</v>
      </c>
      <c r="H1358" s="8"/>
      <c r="I1358" s="47" t="s">
        <v>1872</v>
      </c>
      <c r="J1358" s="48" t="s">
        <v>11</v>
      </c>
      <c r="K1358" s="45"/>
      <c r="L1358" s="50">
        <v>15000</v>
      </c>
      <c r="M1358" s="50">
        <v>23910</v>
      </c>
      <c r="N1358" s="51">
        <f t="shared" ref="N1358:N1378" si="892">IFERROR(M1358/L1358,2)</f>
        <v>1.5940000000000001</v>
      </c>
      <c r="O1358" s="51" t="str">
        <f t="shared" ref="O1358:O1378" si="893">IF(N1358&gt;=120%, "120% equal &amp; above", IF(N1358&gt;=100%,"&gt;=100%- &lt;120%",IF(N1358&gt;=80%,"&gt;=80%-&lt;100%",IF(N1358&gt;=50%,"&gt;=50%-&lt;80%",IF(N1358&gt;=20%,"&gt;=20%-&lt;50%","&lt;20%")))))</f>
        <v>120% equal &amp; above</v>
      </c>
      <c r="P1358" s="50">
        <f t="shared" ref="P1358:P1378" si="894">M1358/$B$3*$B$2</f>
        <v>25617.857142857145</v>
      </c>
      <c r="Q1358" s="51">
        <f t="shared" ref="Q1358:Q1378" si="895">IFERROR(P1358/L1358,2)</f>
        <v>1.707857142857143</v>
      </c>
      <c r="R1358" s="52"/>
      <c r="S1358" s="53">
        <v>17780</v>
      </c>
      <c r="T1358" s="54">
        <f t="shared" ref="T1358:T1378" si="896">IFERROR(S1358/R1358,2)</f>
        <v>2</v>
      </c>
      <c r="U1358" s="54" t="str">
        <f t="shared" ref="U1358:U1378" si="897">IF(T1358&gt;=120%, "120% equal &amp; above", IF(T1358&gt;=100%,"&gt;=100%- &lt;120%",IF(T1358&gt;=80%,"&gt;=80%-&lt;100%",IF(T1358&gt;=50%,"&gt;=50%-&lt;80%",IF(T1358&gt;=20%,"&gt;=20%-&lt;50%","&lt;20%")))))</f>
        <v>120% equal &amp; above</v>
      </c>
      <c r="V1358" s="53">
        <f t="shared" ref="V1358:V1378" si="898">S1358/$B$3*$B$2</f>
        <v>19050</v>
      </c>
      <c r="W1358" s="54">
        <f t="shared" ref="W1358:W1378" si="899">IFERROR(V1358/R1358,2)</f>
        <v>2</v>
      </c>
    </row>
    <row r="1359" spans="1:23" x14ac:dyDescent="0.3">
      <c r="A1359" s="8" t="s">
        <v>415</v>
      </c>
      <c r="B1359" s="5" t="s">
        <v>416</v>
      </c>
      <c r="C1359" s="5" t="s">
        <v>2310</v>
      </c>
      <c r="D1359" s="5" t="s">
        <v>77</v>
      </c>
      <c r="E1359" s="5" t="s">
        <v>310</v>
      </c>
      <c r="F1359" s="5" t="s">
        <v>311</v>
      </c>
      <c r="G1359" s="46" t="s">
        <v>1905</v>
      </c>
      <c r="H1359" s="8"/>
      <c r="I1359" s="47" t="s">
        <v>1872</v>
      </c>
      <c r="J1359" s="48" t="s">
        <v>11</v>
      </c>
      <c r="K1359" s="45"/>
      <c r="L1359" s="50">
        <v>15000</v>
      </c>
      <c r="M1359" s="50">
        <v>12420</v>
      </c>
      <c r="N1359" s="51">
        <f t="shared" si="892"/>
        <v>0.82799999999999996</v>
      </c>
      <c r="O1359" s="51" t="str">
        <f t="shared" si="893"/>
        <v>&gt;=80%-&lt;100%</v>
      </c>
      <c r="P1359" s="50">
        <f t="shared" si="894"/>
        <v>13307.142857142857</v>
      </c>
      <c r="Q1359" s="51">
        <f t="shared" si="895"/>
        <v>0.88714285714285712</v>
      </c>
      <c r="R1359" s="52"/>
      <c r="S1359" s="53">
        <v>0</v>
      </c>
      <c r="T1359" s="54">
        <f t="shared" si="896"/>
        <v>2</v>
      </c>
      <c r="U1359" s="54" t="str">
        <f t="shared" si="897"/>
        <v>120% equal &amp; above</v>
      </c>
      <c r="V1359" s="53">
        <f t="shared" si="898"/>
        <v>0</v>
      </c>
      <c r="W1359" s="54">
        <f t="shared" si="899"/>
        <v>2</v>
      </c>
    </row>
    <row r="1360" spans="1:23" x14ac:dyDescent="0.3">
      <c r="A1360" s="8" t="s">
        <v>776</v>
      </c>
      <c r="B1360" s="5" t="s">
        <v>777</v>
      </c>
      <c r="C1360" s="5" t="s">
        <v>2243</v>
      </c>
      <c r="D1360" s="5" t="s">
        <v>2244</v>
      </c>
      <c r="E1360" s="5" t="s">
        <v>574</v>
      </c>
      <c r="F1360" s="5" t="s">
        <v>311</v>
      </c>
      <c r="G1360" s="46" t="s">
        <v>1961</v>
      </c>
      <c r="H1360" s="8"/>
      <c r="I1360" s="47" t="s">
        <v>1872</v>
      </c>
      <c r="J1360" s="48" t="s">
        <v>11</v>
      </c>
      <c r="K1360" s="45"/>
      <c r="L1360" s="50">
        <v>15000</v>
      </c>
      <c r="M1360" s="50">
        <v>17930</v>
      </c>
      <c r="N1360" s="51">
        <f t="shared" si="892"/>
        <v>1.1953333333333334</v>
      </c>
      <c r="O1360" s="51" t="str">
        <f t="shared" si="893"/>
        <v>&gt;=100%- &lt;120%</v>
      </c>
      <c r="P1360" s="50">
        <f t="shared" si="894"/>
        <v>19210.714285714286</v>
      </c>
      <c r="Q1360" s="51">
        <f t="shared" si="895"/>
        <v>1.2807142857142857</v>
      </c>
      <c r="R1360" s="52"/>
      <c r="S1360" s="53">
        <v>0</v>
      </c>
      <c r="T1360" s="54">
        <f t="shared" si="896"/>
        <v>2</v>
      </c>
      <c r="U1360" s="54" t="str">
        <f t="shared" si="897"/>
        <v>120% equal &amp; above</v>
      </c>
      <c r="V1360" s="53">
        <f t="shared" si="898"/>
        <v>0</v>
      </c>
      <c r="W1360" s="54">
        <f t="shared" si="899"/>
        <v>2</v>
      </c>
    </row>
    <row r="1361" spans="1:23" x14ac:dyDescent="0.3">
      <c r="A1361" s="8" t="s">
        <v>776</v>
      </c>
      <c r="B1361" s="5" t="s">
        <v>777</v>
      </c>
      <c r="C1361" s="5" t="s">
        <v>2292</v>
      </c>
      <c r="D1361" s="5" t="s">
        <v>2293</v>
      </c>
      <c r="E1361" s="5" t="s">
        <v>574</v>
      </c>
      <c r="F1361" s="5" t="s">
        <v>311</v>
      </c>
      <c r="G1361" s="46" t="s">
        <v>1961</v>
      </c>
      <c r="H1361" s="8"/>
      <c r="I1361" s="47" t="s">
        <v>1872</v>
      </c>
      <c r="J1361" s="48" t="s">
        <v>11</v>
      </c>
      <c r="K1361" s="45"/>
      <c r="L1361" s="50">
        <v>15000</v>
      </c>
      <c r="M1361" s="50">
        <v>27480</v>
      </c>
      <c r="N1361" s="51">
        <f t="shared" si="892"/>
        <v>1.8320000000000001</v>
      </c>
      <c r="O1361" s="51" t="str">
        <f t="shared" si="893"/>
        <v>120% equal &amp; above</v>
      </c>
      <c r="P1361" s="50">
        <f t="shared" si="894"/>
        <v>29442.857142857145</v>
      </c>
      <c r="Q1361" s="51">
        <f t="shared" si="895"/>
        <v>1.9628571428571431</v>
      </c>
      <c r="R1361" s="52"/>
      <c r="S1361" s="53">
        <v>0</v>
      </c>
      <c r="T1361" s="54">
        <f t="shared" si="896"/>
        <v>2</v>
      </c>
      <c r="U1361" s="54" t="str">
        <f t="shared" si="897"/>
        <v>120% equal &amp; above</v>
      </c>
      <c r="V1361" s="53">
        <f t="shared" si="898"/>
        <v>0</v>
      </c>
      <c r="W1361" s="54">
        <f t="shared" si="899"/>
        <v>2</v>
      </c>
    </row>
    <row r="1362" spans="1:23" x14ac:dyDescent="0.3">
      <c r="A1362" s="8" t="s">
        <v>776</v>
      </c>
      <c r="B1362" s="5" t="s">
        <v>777</v>
      </c>
      <c r="C1362" s="5" t="s">
        <v>2658</v>
      </c>
      <c r="D1362" s="5" t="s">
        <v>2659</v>
      </c>
      <c r="E1362" s="5" t="s">
        <v>574</v>
      </c>
      <c r="F1362" s="5" t="s">
        <v>311</v>
      </c>
      <c r="G1362" s="46" t="s">
        <v>1961</v>
      </c>
      <c r="H1362" s="8"/>
      <c r="I1362" s="47" t="s">
        <v>1872</v>
      </c>
      <c r="J1362" s="48" t="s">
        <v>11</v>
      </c>
      <c r="K1362" s="45"/>
      <c r="L1362" s="50">
        <v>15000</v>
      </c>
      <c r="M1362" s="50">
        <v>10390</v>
      </c>
      <c r="N1362" s="51">
        <f t="shared" si="892"/>
        <v>0.69266666666666665</v>
      </c>
      <c r="O1362" s="51" t="str">
        <f t="shared" si="893"/>
        <v>&gt;=50%-&lt;80%</v>
      </c>
      <c r="P1362" s="50">
        <f t="shared" si="894"/>
        <v>11132.142857142857</v>
      </c>
      <c r="Q1362" s="51">
        <f t="shared" si="895"/>
        <v>0.7421428571428571</v>
      </c>
      <c r="R1362" s="52"/>
      <c r="S1362" s="53">
        <v>0</v>
      </c>
      <c r="T1362" s="54">
        <f t="shared" si="896"/>
        <v>2</v>
      </c>
      <c r="U1362" s="54" t="str">
        <f t="shared" si="897"/>
        <v>120% equal &amp; above</v>
      </c>
      <c r="V1362" s="53">
        <f t="shared" si="898"/>
        <v>0</v>
      </c>
      <c r="W1362" s="54">
        <f t="shared" si="899"/>
        <v>2</v>
      </c>
    </row>
    <row r="1363" spans="1:23" x14ac:dyDescent="0.3">
      <c r="A1363" s="8" t="s">
        <v>776</v>
      </c>
      <c r="B1363" s="5" t="s">
        <v>777</v>
      </c>
      <c r="C1363" s="5" t="s">
        <v>2466</v>
      </c>
      <c r="D1363" s="5" t="s">
        <v>2467</v>
      </c>
      <c r="E1363" s="5" t="s">
        <v>574</v>
      </c>
      <c r="F1363" s="5" t="s">
        <v>311</v>
      </c>
      <c r="G1363" s="46" t="s">
        <v>1943</v>
      </c>
      <c r="H1363" s="8"/>
      <c r="I1363" s="47" t="s">
        <v>1872</v>
      </c>
      <c r="J1363" s="48" t="s">
        <v>11</v>
      </c>
      <c r="K1363" s="45"/>
      <c r="L1363" s="50">
        <v>15000</v>
      </c>
      <c r="M1363" s="50">
        <v>2240</v>
      </c>
      <c r="N1363" s="51">
        <f t="shared" si="892"/>
        <v>0.14933333333333335</v>
      </c>
      <c r="O1363" s="51" t="str">
        <f t="shared" si="893"/>
        <v>&lt;20%</v>
      </c>
      <c r="P1363" s="50">
        <f t="shared" si="894"/>
        <v>2400</v>
      </c>
      <c r="Q1363" s="51">
        <f t="shared" si="895"/>
        <v>0.16</v>
      </c>
      <c r="R1363" s="52"/>
      <c r="S1363" s="53">
        <v>0</v>
      </c>
      <c r="T1363" s="54">
        <f t="shared" si="896"/>
        <v>2</v>
      </c>
      <c r="U1363" s="54" t="str">
        <f t="shared" si="897"/>
        <v>120% equal &amp; above</v>
      </c>
      <c r="V1363" s="53">
        <f t="shared" si="898"/>
        <v>0</v>
      </c>
      <c r="W1363" s="54">
        <f t="shared" si="899"/>
        <v>2</v>
      </c>
    </row>
    <row r="1364" spans="1:23" x14ac:dyDescent="0.3">
      <c r="A1364" s="8" t="s">
        <v>776</v>
      </c>
      <c r="B1364" s="5" t="s">
        <v>777</v>
      </c>
      <c r="C1364" s="5" t="s">
        <v>2465</v>
      </c>
      <c r="D1364" s="5" t="s">
        <v>161</v>
      </c>
      <c r="E1364" s="5" t="s">
        <v>574</v>
      </c>
      <c r="F1364" s="5" t="s">
        <v>311</v>
      </c>
      <c r="G1364" s="46" t="s">
        <v>1943</v>
      </c>
      <c r="H1364" s="8"/>
      <c r="I1364" s="47" t="s">
        <v>1872</v>
      </c>
      <c r="J1364" s="48" t="s">
        <v>11</v>
      </c>
      <c r="K1364" s="45"/>
      <c r="L1364" s="50">
        <v>15000</v>
      </c>
      <c r="M1364" s="50">
        <v>20770</v>
      </c>
      <c r="N1364" s="51">
        <f t="shared" si="892"/>
        <v>1.3846666666666667</v>
      </c>
      <c r="O1364" s="51" t="str">
        <f t="shared" si="893"/>
        <v>120% equal &amp; above</v>
      </c>
      <c r="P1364" s="50">
        <f t="shared" si="894"/>
        <v>22253.571428571431</v>
      </c>
      <c r="Q1364" s="51">
        <f t="shared" si="895"/>
        <v>1.4835714285714288</v>
      </c>
      <c r="R1364" s="52"/>
      <c r="S1364" s="53">
        <v>7790</v>
      </c>
      <c r="T1364" s="54">
        <f t="shared" si="896"/>
        <v>2</v>
      </c>
      <c r="U1364" s="54" t="str">
        <f t="shared" si="897"/>
        <v>120% equal &amp; above</v>
      </c>
      <c r="V1364" s="53">
        <f t="shared" si="898"/>
        <v>8346.4285714285725</v>
      </c>
      <c r="W1364" s="54">
        <f t="shared" si="899"/>
        <v>2</v>
      </c>
    </row>
    <row r="1365" spans="1:23" x14ac:dyDescent="0.3">
      <c r="A1365" s="8" t="s">
        <v>776</v>
      </c>
      <c r="B1365" s="5" t="s">
        <v>777</v>
      </c>
      <c r="C1365" s="5" t="s">
        <v>2661</v>
      </c>
      <c r="D1365" s="5" t="s">
        <v>2662</v>
      </c>
      <c r="E1365" s="5" t="s">
        <v>574</v>
      </c>
      <c r="F1365" s="5" t="s">
        <v>311</v>
      </c>
      <c r="G1365" s="46" t="s">
        <v>1962</v>
      </c>
      <c r="H1365" s="8"/>
      <c r="I1365" s="47" t="s">
        <v>1872</v>
      </c>
      <c r="J1365" s="48" t="s">
        <v>11</v>
      </c>
      <c r="K1365" s="45"/>
      <c r="L1365" s="50">
        <v>15000</v>
      </c>
      <c r="M1365" s="50">
        <v>4250</v>
      </c>
      <c r="N1365" s="51">
        <f t="shared" si="892"/>
        <v>0.28333333333333333</v>
      </c>
      <c r="O1365" s="51" t="str">
        <f t="shared" si="893"/>
        <v>&gt;=20%-&lt;50%</v>
      </c>
      <c r="P1365" s="50">
        <f t="shared" si="894"/>
        <v>4553.5714285714284</v>
      </c>
      <c r="Q1365" s="51">
        <f t="shared" si="895"/>
        <v>0.30357142857142855</v>
      </c>
      <c r="R1365" s="52"/>
      <c r="S1365" s="53">
        <v>7890</v>
      </c>
      <c r="T1365" s="54">
        <f t="shared" si="896"/>
        <v>2</v>
      </c>
      <c r="U1365" s="54" t="str">
        <f t="shared" si="897"/>
        <v>120% equal &amp; above</v>
      </c>
      <c r="V1365" s="53">
        <f t="shared" si="898"/>
        <v>8453.5714285714275</v>
      </c>
      <c r="W1365" s="54">
        <f t="shared" si="899"/>
        <v>2</v>
      </c>
    </row>
    <row r="1366" spans="1:23" x14ac:dyDescent="0.3">
      <c r="A1366" s="8" t="s">
        <v>776</v>
      </c>
      <c r="B1366" s="5" t="s">
        <v>777</v>
      </c>
      <c r="C1366" s="5" t="s">
        <v>2137</v>
      </c>
      <c r="D1366" s="5" t="s">
        <v>157</v>
      </c>
      <c r="E1366" s="5" t="s">
        <v>574</v>
      </c>
      <c r="F1366" s="5" t="s">
        <v>311</v>
      </c>
      <c r="G1366" s="46" t="s">
        <v>1966</v>
      </c>
      <c r="H1366" s="8"/>
      <c r="I1366" s="47" t="s">
        <v>1872</v>
      </c>
      <c r="J1366" s="48" t="s">
        <v>11</v>
      </c>
      <c r="K1366" s="45"/>
      <c r="L1366" s="50">
        <v>15000</v>
      </c>
      <c r="M1366" s="50">
        <v>8010</v>
      </c>
      <c r="N1366" s="51">
        <f t="shared" si="892"/>
        <v>0.53400000000000003</v>
      </c>
      <c r="O1366" s="51" t="str">
        <f t="shared" si="893"/>
        <v>&gt;=50%-&lt;80%</v>
      </c>
      <c r="P1366" s="50">
        <f t="shared" si="894"/>
        <v>8582.1428571428569</v>
      </c>
      <c r="Q1366" s="51">
        <f t="shared" si="895"/>
        <v>0.57214285714285718</v>
      </c>
      <c r="R1366" s="52"/>
      <c r="S1366" s="53">
        <v>0</v>
      </c>
      <c r="T1366" s="54">
        <f t="shared" si="896"/>
        <v>2</v>
      </c>
      <c r="U1366" s="54" t="str">
        <f t="shared" si="897"/>
        <v>120% equal &amp; above</v>
      </c>
      <c r="V1366" s="53">
        <f t="shared" si="898"/>
        <v>0</v>
      </c>
      <c r="W1366" s="54">
        <f t="shared" si="899"/>
        <v>2</v>
      </c>
    </row>
    <row r="1367" spans="1:23" x14ac:dyDescent="0.3">
      <c r="A1367" s="8" t="s">
        <v>776</v>
      </c>
      <c r="B1367" s="5" t="s">
        <v>777</v>
      </c>
      <c r="C1367" s="5" t="s">
        <v>2407</v>
      </c>
      <c r="D1367" s="5" t="s">
        <v>230</v>
      </c>
      <c r="E1367" s="5" t="s">
        <v>574</v>
      </c>
      <c r="F1367" s="5" t="s">
        <v>311</v>
      </c>
      <c r="G1367" s="46" t="s">
        <v>1942</v>
      </c>
      <c r="H1367" s="8"/>
      <c r="I1367" s="47" t="s">
        <v>1872</v>
      </c>
      <c r="J1367" s="48" t="s">
        <v>11</v>
      </c>
      <c r="K1367" s="45"/>
      <c r="L1367" s="50">
        <v>15000</v>
      </c>
      <c r="M1367" s="50">
        <v>19370</v>
      </c>
      <c r="N1367" s="51">
        <f t="shared" si="892"/>
        <v>1.2913333333333334</v>
      </c>
      <c r="O1367" s="51" t="str">
        <f t="shared" si="893"/>
        <v>120% equal &amp; above</v>
      </c>
      <c r="P1367" s="50">
        <f t="shared" si="894"/>
        <v>20753.571428571431</v>
      </c>
      <c r="Q1367" s="51">
        <f t="shared" si="895"/>
        <v>1.3835714285714287</v>
      </c>
      <c r="R1367" s="52"/>
      <c r="S1367" s="53">
        <v>0</v>
      </c>
      <c r="T1367" s="54">
        <f t="shared" si="896"/>
        <v>2</v>
      </c>
      <c r="U1367" s="54" t="str">
        <f t="shared" si="897"/>
        <v>120% equal &amp; above</v>
      </c>
      <c r="V1367" s="53">
        <f t="shared" si="898"/>
        <v>0</v>
      </c>
      <c r="W1367" s="54">
        <f t="shared" si="899"/>
        <v>2</v>
      </c>
    </row>
    <row r="1368" spans="1:23" x14ac:dyDescent="0.3">
      <c r="A1368" s="8" t="s">
        <v>428</v>
      </c>
      <c r="B1368" s="5" t="s">
        <v>429</v>
      </c>
      <c r="C1368" s="5" t="s">
        <v>2747</v>
      </c>
      <c r="D1368" s="5" t="s">
        <v>2748</v>
      </c>
      <c r="E1368" s="5" t="s">
        <v>310</v>
      </c>
      <c r="F1368" s="5" t="s">
        <v>311</v>
      </c>
      <c r="G1368" s="46" t="s">
        <v>1904</v>
      </c>
      <c r="H1368" s="8"/>
      <c r="I1368" s="47" t="s">
        <v>1872</v>
      </c>
      <c r="J1368" s="48" t="s">
        <v>11</v>
      </c>
      <c r="K1368" s="45"/>
      <c r="L1368" s="50">
        <v>15000</v>
      </c>
      <c r="M1368" s="50">
        <v>18920</v>
      </c>
      <c r="N1368" s="51">
        <f t="shared" si="892"/>
        <v>1.2613333333333334</v>
      </c>
      <c r="O1368" s="51" t="str">
        <f t="shared" si="893"/>
        <v>120% equal &amp; above</v>
      </c>
      <c r="P1368" s="50">
        <f t="shared" si="894"/>
        <v>20271.428571428569</v>
      </c>
      <c r="Q1368" s="51">
        <f t="shared" si="895"/>
        <v>1.3514285714285712</v>
      </c>
      <c r="R1368" s="52"/>
      <c r="S1368" s="53">
        <v>0</v>
      </c>
      <c r="T1368" s="54">
        <f t="shared" si="896"/>
        <v>2</v>
      </c>
      <c r="U1368" s="54" t="str">
        <f t="shared" si="897"/>
        <v>120% equal &amp; above</v>
      </c>
      <c r="V1368" s="53">
        <f t="shared" si="898"/>
        <v>0</v>
      </c>
      <c r="W1368" s="54">
        <f t="shared" si="899"/>
        <v>2</v>
      </c>
    </row>
    <row r="1369" spans="1:23" x14ac:dyDescent="0.3">
      <c r="A1369" s="8" t="s">
        <v>776</v>
      </c>
      <c r="B1369" s="5" t="s">
        <v>777</v>
      </c>
      <c r="C1369" s="5" t="s">
        <v>2390</v>
      </c>
      <c r="D1369" s="5" t="s">
        <v>2391</v>
      </c>
      <c r="E1369" s="5" t="s">
        <v>574</v>
      </c>
      <c r="F1369" s="5" t="s">
        <v>311</v>
      </c>
      <c r="G1369" s="46" t="s">
        <v>1943</v>
      </c>
      <c r="H1369" s="8"/>
      <c r="I1369" s="47" t="s">
        <v>1872</v>
      </c>
      <c r="J1369" s="48" t="s">
        <v>11</v>
      </c>
      <c r="K1369" s="45"/>
      <c r="L1369" s="50">
        <v>15000</v>
      </c>
      <c r="M1369" s="50">
        <v>2220</v>
      </c>
      <c r="N1369" s="51">
        <f t="shared" si="892"/>
        <v>0.14799999999999999</v>
      </c>
      <c r="O1369" s="51" t="str">
        <f t="shared" si="893"/>
        <v>&lt;20%</v>
      </c>
      <c r="P1369" s="50">
        <f t="shared" si="894"/>
        <v>2378.5714285714289</v>
      </c>
      <c r="Q1369" s="51">
        <f t="shared" si="895"/>
        <v>0.15857142857142859</v>
      </c>
      <c r="R1369" s="52"/>
      <c r="S1369" s="53">
        <v>0</v>
      </c>
      <c r="T1369" s="54">
        <f t="shared" si="896"/>
        <v>2</v>
      </c>
      <c r="U1369" s="54" t="str">
        <f t="shared" si="897"/>
        <v>120% equal &amp; above</v>
      </c>
      <c r="V1369" s="53">
        <f t="shared" si="898"/>
        <v>0</v>
      </c>
      <c r="W1369" s="54">
        <f t="shared" si="899"/>
        <v>2</v>
      </c>
    </row>
    <row r="1370" spans="1:23" x14ac:dyDescent="0.3">
      <c r="A1370" s="8" t="s">
        <v>776</v>
      </c>
      <c r="B1370" s="5" t="s">
        <v>777</v>
      </c>
      <c r="C1370" s="5" t="s">
        <v>2540</v>
      </c>
      <c r="D1370" s="5" t="s">
        <v>148</v>
      </c>
      <c r="E1370" s="5" t="s">
        <v>574</v>
      </c>
      <c r="F1370" s="5" t="s">
        <v>311</v>
      </c>
      <c r="G1370" s="46" t="s">
        <v>1962</v>
      </c>
      <c r="H1370" s="8"/>
      <c r="I1370" s="47" t="s">
        <v>1872</v>
      </c>
      <c r="J1370" s="48" t="s">
        <v>11</v>
      </c>
      <c r="K1370" s="45"/>
      <c r="L1370" s="50">
        <v>15000</v>
      </c>
      <c r="M1370" s="50">
        <v>2540</v>
      </c>
      <c r="N1370" s="51">
        <f t="shared" si="892"/>
        <v>0.16933333333333334</v>
      </c>
      <c r="O1370" s="51" t="str">
        <f t="shared" si="893"/>
        <v>&lt;20%</v>
      </c>
      <c r="P1370" s="50">
        <f t="shared" si="894"/>
        <v>2721.4285714285711</v>
      </c>
      <c r="Q1370" s="51">
        <f t="shared" si="895"/>
        <v>0.18142857142857141</v>
      </c>
      <c r="R1370" s="52"/>
      <c r="S1370" s="53">
        <v>0</v>
      </c>
      <c r="T1370" s="54">
        <f t="shared" si="896"/>
        <v>2</v>
      </c>
      <c r="U1370" s="54" t="str">
        <f t="shared" si="897"/>
        <v>120% equal &amp; above</v>
      </c>
      <c r="V1370" s="53">
        <f t="shared" si="898"/>
        <v>0</v>
      </c>
      <c r="W1370" s="54">
        <f t="shared" si="899"/>
        <v>2</v>
      </c>
    </row>
    <row r="1371" spans="1:23" x14ac:dyDescent="0.3">
      <c r="A1371" s="8" t="s">
        <v>307</v>
      </c>
      <c r="B1371" s="5" t="s">
        <v>308</v>
      </c>
      <c r="C1371" s="5" t="s">
        <v>1813</v>
      </c>
      <c r="D1371" s="5" t="s">
        <v>1814</v>
      </c>
      <c r="E1371" s="5" t="s">
        <v>310</v>
      </c>
      <c r="F1371" s="5" t="s">
        <v>311</v>
      </c>
      <c r="G1371" s="46" t="s">
        <v>1894</v>
      </c>
      <c r="H1371" s="8"/>
      <c r="I1371" s="47" t="s">
        <v>1872</v>
      </c>
      <c r="J1371" s="48" t="s">
        <v>11</v>
      </c>
      <c r="K1371" s="45"/>
      <c r="L1371" s="50">
        <v>15000</v>
      </c>
      <c r="M1371" s="50">
        <v>13600</v>
      </c>
      <c r="N1371" s="51">
        <f t="shared" si="892"/>
        <v>0.90666666666666662</v>
      </c>
      <c r="O1371" s="51" t="str">
        <f t="shared" si="893"/>
        <v>&gt;=80%-&lt;100%</v>
      </c>
      <c r="P1371" s="50">
        <f t="shared" si="894"/>
        <v>14571.428571428572</v>
      </c>
      <c r="Q1371" s="51">
        <f t="shared" si="895"/>
        <v>0.97142857142857153</v>
      </c>
      <c r="R1371" s="52"/>
      <c r="S1371" s="53">
        <v>0</v>
      </c>
      <c r="T1371" s="54">
        <f t="shared" si="896"/>
        <v>2</v>
      </c>
      <c r="U1371" s="54" t="str">
        <f t="shared" si="897"/>
        <v>120% equal &amp; above</v>
      </c>
      <c r="V1371" s="53">
        <f t="shared" si="898"/>
        <v>0</v>
      </c>
      <c r="W1371" s="54">
        <f t="shared" si="899"/>
        <v>2</v>
      </c>
    </row>
    <row r="1372" spans="1:23" x14ac:dyDescent="0.3">
      <c r="A1372" s="8" t="s">
        <v>770</v>
      </c>
      <c r="B1372" s="5" t="s">
        <v>771</v>
      </c>
      <c r="C1372" s="5" t="s">
        <v>2583</v>
      </c>
      <c r="D1372" s="5" t="s">
        <v>2584</v>
      </c>
      <c r="E1372" s="5" t="s">
        <v>574</v>
      </c>
      <c r="F1372" s="5" t="s">
        <v>311</v>
      </c>
      <c r="G1372" s="46" t="s">
        <v>1960</v>
      </c>
      <c r="H1372" s="8"/>
      <c r="I1372" s="47" t="s">
        <v>1872</v>
      </c>
      <c r="J1372" s="48" t="s">
        <v>11</v>
      </c>
      <c r="K1372" s="45"/>
      <c r="L1372" s="50">
        <v>15000</v>
      </c>
      <c r="M1372" s="50">
        <v>11590</v>
      </c>
      <c r="N1372" s="51">
        <f t="shared" si="892"/>
        <v>0.77266666666666661</v>
      </c>
      <c r="O1372" s="51" t="str">
        <f t="shared" si="893"/>
        <v>&gt;=50%-&lt;80%</v>
      </c>
      <c r="P1372" s="50">
        <f t="shared" si="894"/>
        <v>12417.857142857143</v>
      </c>
      <c r="Q1372" s="51">
        <f t="shared" si="895"/>
        <v>0.82785714285714285</v>
      </c>
      <c r="R1372" s="52"/>
      <c r="S1372" s="53">
        <v>0</v>
      </c>
      <c r="T1372" s="54">
        <f t="shared" si="896"/>
        <v>2</v>
      </c>
      <c r="U1372" s="54" t="str">
        <f t="shared" si="897"/>
        <v>120% equal &amp; above</v>
      </c>
      <c r="V1372" s="53">
        <f t="shared" si="898"/>
        <v>0</v>
      </c>
      <c r="W1372" s="54">
        <f t="shared" si="899"/>
        <v>2</v>
      </c>
    </row>
    <row r="1373" spans="1:23" x14ac:dyDescent="0.3">
      <c r="A1373" s="8" t="s">
        <v>307</v>
      </c>
      <c r="B1373" s="5" t="s">
        <v>308</v>
      </c>
      <c r="C1373" s="5" t="s">
        <v>2555</v>
      </c>
      <c r="D1373" s="5" t="s">
        <v>2556</v>
      </c>
      <c r="E1373" s="5" t="s">
        <v>310</v>
      </c>
      <c r="F1373" s="5" t="s">
        <v>311</v>
      </c>
      <c r="G1373" s="46" t="s">
        <v>1894</v>
      </c>
      <c r="H1373" s="8"/>
      <c r="I1373" s="47" t="s">
        <v>1872</v>
      </c>
      <c r="J1373" s="48" t="s">
        <v>11</v>
      </c>
      <c r="K1373" s="45"/>
      <c r="L1373" s="50">
        <v>15000</v>
      </c>
      <c r="M1373" s="50">
        <v>18640</v>
      </c>
      <c r="N1373" s="51">
        <f t="shared" si="892"/>
        <v>1.2426666666666666</v>
      </c>
      <c r="O1373" s="51" t="str">
        <f t="shared" si="893"/>
        <v>120% equal &amp; above</v>
      </c>
      <c r="P1373" s="50">
        <f t="shared" si="894"/>
        <v>19971.428571428569</v>
      </c>
      <c r="Q1373" s="51">
        <f t="shared" si="895"/>
        <v>1.3314285714285712</v>
      </c>
      <c r="R1373" s="52"/>
      <c r="S1373" s="53">
        <v>0</v>
      </c>
      <c r="T1373" s="54">
        <f t="shared" si="896"/>
        <v>2</v>
      </c>
      <c r="U1373" s="54" t="str">
        <f t="shared" si="897"/>
        <v>120% equal &amp; above</v>
      </c>
      <c r="V1373" s="53">
        <f t="shared" si="898"/>
        <v>0</v>
      </c>
      <c r="W1373" s="54">
        <f t="shared" si="899"/>
        <v>2</v>
      </c>
    </row>
    <row r="1374" spans="1:23" x14ac:dyDescent="0.3">
      <c r="A1374" s="8" t="s">
        <v>324</v>
      </c>
      <c r="B1374" s="5" t="s">
        <v>325</v>
      </c>
      <c r="C1374" s="5" t="s">
        <v>2280</v>
      </c>
      <c r="D1374" s="5" t="s">
        <v>2281</v>
      </c>
      <c r="E1374" s="5" t="s">
        <v>310</v>
      </c>
      <c r="F1374" s="5" t="s">
        <v>311</v>
      </c>
      <c r="G1374" s="46" t="s">
        <v>1893</v>
      </c>
      <c r="H1374" s="8"/>
      <c r="I1374" s="47" t="s">
        <v>1872</v>
      </c>
      <c r="J1374" s="48" t="s">
        <v>11</v>
      </c>
      <c r="K1374" s="45"/>
      <c r="L1374" s="50">
        <v>15000</v>
      </c>
      <c r="M1374" s="50">
        <v>22570</v>
      </c>
      <c r="N1374" s="51">
        <f t="shared" si="892"/>
        <v>1.5046666666666666</v>
      </c>
      <c r="O1374" s="51" t="str">
        <f t="shared" si="893"/>
        <v>120% equal &amp; above</v>
      </c>
      <c r="P1374" s="50">
        <f t="shared" si="894"/>
        <v>24182.142857142855</v>
      </c>
      <c r="Q1374" s="51">
        <f t="shared" si="895"/>
        <v>1.6121428571428571</v>
      </c>
      <c r="R1374" s="52"/>
      <c r="S1374" s="53">
        <v>0</v>
      </c>
      <c r="T1374" s="54">
        <f t="shared" si="896"/>
        <v>2</v>
      </c>
      <c r="U1374" s="54" t="str">
        <f t="shared" si="897"/>
        <v>120% equal &amp; above</v>
      </c>
      <c r="V1374" s="53">
        <f t="shared" si="898"/>
        <v>0</v>
      </c>
      <c r="W1374" s="54">
        <f t="shared" si="899"/>
        <v>2</v>
      </c>
    </row>
    <row r="1375" spans="1:23" x14ac:dyDescent="0.3">
      <c r="A1375" s="8" t="s">
        <v>324</v>
      </c>
      <c r="B1375" s="5" t="s">
        <v>325</v>
      </c>
      <c r="C1375" s="5" t="s">
        <v>2147</v>
      </c>
      <c r="D1375" s="5" t="s">
        <v>2148</v>
      </c>
      <c r="E1375" s="5" t="s">
        <v>310</v>
      </c>
      <c r="F1375" s="5" t="s">
        <v>311</v>
      </c>
      <c r="G1375" s="46" t="s">
        <v>1893</v>
      </c>
      <c r="H1375" s="8"/>
      <c r="I1375" s="47" t="s">
        <v>1872</v>
      </c>
      <c r="J1375" s="48" t="s">
        <v>11</v>
      </c>
      <c r="K1375" s="45"/>
      <c r="L1375" s="50">
        <v>15000</v>
      </c>
      <c r="M1375" s="50">
        <v>15885</v>
      </c>
      <c r="N1375" s="51">
        <f t="shared" si="892"/>
        <v>1.0589999999999999</v>
      </c>
      <c r="O1375" s="51" t="str">
        <f t="shared" si="893"/>
        <v>&gt;=100%- &lt;120%</v>
      </c>
      <c r="P1375" s="50">
        <f t="shared" si="894"/>
        <v>17019.642857142855</v>
      </c>
      <c r="Q1375" s="51">
        <f t="shared" si="895"/>
        <v>1.1346428571428571</v>
      </c>
      <c r="R1375" s="52"/>
      <c r="S1375" s="53">
        <v>3640</v>
      </c>
      <c r="T1375" s="54">
        <f t="shared" si="896"/>
        <v>2</v>
      </c>
      <c r="U1375" s="54" t="str">
        <f t="shared" si="897"/>
        <v>120% equal &amp; above</v>
      </c>
      <c r="V1375" s="53">
        <f t="shared" si="898"/>
        <v>3900</v>
      </c>
      <c r="W1375" s="54">
        <f t="shared" si="899"/>
        <v>2</v>
      </c>
    </row>
    <row r="1376" spans="1:23" x14ac:dyDescent="0.3">
      <c r="A1376" s="8" t="s">
        <v>770</v>
      </c>
      <c r="B1376" s="5" t="s">
        <v>771</v>
      </c>
      <c r="C1376" s="5" t="s">
        <v>2585</v>
      </c>
      <c r="D1376" s="5" t="s">
        <v>26</v>
      </c>
      <c r="E1376" s="5" t="s">
        <v>574</v>
      </c>
      <c r="F1376" s="5" t="s">
        <v>311</v>
      </c>
      <c r="G1376" s="46" t="s">
        <v>1888</v>
      </c>
      <c r="H1376" s="8"/>
      <c r="I1376" s="47" t="s">
        <v>1872</v>
      </c>
      <c r="J1376" s="48" t="s">
        <v>11</v>
      </c>
      <c r="K1376" s="45"/>
      <c r="L1376" s="50">
        <v>14943</v>
      </c>
      <c r="M1376" s="50">
        <v>5490</v>
      </c>
      <c r="N1376" s="51">
        <f t="shared" si="892"/>
        <v>0.36739610519975907</v>
      </c>
      <c r="O1376" s="51" t="str">
        <f t="shared" si="893"/>
        <v>&gt;=20%-&lt;50%</v>
      </c>
      <c r="P1376" s="50">
        <f t="shared" si="894"/>
        <v>5882.1428571428578</v>
      </c>
      <c r="Q1376" s="51">
        <f t="shared" si="895"/>
        <v>0.39363868414259906</v>
      </c>
      <c r="R1376" s="52"/>
      <c r="S1376" s="53">
        <v>0</v>
      </c>
      <c r="T1376" s="54">
        <f t="shared" si="896"/>
        <v>2</v>
      </c>
      <c r="U1376" s="54" t="str">
        <f t="shared" si="897"/>
        <v>120% equal &amp; above</v>
      </c>
      <c r="V1376" s="53">
        <f t="shared" si="898"/>
        <v>0</v>
      </c>
      <c r="W1376" s="54">
        <f t="shared" si="899"/>
        <v>2</v>
      </c>
    </row>
    <row r="1377" spans="1:23" x14ac:dyDescent="0.3">
      <c r="A1377" s="8" t="s">
        <v>585</v>
      </c>
      <c r="B1377" s="5" t="s">
        <v>586</v>
      </c>
      <c r="C1377" s="5" t="s">
        <v>2071</v>
      </c>
      <c r="D1377" s="5" t="s">
        <v>2072</v>
      </c>
      <c r="E1377" s="5" t="s">
        <v>589</v>
      </c>
      <c r="F1377" s="5" t="s">
        <v>311</v>
      </c>
      <c r="G1377" s="46" t="s">
        <v>1919</v>
      </c>
      <c r="H1377" s="8"/>
      <c r="I1377" s="47" t="s">
        <v>1872</v>
      </c>
      <c r="J1377" s="48" t="s">
        <v>11</v>
      </c>
      <c r="K1377" s="45"/>
      <c r="L1377" s="50">
        <v>14737.71</v>
      </c>
      <c r="M1377" s="50">
        <v>14320</v>
      </c>
      <c r="N1377" s="51">
        <f t="shared" si="892"/>
        <v>0.97165706205373836</v>
      </c>
      <c r="O1377" s="51" t="str">
        <f t="shared" si="893"/>
        <v>&gt;=80%-&lt;100%</v>
      </c>
      <c r="P1377" s="50">
        <f t="shared" si="894"/>
        <v>15342.857142857143</v>
      </c>
      <c r="Q1377" s="51">
        <f t="shared" si="895"/>
        <v>1.0410611379147197</v>
      </c>
      <c r="R1377" s="52"/>
      <c r="S1377" s="53">
        <v>0</v>
      </c>
      <c r="T1377" s="54">
        <f t="shared" si="896"/>
        <v>2</v>
      </c>
      <c r="U1377" s="54" t="str">
        <f t="shared" si="897"/>
        <v>120% equal &amp; above</v>
      </c>
      <c r="V1377" s="53">
        <f t="shared" si="898"/>
        <v>0</v>
      </c>
      <c r="W1377" s="54">
        <f t="shared" si="899"/>
        <v>2</v>
      </c>
    </row>
    <row r="1378" spans="1:23" x14ac:dyDescent="0.3">
      <c r="A1378" s="8" t="s">
        <v>776</v>
      </c>
      <c r="B1378" s="5" t="s">
        <v>777</v>
      </c>
      <c r="C1378" s="5" t="s">
        <v>2131</v>
      </c>
      <c r="D1378" s="5" t="s">
        <v>2132</v>
      </c>
      <c r="E1378" s="5" t="s">
        <v>574</v>
      </c>
      <c r="F1378" s="5" t="s">
        <v>311</v>
      </c>
      <c r="G1378" s="46" t="s">
        <v>1945</v>
      </c>
      <c r="H1378" s="8"/>
      <c r="I1378" s="47" t="s">
        <v>1872</v>
      </c>
      <c r="J1378" s="48" t="s">
        <v>11</v>
      </c>
      <c r="K1378" s="45"/>
      <c r="L1378" s="50">
        <v>14000</v>
      </c>
      <c r="M1378" s="50">
        <v>17710</v>
      </c>
      <c r="N1378" s="51">
        <f t="shared" si="892"/>
        <v>1.2649999999999999</v>
      </c>
      <c r="O1378" s="51" t="str">
        <f t="shared" si="893"/>
        <v>120% equal &amp; above</v>
      </c>
      <c r="P1378" s="50">
        <f t="shared" si="894"/>
        <v>18975</v>
      </c>
      <c r="Q1378" s="51">
        <f t="shared" si="895"/>
        <v>1.3553571428571429</v>
      </c>
      <c r="R1378" s="52"/>
      <c r="S1378" s="53">
        <v>14485</v>
      </c>
      <c r="T1378" s="54">
        <f t="shared" si="896"/>
        <v>2</v>
      </c>
      <c r="U1378" s="54" t="str">
        <f t="shared" si="897"/>
        <v>120% equal &amp; above</v>
      </c>
      <c r="V1378" s="53">
        <f t="shared" si="898"/>
        <v>15519.642857142857</v>
      </c>
      <c r="W1378" s="54">
        <f t="shared" si="899"/>
        <v>2</v>
      </c>
    </row>
    <row r="1379" spans="1:23" x14ac:dyDescent="0.3">
      <c r="A1379" s="8" t="s">
        <v>680</v>
      </c>
      <c r="B1379" s="5" t="s">
        <v>681</v>
      </c>
      <c r="C1379" s="5" t="s">
        <v>977</v>
      </c>
      <c r="D1379" s="5" t="s">
        <v>256</v>
      </c>
      <c r="E1379" s="5" t="s">
        <v>311</v>
      </c>
      <c r="F1379" s="5" t="s">
        <v>311</v>
      </c>
      <c r="G1379" s="46" t="s">
        <v>1934</v>
      </c>
      <c r="H1379" s="8"/>
      <c r="I1379" s="47" t="s">
        <v>1872</v>
      </c>
      <c r="J1379" s="48" t="s">
        <v>11</v>
      </c>
      <c r="K1379" s="45"/>
      <c r="L1379" s="50">
        <v>13000</v>
      </c>
      <c r="M1379" s="50">
        <v>51870</v>
      </c>
      <c r="N1379" s="51">
        <f t="shared" ref="N1379" si="900">IFERROR(M1379/L1379,2)</f>
        <v>3.99</v>
      </c>
      <c r="O1379" s="51" t="str">
        <f t="shared" ref="O1379" si="901">IF(N1379&gt;=120%, "120% equal &amp; above", IF(N1379&gt;=100%,"&gt;=100%- &lt;120%",IF(N1379&gt;=80%,"&gt;=80%-&lt;100%",IF(N1379&gt;=50%,"&gt;=50%-&lt;80%",IF(N1379&gt;=20%,"&gt;=20%-&lt;50%","&lt;20%")))))</f>
        <v>120% equal &amp; above</v>
      </c>
      <c r="P1379" s="50">
        <f t="shared" ref="P1379" si="902">M1379/$B$3*$B$2</f>
        <v>55575</v>
      </c>
      <c r="Q1379" s="51">
        <f t="shared" ref="Q1379" si="903">IFERROR(P1379/L1379,2)</f>
        <v>4.2750000000000004</v>
      </c>
      <c r="R1379" s="52"/>
      <c r="S1379" s="53">
        <v>59960</v>
      </c>
      <c r="T1379" s="54">
        <f t="shared" ref="T1379" si="904">IFERROR(S1379/R1379,2)</f>
        <v>2</v>
      </c>
      <c r="U1379" s="54" t="str">
        <f t="shared" ref="U1379" si="905">IF(T1379&gt;=120%, "120% equal &amp; above", IF(T1379&gt;=100%,"&gt;=100%- &lt;120%",IF(T1379&gt;=80%,"&gt;=80%-&lt;100%",IF(T1379&gt;=50%,"&gt;=50%-&lt;80%",IF(T1379&gt;=20%,"&gt;=20%-&lt;50%","&lt;20%")))))</f>
        <v>120% equal &amp; above</v>
      </c>
      <c r="V1379" s="53">
        <f t="shared" ref="V1379" si="906">S1379/$B$3*$B$2</f>
        <v>64242.857142857145</v>
      </c>
      <c r="W1379" s="54">
        <f t="shared" ref="W1379" si="907">IFERROR(V1379/R1379,2)</f>
        <v>2</v>
      </c>
    </row>
    <row r="1380" spans="1:23" x14ac:dyDescent="0.3">
      <c r="A1380" s="8" t="s">
        <v>776</v>
      </c>
      <c r="B1380" s="5" t="s">
        <v>777</v>
      </c>
      <c r="C1380" s="5" t="s">
        <v>2688</v>
      </c>
      <c r="D1380" s="5" t="s">
        <v>2126</v>
      </c>
      <c r="E1380" s="5" t="s">
        <v>574</v>
      </c>
      <c r="F1380" s="5" t="s">
        <v>311</v>
      </c>
      <c r="G1380" s="46" t="s">
        <v>1962</v>
      </c>
      <c r="H1380" s="8"/>
      <c r="I1380" s="47" t="s">
        <v>1872</v>
      </c>
      <c r="J1380" s="48" t="s">
        <v>11</v>
      </c>
      <c r="K1380" s="45"/>
      <c r="L1380" s="50">
        <v>13000</v>
      </c>
      <c r="M1380" s="50">
        <v>0</v>
      </c>
      <c r="N1380" s="51">
        <f t="shared" ref="N1380:N1393" si="908">IFERROR(M1380/L1380,2)</f>
        <v>0</v>
      </c>
      <c r="O1380" s="51" t="str">
        <f t="shared" ref="O1380:O1399" si="909">IF(N1380&gt;=120%, "120% equal &amp; above", IF(N1380&gt;=100%,"&gt;=100%- &lt;120%",IF(N1380&gt;=80%,"&gt;=80%-&lt;100%",IF(N1380&gt;=50%,"&gt;=50%-&lt;80%",IF(N1380&gt;=20%,"&gt;=20%-&lt;50%","&lt;20%")))))</f>
        <v>&lt;20%</v>
      </c>
      <c r="P1380" s="50">
        <f t="shared" ref="P1380:P1393" si="910">M1380/$B$3*$B$2</f>
        <v>0</v>
      </c>
      <c r="Q1380" s="51">
        <f t="shared" ref="Q1380:Q1399" si="911">IFERROR(P1380/L1380,2)</f>
        <v>0</v>
      </c>
      <c r="R1380" s="52"/>
      <c r="S1380" s="53">
        <v>0</v>
      </c>
      <c r="T1380" s="54">
        <f t="shared" ref="T1380:T1399" si="912">IFERROR(S1380/R1380,2)</f>
        <v>2</v>
      </c>
      <c r="U1380" s="54" t="str">
        <f t="shared" ref="U1380:U1399" si="913">IF(T1380&gt;=120%, "120% equal &amp; above", IF(T1380&gt;=100%,"&gt;=100%- &lt;120%",IF(T1380&gt;=80%,"&gt;=80%-&lt;100%",IF(T1380&gt;=50%,"&gt;=50%-&lt;80%",IF(T1380&gt;=20%,"&gt;=20%-&lt;50%","&lt;20%")))))</f>
        <v>120% equal &amp; above</v>
      </c>
      <c r="V1380" s="53">
        <f t="shared" ref="V1380:V1393" si="914">S1380/$B$3*$B$2</f>
        <v>0</v>
      </c>
      <c r="W1380" s="54">
        <f t="shared" ref="W1380:W1399" si="915">IFERROR(V1380/R1380,2)</f>
        <v>2</v>
      </c>
    </row>
    <row r="1381" spans="1:23" x14ac:dyDescent="0.3">
      <c r="A1381" s="8" t="s">
        <v>776</v>
      </c>
      <c r="B1381" s="5" t="s">
        <v>777</v>
      </c>
      <c r="C1381" s="5" t="s">
        <v>2606</v>
      </c>
      <c r="D1381" s="5" t="s">
        <v>2607</v>
      </c>
      <c r="E1381" s="5" t="s">
        <v>574</v>
      </c>
      <c r="F1381" s="5" t="s">
        <v>311</v>
      </c>
      <c r="G1381" s="46" t="s">
        <v>1943</v>
      </c>
      <c r="H1381" s="8"/>
      <c r="I1381" s="47" t="s">
        <v>1872</v>
      </c>
      <c r="J1381" s="48" t="s">
        <v>11</v>
      </c>
      <c r="K1381" s="45"/>
      <c r="L1381" s="50">
        <v>13000</v>
      </c>
      <c r="M1381" s="50">
        <v>2570</v>
      </c>
      <c r="N1381" s="51">
        <f t="shared" si="908"/>
        <v>0.19769230769230769</v>
      </c>
      <c r="O1381" s="51" t="str">
        <f t="shared" si="909"/>
        <v>&lt;20%</v>
      </c>
      <c r="P1381" s="50">
        <f t="shared" si="910"/>
        <v>2753.5714285714289</v>
      </c>
      <c r="Q1381" s="51">
        <f t="shared" si="911"/>
        <v>0.21181318681318684</v>
      </c>
      <c r="R1381" s="52"/>
      <c r="S1381" s="53">
        <v>0</v>
      </c>
      <c r="T1381" s="54">
        <f t="shared" si="912"/>
        <v>2</v>
      </c>
      <c r="U1381" s="54" t="str">
        <f t="shared" si="913"/>
        <v>120% equal &amp; above</v>
      </c>
      <c r="V1381" s="53">
        <f t="shared" si="914"/>
        <v>0</v>
      </c>
      <c r="W1381" s="54">
        <f t="shared" si="915"/>
        <v>2</v>
      </c>
    </row>
    <row r="1382" spans="1:23" x14ac:dyDescent="0.3">
      <c r="A1382" s="8" t="s">
        <v>776</v>
      </c>
      <c r="B1382" s="5" t="s">
        <v>777</v>
      </c>
      <c r="C1382" s="5" t="s">
        <v>2572</v>
      </c>
      <c r="D1382" s="5" t="s">
        <v>2573</v>
      </c>
      <c r="E1382" s="5" t="s">
        <v>574</v>
      </c>
      <c r="F1382" s="5" t="s">
        <v>311</v>
      </c>
      <c r="G1382" s="46" t="s">
        <v>1962</v>
      </c>
      <c r="H1382" s="8"/>
      <c r="I1382" s="47" t="s">
        <v>1872</v>
      </c>
      <c r="J1382" s="48" t="s">
        <v>11</v>
      </c>
      <c r="K1382" s="45"/>
      <c r="L1382" s="50">
        <v>13000</v>
      </c>
      <c r="M1382" s="50">
        <v>8410</v>
      </c>
      <c r="N1382" s="51">
        <f t="shared" si="908"/>
        <v>0.64692307692307693</v>
      </c>
      <c r="O1382" s="51" t="str">
        <f t="shared" si="909"/>
        <v>&gt;=50%-&lt;80%</v>
      </c>
      <c r="P1382" s="50">
        <f t="shared" si="910"/>
        <v>9010.7142857142844</v>
      </c>
      <c r="Q1382" s="51">
        <f t="shared" si="911"/>
        <v>0.693131868131868</v>
      </c>
      <c r="R1382" s="52"/>
      <c r="S1382" s="53">
        <v>0</v>
      </c>
      <c r="T1382" s="54">
        <f t="shared" si="912"/>
        <v>2</v>
      </c>
      <c r="U1382" s="54" t="str">
        <f t="shared" si="913"/>
        <v>120% equal &amp; above</v>
      </c>
      <c r="V1382" s="53">
        <f t="shared" si="914"/>
        <v>0</v>
      </c>
      <c r="W1382" s="54">
        <f t="shared" si="915"/>
        <v>2</v>
      </c>
    </row>
    <row r="1383" spans="1:23" x14ac:dyDescent="0.3">
      <c r="A1383" s="8" t="s">
        <v>776</v>
      </c>
      <c r="B1383" s="5" t="s">
        <v>777</v>
      </c>
      <c r="C1383" s="5" t="s">
        <v>2535</v>
      </c>
      <c r="D1383" s="5" t="s">
        <v>48</v>
      </c>
      <c r="E1383" s="5" t="s">
        <v>574</v>
      </c>
      <c r="F1383" s="5" t="s">
        <v>311</v>
      </c>
      <c r="G1383" s="46" t="s">
        <v>1961</v>
      </c>
      <c r="H1383" s="8"/>
      <c r="I1383" s="47" t="s">
        <v>1872</v>
      </c>
      <c r="J1383" s="48" t="s">
        <v>11</v>
      </c>
      <c r="K1383" s="45"/>
      <c r="L1383" s="50">
        <v>13000</v>
      </c>
      <c r="M1383" s="50">
        <v>9020</v>
      </c>
      <c r="N1383" s="51">
        <f t="shared" si="908"/>
        <v>0.69384615384615389</v>
      </c>
      <c r="O1383" s="51" t="str">
        <f t="shared" si="909"/>
        <v>&gt;=50%-&lt;80%</v>
      </c>
      <c r="P1383" s="50">
        <f t="shared" si="910"/>
        <v>9664.2857142857156</v>
      </c>
      <c r="Q1383" s="51">
        <f t="shared" si="911"/>
        <v>0.74340659340659354</v>
      </c>
      <c r="R1383" s="52"/>
      <c r="S1383" s="53">
        <v>0</v>
      </c>
      <c r="T1383" s="54">
        <f t="shared" si="912"/>
        <v>2</v>
      </c>
      <c r="U1383" s="54" t="str">
        <f t="shared" si="913"/>
        <v>120% equal &amp; above</v>
      </c>
      <c r="V1383" s="53">
        <f t="shared" si="914"/>
        <v>0</v>
      </c>
      <c r="W1383" s="54">
        <f t="shared" si="915"/>
        <v>2</v>
      </c>
    </row>
    <row r="1384" spans="1:23" x14ac:dyDescent="0.3">
      <c r="A1384" s="8" t="s">
        <v>776</v>
      </c>
      <c r="B1384" s="5" t="s">
        <v>777</v>
      </c>
      <c r="C1384" s="5" t="s">
        <v>2491</v>
      </c>
      <c r="D1384" s="5" t="s">
        <v>2492</v>
      </c>
      <c r="E1384" s="5" t="s">
        <v>574</v>
      </c>
      <c r="F1384" s="5" t="s">
        <v>311</v>
      </c>
      <c r="G1384" s="46" t="s">
        <v>1961</v>
      </c>
      <c r="H1384" s="8"/>
      <c r="I1384" s="47" t="s">
        <v>1872</v>
      </c>
      <c r="J1384" s="48" t="s">
        <v>11</v>
      </c>
      <c r="K1384" s="45"/>
      <c r="L1384" s="50">
        <v>13000</v>
      </c>
      <c r="M1384" s="50">
        <v>4140</v>
      </c>
      <c r="N1384" s="51">
        <f t="shared" si="908"/>
        <v>0.31846153846153846</v>
      </c>
      <c r="O1384" s="51" t="str">
        <f t="shared" si="909"/>
        <v>&gt;=20%-&lt;50%</v>
      </c>
      <c r="P1384" s="50">
        <f t="shared" si="910"/>
        <v>4435.7142857142862</v>
      </c>
      <c r="Q1384" s="51">
        <f t="shared" si="911"/>
        <v>0.34120879120879127</v>
      </c>
      <c r="R1384" s="52"/>
      <c r="S1384" s="53">
        <v>0</v>
      </c>
      <c r="T1384" s="54">
        <f t="shared" si="912"/>
        <v>2</v>
      </c>
      <c r="U1384" s="54" t="str">
        <f t="shared" si="913"/>
        <v>120% equal &amp; above</v>
      </c>
      <c r="V1384" s="53">
        <f t="shared" si="914"/>
        <v>0</v>
      </c>
      <c r="W1384" s="54">
        <f t="shared" si="915"/>
        <v>2</v>
      </c>
    </row>
    <row r="1385" spans="1:23" x14ac:dyDescent="0.3">
      <c r="A1385" s="8" t="s">
        <v>770</v>
      </c>
      <c r="B1385" s="5" t="s">
        <v>771</v>
      </c>
      <c r="C1385" s="5" t="s">
        <v>1383</v>
      </c>
      <c r="D1385" s="5" t="s">
        <v>1384</v>
      </c>
      <c r="E1385" s="5" t="s">
        <v>574</v>
      </c>
      <c r="F1385" s="5" t="s">
        <v>311</v>
      </c>
      <c r="G1385" s="46" t="s">
        <v>1965</v>
      </c>
      <c r="H1385" s="8"/>
      <c r="I1385" s="47" t="s">
        <v>1872</v>
      </c>
      <c r="J1385" s="48" t="s">
        <v>11</v>
      </c>
      <c r="K1385" s="45"/>
      <c r="L1385" s="50">
        <v>13000</v>
      </c>
      <c r="M1385" s="50">
        <v>930</v>
      </c>
      <c r="N1385" s="51">
        <f t="shared" si="908"/>
        <v>7.1538461538461537E-2</v>
      </c>
      <c r="O1385" s="51" t="str">
        <f t="shared" si="909"/>
        <v>&lt;20%</v>
      </c>
      <c r="P1385" s="50">
        <f t="shared" si="910"/>
        <v>996.42857142857144</v>
      </c>
      <c r="Q1385" s="51">
        <f t="shared" si="911"/>
        <v>7.6648351648351654E-2</v>
      </c>
      <c r="R1385" s="52"/>
      <c r="S1385" s="53">
        <v>0</v>
      </c>
      <c r="T1385" s="54">
        <f t="shared" si="912"/>
        <v>2</v>
      </c>
      <c r="U1385" s="54" t="str">
        <f t="shared" si="913"/>
        <v>120% equal &amp; above</v>
      </c>
      <c r="V1385" s="53">
        <f t="shared" si="914"/>
        <v>0</v>
      </c>
      <c r="W1385" s="54">
        <f t="shared" si="915"/>
        <v>2</v>
      </c>
    </row>
    <row r="1386" spans="1:23" x14ac:dyDescent="0.3">
      <c r="A1386" s="8" t="s">
        <v>776</v>
      </c>
      <c r="B1386" s="5" t="s">
        <v>777</v>
      </c>
      <c r="C1386" s="5" t="s">
        <v>2437</v>
      </c>
      <c r="D1386" s="5" t="s">
        <v>137</v>
      </c>
      <c r="E1386" s="5" t="s">
        <v>574</v>
      </c>
      <c r="F1386" s="5" t="s">
        <v>311</v>
      </c>
      <c r="G1386" s="46" t="s">
        <v>1943</v>
      </c>
      <c r="H1386" s="8"/>
      <c r="I1386" s="47" t="s">
        <v>1872</v>
      </c>
      <c r="J1386" s="48" t="s">
        <v>11</v>
      </c>
      <c r="K1386" s="45"/>
      <c r="L1386" s="50">
        <v>13000</v>
      </c>
      <c r="M1386" s="50">
        <v>7500</v>
      </c>
      <c r="N1386" s="51">
        <f t="shared" si="908"/>
        <v>0.57692307692307687</v>
      </c>
      <c r="O1386" s="51" t="str">
        <f t="shared" si="909"/>
        <v>&gt;=50%-&lt;80%</v>
      </c>
      <c r="P1386" s="50">
        <f t="shared" si="910"/>
        <v>8035.7142857142853</v>
      </c>
      <c r="Q1386" s="51">
        <f t="shared" si="911"/>
        <v>0.61813186813186816</v>
      </c>
      <c r="R1386" s="52"/>
      <c r="S1386" s="53">
        <v>0</v>
      </c>
      <c r="T1386" s="54">
        <f t="shared" si="912"/>
        <v>2</v>
      </c>
      <c r="U1386" s="54" t="str">
        <f t="shared" si="913"/>
        <v>120% equal &amp; above</v>
      </c>
      <c r="V1386" s="53">
        <f t="shared" si="914"/>
        <v>0</v>
      </c>
      <c r="W1386" s="54">
        <f t="shared" si="915"/>
        <v>2</v>
      </c>
    </row>
    <row r="1387" spans="1:23" x14ac:dyDescent="0.3">
      <c r="A1387" s="8" t="s">
        <v>776</v>
      </c>
      <c r="B1387" s="5" t="s">
        <v>777</v>
      </c>
      <c r="C1387" s="5" t="s">
        <v>2339</v>
      </c>
      <c r="D1387" s="5" t="s">
        <v>2340</v>
      </c>
      <c r="E1387" s="5" t="s">
        <v>574</v>
      </c>
      <c r="F1387" s="5" t="s">
        <v>311</v>
      </c>
      <c r="G1387" s="46" t="s">
        <v>1961</v>
      </c>
      <c r="H1387" s="8"/>
      <c r="I1387" s="47" t="s">
        <v>1872</v>
      </c>
      <c r="J1387" s="48" t="s">
        <v>11</v>
      </c>
      <c r="K1387" s="45"/>
      <c r="L1387" s="50">
        <v>13000</v>
      </c>
      <c r="M1387" s="50">
        <v>10840</v>
      </c>
      <c r="N1387" s="51">
        <f t="shared" si="908"/>
        <v>0.83384615384615379</v>
      </c>
      <c r="O1387" s="51" t="str">
        <f t="shared" si="909"/>
        <v>&gt;=80%-&lt;100%</v>
      </c>
      <c r="P1387" s="50">
        <f t="shared" si="910"/>
        <v>11614.285714285716</v>
      </c>
      <c r="Q1387" s="51">
        <f t="shared" si="911"/>
        <v>0.89340659340659345</v>
      </c>
      <c r="R1387" s="52"/>
      <c r="S1387" s="53">
        <v>0</v>
      </c>
      <c r="T1387" s="54">
        <f t="shared" si="912"/>
        <v>2</v>
      </c>
      <c r="U1387" s="54" t="str">
        <f t="shared" si="913"/>
        <v>120% equal &amp; above</v>
      </c>
      <c r="V1387" s="53">
        <f t="shared" si="914"/>
        <v>0</v>
      </c>
      <c r="W1387" s="54">
        <f t="shared" si="915"/>
        <v>2</v>
      </c>
    </row>
    <row r="1388" spans="1:23" x14ac:dyDescent="0.3">
      <c r="A1388" s="8" t="s">
        <v>770</v>
      </c>
      <c r="B1388" s="5" t="s">
        <v>771</v>
      </c>
      <c r="C1388" s="5" t="s">
        <v>2337</v>
      </c>
      <c r="D1388" s="5" t="s">
        <v>2338</v>
      </c>
      <c r="E1388" s="5" t="s">
        <v>574</v>
      </c>
      <c r="F1388" s="5" t="s">
        <v>311</v>
      </c>
      <c r="G1388" s="46" t="s">
        <v>1960</v>
      </c>
      <c r="H1388" s="8"/>
      <c r="I1388" s="47" t="s">
        <v>1872</v>
      </c>
      <c r="J1388" s="48" t="s">
        <v>11</v>
      </c>
      <c r="K1388" s="45"/>
      <c r="L1388" s="50">
        <v>13000</v>
      </c>
      <c r="M1388" s="50">
        <v>0</v>
      </c>
      <c r="N1388" s="51">
        <f t="shared" si="908"/>
        <v>0</v>
      </c>
      <c r="O1388" s="51" t="str">
        <f t="shared" si="909"/>
        <v>&lt;20%</v>
      </c>
      <c r="P1388" s="50">
        <f t="shared" si="910"/>
        <v>0</v>
      </c>
      <c r="Q1388" s="51">
        <f t="shared" si="911"/>
        <v>0</v>
      </c>
      <c r="R1388" s="52"/>
      <c r="S1388" s="53">
        <v>0</v>
      </c>
      <c r="T1388" s="54">
        <f t="shared" si="912"/>
        <v>2</v>
      </c>
      <c r="U1388" s="54" t="str">
        <f t="shared" si="913"/>
        <v>120% equal &amp; above</v>
      </c>
      <c r="V1388" s="53">
        <f t="shared" si="914"/>
        <v>0</v>
      </c>
      <c r="W1388" s="54">
        <f t="shared" si="915"/>
        <v>2</v>
      </c>
    </row>
    <row r="1389" spans="1:23" x14ac:dyDescent="0.3">
      <c r="A1389" s="8" t="s">
        <v>776</v>
      </c>
      <c r="B1389" s="5" t="s">
        <v>777</v>
      </c>
      <c r="C1389" s="5" t="s">
        <v>2297</v>
      </c>
      <c r="D1389" s="5" t="s">
        <v>282</v>
      </c>
      <c r="E1389" s="5" t="s">
        <v>574</v>
      </c>
      <c r="F1389" s="5" t="s">
        <v>311</v>
      </c>
      <c r="G1389" s="46" t="s">
        <v>1943</v>
      </c>
      <c r="H1389" s="8"/>
      <c r="I1389" s="47" t="s">
        <v>1872</v>
      </c>
      <c r="J1389" s="48" t="s">
        <v>11</v>
      </c>
      <c r="K1389" s="45"/>
      <c r="L1389" s="50">
        <v>13000</v>
      </c>
      <c r="M1389" s="50">
        <v>5250</v>
      </c>
      <c r="N1389" s="51">
        <f t="shared" si="908"/>
        <v>0.40384615384615385</v>
      </c>
      <c r="O1389" s="51" t="str">
        <f t="shared" si="909"/>
        <v>&gt;=20%-&lt;50%</v>
      </c>
      <c r="P1389" s="50">
        <f t="shared" si="910"/>
        <v>5625</v>
      </c>
      <c r="Q1389" s="51">
        <f t="shared" si="911"/>
        <v>0.43269230769230771</v>
      </c>
      <c r="R1389" s="52"/>
      <c r="S1389" s="53">
        <v>0</v>
      </c>
      <c r="T1389" s="54">
        <f t="shared" si="912"/>
        <v>2</v>
      </c>
      <c r="U1389" s="54" t="str">
        <f t="shared" si="913"/>
        <v>120% equal &amp; above</v>
      </c>
      <c r="V1389" s="53">
        <f t="shared" si="914"/>
        <v>0</v>
      </c>
      <c r="W1389" s="54">
        <f t="shared" si="915"/>
        <v>2</v>
      </c>
    </row>
    <row r="1390" spans="1:23" x14ac:dyDescent="0.3">
      <c r="A1390" s="8" t="s">
        <v>770</v>
      </c>
      <c r="B1390" s="5" t="s">
        <v>771</v>
      </c>
      <c r="C1390" s="5" t="s">
        <v>2263</v>
      </c>
      <c r="D1390" s="5" t="s">
        <v>2264</v>
      </c>
      <c r="E1390" s="5" t="s">
        <v>574</v>
      </c>
      <c r="F1390" s="5" t="s">
        <v>311</v>
      </c>
      <c r="G1390" s="46" t="s">
        <v>1888</v>
      </c>
      <c r="H1390" s="8"/>
      <c r="I1390" s="47" t="s">
        <v>1872</v>
      </c>
      <c r="J1390" s="48" t="s">
        <v>11</v>
      </c>
      <c r="K1390" s="45"/>
      <c r="L1390" s="50">
        <v>13000</v>
      </c>
      <c r="M1390" s="50">
        <v>14330</v>
      </c>
      <c r="N1390" s="51">
        <f t="shared" si="908"/>
        <v>1.1023076923076922</v>
      </c>
      <c r="O1390" s="51" t="str">
        <f t="shared" si="909"/>
        <v>&gt;=100%- &lt;120%</v>
      </c>
      <c r="P1390" s="50">
        <f t="shared" si="910"/>
        <v>15353.571428571428</v>
      </c>
      <c r="Q1390" s="51">
        <f t="shared" si="911"/>
        <v>1.1810439560439561</v>
      </c>
      <c r="R1390" s="52"/>
      <c r="S1390" s="53">
        <v>0</v>
      </c>
      <c r="T1390" s="54">
        <f t="shared" si="912"/>
        <v>2</v>
      </c>
      <c r="U1390" s="54" t="str">
        <f t="shared" si="913"/>
        <v>120% equal &amp; above</v>
      </c>
      <c r="V1390" s="53">
        <f t="shared" si="914"/>
        <v>0</v>
      </c>
      <c r="W1390" s="54">
        <f t="shared" si="915"/>
        <v>2</v>
      </c>
    </row>
    <row r="1391" spans="1:23" x14ac:dyDescent="0.3">
      <c r="A1391" s="8" t="s">
        <v>571</v>
      </c>
      <c r="B1391" s="5" t="s">
        <v>572</v>
      </c>
      <c r="C1391" s="5" t="s">
        <v>2165</v>
      </c>
      <c r="D1391" s="5" t="s">
        <v>2166</v>
      </c>
      <c r="E1391" s="5" t="s">
        <v>574</v>
      </c>
      <c r="F1391" s="5" t="s">
        <v>311</v>
      </c>
      <c r="G1391" s="46" t="s">
        <v>1883</v>
      </c>
      <c r="H1391" s="8"/>
      <c r="I1391" s="47" t="s">
        <v>1872</v>
      </c>
      <c r="J1391" s="48" t="s">
        <v>11</v>
      </c>
      <c r="K1391" s="45"/>
      <c r="L1391" s="50">
        <v>13000</v>
      </c>
      <c r="M1391" s="50">
        <v>9680</v>
      </c>
      <c r="N1391" s="51">
        <f t="shared" si="908"/>
        <v>0.74461538461538457</v>
      </c>
      <c r="O1391" s="51" t="str">
        <f t="shared" si="909"/>
        <v>&gt;=50%-&lt;80%</v>
      </c>
      <c r="P1391" s="50">
        <f t="shared" si="910"/>
        <v>10371.428571428572</v>
      </c>
      <c r="Q1391" s="51">
        <f t="shared" si="911"/>
        <v>0.79780219780219785</v>
      </c>
      <c r="R1391" s="52"/>
      <c r="S1391" s="53">
        <v>0</v>
      </c>
      <c r="T1391" s="54">
        <f t="shared" si="912"/>
        <v>2</v>
      </c>
      <c r="U1391" s="54" t="str">
        <f t="shared" si="913"/>
        <v>120% equal &amp; above</v>
      </c>
      <c r="V1391" s="53">
        <f t="shared" si="914"/>
        <v>0</v>
      </c>
      <c r="W1391" s="54">
        <f t="shared" si="915"/>
        <v>2</v>
      </c>
    </row>
    <row r="1392" spans="1:23" x14ac:dyDescent="0.3">
      <c r="A1392" s="8" t="s">
        <v>770</v>
      </c>
      <c r="B1392" s="5" t="s">
        <v>771</v>
      </c>
      <c r="C1392" s="5" t="s">
        <v>2112</v>
      </c>
      <c r="D1392" s="5" t="s">
        <v>203</v>
      </c>
      <c r="E1392" s="5" t="s">
        <v>574</v>
      </c>
      <c r="F1392" s="5" t="s">
        <v>311</v>
      </c>
      <c r="G1392" s="46" t="s">
        <v>1888</v>
      </c>
      <c r="H1392" s="8"/>
      <c r="I1392" s="47" t="s">
        <v>1872</v>
      </c>
      <c r="J1392" s="48" t="s">
        <v>11</v>
      </c>
      <c r="K1392" s="45"/>
      <c r="L1392" s="50">
        <v>13000</v>
      </c>
      <c r="M1392" s="50">
        <v>0</v>
      </c>
      <c r="N1392" s="51">
        <f t="shared" si="908"/>
        <v>0</v>
      </c>
      <c r="O1392" s="51" t="str">
        <f t="shared" si="909"/>
        <v>&lt;20%</v>
      </c>
      <c r="P1392" s="50">
        <f t="shared" si="910"/>
        <v>0</v>
      </c>
      <c r="Q1392" s="51">
        <f t="shared" si="911"/>
        <v>0</v>
      </c>
      <c r="R1392" s="52"/>
      <c r="S1392" s="53">
        <v>0</v>
      </c>
      <c r="T1392" s="54">
        <f t="shared" si="912"/>
        <v>2</v>
      </c>
      <c r="U1392" s="54" t="str">
        <f t="shared" si="913"/>
        <v>120% equal &amp; above</v>
      </c>
      <c r="V1392" s="53">
        <f t="shared" si="914"/>
        <v>0</v>
      </c>
      <c r="W1392" s="54">
        <f t="shared" si="915"/>
        <v>2</v>
      </c>
    </row>
    <row r="1393" spans="1:23" x14ac:dyDescent="0.3">
      <c r="A1393" s="8" t="s">
        <v>770</v>
      </c>
      <c r="B1393" s="5" t="s">
        <v>771</v>
      </c>
      <c r="C1393" s="5" t="s">
        <v>2108</v>
      </c>
      <c r="D1393" s="5" t="s">
        <v>2109</v>
      </c>
      <c r="E1393" s="5" t="s">
        <v>574</v>
      </c>
      <c r="F1393" s="5" t="s">
        <v>311</v>
      </c>
      <c r="G1393" s="46" t="s">
        <v>1888</v>
      </c>
      <c r="H1393" s="8"/>
      <c r="I1393" s="47" t="s">
        <v>1872</v>
      </c>
      <c r="J1393" s="48" t="s">
        <v>11</v>
      </c>
      <c r="K1393" s="45"/>
      <c r="L1393" s="50">
        <v>13000</v>
      </c>
      <c r="M1393" s="50">
        <v>6750</v>
      </c>
      <c r="N1393" s="51">
        <f t="shared" si="908"/>
        <v>0.51923076923076927</v>
      </c>
      <c r="O1393" s="51" t="str">
        <f t="shared" si="909"/>
        <v>&gt;=50%-&lt;80%</v>
      </c>
      <c r="P1393" s="50">
        <f t="shared" si="910"/>
        <v>7232.1428571428578</v>
      </c>
      <c r="Q1393" s="51">
        <f t="shared" si="911"/>
        <v>0.55631868131868134</v>
      </c>
      <c r="R1393" s="52"/>
      <c r="S1393" s="53">
        <v>0</v>
      </c>
      <c r="T1393" s="54">
        <f t="shared" si="912"/>
        <v>2</v>
      </c>
      <c r="U1393" s="54" t="str">
        <f t="shared" si="913"/>
        <v>120% equal &amp; above</v>
      </c>
      <c r="V1393" s="53">
        <f t="shared" si="914"/>
        <v>0</v>
      </c>
      <c r="W1393" s="54">
        <f t="shared" si="915"/>
        <v>2</v>
      </c>
    </row>
    <row r="1394" spans="1:23" x14ac:dyDescent="0.3">
      <c r="A1394" s="8" t="s">
        <v>770</v>
      </c>
      <c r="B1394" s="5" t="s">
        <v>771</v>
      </c>
      <c r="C1394" s="5" t="s">
        <v>2104</v>
      </c>
      <c r="D1394" s="5" t="s">
        <v>87</v>
      </c>
      <c r="E1394" s="5" t="s">
        <v>574</v>
      </c>
      <c r="F1394" s="5" t="s">
        <v>311</v>
      </c>
      <c r="G1394" s="46" t="s">
        <v>1960</v>
      </c>
      <c r="H1394" s="8"/>
      <c r="I1394" s="47" t="s">
        <v>1872</v>
      </c>
      <c r="J1394" s="48" t="s">
        <v>11</v>
      </c>
      <c r="K1394" s="45"/>
      <c r="L1394" s="50">
        <v>13000</v>
      </c>
      <c r="M1394" s="50">
        <v>6660</v>
      </c>
      <c r="N1394" s="51">
        <f t="shared" ref="N1394:N1399" si="916">IFERROR(M1394/L1394,2)</f>
        <v>0.51230769230769235</v>
      </c>
      <c r="O1394" s="51" t="str">
        <f t="shared" si="909"/>
        <v>&gt;=50%-&lt;80%</v>
      </c>
      <c r="P1394" s="50">
        <f t="shared" ref="P1394:P1399" si="917">M1394/$B$3*$B$2</f>
        <v>7135.7142857142862</v>
      </c>
      <c r="Q1394" s="51">
        <f t="shared" si="911"/>
        <v>0.54890109890109895</v>
      </c>
      <c r="R1394" s="52"/>
      <c r="S1394" s="53">
        <v>0</v>
      </c>
      <c r="T1394" s="54">
        <f t="shared" si="912"/>
        <v>2</v>
      </c>
      <c r="U1394" s="54" t="str">
        <f t="shared" si="913"/>
        <v>120% equal &amp; above</v>
      </c>
      <c r="V1394" s="53">
        <f t="shared" ref="V1394:V1399" si="918">S1394/$B$3*$B$2</f>
        <v>0</v>
      </c>
      <c r="W1394" s="54">
        <f t="shared" si="915"/>
        <v>2</v>
      </c>
    </row>
    <row r="1395" spans="1:23" x14ac:dyDescent="0.3">
      <c r="A1395" s="8" t="s">
        <v>2751</v>
      </c>
      <c r="B1395" s="5" t="s">
        <v>668</v>
      </c>
      <c r="C1395" s="5" t="s">
        <v>2364</v>
      </c>
      <c r="D1395" s="5" t="s">
        <v>171</v>
      </c>
      <c r="E1395" s="5" t="s">
        <v>589</v>
      </c>
      <c r="F1395" s="5" t="s">
        <v>311</v>
      </c>
      <c r="G1395" s="46" t="s">
        <v>1886</v>
      </c>
      <c r="H1395" s="8"/>
      <c r="I1395" s="47" t="s">
        <v>1872</v>
      </c>
      <c r="J1395" s="48" t="s">
        <v>11</v>
      </c>
      <c r="K1395" s="45"/>
      <c r="L1395" s="50">
        <v>13000</v>
      </c>
      <c r="M1395" s="50">
        <v>1920</v>
      </c>
      <c r="N1395" s="51">
        <f t="shared" si="916"/>
        <v>0.14769230769230771</v>
      </c>
      <c r="O1395" s="51" t="str">
        <f t="shared" si="909"/>
        <v>&lt;20%</v>
      </c>
      <c r="P1395" s="50">
        <f t="shared" si="917"/>
        <v>2057.1428571428569</v>
      </c>
      <c r="Q1395" s="51">
        <f t="shared" si="911"/>
        <v>0.15824175824175823</v>
      </c>
      <c r="R1395" s="52"/>
      <c r="S1395" s="53">
        <v>0</v>
      </c>
      <c r="T1395" s="54">
        <f t="shared" si="912"/>
        <v>2</v>
      </c>
      <c r="U1395" s="54" t="str">
        <f t="shared" si="913"/>
        <v>120% equal &amp; above</v>
      </c>
      <c r="V1395" s="53">
        <f t="shared" si="918"/>
        <v>0</v>
      </c>
      <c r="W1395" s="54">
        <f t="shared" si="915"/>
        <v>2</v>
      </c>
    </row>
    <row r="1396" spans="1:23" x14ac:dyDescent="0.3">
      <c r="A1396" s="8" t="s">
        <v>633</v>
      </c>
      <c r="B1396" s="5" t="s">
        <v>128</v>
      </c>
      <c r="C1396" s="5" t="s">
        <v>1010</v>
      </c>
      <c r="D1396" s="5" t="s">
        <v>1011</v>
      </c>
      <c r="E1396" s="5" t="s">
        <v>589</v>
      </c>
      <c r="F1396" s="5" t="s">
        <v>311</v>
      </c>
      <c r="G1396" s="46" t="s">
        <v>1924</v>
      </c>
      <c r="H1396" s="8"/>
      <c r="I1396" s="47" t="s">
        <v>1872</v>
      </c>
      <c r="J1396" s="48" t="s">
        <v>11</v>
      </c>
      <c r="K1396" s="45"/>
      <c r="L1396" s="50">
        <v>13000</v>
      </c>
      <c r="M1396" s="50">
        <v>41585</v>
      </c>
      <c r="N1396" s="51">
        <f t="shared" si="916"/>
        <v>3.1988461538461537</v>
      </c>
      <c r="O1396" s="51" t="str">
        <f t="shared" si="909"/>
        <v>120% equal &amp; above</v>
      </c>
      <c r="P1396" s="50">
        <f t="shared" si="917"/>
        <v>44555.357142857138</v>
      </c>
      <c r="Q1396" s="51">
        <f t="shared" si="911"/>
        <v>3.4273351648351644</v>
      </c>
      <c r="R1396" s="52"/>
      <c r="S1396" s="53">
        <v>0</v>
      </c>
      <c r="T1396" s="54">
        <f t="shared" si="912"/>
        <v>2</v>
      </c>
      <c r="U1396" s="54" t="str">
        <f t="shared" si="913"/>
        <v>120% equal &amp; above</v>
      </c>
      <c r="V1396" s="53">
        <f t="shared" si="918"/>
        <v>0</v>
      </c>
      <c r="W1396" s="54">
        <f t="shared" si="915"/>
        <v>2</v>
      </c>
    </row>
    <row r="1397" spans="1:23" x14ac:dyDescent="0.3">
      <c r="A1397" s="8" t="s">
        <v>701</v>
      </c>
      <c r="B1397" s="5" t="s">
        <v>300</v>
      </c>
      <c r="C1397" s="5" t="s">
        <v>1574</v>
      </c>
      <c r="D1397" s="5" t="s">
        <v>247</v>
      </c>
      <c r="E1397" s="5" t="s">
        <v>473</v>
      </c>
      <c r="F1397" s="5" t="s">
        <v>311</v>
      </c>
      <c r="G1397" s="46" t="s">
        <v>2767</v>
      </c>
      <c r="H1397" s="8"/>
      <c r="I1397" s="47" t="s">
        <v>1872</v>
      </c>
      <c r="J1397" s="48" t="s">
        <v>11</v>
      </c>
      <c r="K1397" s="45"/>
      <c r="L1397" s="50">
        <v>13000</v>
      </c>
      <c r="M1397" s="50">
        <v>16140</v>
      </c>
      <c r="N1397" s="51">
        <f t="shared" si="916"/>
        <v>1.2415384615384615</v>
      </c>
      <c r="O1397" s="51" t="str">
        <f t="shared" si="909"/>
        <v>120% equal &amp; above</v>
      </c>
      <c r="P1397" s="50">
        <f t="shared" si="917"/>
        <v>17292.857142857145</v>
      </c>
      <c r="Q1397" s="51">
        <f t="shared" si="911"/>
        <v>1.3302197802197804</v>
      </c>
      <c r="R1397" s="52"/>
      <c r="S1397" s="53">
        <v>0</v>
      </c>
      <c r="T1397" s="54">
        <f t="shared" si="912"/>
        <v>2</v>
      </c>
      <c r="U1397" s="54" t="str">
        <f t="shared" si="913"/>
        <v>120% equal &amp; above</v>
      </c>
      <c r="V1397" s="53">
        <f t="shared" si="918"/>
        <v>0</v>
      </c>
      <c r="W1397" s="54">
        <f t="shared" si="915"/>
        <v>2</v>
      </c>
    </row>
    <row r="1398" spans="1:23" x14ac:dyDescent="0.3">
      <c r="A1398" s="8" t="s">
        <v>701</v>
      </c>
      <c r="B1398" s="5" t="s">
        <v>300</v>
      </c>
      <c r="C1398" s="5" t="s">
        <v>1571</v>
      </c>
      <c r="D1398" s="5" t="s">
        <v>213</v>
      </c>
      <c r="E1398" s="5" t="s">
        <v>473</v>
      </c>
      <c r="F1398" s="5" t="s">
        <v>311</v>
      </c>
      <c r="G1398" s="46" t="s">
        <v>1939</v>
      </c>
      <c r="H1398" s="8"/>
      <c r="I1398" s="47" t="s">
        <v>1872</v>
      </c>
      <c r="J1398" s="48" t="s">
        <v>11</v>
      </c>
      <c r="K1398" s="45"/>
      <c r="L1398" s="50">
        <v>13000</v>
      </c>
      <c r="M1398" s="50">
        <v>4460</v>
      </c>
      <c r="N1398" s="51">
        <f t="shared" si="916"/>
        <v>0.34307692307692306</v>
      </c>
      <c r="O1398" s="51" t="str">
        <f t="shared" si="909"/>
        <v>&gt;=20%-&lt;50%</v>
      </c>
      <c r="P1398" s="50">
        <f t="shared" si="917"/>
        <v>4778.5714285714284</v>
      </c>
      <c r="Q1398" s="51">
        <f t="shared" si="911"/>
        <v>0.36758241758241755</v>
      </c>
      <c r="R1398" s="52"/>
      <c r="S1398" s="53">
        <v>0</v>
      </c>
      <c r="T1398" s="54">
        <f t="shared" si="912"/>
        <v>2</v>
      </c>
      <c r="U1398" s="54" t="str">
        <f t="shared" si="913"/>
        <v>120% equal &amp; above</v>
      </c>
      <c r="V1398" s="53">
        <f t="shared" si="918"/>
        <v>0</v>
      </c>
      <c r="W1398" s="54">
        <f t="shared" si="915"/>
        <v>2</v>
      </c>
    </row>
    <row r="1399" spans="1:23" x14ac:dyDescent="0.3">
      <c r="A1399" s="8" t="s">
        <v>469</v>
      </c>
      <c r="B1399" s="5" t="s">
        <v>470</v>
      </c>
      <c r="C1399" s="5" t="s">
        <v>513</v>
      </c>
      <c r="D1399" s="5" t="s">
        <v>514</v>
      </c>
      <c r="E1399" s="5" t="s">
        <v>473</v>
      </c>
      <c r="F1399" s="5" t="s">
        <v>311</v>
      </c>
      <c r="G1399" s="46" t="s">
        <v>1912</v>
      </c>
      <c r="H1399" s="8"/>
      <c r="I1399" s="47" t="s">
        <v>1872</v>
      </c>
      <c r="J1399" s="48" t="s">
        <v>11</v>
      </c>
      <c r="K1399" s="45"/>
      <c r="L1399" s="50">
        <v>13000</v>
      </c>
      <c r="M1399" s="50">
        <v>10620</v>
      </c>
      <c r="N1399" s="51">
        <f t="shared" si="916"/>
        <v>0.81692307692307697</v>
      </c>
      <c r="O1399" s="51" t="str">
        <f t="shared" si="909"/>
        <v>&gt;=80%-&lt;100%</v>
      </c>
      <c r="P1399" s="50">
        <f t="shared" si="917"/>
        <v>11378.571428571428</v>
      </c>
      <c r="Q1399" s="51">
        <f t="shared" si="911"/>
        <v>0.87527472527472516</v>
      </c>
      <c r="R1399" s="52"/>
      <c r="S1399" s="53">
        <v>16390</v>
      </c>
      <c r="T1399" s="54">
        <f t="shared" si="912"/>
        <v>2</v>
      </c>
      <c r="U1399" s="54" t="str">
        <f t="shared" si="913"/>
        <v>120% equal &amp; above</v>
      </c>
      <c r="V1399" s="53">
        <f t="shared" si="918"/>
        <v>17560.714285714286</v>
      </c>
      <c r="W1399" s="54">
        <f t="shared" si="915"/>
        <v>2</v>
      </c>
    </row>
  </sheetData>
  <autoFilter ref="A6:W1399"/>
  <conditionalFormatting sqref="C6">
    <cfRule type="duplicateValues" dxfId="8" priority="8"/>
  </conditionalFormatting>
  <conditionalFormatting sqref="C1073:C1048576 C5:C1070">
    <cfRule type="duplicateValues" dxfId="7" priority="4"/>
  </conditionalFormatting>
  <conditionalFormatting sqref="C1071:C1072">
    <cfRule type="duplicateValues" dxfId="6" priority="3"/>
  </conditionalFormatting>
  <conditionalFormatting sqref="C1071:C1072">
    <cfRule type="duplicateValues" dxfId="5" priority="2"/>
  </conditionalFormatting>
  <conditionalFormatting sqref="C1:C1048576">
    <cfRule type="duplicateValues" dxfId="4" priority="1"/>
  </conditionalFormatting>
  <conditionalFormatting sqref="C993:C1070">
    <cfRule type="duplicateValues" dxfId="3" priority="339"/>
  </conditionalFormatting>
  <conditionalFormatting sqref="C990:D992">
    <cfRule type="duplicateValues" dxfId="2" priority="356"/>
  </conditionalFormatting>
  <conditionalFormatting sqref="C980:C981">
    <cfRule type="duplicateValues" dxfId="1" priority="401"/>
  </conditionalFormatting>
  <conditionalFormatting sqref="C977:C992">
    <cfRule type="duplicateValues" dxfId="0" priority="4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 Summary</vt:lpstr>
      <vt:lpstr>Zone wise Summary</vt:lpstr>
      <vt:lpstr>Final 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2020-09-29T06:07:36Z</dcterms:modified>
</cp:coreProperties>
</file>