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afi\Desktop\Aug,2020\"/>
    </mc:Choice>
  </mc:AlternateContent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Primary'!$A$3:$AJ$22</definedName>
    <definedName name="_xlnm._FilterDatabase" localSheetId="1" hidden="1">'Distributor Secondary'!$A$3:$AJ$22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E6" i="6"/>
  <c r="E9" i="6"/>
  <c r="E8" i="6"/>
  <c r="E7" i="6"/>
  <c r="E5" i="6"/>
  <c r="E4" i="6"/>
  <c r="C4" i="6" s="1"/>
  <c r="X10" i="6" l="1"/>
  <c r="H10" i="6"/>
  <c r="C9" i="6"/>
  <c r="AD10" i="6"/>
  <c r="Z10" i="6"/>
  <c r="R10" i="6"/>
  <c r="J10" i="6"/>
  <c r="AI10" i="6"/>
  <c r="AA10" i="6"/>
  <c r="W10" i="6"/>
  <c r="O10" i="6"/>
  <c r="K10" i="6"/>
  <c r="G10" i="6"/>
  <c r="AB10" i="6"/>
  <c r="L10" i="6"/>
  <c r="C6" i="6"/>
  <c r="AJ10" i="6"/>
  <c r="AF10" i="6"/>
  <c r="T10" i="6"/>
  <c r="P10" i="6"/>
  <c r="AH10" i="6"/>
  <c r="V10" i="6"/>
  <c r="N10" i="6"/>
  <c r="F10" i="6"/>
  <c r="AE10" i="6"/>
  <c r="S10" i="6"/>
  <c r="D8" i="6"/>
  <c r="D9" i="6"/>
  <c r="D5" i="6"/>
  <c r="AG10" i="6"/>
  <c r="AC10" i="6"/>
  <c r="Y10" i="6"/>
  <c r="U10" i="6"/>
  <c r="Q10" i="6"/>
  <c r="M10" i="6"/>
  <c r="I10" i="6"/>
  <c r="D4" i="6"/>
  <c r="C7" i="6"/>
  <c r="D6" i="6"/>
  <c r="C8" i="6"/>
  <c r="C5" i="6"/>
  <c r="E10" i="6"/>
  <c r="D7" i="6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H108" i="5"/>
  <c r="H107" i="5"/>
  <c r="H106" i="5"/>
  <c r="H105" i="5"/>
  <c r="H104" i="5"/>
  <c r="H103" i="5"/>
  <c r="H102" i="5"/>
  <c r="H101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H99" i="5"/>
  <c r="H98" i="5"/>
  <c r="H97" i="5"/>
  <c r="H96" i="5"/>
  <c r="I91" i="5"/>
  <c r="I95" i="5" s="1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H94" i="5"/>
  <c r="H93" i="5"/>
  <c r="H92" i="5"/>
  <c r="H91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H89" i="5"/>
  <c r="H88" i="5"/>
  <c r="H87" i="5"/>
  <c r="H86" i="5"/>
  <c r="H85" i="5"/>
  <c r="H84" i="5"/>
  <c r="H83" i="5"/>
  <c r="H82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I77" i="5"/>
  <c r="J77" i="5"/>
  <c r="K77" i="5"/>
  <c r="L77" i="5"/>
  <c r="M77" i="5"/>
  <c r="N77" i="5"/>
  <c r="O77" i="5"/>
  <c r="O81" i="5" s="1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H80" i="5"/>
  <c r="H79" i="5"/>
  <c r="H78" i="5"/>
  <c r="H77" i="5"/>
  <c r="H76" i="5"/>
  <c r="H75" i="5"/>
  <c r="I69" i="5"/>
  <c r="I74" i="5" s="1"/>
  <c r="J69" i="5"/>
  <c r="K69" i="5"/>
  <c r="L69" i="5"/>
  <c r="M69" i="5"/>
  <c r="M74" i="5" s="1"/>
  <c r="N69" i="5"/>
  <c r="O69" i="5"/>
  <c r="P69" i="5"/>
  <c r="Q69" i="5"/>
  <c r="R69" i="5"/>
  <c r="S69" i="5"/>
  <c r="T69" i="5"/>
  <c r="U69" i="5"/>
  <c r="V69" i="5"/>
  <c r="W69" i="5"/>
  <c r="X69" i="5"/>
  <c r="Y69" i="5"/>
  <c r="Y74" i="5" s="1"/>
  <c r="Z69" i="5"/>
  <c r="AA69" i="5"/>
  <c r="AB69" i="5"/>
  <c r="AC69" i="5"/>
  <c r="AC74" i="5" s="1"/>
  <c r="AD69" i="5"/>
  <c r="AE69" i="5"/>
  <c r="AF69" i="5"/>
  <c r="AG69" i="5"/>
  <c r="AH69" i="5"/>
  <c r="AI69" i="5"/>
  <c r="AJ69" i="5"/>
  <c r="AK69" i="5"/>
  <c r="AL69" i="5"/>
  <c r="AM69" i="5"/>
  <c r="I70" i="5"/>
  <c r="J70" i="5"/>
  <c r="K70" i="5"/>
  <c r="L70" i="5"/>
  <c r="M70" i="5"/>
  <c r="N70" i="5"/>
  <c r="N74" i="5" s="1"/>
  <c r="O70" i="5"/>
  <c r="P70" i="5"/>
  <c r="Q70" i="5"/>
  <c r="R70" i="5"/>
  <c r="R74" i="5" s="1"/>
  <c r="S70" i="5"/>
  <c r="T70" i="5"/>
  <c r="U70" i="5"/>
  <c r="V70" i="5"/>
  <c r="W70" i="5"/>
  <c r="X70" i="5"/>
  <c r="Y70" i="5"/>
  <c r="Z70" i="5"/>
  <c r="AA70" i="5"/>
  <c r="AB70" i="5"/>
  <c r="AC70" i="5"/>
  <c r="AD70" i="5"/>
  <c r="AD74" i="5" s="1"/>
  <c r="AE70" i="5"/>
  <c r="AF70" i="5"/>
  <c r="AG70" i="5"/>
  <c r="AH70" i="5"/>
  <c r="AH74" i="5" s="1"/>
  <c r="AI70" i="5"/>
  <c r="AJ70" i="5"/>
  <c r="AK70" i="5"/>
  <c r="AL70" i="5"/>
  <c r="AM70" i="5"/>
  <c r="I71" i="5"/>
  <c r="J71" i="5"/>
  <c r="K71" i="5"/>
  <c r="L71" i="5"/>
  <c r="M71" i="5"/>
  <c r="N71" i="5"/>
  <c r="O71" i="5"/>
  <c r="P71" i="5"/>
  <c r="Q71" i="5"/>
  <c r="R71" i="5"/>
  <c r="S71" i="5"/>
  <c r="S74" i="5" s="1"/>
  <c r="T71" i="5"/>
  <c r="U71" i="5"/>
  <c r="V71" i="5"/>
  <c r="W71" i="5"/>
  <c r="W74" i="5" s="1"/>
  <c r="X71" i="5"/>
  <c r="Y71" i="5"/>
  <c r="Z71" i="5"/>
  <c r="AA71" i="5"/>
  <c r="AB71" i="5"/>
  <c r="AC71" i="5"/>
  <c r="AD71" i="5"/>
  <c r="AE71" i="5"/>
  <c r="AF71" i="5"/>
  <c r="AG71" i="5"/>
  <c r="AH71" i="5"/>
  <c r="AI71" i="5"/>
  <c r="AI74" i="5" s="1"/>
  <c r="AJ71" i="5"/>
  <c r="AK71" i="5"/>
  <c r="AL71" i="5"/>
  <c r="AM71" i="5"/>
  <c r="AM74" i="5" s="1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H73" i="5"/>
  <c r="H72" i="5"/>
  <c r="H71" i="5"/>
  <c r="H70" i="5"/>
  <c r="H69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G68" i="5" s="1"/>
  <c r="AH64" i="5"/>
  <c r="AI64" i="5"/>
  <c r="AJ64" i="5"/>
  <c r="AK64" i="5"/>
  <c r="AL64" i="5"/>
  <c r="AM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H67" i="5"/>
  <c r="H66" i="5"/>
  <c r="H65" i="5"/>
  <c r="H64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I62" i="5"/>
  <c r="J62" i="5"/>
  <c r="K62" i="5"/>
  <c r="L62" i="5"/>
  <c r="L63" i="5" s="1"/>
  <c r="M62" i="5"/>
  <c r="N62" i="5"/>
  <c r="O62" i="5"/>
  <c r="P62" i="5"/>
  <c r="Q62" i="5"/>
  <c r="R62" i="5"/>
  <c r="S62" i="5"/>
  <c r="T62" i="5"/>
  <c r="U62" i="5"/>
  <c r="V62" i="5"/>
  <c r="W62" i="5"/>
  <c r="X62" i="5"/>
  <c r="X63" i="5" s="1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H62" i="5"/>
  <c r="H61" i="5"/>
  <c r="H60" i="5"/>
  <c r="H59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H57" i="5"/>
  <c r="H56" i="5"/>
  <c r="H55" i="5"/>
  <c r="H54" i="5"/>
  <c r="I47" i="5"/>
  <c r="F47" i="5" s="1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H52" i="5"/>
  <c r="H51" i="5"/>
  <c r="H50" i="5"/>
  <c r="H49" i="5"/>
  <c r="H48" i="5"/>
  <c r="H47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E46" i="5" s="1"/>
  <c r="AF44" i="5"/>
  <c r="AG44" i="5"/>
  <c r="AH44" i="5"/>
  <c r="AI44" i="5"/>
  <c r="AJ44" i="5"/>
  <c r="AK44" i="5"/>
  <c r="AL44" i="5"/>
  <c r="AM44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H45" i="5"/>
  <c r="H44" i="5"/>
  <c r="H43" i="5"/>
  <c r="H42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I39" i="5"/>
  <c r="J39" i="5"/>
  <c r="K39" i="5"/>
  <c r="L39" i="5"/>
  <c r="M39" i="5"/>
  <c r="N39" i="5"/>
  <c r="O39" i="5"/>
  <c r="P39" i="5"/>
  <c r="Q39" i="5"/>
  <c r="R39" i="5"/>
  <c r="R41" i="5" s="1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H41" i="5" s="1"/>
  <c r="AI39" i="5"/>
  <c r="AJ39" i="5"/>
  <c r="AK39" i="5"/>
  <c r="AL39" i="5"/>
  <c r="AM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W41" i="5" s="1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H40" i="5"/>
  <c r="H39" i="5"/>
  <c r="H38" i="5"/>
  <c r="I34" i="5"/>
  <c r="I37" i="5" s="1"/>
  <c r="J34" i="5"/>
  <c r="K34" i="5"/>
  <c r="L34" i="5"/>
  <c r="M34" i="5"/>
  <c r="M37" i="5" s="1"/>
  <c r="N34" i="5"/>
  <c r="O34" i="5"/>
  <c r="P34" i="5"/>
  <c r="Q34" i="5"/>
  <c r="Q37" i="5" s="1"/>
  <c r="R34" i="5"/>
  <c r="S34" i="5"/>
  <c r="T34" i="5"/>
  <c r="U34" i="5"/>
  <c r="V34" i="5"/>
  <c r="W34" i="5"/>
  <c r="X34" i="5"/>
  <c r="Y34" i="5"/>
  <c r="Y37" i="5" s="1"/>
  <c r="Z34" i="5"/>
  <c r="AA34" i="5"/>
  <c r="AB34" i="5"/>
  <c r="AC34" i="5"/>
  <c r="AC37" i="5" s="1"/>
  <c r="AD34" i="5"/>
  <c r="AE34" i="5"/>
  <c r="AF34" i="5"/>
  <c r="AG34" i="5"/>
  <c r="AG37" i="5" s="1"/>
  <c r="AH34" i="5"/>
  <c r="AI34" i="5"/>
  <c r="AJ34" i="5"/>
  <c r="AK34" i="5"/>
  <c r="AL34" i="5"/>
  <c r="AM34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H36" i="5"/>
  <c r="H35" i="5"/>
  <c r="H34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H32" i="5"/>
  <c r="H31" i="5"/>
  <c r="H30" i="5"/>
  <c r="H29" i="5"/>
  <c r="H28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H26" i="5"/>
  <c r="H25" i="5"/>
  <c r="H24" i="5"/>
  <c r="H23" i="5"/>
  <c r="H22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H20" i="5"/>
  <c r="H19" i="5"/>
  <c r="H18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H16" i="5"/>
  <c r="H15" i="5"/>
  <c r="H14" i="5"/>
  <c r="H13" i="5"/>
  <c r="H12" i="5"/>
  <c r="H11" i="5"/>
  <c r="H10" i="5"/>
  <c r="H9" i="5"/>
  <c r="H8" i="5"/>
  <c r="H7" i="5"/>
  <c r="H6" i="5"/>
  <c r="I3" i="5"/>
  <c r="J3" i="5"/>
  <c r="K3" i="5"/>
  <c r="L3" i="5"/>
  <c r="M3" i="5"/>
  <c r="N3" i="5"/>
  <c r="O3" i="5"/>
  <c r="P3" i="5"/>
  <c r="Q3" i="5"/>
  <c r="Q5" i="5" s="1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I4" i="5"/>
  <c r="J4" i="5"/>
  <c r="K4" i="5"/>
  <c r="L4" i="5"/>
  <c r="M4" i="5"/>
  <c r="N4" i="5"/>
  <c r="N5" i="5" s="1"/>
  <c r="O4" i="5"/>
  <c r="P4" i="5"/>
  <c r="Q4" i="5"/>
  <c r="R4" i="5"/>
  <c r="S4" i="5"/>
  <c r="T4" i="5"/>
  <c r="U4" i="5"/>
  <c r="V4" i="5"/>
  <c r="V5" i="5" s="1"/>
  <c r="W4" i="5"/>
  <c r="X4" i="5"/>
  <c r="Y4" i="5"/>
  <c r="Z4" i="5"/>
  <c r="Z5" i="5" s="1"/>
  <c r="AA4" i="5"/>
  <c r="AB4" i="5"/>
  <c r="AC4" i="5"/>
  <c r="AD4" i="5"/>
  <c r="AD5" i="5" s="1"/>
  <c r="AE4" i="5"/>
  <c r="AF4" i="5"/>
  <c r="AG4" i="5"/>
  <c r="AH4" i="5"/>
  <c r="AI4" i="5"/>
  <c r="AJ4" i="5"/>
  <c r="AK4" i="5"/>
  <c r="AL4" i="5"/>
  <c r="AL5" i="5" s="1"/>
  <c r="AM4" i="5"/>
  <c r="H4" i="5"/>
  <c r="H3" i="5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H109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H100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H95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H90" i="4"/>
  <c r="L81" i="4"/>
  <c r="P81" i="4"/>
  <c r="T81" i="4"/>
  <c r="X81" i="4"/>
  <c r="AB81" i="4"/>
  <c r="AF81" i="4"/>
  <c r="AJ81" i="4"/>
  <c r="AN81" i="4"/>
  <c r="AR81" i="4"/>
  <c r="AV81" i="4"/>
  <c r="K81" i="4"/>
  <c r="O81" i="4"/>
  <c r="S81" i="4"/>
  <c r="W81" i="4"/>
  <c r="AA81" i="4"/>
  <c r="AE81" i="4"/>
  <c r="AI81" i="4"/>
  <c r="AM81" i="4"/>
  <c r="AQ81" i="4"/>
  <c r="AU81" i="4"/>
  <c r="I81" i="4"/>
  <c r="M81" i="4"/>
  <c r="Q81" i="4"/>
  <c r="U81" i="4"/>
  <c r="Y81" i="4"/>
  <c r="AC81" i="4"/>
  <c r="AG81" i="4"/>
  <c r="AK81" i="4"/>
  <c r="AO81" i="4"/>
  <c r="AS81" i="4"/>
  <c r="AW81" i="4"/>
  <c r="J81" i="4"/>
  <c r="N81" i="4"/>
  <c r="R81" i="4"/>
  <c r="V81" i="4"/>
  <c r="Z81" i="4"/>
  <c r="AD81" i="4"/>
  <c r="AH81" i="4"/>
  <c r="AL81" i="4"/>
  <c r="AP81" i="4"/>
  <c r="AT81" i="4"/>
  <c r="H81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H74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H68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H63" i="4"/>
  <c r="K58" i="4"/>
  <c r="O58" i="4"/>
  <c r="S58" i="4"/>
  <c r="W58" i="4"/>
  <c r="AA58" i="4"/>
  <c r="AE58" i="4"/>
  <c r="AI58" i="4"/>
  <c r="AM58" i="4"/>
  <c r="AQ58" i="4"/>
  <c r="AU58" i="4"/>
  <c r="J58" i="4"/>
  <c r="N58" i="4"/>
  <c r="R58" i="4"/>
  <c r="V58" i="4"/>
  <c r="Z58" i="4"/>
  <c r="AD58" i="4"/>
  <c r="AH58" i="4"/>
  <c r="AL58" i="4"/>
  <c r="AP58" i="4"/>
  <c r="AT58" i="4"/>
  <c r="I58" i="4"/>
  <c r="M58" i="4"/>
  <c r="Q58" i="4"/>
  <c r="U58" i="4"/>
  <c r="Y58" i="4"/>
  <c r="AC58" i="4"/>
  <c r="AG58" i="4"/>
  <c r="AK58" i="4"/>
  <c r="AO58" i="4"/>
  <c r="AS58" i="4"/>
  <c r="AW58" i="4"/>
  <c r="L58" i="4"/>
  <c r="P58" i="4"/>
  <c r="T58" i="4"/>
  <c r="X58" i="4"/>
  <c r="AB58" i="4"/>
  <c r="AF58" i="4"/>
  <c r="AJ58" i="4"/>
  <c r="AN58" i="4"/>
  <c r="AR58" i="4"/>
  <c r="AV58" i="4"/>
  <c r="H58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H46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H41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H37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H33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H27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H21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H17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H5" i="4"/>
  <c r="P90" i="5"/>
  <c r="AF90" i="5"/>
  <c r="J74" i="5"/>
  <c r="K74" i="5"/>
  <c r="O74" i="5"/>
  <c r="Q74" i="5"/>
  <c r="U74" i="5"/>
  <c r="V74" i="5"/>
  <c r="Z74" i="5"/>
  <c r="AA74" i="5"/>
  <c r="AE74" i="5"/>
  <c r="AG74" i="5"/>
  <c r="AK74" i="5"/>
  <c r="AL74" i="5"/>
  <c r="AE58" i="5"/>
  <c r="F85" i="5"/>
  <c r="G71" i="5"/>
  <c r="G69" i="5" l="1"/>
  <c r="H81" i="5"/>
  <c r="H90" i="5"/>
  <c r="F88" i="5"/>
  <c r="AJ90" i="5"/>
  <c r="AB90" i="5"/>
  <c r="X90" i="5"/>
  <c r="T90" i="5"/>
  <c r="L90" i="5"/>
  <c r="J100" i="5"/>
  <c r="L109" i="5"/>
  <c r="K5" i="5"/>
  <c r="AG21" i="5"/>
  <c r="Q21" i="5"/>
  <c r="AC33" i="5"/>
  <c r="AG41" i="5"/>
  <c r="AC41" i="5"/>
  <c r="Q41" i="5"/>
  <c r="M41" i="5"/>
  <c r="AM41" i="5"/>
  <c r="AI41" i="5"/>
  <c r="AE41" i="5"/>
  <c r="AA41" i="5"/>
  <c r="S41" i="5"/>
  <c r="O41" i="5"/>
  <c r="K41" i="5"/>
  <c r="G43" i="5"/>
  <c r="AI46" i="5"/>
  <c r="AK53" i="5"/>
  <c r="Q53" i="5"/>
  <c r="H58" i="5"/>
  <c r="G56" i="5"/>
  <c r="AM58" i="5"/>
  <c r="AI58" i="5"/>
  <c r="AA58" i="5"/>
  <c r="W58" i="5"/>
  <c r="S58" i="5"/>
  <c r="O58" i="5"/>
  <c r="K58" i="5"/>
  <c r="F60" i="5"/>
  <c r="G65" i="5"/>
  <c r="AK68" i="5"/>
  <c r="AC68" i="5"/>
  <c r="Y68" i="5"/>
  <c r="U68" i="5"/>
  <c r="Q68" i="5"/>
  <c r="M68" i="5"/>
  <c r="I68" i="5"/>
  <c r="H74" i="5"/>
  <c r="G78" i="5"/>
  <c r="AE81" i="5"/>
  <c r="AA81" i="5"/>
  <c r="K81" i="5"/>
  <c r="F83" i="5"/>
  <c r="AK95" i="5"/>
  <c r="G92" i="5"/>
  <c r="G97" i="5"/>
  <c r="D10" i="6"/>
  <c r="AJ41" i="5"/>
  <c r="AF41" i="5"/>
  <c r="AB41" i="5"/>
  <c r="X41" i="5"/>
  <c r="T41" i="5"/>
  <c r="P41" i="5"/>
  <c r="L41" i="5"/>
  <c r="G19" i="5"/>
  <c r="F32" i="5"/>
  <c r="F49" i="5"/>
  <c r="AM81" i="5"/>
  <c r="S81" i="5"/>
  <c r="G34" i="5"/>
  <c r="G54" i="5"/>
  <c r="G76" i="5"/>
  <c r="G38" i="5"/>
  <c r="H68" i="5"/>
  <c r="F39" i="5"/>
  <c r="F51" i="5"/>
  <c r="AI81" i="5"/>
  <c r="W81" i="5"/>
  <c r="T17" i="5"/>
  <c r="Z27" i="5"/>
  <c r="AK37" i="5"/>
  <c r="U37" i="5"/>
  <c r="G40" i="5"/>
  <c r="AL41" i="5"/>
  <c r="V41" i="5"/>
  <c r="G99" i="5"/>
  <c r="N100" i="5"/>
  <c r="F104" i="5"/>
  <c r="F103" i="5"/>
  <c r="AB109" i="5"/>
  <c r="P109" i="5"/>
  <c r="F102" i="5"/>
  <c r="Y33" i="5"/>
  <c r="H41" i="5"/>
  <c r="H100" i="5"/>
  <c r="AH5" i="5"/>
  <c r="R5" i="5"/>
  <c r="J5" i="5"/>
  <c r="G16" i="5"/>
  <c r="H21" i="5"/>
  <c r="AL21" i="5"/>
  <c r="AH21" i="5"/>
  <c r="AD21" i="5"/>
  <c r="Z21" i="5"/>
  <c r="V21" i="5"/>
  <c r="R21" i="5"/>
  <c r="N21" i="5"/>
  <c r="J21" i="5"/>
  <c r="AK27" i="5"/>
  <c r="AC27" i="5"/>
  <c r="Y27" i="5"/>
  <c r="U27" i="5"/>
  <c r="Q27" i="5"/>
  <c r="M27" i="5"/>
  <c r="V27" i="5"/>
  <c r="AM27" i="5"/>
  <c r="AI27" i="5"/>
  <c r="AE27" i="5"/>
  <c r="AA27" i="5"/>
  <c r="W27" i="5"/>
  <c r="S27" i="5"/>
  <c r="O27" i="5"/>
  <c r="K27" i="5"/>
  <c r="F28" i="5"/>
  <c r="M33" i="5"/>
  <c r="I33" i="5"/>
  <c r="H37" i="5"/>
  <c r="AL37" i="5"/>
  <c r="AH37" i="5"/>
  <c r="AD37" i="5"/>
  <c r="Z37" i="5"/>
  <c r="V37" i="5"/>
  <c r="R37" i="5"/>
  <c r="N37" i="5"/>
  <c r="J37" i="5"/>
  <c r="AM37" i="5"/>
  <c r="AI37" i="5"/>
  <c r="AE37" i="5"/>
  <c r="AA37" i="5"/>
  <c r="W37" i="5"/>
  <c r="S37" i="5"/>
  <c r="O37" i="5"/>
  <c r="K37" i="5"/>
  <c r="F38" i="5"/>
  <c r="AM46" i="5"/>
  <c r="AA46" i="5"/>
  <c r="AG53" i="5"/>
  <c r="AC53" i="5"/>
  <c r="H95" i="5"/>
  <c r="AG95" i="5"/>
  <c r="AC95" i="5"/>
  <c r="Y95" i="5"/>
  <c r="U95" i="5"/>
  <c r="Q95" i="5"/>
  <c r="M95" i="5"/>
  <c r="AK100" i="5"/>
  <c r="AG100" i="5"/>
  <c r="AC100" i="5"/>
  <c r="Y100" i="5"/>
  <c r="U100" i="5"/>
  <c r="Q100" i="5"/>
  <c r="M100" i="5"/>
  <c r="I100" i="5"/>
  <c r="AL100" i="5"/>
  <c r="AH100" i="5"/>
  <c r="AD100" i="5"/>
  <c r="Z100" i="5"/>
  <c r="V100" i="5"/>
  <c r="R100" i="5"/>
  <c r="AM100" i="5"/>
  <c r="AI100" i="5"/>
  <c r="AE100" i="5"/>
  <c r="AA100" i="5"/>
  <c r="W100" i="5"/>
  <c r="S100" i="5"/>
  <c r="O100" i="5"/>
  <c r="K100" i="5"/>
  <c r="AJ100" i="5"/>
  <c r="AF100" i="5"/>
  <c r="AB100" i="5"/>
  <c r="X100" i="5"/>
  <c r="T100" i="5"/>
  <c r="P100" i="5"/>
  <c r="L100" i="5"/>
  <c r="F101" i="5"/>
  <c r="F105" i="5"/>
  <c r="AJ17" i="5"/>
  <c r="AF17" i="5"/>
  <c r="P17" i="5"/>
  <c r="F22" i="5"/>
  <c r="AJ37" i="5"/>
  <c r="AF37" i="5"/>
  <c r="AB37" i="5"/>
  <c r="X37" i="5"/>
  <c r="T37" i="5"/>
  <c r="P37" i="5"/>
  <c r="F34" i="5"/>
  <c r="AK41" i="5"/>
  <c r="Y41" i="5"/>
  <c r="U41" i="5"/>
  <c r="I41" i="5"/>
  <c r="AD41" i="5"/>
  <c r="Z41" i="5"/>
  <c r="N41" i="5"/>
  <c r="J41" i="5"/>
  <c r="H46" i="5"/>
  <c r="W46" i="5"/>
  <c r="S46" i="5"/>
  <c r="O46" i="5"/>
  <c r="K46" i="5"/>
  <c r="Y53" i="5"/>
  <c r="U53" i="5"/>
  <c r="M53" i="5"/>
  <c r="I53" i="5"/>
  <c r="AJ63" i="5"/>
  <c r="AF63" i="5"/>
  <c r="AB63" i="5"/>
  <c r="T63" i="5"/>
  <c r="P63" i="5"/>
  <c r="AL109" i="5"/>
  <c r="AH109" i="5"/>
  <c r="AD109" i="5"/>
  <c r="Z109" i="5"/>
  <c r="V109" i="5"/>
  <c r="R109" i="5"/>
  <c r="N109" i="5"/>
  <c r="J109" i="5"/>
  <c r="AF109" i="5"/>
  <c r="AK5" i="5"/>
  <c r="AG5" i="5"/>
  <c r="AC5" i="5"/>
  <c r="Y5" i="5"/>
  <c r="U5" i="5"/>
  <c r="M5" i="5"/>
  <c r="I5" i="5"/>
  <c r="F13" i="5"/>
  <c r="F11" i="5"/>
  <c r="Y21" i="5"/>
  <c r="I21" i="5"/>
  <c r="AL27" i="5"/>
  <c r="J27" i="5"/>
  <c r="AM5" i="5"/>
  <c r="AI5" i="5"/>
  <c r="AE5" i="5"/>
  <c r="AA5" i="5"/>
  <c r="W5" i="5"/>
  <c r="S5" i="5"/>
  <c r="O5" i="5"/>
  <c r="F30" i="5"/>
  <c r="G14" i="5"/>
  <c r="G13" i="5"/>
  <c r="G11" i="5"/>
  <c r="AK17" i="5"/>
  <c r="Y17" i="5"/>
  <c r="M17" i="5"/>
  <c r="AH17" i="5"/>
  <c r="V17" i="5"/>
  <c r="F7" i="5"/>
  <c r="X17" i="5"/>
  <c r="G25" i="5"/>
  <c r="G24" i="5"/>
  <c r="AJ27" i="5"/>
  <c r="X27" i="5"/>
  <c r="T27" i="5"/>
  <c r="AC21" i="5"/>
  <c r="M21" i="5"/>
  <c r="AH27" i="5"/>
  <c r="R27" i="5"/>
  <c r="F94" i="5"/>
  <c r="G98" i="5"/>
  <c r="F108" i="5"/>
  <c r="G108" i="5"/>
  <c r="F106" i="5"/>
  <c r="G106" i="5"/>
  <c r="AK109" i="5"/>
  <c r="AG109" i="5"/>
  <c r="AC109" i="5"/>
  <c r="Y109" i="5"/>
  <c r="U109" i="5"/>
  <c r="Q109" i="5"/>
  <c r="M109" i="5"/>
  <c r="I109" i="5"/>
  <c r="G103" i="5"/>
  <c r="AM109" i="5"/>
  <c r="AI109" i="5"/>
  <c r="AE109" i="5"/>
  <c r="AA109" i="5"/>
  <c r="W109" i="5"/>
  <c r="S109" i="5"/>
  <c r="O109" i="5"/>
  <c r="K109" i="5"/>
  <c r="AJ109" i="5"/>
  <c r="X109" i="5"/>
  <c r="T109" i="5"/>
  <c r="G101" i="5"/>
  <c r="G15" i="5"/>
  <c r="G12" i="5"/>
  <c r="G10" i="5"/>
  <c r="AC17" i="5"/>
  <c r="Q17" i="5"/>
  <c r="AL17" i="5"/>
  <c r="Z17" i="5"/>
  <c r="N17" i="5"/>
  <c r="AM17" i="5"/>
  <c r="AE17" i="5"/>
  <c r="W17" i="5"/>
  <c r="S17" i="5"/>
  <c r="G6" i="5"/>
  <c r="L17" i="5"/>
  <c r="AB27" i="5"/>
  <c r="G22" i="5"/>
  <c r="C10" i="6"/>
  <c r="AD27" i="5"/>
  <c r="N27" i="5"/>
  <c r="AG33" i="5"/>
  <c r="Q33" i="5"/>
  <c r="G36" i="5"/>
  <c r="G45" i="5"/>
  <c r="G3" i="5"/>
  <c r="G5" i="5" s="1"/>
  <c r="AJ5" i="5"/>
  <c r="AF5" i="5"/>
  <c r="AB5" i="5"/>
  <c r="X5" i="5"/>
  <c r="T5" i="5"/>
  <c r="P5" i="5"/>
  <c r="L5" i="5"/>
  <c r="AG17" i="5"/>
  <c r="U17" i="5"/>
  <c r="I17" i="5"/>
  <c r="AD17" i="5"/>
  <c r="R17" i="5"/>
  <c r="J17" i="5"/>
  <c r="AI17" i="5"/>
  <c r="AA17" i="5"/>
  <c r="O17" i="5"/>
  <c r="AB17" i="5"/>
  <c r="AF27" i="5"/>
  <c r="P27" i="5"/>
  <c r="G7" i="5"/>
  <c r="AK21" i="5"/>
  <c r="U21" i="5"/>
  <c r="AG27" i="5"/>
  <c r="H33" i="5"/>
  <c r="AK33" i="5"/>
  <c r="U33" i="5"/>
  <c r="G39" i="5"/>
  <c r="F40" i="5"/>
  <c r="F41" i="5" s="1"/>
  <c r="F14" i="5"/>
  <c r="G20" i="5"/>
  <c r="AM21" i="5"/>
  <c r="AI21" i="5"/>
  <c r="AE21" i="5"/>
  <c r="AA21" i="5"/>
  <c r="W21" i="5"/>
  <c r="S21" i="5"/>
  <c r="O21" i="5"/>
  <c r="K21" i="5"/>
  <c r="AJ21" i="5"/>
  <c r="AF21" i="5"/>
  <c r="AB21" i="5"/>
  <c r="X21" i="5"/>
  <c r="T21" i="5"/>
  <c r="P21" i="5"/>
  <c r="L21" i="5"/>
  <c r="G86" i="5"/>
  <c r="G31" i="5"/>
  <c r="AL33" i="5"/>
  <c r="AH33" i="5"/>
  <c r="AD33" i="5"/>
  <c r="Z33" i="5"/>
  <c r="V33" i="5"/>
  <c r="R33" i="5"/>
  <c r="N33" i="5"/>
  <c r="J33" i="5"/>
  <c r="AM33" i="5"/>
  <c r="AI33" i="5"/>
  <c r="AE33" i="5"/>
  <c r="AA33" i="5"/>
  <c r="W33" i="5"/>
  <c r="S33" i="5"/>
  <c r="O33" i="5"/>
  <c r="G29" i="5"/>
  <c r="AJ33" i="5"/>
  <c r="AF33" i="5"/>
  <c r="AB33" i="5"/>
  <c r="X33" i="5"/>
  <c r="T33" i="5"/>
  <c r="P33" i="5"/>
  <c r="L33" i="5"/>
  <c r="AK46" i="5"/>
  <c r="AG46" i="5"/>
  <c r="AC46" i="5"/>
  <c r="Y46" i="5"/>
  <c r="U46" i="5"/>
  <c r="Q46" i="5"/>
  <c r="M46" i="5"/>
  <c r="F45" i="5"/>
  <c r="AL46" i="5"/>
  <c r="AH46" i="5"/>
  <c r="AD46" i="5"/>
  <c r="Z46" i="5"/>
  <c r="V46" i="5"/>
  <c r="R46" i="5"/>
  <c r="N46" i="5"/>
  <c r="G44" i="5"/>
  <c r="F43" i="5"/>
  <c r="AJ46" i="5"/>
  <c r="AF46" i="5"/>
  <c r="AB46" i="5"/>
  <c r="X46" i="5"/>
  <c r="T46" i="5"/>
  <c r="P46" i="5"/>
  <c r="L46" i="5"/>
  <c r="G52" i="5"/>
  <c r="G50" i="5"/>
  <c r="AL53" i="5"/>
  <c r="AH53" i="5"/>
  <c r="AD53" i="5"/>
  <c r="F79" i="5"/>
  <c r="H63" i="5"/>
  <c r="F67" i="5"/>
  <c r="F73" i="5"/>
  <c r="G72" i="5"/>
  <c r="F71" i="5"/>
  <c r="G70" i="5"/>
  <c r="AJ74" i="5"/>
  <c r="AF74" i="5"/>
  <c r="AB74" i="5"/>
  <c r="X74" i="5"/>
  <c r="T74" i="5"/>
  <c r="P74" i="5"/>
  <c r="F69" i="5"/>
  <c r="Z53" i="5"/>
  <c r="V53" i="5"/>
  <c r="R53" i="5"/>
  <c r="N53" i="5"/>
  <c r="J53" i="5"/>
  <c r="AM53" i="5"/>
  <c r="AI53" i="5"/>
  <c r="AE53" i="5"/>
  <c r="AA53" i="5"/>
  <c r="W53" i="5"/>
  <c r="S53" i="5"/>
  <c r="O53" i="5"/>
  <c r="G48" i="5"/>
  <c r="AJ53" i="5"/>
  <c r="AF53" i="5"/>
  <c r="AB53" i="5"/>
  <c r="X53" i="5"/>
  <c r="T53" i="5"/>
  <c r="P53" i="5"/>
  <c r="G47" i="5"/>
  <c r="AK58" i="5"/>
  <c r="AG58" i="5"/>
  <c r="AC58" i="5"/>
  <c r="Y58" i="5"/>
  <c r="U58" i="5"/>
  <c r="Q58" i="5"/>
  <c r="M58" i="5"/>
  <c r="I58" i="5"/>
  <c r="AL58" i="5"/>
  <c r="AH58" i="5"/>
  <c r="AD58" i="5"/>
  <c r="Z58" i="5"/>
  <c r="V58" i="5"/>
  <c r="R58" i="5"/>
  <c r="N58" i="5"/>
  <c r="F56" i="5"/>
  <c r="G55" i="5"/>
  <c r="AJ58" i="5"/>
  <c r="AF58" i="5"/>
  <c r="AB58" i="5"/>
  <c r="X58" i="5"/>
  <c r="T58" i="5"/>
  <c r="P58" i="5"/>
  <c r="L58" i="5"/>
  <c r="G80" i="5"/>
  <c r="G79" i="5"/>
  <c r="AK81" i="5"/>
  <c r="AG81" i="5"/>
  <c r="AC81" i="5"/>
  <c r="Y81" i="5"/>
  <c r="U81" i="5"/>
  <c r="Q81" i="5"/>
  <c r="M81" i="5"/>
  <c r="F78" i="5"/>
  <c r="AL81" i="5"/>
  <c r="AH81" i="5"/>
  <c r="AD81" i="5"/>
  <c r="Z81" i="5"/>
  <c r="V81" i="5"/>
  <c r="R81" i="5"/>
  <c r="N81" i="5"/>
  <c r="G77" i="5"/>
  <c r="F76" i="5"/>
  <c r="AJ81" i="5"/>
  <c r="AF81" i="5"/>
  <c r="AB81" i="5"/>
  <c r="X81" i="5"/>
  <c r="T81" i="5"/>
  <c r="P81" i="5"/>
  <c r="L81" i="5"/>
  <c r="H53" i="5"/>
  <c r="G61" i="5"/>
  <c r="AM63" i="5"/>
  <c r="AI63" i="5"/>
  <c r="AE63" i="5"/>
  <c r="AA63" i="5"/>
  <c r="W63" i="5"/>
  <c r="S63" i="5"/>
  <c r="O63" i="5"/>
  <c r="K63" i="5"/>
  <c r="G59" i="5"/>
  <c r="G89" i="5"/>
  <c r="G88" i="5"/>
  <c r="G87" i="5"/>
  <c r="AK90" i="5"/>
  <c r="AG90" i="5"/>
  <c r="AC90" i="5"/>
  <c r="Y90" i="5"/>
  <c r="U90" i="5"/>
  <c r="Q90" i="5"/>
  <c r="M90" i="5"/>
  <c r="I90" i="5"/>
  <c r="AL90" i="5"/>
  <c r="AH90" i="5"/>
  <c r="AD90" i="5"/>
  <c r="Z90" i="5"/>
  <c r="V90" i="5"/>
  <c r="R90" i="5"/>
  <c r="N90" i="5"/>
  <c r="G84" i="5"/>
  <c r="AM90" i="5"/>
  <c r="AI90" i="5"/>
  <c r="AE90" i="5"/>
  <c r="AA90" i="5"/>
  <c r="W90" i="5"/>
  <c r="S90" i="5"/>
  <c r="O90" i="5"/>
  <c r="K90" i="5"/>
  <c r="G82" i="5"/>
  <c r="AK63" i="5"/>
  <c r="AG63" i="5"/>
  <c r="AC63" i="5"/>
  <c r="Y63" i="5"/>
  <c r="U63" i="5"/>
  <c r="Q63" i="5"/>
  <c r="M63" i="5"/>
  <c r="I63" i="5"/>
  <c r="AL63" i="5"/>
  <c r="AH63" i="5"/>
  <c r="AD63" i="5"/>
  <c r="Z63" i="5"/>
  <c r="V63" i="5"/>
  <c r="R63" i="5"/>
  <c r="N63" i="5"/>
  <c r="J63" i="5"/>
  <c r="G67" i="5"/>
  <c r="AL68" i="5"/>
  <c r="AH68" i="5"/>
  <c r="AD68" i="5"/>
  <c r="Z68" i="5"/>
  <c r="V68" i="5"/>
  <c r="R68" i="5"/>
  <c r="N68" i="5"/>
  <c r="J68" i="5"/>
  <c r="AM68" i="5"/>
  <c r="AI68" i="5"/>
  <c r="AE68" i="5"/>
  <c r="AA68" i="5"/>
  <c r="W68" i="5"/>
  <c r="S68" i="5"/>
  <c r="O68" i="5"/>
  <c r="F65" i="5"/>
  <c r="AJ68" i="5"/>
  <c r="AF68" i="5"/>
  <c r="AB68" i="5"/>
  <c r="X68" i="5"/>
  <c r="T68" i="5"/>
  <c r="P68" i="5"/>
  <c r="G64" i="5"/>
  <c r="G94" i="5"/>
  <c r="AL95" i="5"/>
  <c r="AH95" i="5"/>
  <c r="AD95" i="5"/>
  <c r="Z95" i="5"/>
  <c r="V95" i="5"/>
  <c r="R95" i="5"/>
  <c r="N95" i="5"/>
  <c r="J95" i="5"/>
  <c r="AM95" i="5"/>
  <c r="AI95" i="5"/>
  <c r="AE95" i="5"/>
  <c r="AA95" i="5"/>
  <c r="W95" i="5"/>
  <c r="S95" i="5"/>
  <c r="O95" i="5"/>
  <c r="F92" i="5"/>
  <c r="AJ95" i="5"/>
  <c r="AF95" i="5"/>
  <c r="AB95" i="5"/>
  <c r="X95" i="5"/>
  <c r="T95" i="5"/>
  <c r="P95" i="5"/>
  <c r="G91" i="5"/>
  <c r="G102" i="5"/>
  <c r="G104" i="5"/>
  <c r="F107" i="5"/>
  <c r="G107" i="5"/>
  <c r="H109" i="5"/>
  <c r="G105" i="5"/>
  <c r="F98" i="5"/>
  <c r="F96" i="5"/>
  <c r="G96" i="5"/>
  <c r="G100" i="5" s="1"/>
  <c r="F97" i="5"/>
  <c r="F99" i="5"/>
  <c r="F93" i="5"/>
  <c r="L95" i="5"/>
  <c r="F91" i="5"/>
  <c r="G93" i="5"/>
  <c r="K95" i="5"/>
  <c r="G83" i="5"/>
  <c r="G85" i="5"/>
  <c r="F84" i="5"/>
  <c r="F89" i="5"/>
  <c r="J90" i="5"/>
  <c r="F82" i="5"/>
  <c r="F87" i="5"/>
  <c r="F86" i="5"/>
  <c r="F75" i="5"/>
  <c r="F77" i="5"/>
  <c r="J81" i="5"/>
  <c r="G75" i="5"/>
  <c r="G81" i="5" s="1"/>
  <c r="F80" i="5"/>
  <c r="I81" i="5"/>
  <c r="F72" i="5"/>
  <c r="F74" i="5" s="1"/>
  <c r="L74" i="5"/>
  <c r="F70" i="5"/>
  <c r="G73" i="5"/>
  <c r="F66" i="5"/>
  <c r="L68" i="5"/>
  <c r="F64" i="5"/>
  <c r="G66" i="5"/>
  <c r="K68" i="5"/>
  <c r="G60" i="5"/>
  <c r="F61" i="5"/>
  <c r="F59" i="5"/>
  <c r="F62" i="5"/>
  <c r="G62" i="5"/>
  <c r="F57" i="5"/>
  <c r="J58" i="5"/>
  <c r="F55" i="5"/>
  <c r="G57" i="5"/>
  <c r="F54" i="5"/>
  <c r="G49" i="5"/>
  <c r="F52" i="5"/>
  <c r="L53" i="5"/>
  <c r="F50" i="5"/>
  <c r="K53" i="5"/>
  <c r="F48" i="5"/>
  <c r="G51" i="5"/>
  <c r="F44" i="5"/>
  <c r="J46" i="5"/>
  <c r="F42" i="5"/>
  <c r="F46" i="5" s="1"/>
  <c r="G42" i="5"/>
  <c r="G46" i="5" s="1"/>
  <c r="I46" i="5"/>
  <c r="F35" i="5"/>
  <c r="L37" i="5"/>
  <c r="G35" i="5"/>
  <c r="F36" i="5"/>
  <c r="G28" i="5"/>
  <c r="G30" i="5"/>
  <c r="F31" i="5"/>
  <c r="K33" i="5"/>
  <c r="F29" i="5"/>
  <c r="G32" i="5"/>
  <c r="F24" i="5"/>
  <c r="F25" i="5"/>
  <c r="L27" i="5"/>
  <c r="G26" i="5"/>
  <c r="I27" i="5"/>
  <c r="F23" i="5"/>
  <c r="G23" i="5"/>
  <c r="F26" i="5"/>
  <c r="H27" i="5"/>
  <c r="F20" i="5"/>
  <c r="F18" i="5"/>
  <c r="G18" i="5"/>
  <c r="G21" i="5" s="1"/>
  <c r="F19" i="5"/>
  <c r="F6" i="5"/>
  <c r="F8" i="5"/>
  <c r="K17" i="5"/>
  <c r="F10" i="5"/>
  <c r="G8" i="5"/>
  <c r="F12" i="5"/>
  <c r="F15" i="5"/>
  <c r="F16" i="5"/>
  <c r="H17" i="5"/>
  <c r="F9" i="5"/>
  <c r="G9" i="5"/>
  <c r="G4" i="5"/>
  <c r="H5" i="5"/>
  <c r="F4" i="5"/>
  <c r="F3" i="5"/>
  <c r="H53" i="4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G58" i="5" l="1"/>
  <c r="G74" i="5"/>
  <c r="G37" i="5"/>
  <c r="G41" i="5"/>
  <c r="F5" i="5"/>
  <c r="F53" i="5"/>
  <c r="F109" i="5"/>
  <c r="G53" i="5"/>
  <c r="F37" i="5"/>
  <c r="C22" i="1"/>
  <c r="D22" i="1"/>
  <c r="AM110" i="5"/>
  <c r="W110" i="5"/>
  <c r="K110" i="5"/>
  <c r="O110" i="5"/>
  <c r="AG110" i="5"/>
  <c r="AD110" i="5"/>
  <c r="AL110" i="5"/>
  <c r="Q110" i="5"/>
  <c r="V110" i="5"/>
  <c r="AK110" i="5"/>
  <c r="AA110" i="5"/>
  <c r="AI110" i="5"/>
  <c r="S110" i="5"/>
  <c r="N110" i="5"/>
  <c r="AC110" i="5"/>
  <c r="AH110" i="5"/>
  <c r="Z110" i="5"/>
  <c r="I110" i="5"/>
  <c r="Y110" i="5"/>
  <c r="M110" i="5"/>
  <c r="R110" i="5"/>
  <c r="AE110" i="5"/>
  <c r="J110" i="5"/>
  <c r="U110" i="5"/>
  <c r="P110" i="5"/>
  <c r="AF110" i="5"/>
  <c r="D22" i="2"/>
  <c r="H110" i="5"/>
  <c r="X110" i="5"/>
  <c r="G109" i="5"/>
  <c r="G27" i="5"/>
  <c r="G33" i="5"/>
  <c r="T110" i="5"/>
  <c r="AJ110" i="5"/>
  <c r="F27" i="5"/>
  <c r="F100" i="5"/>
  <c r="G95" i="5"/>
  <c r="G68" i="5"/>
  <c r="G90" i="5"/>
  <c r="G63" i="5"/>
  <c r="L110" i="5"/>
  <c r="AB110" i="5"/>
  <c r="G17" i="5"/>
  <c r="F21" i="5"/>
  <c r="F33" i="5"/>
  <c r="F63" i="5"/>
  <c r="F90" i="5"/>
  <c r="F95" i="5"/>
  <c r="F17" i="5"/>
  <c r="F58" i="5"/>
  <c r="F68" i="5"/>
  <c r="F81" i="5"/>
  <c r="C22" i="2"/>
  <c r="G110" i="5" l="1"/>
  <c r="F110" i="5"/>
</calcChain>
</file>

<file path=xl/sharedStrings.xml><?xml version="1.0" encoding="utf-8"?>
<sst xmlns="http://schemas.openxmlformats.org/spreadsheetml/2006/main" count="1180" uniqueCount="270">
  <si>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</si>
  <si>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</si>
  <si>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</si>
  <si>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</si>
  <si>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</si>
  <si>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</si>
  <si>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</si>
  <si>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</si>
  <si>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B26</t>
  </si>
  <si>
    <t>BL60</t>
  </si>
  <si>
    <t>BL98</t>
  </si>
  <si>
    <t>BL120</t>
  </si>
  <si>
    <t>D72</t>
  </si>
  <si>
    <t>D41</t>
  </si>
  <si>
    <t>D47</t>
  </si>
  <si>
    <t>D92</t>
  </si>
  <si>
    <t>L25i</t>
  </si>
  <si>
    <t>L42</t>
  </si>
  <si>
    <t>L130</t>
  </si>
  <si>
    <t>L250i</t>
  </si>
  <si>
    <t>T140</t>
  </si>
  <si>
    <t>V99+</t>
  </si>
  <si>
    <t>G10_SKD</t>
  </si>
  <si>
    <t>i30_SKD</t>
  </si>
  <si>
    <t>i65_SKD</t>
  </si>
  <si>
    <t>i66_SKD</t>
  </si>
  <si>
    <t>i68_SKD</t>
  </si>
  <si>
    <t>R40_SKD</t>
  </si>
  <si>
    <t>i74_SKD</t>
  </si>
  <si>
    <t>i95_SKD</t>
  </si>
  <si>
    <t>i97_SKD</t>
  </si>
  <si>
    <t>Z12_SKD</t>
  </si>
  <si>
    <t>Z15_SKD</t>
  </si>
  <si>
    <t>Z25_SKD</t>
  </si>
  <si>
    <t>Z28_SKD</t>
  </si>
  <si>
    <t>Z30_SKD</t>
  </si>
  <si>
    <t>A5</t>
  </si>
  <si>
    <t>B31</t>
  </si>
  <si>
    <t>C3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</si>
  <si>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</si>
  <si>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</si>
  <si>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</si>
  <si>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</si>
  <si>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</si>
  <si>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</si>
  <si>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</si>
  <si>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Tulip-2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</si>
  <si>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</si>
  <si>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</si>
  <si>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</si>
  <si>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</si>
  <si>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</si>
  <si>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</si>
  <si>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</si>
  <si>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</si>
  <si>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</si>
  <si>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</si>
  <si>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</si>
  <si>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</si>
  <si>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</si>
  <si>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</si>
  <si>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</si>
  <si>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</si>
  <si>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</si>
  <si>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</si>
  <si>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</si>
  <si>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V105_SKD</t>
  </si>
  <si>
    <t>V75_SKD</t>
  </si>
  <si>
    <t>Z50_SKD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</si>
  <si>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</si>
  <si>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</si>
  <si>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</si>
  <si>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</si>
  <si>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</si>
  <si>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</si>
  <si>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</si>
  <si>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</si>
  <si>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</si>
  <si>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</si>
  <si>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</si>
  <si>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</si>
  <si>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</si>
  <si>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</si>
  <si>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</si>
  <si>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DSR-0146</t>
  </si>
  <si>
    <t>Sourab Hossain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</si>
  <si>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</si>
  <si>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</si>
  <si>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</si>
  <si>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</si>
  <si>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</si>
  <si>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</si>
  <si>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</si>
  <si>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</si>
  <si>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</si>
  <si>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</si>
  <si>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</si>
  <si>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</si>
  <si>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</si>
  <si>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</si>
  <si>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</si>
  <si>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</si>
  <si>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</si>
  <si>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</si>
  <si>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</si>
  <si>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</si>
  <si>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</si>
  <si>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</si>
  <si>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</si>
  <si>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</si>
  <si>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</si>
  <si>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</si>
  <si>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</si>
  <si>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</si>
  <si>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</si>
  <si>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</si>
  <si>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</si>
  <si>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</si>
  <si>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</si>
  <si>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</si>
  <si>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</si>
  <si>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</si>
  <si>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</si>
  <si>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</si>
  <si>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</si>
  <si>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</si>
  <si>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</si>
  <si>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</si>
  <si>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</si>
  <si>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</si>
  <si>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</si>
  <si>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</si>
  <si>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</si>
  <si>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</si>
  <si>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</si>
  <si>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</si>
  <si>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</si>
  <si>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</si>
  <si>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</si>
  <si>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</si>
  <si>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</si>
  <si>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</si>
  <si>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</si>
  <si>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</si>
  <si>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</si>
  <si>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</si>
  <si>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</si>
  <si>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</si>
  <si>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</si>
  <si>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</si>
  <si>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</si>
  <si>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</si>
  <si>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</si>
  <si>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</si>
  <si>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</si>
  <si>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</si>
  <si>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</si>
  <si>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</si>
  <si>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</si>
  <si>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</si>
  <si>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</si>
  <si>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</si>
  <si>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</si>
  <si>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</si>
  <si>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</si>
  <si>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</si>
  <si>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</si>
  <si>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</si>
  <si>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</si>
  <si>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</si>
  <si>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</si>
  <si>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</si>
  <si>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</si>
  <si>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</si>
  <si>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</si>
  <si>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</si>
  <si>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</si>
  <si>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</si>
  <si>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</si>
  <si>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</si>
  <si>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</si>
  <si>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</si>
  <si>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</si>
  <si>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</si>
  <si>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</si>
  <si>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</si>
  <si>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</si>
  <si>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</si>
  <si>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</si>
  <si>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</si>
  <si>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</si>
  <si>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</si>
  <si>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</si>
  <si>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</si>
  <si>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</si>
  <si>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</si>
  <si>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</si>
  <si>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</si>
  <si>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</si>
  <si>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</si>
  <si>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</si>
  <si>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</si>
  <si>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</si>
  <si>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</si>
  <si>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</si>
  <si>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</si>
  <si>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</si>
  <si>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</si>
  <si>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</si>
  <si>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</si>
  <si>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</si>
  <si>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</si>
  <si>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</si>
  <si>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</si>
  <si>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</si>
  <si>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</si>
  <si>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</si>
  <si>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</si>
  <si>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</si>
  <si>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</si>
  <si>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</si>
  <si>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</si>
  <si>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</si>
  <si>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</si>
  <si>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</si>
  <si>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</si>
  <si>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</si>
  <si>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</si>
  <si>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</si>
  <si>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</si>
  <si>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</si>
  <si>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</si>
  <si>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</si>
  <si>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</si>
  <si>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</si>
  <si>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</si>
  <si>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</si>
  <si>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</si>
  <si>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</si>
  <si>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</si>
  <si>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</si>
  <si>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</si>
  <si>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</si>
  <si>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</si>
  <si>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</si>
  <si>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</si>
  <si>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</si>
  <si>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</si>
  <si>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</si>
  <si>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</si>
  <si>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</si>
  <si>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</si>
  <si>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</si>
  <si>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</si>
  <si>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</si>
  <si>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</si>
  <si>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</si>
  <si>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</si>
  <si>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</si>
  <si>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S40_SKD</t>
  </si>
  <si>
    <t>L45</t>
  </si>
  <si>
    <t>L95</t>
  </si>
  <si>
    <t>SL20_SKD</t>
  </si>
  <si>
    <t>V99_SKD</t>
  </si>
  <si>
    <t>V102_SKD</t>
  </si>
  <si>
    <t>i18_SKD</t>
  </si>
  <si>
    <t>i12_SKD</t>
  </si>
  <si>
    <t>i99_SKD</t>
  </si>
  <si>
    <t>Z16_SKD</t>
  </si>
  <si>
    <t>Target August'20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</si>
</sst>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;\-0.0;;@"/>
    <numFmt numFmtId="166" formatCode="_(* #,##0.0_);_(* \(#,##0.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10"/>
      <color theme="1"/>
      <name val="Bahnschrift"/>
      <family val="2"/>
    </font>
    <font>
      <sz val="10"/>
      <color theme="0"/>
      <name val="Bahnschrift"/>
      <family val="2"/>
    </font>
    <font>
      <sz val="10"/>
      <name val="Bahnschrift"/>
      <family val="2"/>
    </font>
    <font>
      <sz val="10"/>
      <color theme="1"/>
      <name val="Bahnschrift"/>
      <family val="2"/>
    </font>
    <font>
      <sz val="10"/>
      <color indexed="8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3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0" borderId="3" xfId="4" applyFont="1" applyFill="1" applyBorder="1" applyAlignment="1" applyProtection="1">
      <alignment horizontal="right" vertical="center" wrapText="1"/>
      <protection locked="0"/>
    </xf>
    <xf numFmtId="0" fontId="8" fillId="3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165" fontId="9" fillId="0" borderId="3" xfId="4" applyNumberFormat="1" applyFont="1" applyFill="1" applyBorder="1" applyAlignment="1" applyProtection="1">
      <alignment horizontal="right" vertical="center" wrapText="1"/>
      <protection locked="0"/>
    </xf>
    <xf numFmtId="0" fontId="9" fillId="0" borderId="3" xfId="3" applyFont="1" applyBorder="1"/>
    <xf numFmtId="0" fontId="9" fillId="2" borderId="3" xfId="5" applyFont="1" applyFill="1" applyBorder="1" applyAlignment="1">
      <alignment horizontal="center"/>
    </xf>
    <xf numFmtId="0" fontId="9" fillId="0" borderId="3" xfId="4" applyFont="1" applyBorder="1" applyAlignment="1">
      <alignment horizontal="center"/>
    </xf>
    <xf numFmtId="164" fontId="10" fillId="2" borderId="3" xfId="6" applyNumberFormat="1" applyFont="1" applyFill="1" applyBorder="1" applyAlignment="1">
      <alignment horizontal="center" vertical="center"/>
    </xf>
    <xf numFmtId="164" fontId="10" fillId="2" borderId="3" xfId="7" applyNumberFormat="1" applyFont="1" applyFill="1" applyBorder="1" applyAlignment="1">
      <alignment horizontal="center"/>
    </xf>
    <xf numFmtId="0" fontId="10" fillId="2" borderId="3" xfId="3" applyFont="1" applyFill="1" applyBorder="1"/>
    <xf numFmtId="0" fontId="9" fillId="0" borderId="3" xfId="4" applyFont="1" applyBorder="1" applyAlignment="1">
      <alignment horizontal="left"/>
    </xf>
    <xf numFmtId="0" fontId="9" fillId="0" borderId="3" xfId="4" applyFont="1" applyBorder="1"/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164" fontId="10" fillId="7" borderId="3" xfId="1" applyNumberFormat="1" applyFont="1" applyFill="1" applyBorder="1"/>
    <xf numFmtId="0" fontId="9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0" borderId="3" xfId="4" applyFont="1" applyBorder="1" applyAlignment="1"/>
    <xf numFmtId="164" fontId="10" fillId="2" borderId="3" xfId="1" applyNumberFormat="1" applyFont="1" applyFill="1" applyBorder="1" applyAlignment="1">
      <alignment horizontal="center"/>
    </xf>
    <xf numFmtId="0" fontId="10" fillId="2" borderId="7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164" fontId="10" fillId="0" borderId="3" xfId="1" applyNumberFormat="1" applyFont="1" applyBorder="1"/>
    <xf numFmtId="164" fontId="10" fillId="2" borderId="3" xfId="6" applyNumberFormat="1" applyFont="1" applyFill="1" applyBorder="1" applyAlignment="1">
      <alignment vertical="center"/>
    </xf>
    <xf numFmtId="164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0" fontId="10" fillId="2" borderId="8" xfId="3" applyFont="1" applyFill="1" applyBorder="1"/>
    <xf numFmtId="0" fontId="9" fillId="8" borderId="3" xfId="4" applyFont="1" applyFill="1" applyBorder="1" applyAlignment="1">
      <alignment horizontal="center"/>
    </xf>
    <xf numFmtId="0" fontId="9" fillId="8" borderId="3" xfId="5" applyFont="1" applyFill="1" applyBorder="1" applyAlignment="1">
      <alignment horizontal="center"/>
    </xf>
    <xf numFmtId="0" fontId="9" fillId="8" borderId="3" xfId="4" applyFont="1" applyFill="1" applyBorder="1" applyAlignment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 applyAlignment="1">
      <alignment horizontal="center"/>
    </xf>
    <xf numFmtId="0" fontId="0" fillId="8" borderId="0" xfId="0" applyFill="1"/>
    <xf numFmtId="0" fontId="9" fillId="8" borderId="7" xfId="4" applyFont="1" applyFill="1" applyBorder="1" applyAlignment="1">
      <alignment horizontal="center"/>
    </xf>
    <xf numFmtId="0" fontId="10" fillId="8" borderId="7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1" applyNumberFormat="1" applyFont="1" applyFill="1" applyBorder="1"/>
    <xf numFmtId="164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/>
    <xf numFmtId="0" fontId="9" fillId="8" borderId="3" xfId="4" applyFont="1" applyFill="1" applyBorder="1" applyAlignment="1">
      <alignment horizontal="left"/>
    </xf>
    <xf numFmtId="0" fontId="9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9" fillId="8" borderId="3" xfId="3" applyFont="1" applyFill="1" applyBorder="1"/>
    <xf numFmtId="0" fontId="9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/>
    </xf>
    <xf numFmtId="9" fontId="10" fillId="0" borderId="3" xfId="2" applyFont="1" applyBorder="1"/>
    <xf numFmtId="9" fontId="10" fillId="8" borderId="3" xfId="2" applyFont="1" applyFill="1" applyBorder="1"/>
    <xf numFmtId="9" fontId="0" fillId="8" borderId="0" xfId="2" applyFont="1" applyFill="1"/>
    <xf numFmtId="0" fontId="14" fillId="2" borderId="0" xfId="0" applyFont="1" applyFill="1"/>
    <xf numFmtId="0" fontId="14" fillId="0" borderId="0" xfId="0" applyFont="1"/>
    <xf numFmtId="0" fontId="13" fillId="0" borderId="3" xfId="4" applyFont="1" applyBorder="1" applyAlignment="1">
      <alignment horizontal="center"/>
    </xf>
    <xf numFmtId="0" fontId="13" fillId="2" borderId="3" xfId="5" applyFont="1" applyFill="1" applyBorder="1" applyAlignment="1">
      <alignment horizontal="center"/>
    </xf>
    <xf numFmtId="0" fontId="13" fillId="0" borderId="3" xfId="4" applyFont="1" applyBorder="1" applyAlignment="1"/>
    <xf numFmtId="164" fontId="15" fillId="2" borderId="3" xfId="6" applyNumberFormat="1" applyFont="1" applyFill="1" applyBorder="1" applyAlignment="1">
      <alignment horizontal="center" vertical="center"/>
    </xf>
    <xf numFmtId="164" fontId="15" fillId="2" borderId="3" xfId="1" applyNumberFormat="1" applyFont="1" applyFill="1" applyBorder="1" applyAlignment="1">
      <alignment horizontal="center"/>
    </xf>
    <xf numFmtId="1" fontId="15" fillId="0" borderId="3" xfId="0" applyNumberFormat="1" applyFont="1" applyBorder="1"/>
    <xf numFmtId="0" fontId="13" fillId="8" borderId="3" xfId="4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/>
    </xf>
    <xf numFmtId="0" fontId="13" fillId="8" borderId="3" xfId="4" applyFont="1" applyFill="1" applyBorder="1" applyAlignment="1"/>
    <xf numFmtId="1" fontId="15" fillId="8" borderId="3" xfId="0" applyNumberFormat="1" applyFont="1" applyFill="1" applyBorder="1"/>
    <xf numFmtId="164" fontId="15" fillId="8" borderId="3" xfId="1" applyNumberFormat="1" applyFont="1" applyFill="1" applyBorder="1" applyAlignment="1">
      <alignment horizontal="center"/>
    </xf>
    <xf numFmtId="0" fontId="14" fillId="8" borderId="0" xfId="0" applyFont="1" applyFill="1"/>
    <xf numFmtId="0" fontId="13" fillId="8" borderId="7" xfId="4" applyFont="1" applyFill="1" applyBorder="1" applyAlignment="1">
      <alignment horizontal="center"/>
    </xf>
    <xf numFmtId="0" fontId="15" fillId="2" borderId="7" xfId="3" applyFont="1" applyFill="1" applyBorder="1"/>
    <xf numFmtId="0" fontId="15" fillId="2" borderId="3" xfId="3" applyNumberFormat="1" applyFont="1" applyFill="1" applyBorder="1" applyAlignment="1">
      <alignment horizontal="left"/>
    </xf>
    <xf numFmtId="0" fontId="15" fillId="2" borderId="3" xfId="3" applyNumberFormat="1" applyFont="1" applyFill="1" applyBorder="1" applyAlignment="1">
      <alignment horizontal="left" vertical="center"/>
    </xf>
    <xf numFmtId="0" fontId="15" fillId="2" borderId="3" xfId="3" applyFont="1" applyFill="1" applyBorder="1"/>
    <xf numFmtId="164" fontId="15" fillId="0" borderId="3" xfId="1" applyNumberFormat="1" applyFont="1" applyBorder="1"/>
    <xf numFmtId="0" fontId="15" fillId="8" borderId="7" xfId="3" applyFont="1" applyFill="1" applyBorder="1"/>
    <xf numFmtId="0" fontId="15" fillId="8" borderId="3" xfId="3" applyNumberFormat="1" applyFont="1" applyFill="1" applyBorder="1" applyAlignment="1">
      <alignment horizontal="left"/>
    </xf>
    <xf numFmtId="0" fontId="15" fillId="8" borderId="3" xfId="3" applyNumberFormat="1" applyFont="1" applyFill="1" applyBorder="1" applyAlignment="1">
      <alignment horizontal="left" vertical="center"/>
    </xf>
    <xf numFmtId="0" fontId="15" fillId="8" borderId="3" xfId="3" applyFont="1" applyFill="1" applyBorder="1"/>
    <xf numFmtId="164" fontId="15" fillId="8" borderId="3" xfId="6" applyNumberFormat="1" applyFont="1" applyFill="1" applyBorder="1" applyAlignment="1">
      <alignment horizontal="center" vertical="center"/>
    </xf>
    <xf numFmtId="164" fontId="15" fillId="8" borderId="3" xfId="1" applyNumberFormat="1" applyFont="1" applyFill="1" applyBorder="1"/>
    <xf numFmtId="0" fontId="15" fillId="2" borderId="8" xfId="3" applyFont="1" applyFill="1" applyBorder="1"/>
    <xf numFmtId="164" fontId="15" fillId="2" borderId="3" xfId="6" applyNumberFormat="1" applyFont="1" applyFill="1" applyBorder="1" applyAlignment="1">
      <alignment vertical="center"/>
    </xf>
    <xf numFmtId="164" fontId="15" fillId="2" borderId="3" xfId="6" applyNumberFormat="1" applyFont="1" applyFill="1" applyBorder="1" applyAlignment="1"/>
    <xf numFmtId="0" fontId="15" fillId="2" borderId="3" xfId="6" applyNumberFormat="1" applyFont="1" applyFill="1" applyBorder="1" applyAlignment="1">
      <alignment horizontal="left" vertical="center"/>
    </xf>
    <xf numFmtId="164" fontId="15" fillId="8" borderId="3" xfId="6" applyNumberFormat="1" applyFont="1" applyFill="1" applyBorder="1" applyAlignment="1">
      <alignment vertical="center"/>
    </xf>
    <xf numFmtId="0" fontId="15" fillId="8" borderId="3" xfId="6" applyNumberFormat="1" applyFont="1" applyFill="1" applyBorder="1" applyAlignment="1">
      <alignment horizontal="left" vertical="center"/>
    </xf>
    <xf numFmtId="164" fontId="15" fillId="8" borderId="3" xfId="6" applyNumberFormat="1" applyFont="1" applyFill="1" applyBorder="1" applyAlignment="1"/>
    <xf numFmtId="0" fontId="13" fillId="0" borderId="3" xfId="4" applyFont="1" applyBorder="1" applyAlignment="1">
      <alignment horizontal="left"/>
    </xf>
    <xf numFmtId="0" fontId="13" fillId="0" borderId="3" xfId="4" applyFont="1" applyBorder="1"/>
    <xf numFmtId="164" fontId="15" fillId="2" borderId="3" xfId="7" applyNumberFormat="1" applyFont="1" applyFill="1" applyBorder="1" applyAlignment="1">
      <alignment horizontal="center"/>
    </xf>
    <xf numFmtId="0" fontId="13" fillId="8" borderId="3" xfId="4" applyFont="1" applyFill="1" applyBorder="1" applyAlignment="1">
      <alignment horizontal="left"/>
    </xf>
    <xf numFmtId="0" fontId="13" fillId="8" borderId="3" xfId="4" applyFont="1" applyFill="1" applyBorder="1"/>
    <xf numFmtId="164" fontId="15" fillId="8" borderId="3" xfId="7" applyNumberFormat="1" applyFont="1" applyFill="1" applyBorder="1" applyAlignment="1">
      <alignment horizontal="center"/>
    </xf>
    <xf numFmtId="0" fontId="13" fillId="0" borderId="3" xfId="3" applyFont="1" applyBorder="1"/>
    <xf numFmtId="0" fontId="13" fillId="8" borderId="3" xfId="3" applyFont="1" applyFill="1" applyBorder="1"/>
    <xf numFmtId="0" fontId="13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horizontal="left"/>
    </xf>
    <xf numFmtId="0" fontId="13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164" fontId="15" fillId="2" borderId="4" xfId="6" applyNumberFormat="1" applyFont="1" applyFill="1" applyBorder="1" applyAlignment="1">
      <alignment horizontal="center" vertical="center"/>
    </xf>
    <xf numFmtId="1" fontId="15" fillId="0" borderId="4" xfId="0" applyNumberFormat="1" applyFont="1" applyBorder="1"/>
    <xf numFmtId="0" fontId="14" fillId="8" borderId="3" xfId="0" applyFont="1" applyFill="1" applyBorder="1"/>
    <xf numFmtId="1" fontId="14" fillId="8" borderId="3" xfId="0" applyNumberFormat="1" applyFont="1" applyFill="1" applyBorder="1"/>
    <xf numFmtId="0" fontId="17" fillId="9" borderId="3" xfId="0" applyFont="1" applyFill="1" applyBorder="1" applyAlignment="1">
      <alignment vertical="center"/>
    </xf>
    <xf numFmtId="0" fontId="18" fillId="9" borderId="3" xfId="0" applyFont="1" applyFill="1" applyBorder="1"/>
    <xf numFmtId="43" fontId="18" fillId="9" borderId="3" xfId="0" applyNumberFormat="1" applyFont="1" applyFill="1" applyBorder="1"/>
    <xf numFmtId="164" fontId="15" fillId="2" borderId="3" xfId="1" applyNumberFormat="1" applyFont="1" applyFill="1" applyBorder="1"/>
    <xf numFmtId="164" fontId="15" fillId="2" borderId="4" xfId="1" applyNumberFormat="1" applyFont="1" applyFill="1" applyBorder="1"/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6" borderId="4" xfId="3" applyFont="1" applyFill="1" applyBorder="1" applyAlignment="1">
      <alignment horizontal="center" vertical="center"/>
    </xf>
    <xf numFmtId="0" fontId="12" fillId="6" borderId="6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center" vertical="center"/>
    </xf>
    <xf numFmtId="0" fontId="7" fillId="6" borderId="6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22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H7" sqref="H7"/>
    </sheetView>
  </sheetViews>
  <sheetFormatPr defaultColWidth="9.125" defaultRowHeight="12.75"/>
  <cols>
    <col min="1" max="1" width="32" style="2" bestFit="1" customWidth="1"/>
    <col min="2" max="2" width="18" style="2" bestFit="1" customWidth="1"/>
    <col min="3" max="3" width="14.5" style="3" bestFit="1" customWidth="1"/>
    <col min="4" max="4" width="11.125" style="3" bestFit="1" customWidth="1"/>
    <col min="5" max="5" width="9.875" style="3" bestFit="1" customWidth="1"/>
    <col min="6" max="6" width="10.375" style="3" bestFit="1" customWidth="1"/>
    <col min="7" max="7" width="9" style="3" bestFit="1" customWidth="1"/>
    <col min="8" max="9" width="9.375" style="3" bestFit="1" customWidth="1"/>
    <col min="10" max="10" width="9.25" style="3" customWidth="1"/>
    <col min="11" max="11" width="9.75" style="3" bestFit="1" customWidth="1"/>
    <col min="12" max="13" width="9" style="3" bestFit="1" customWidth="1"/>
    <col min="14" max="14" width="8.75" style="3" bestFit="1" customWidth="1"/>
    <col min="15" max="20" width="9" style="3" bestFit="1" customWidth="1"/>
    <col min="21" max="21" width="9.875" style="3" bestFit="1" customWidth="1"/>
    <col min="22" max="23" width="9" style="3" bestFit="1" customWidth="1"/>
    <col min="24" max="24" width="8.125" style="3" bestFit="1" customWidth="1"/>
    <col min="25" max="25" width="9" style="3" bestFit="1" customWidth="1"/>
    <col min="26" max="27" width="8.125" style="3" bestFit="1" customWidth="1"/>
    <col min="28" max="28" width="9" style="3" bestFit="1" customWidth="1"/>
    <col min="29" max="29" width="12.375" style="3" bestFit="1" customWidth="1"/>
    <col min="30" max="31" width="9" style="3" bestFit="1" customWidth="1"/>
    <col min="32" max="33" width="7.625" style="3" customWidth="1"/>
    <col min="34" max="34" width="8.75" style="3" bestFit="1" customWidth="1"/>
    <col min="35" max="35" width="9" style="3" bestFit="1" customWidth="1"/>
    <col min="36" max="36" width="8.125" style="3" bestFit="1" customWidth="1"/>
    <col min="37" max="16384" width="9.125" style="4"/>
  </cols>
  <sheetData>
    <row r="1" spans="1:36" ht="15">
      <c r="A1" s="1" t="s">
        <v>269</v>
      </c>
    </row>
    <row r="2" spans="1:36" s="2" customFormat="1">
      <c r="C2" s="3"/>
      <c r="D2" s="5" t="s">
        <v>0</v>
      </c>
      <c r="E2" s="6">
        <v>760.89750000000004</v>
      </c>
      <c r="F2" s="6">
        <v>740.84749999999997</v>
      </c>
      <c r="G2" s="6">
        <v>721.8</v>
      </c>
      <c r="H2" s="6">
        <v>896.23500000000001</v>
      </c>
      <c r="I2" s="6">
        <v>798.99249999999995</v>
      </c>
      <c r="J2" s="6">
        <v>897.23749999999995</v>
      </c>
      <c r="K2" s="6">
        <v>907.26250000000005</v>
      </c>
      <c r="L2" s="6">
        <v>916.28499999999997</v>
      </c>
      <c r="M2" s="6">
        <v>994.48</v>
      </c>
      <c r="N2" s="6">
        <v>1159.8924999999999</v>
      </c>
      <c r="O2" s="6">
        <v>985.45749999999998</v>
      </c>
      <c r="P2" s="6">
        <v>945.35749999999996</v>
      </c>
      <c r="Q2" s="6">
        <v>937.33749999999998</v>
      </c>
      <c r="R2" s="6">
        <v>1050</v>
      </c>
      <c r="S2" s="6">
        <v>1072.675</v>
      </c>
      <c r="T2" s="6">
        <v>1042.5999999999999</v>
      </c>
      <c r="U2" s="6">
        <v>1130.82</v>
      </c>
      <c r="V2" s="6">
        <v>1188.9649999999999</v>
      </c>
      <c r="W2" s="6">
        <v>3618.0225</v>
      </c>
      <c r="X2" s="6">
        <v>3520.78</v>
      </c>
      <c r="Y2" s="6">
        <v>4885.6048000000001</v>
      </c>
      <c r="Z2" s="6">
        <v>3793.46</v>
      </c>
      <c r="AA2" s="6">
        <v>3947.38</v>
      </c>
      <c r="AB2" s="6">
        <v>5607.9849999999997</v>
      </c>
      <c r="AC2" s="6">
        <v>4035</v>
      </c>
      <c r="AD2" s="6">
        <v>4866.5595000000003</v>
      </c>
      <c r="AE2" s="6">
        <v>5793.4475000000002</v>
      </c>
      <c r="AF2" s="6">
        <v>6306.9809523809527</v>
      </c>
      <c r="AG2" s="6">
        <v>6420</v>
      </c>
      <c r="AH2" s="6">
        <v>7165.87</v>
      </c>
      <c r="AI2" s="6">
        <v>7670</v>
      </c>
      <c r="AJ2" s="6">
        <v>9066.5400000000009</v>
      </c>
    </row>
    <row r="3" spans="1:36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9</v>
      </c>
      <c r="I3" s="9" t="s">
        <v>10</v>
      </c>
      <c r="J3" s="9" t="s">
        <v>11</v>
      </c>
      <c r="K3" s="9" t="s">
        <v>13</v>
      </c>
      <c r="L3" s="9" t="s">
        <v>14</v>
      </c>
      <c r="M3" s="9" t="s">
        <v>15</v>
      </c>
      <c r="N3" s="9" t="s">
        <v>259</v>
      </c>
      <c r="O3" s="9" t="s">
        <v>16</v>
      </c>
      <c r="P3" s="9" t="s">
        <v>17</v>
      </c>
      <c r="Q3" s="9" t="s">
        <v>260</v>
      </c>
      <c r="R3" s="9" t="s">
        <v>261</v>
      </c>
      <c r="S3" s="9" t="s">
        <v>262</v>
      </c>
      <c r="T3" s="9" t="s">
        <v>18</v>
      </c>
      <c r="U3" s="9" t="s">
        <v>19</v>
      </c>
      <c r="V3" s="9" t="s">
        <v>65</v>
      </c>
      <c r="W3" s="9" t="s">
        <v>263</v>
      </c>
      <c r="X3" s="9" t="s">
        <v>264</v>
      </c>
      <c r="Y3" s="9" t="s">
        <v>265</v>
      </c>
      <c r="Z3" s="9" t="s">
        <v>66</v>
      </c>
      <c r="AA3" s="9" t="s">
        <v>22</v>
      </c>
      <c r="AB3" s="9" t="s">
        <v>27</v>
      </c>
      <c r="AC3" s="9" t="s">
        <v>266</v>
      </c>
      <c r="AD3" s="9" t="s">
        <v>25</v>
      </c>
      <c r="AE3" s="9" t="s">
        <v>28</v>
      </c>
      <c r="AF3" s="9" t="s">
        <v>30</v>
      </c>
      <c r="AG3" s="9" t="s">
        <v>267</v>
      </c>
      <c r="AH3" s="9" t="s">
        <v>31</v>
      </c>
      <c r="AI3" s="9" t="s">
        <v>268</v>
      </c>
      <c r="AJ3" s="9" t="s">
        <v>35</v>
      </c>
    </row>
    <row r="4" spans="1:36">
      <c r="A4" s="13" t="s">
        <v>39</v>
      </c>
      <c r="B4" s="11" t="s">
        <v>40</v>
      </c>
      <c r="C4" s="12">
        <f>SUMPRODUCT($E$2:$AJ$2,E4:AJ4)</f>
        <v>6393855.4911095239</v>
      </c>
      <c r="D4" s="12">
        <f>SUM(E4:AJ4)</f>
        <v>4037</v>
      </c>
      <c r="E4" s="152">
        <v>332</v>
      </c>
      <c r="F4" s="152">
        <v>311</v>
      </c>
      <c r="G4" s="152">
        <v>311</v>
      </c>
      <c r="H4" s="152">
        <v>83</v>
      </c>
      <c r="I4" s="152">
        <v>166</v>
      </c>
      <c r="J4" s="152">
        <v>145</v>
      </c>
      <c r="K4" s="152">
        <v>291</v>
      </c>
      <c r="L4" s="152">
        <v>291</v>
      </c>
      <c r="M4" s="152">
        <v>208</v>
      </c>
      <c r="N4" s="152">
        <v>166</v>
      </c>
      <c r="O4" s="152">
        <v>83</v>
      </c>
      <c r="P4" s="152">
        <v>249</v>
      </c>
      <c r="Q4" s="152">
        <v>125</v>
      </c>
      <c r="R4" s="152">
        <v>166</v>
      </c>
      <c r="S4" s="152">
        <v>125</v>
      </c>
      <c r="T4" s="152">
        <v>125</v>
      </c>
      <c r="U4" s="152">
        <v>166</v>
      </c>
      <c r="V4" s="152">
        <v>125</v>
      </c>
      <c r="W4" s="152">
        <v>62</v>
      </c>
      <c r="X4" s="152">
        <v>5</v>
      </c>
      <c r="Y4" s="152">
        <v>16</v>
      </c>
      <c r="Z4" s="152">
        <v>15</v>
      </c>
      <c r="AA4" s="152">
        <v>62</v>
      </c>
      <c r="AB4" s="152">
        <v>12</v>
      </c>
      <c r="AC4" s="152">
        <v>62</v>
      </c>
      <c r="AD4" s="152">
        <v>29</v>
      </c>
      <c r="AE4" s="152">
        <v>42</v>
      </c>
      <c r="AF4" s="152">
        <v>46</v>
      </c>
      <c r="AG4" s="152">
        <v>83</v>
      </c>
      <c r="AH4" s="152">
        <v>42</v>
      </c>
      <c r="AI4" s="152">
        <v>58</v>
      </c>
      <c r="AJ4" s="152">
        <v>35</v>
      </c>
    </row>
    <row r="5" spans="1:36">
      <c r="A5" s="13" t="s">
        <v>41</v>
      </c>
      <c r="B5" s="11" t="s">
        <v>40</v>
      </c>
      <c r="C5" s="12">
        <f>SUMPRODUCT($E$2:$AJ$2,E5:AJ5)</f>
        <v>24903911.66582381</v>
      </c>
      <c r="D5" s="12">
        <f>SUM(E5:AJ5)</f>
        <v>15717</v>
      </c>
      <c r="E5" s="152">
        <v>1294</v>
      </c>
      <c r="F5" s="152">
        <v>1213</v>
      </c>
      <c r="G5" s="152">
        <v>1213</v>
      </c>
      <c r="H5" s="152">
        <v>323</v>
      </c>
      <c r="I5" s="152">
        <v>647</v>
      </c>
      <c r="J5" s="152">
        <v>566</v>
      </c>
      <c r="K5" s="152">
        <v>1132</v>
      </c>
      <c r="L5" s="152">
        <v>1132</v>
      </c>
      <c r="M5" s="152">
        <v>808</v>
      </c>
      <c r="N5" s="152">
        <v>647</v>
      </c>
      <c r="O5" s="152">
        <v>323</v>
      </c>
      <c r="P5" s="152">
        <v>970</v>
      </c>
      <c r="Q5" s="152">
        <v>485</v>
      </c>
      <c r="R5" s="152">
        <v>647</v>
      </c>
      <c r="S5" s="152">
        <v>485</v>
      </c>
      <c r="T5" s="152">
        <v>485</v>
      </c>
      <c r="U5" s="152">
        <v>647</v>
      </c>
      <c r="V5" s="152">
        <v>485</v>
      </c>
      <c r="W5" s="152">
        <v>243</v>
      </c>
      <c r="X5" s="152">
        <v>19</v>
      </c>
      <c r="Y5" s="152">
        <v>61</v>
      </c>
      <c r="Z5" s="152">
        <v>57</v>
      </c>
      <c r="AA5" s="152">
        <v>243</v>
      </c>
      <c r="AB5" s="152">
        <v>45</v>
      </c>
      <c r="AC5" s="152">
        <v>243</v>
      </c>
      <c r="AD5" s="152">
        <v>113</v>
      </c>
      <c r="AE5" s="152">
        <v>162</v>
      </c>
      <c r="AF5" s="152">
        <v>178</v>
      </c>
      <c r="AG5" s="152">
        <v>323</v>
      </c>
      <c r="AH5" s="152">
        <v>162</v>
      </c>
      <c r="AI5" s="152">
        <v>220</v>
      </c>
      <c r="AJ5" s="152">
        <v>146</v>
      </c>
    </row>
    <row r="6" spans="1:36">
      <c r="A6" s="13" t="s">
        <v>42</v>
      </c>
      <c r="B6" s="11" t="s">
        <v>40</v>
      </c>
      <c r="C6" s="12">
        <f>SUMPRODUCT($E$2:$AJ$2,E6:AJ6)</f>
        <v>6711141.0215619039</v>
      </c>
      <c r="D6" s="12">
        <f>SUM(E6:AJ6)</f>
        <v>4183</v>
      </c>
      <c r="E6" s="152">
        <v>343</v>
      </c>
      <c r="F6" s="152">
        <v>322</v>
      </c>
      <c r="G6" s="152">
        <v>322</v>
      </c>
      <c r="H6" s="152">
        <v>86</v>
      </c>
      <c r="I6" s="152">
        <v>172</v>
      </c>
      <c r="J6" s="152">
        <v>150</v>
      </c>
      <c r="K6" s="152">
        <v>300</v>
      </c>
      <c r="L6" s="152">
        <v>300</v>
      </c>
      <c r="M6" s="152">
        <v>214</v>
      </c>
      <c r="N6" s="152">
        <v>172</v>
      </c>
      <c r="O6" s="152">
        <v>86</v>
      </c>
      <c r="P6" s="152">
        <v>257</v>
      </c>
      <c r="Q6" s="152">
        <v>129</v>
      </c>
      <c r="R6" s="152">
        <v>172</v>
      </c>
      <c r="S6" s="152">
        <v>129</v>
      </c>
      <c r="T6" s="152">
        <v>129</v>
      </c>
      <c r="U6" s="152">
        <v>172</v>
      </c>
      <c r="V6" s="152">
        <v>129</v>
      </c>
      <c r="W6" s="152">
        <v>64</v>
      </c>
      <c r="X6" s="152">
        <v>5</v>
      </c>
      <c r="Y6" s="152">
        <v>16</v>
      </c>
      <c r="Z6" s="152">
        <v>15</v>
      </c>
      <c r="AA6" s="152">
        <v>64</v>
      </c>
      <c r="AB6" s="152">
        <v>12</v>
      </c>
      <c r="AC6" s="152">
        <v>64</v>
      </c>
      <c r="AD6" s="152">
        <v>30</v>
      </c>
      <c r="AE6" s="152">
        <v>43</v>
      </c>
      <c r="AF6" s="152">
        <v>47</v>
      </c>
      <c r="AG6" s="152">
        <v>86</v>
      </c>
      <c r="AH6" s="152">
        <v>43</v>
      </c>
      <c r="AI6" s="152">
        <v>65</v>
      </c>
      <c r="AJ6" s="152">
        <v>45</v>
      </c>
    </row>
    <row r="7" spans="1:36">
      <c r="A7" s="13" t="s">
        <v>43</v>
      </c>
      <c r="B7" s="11" t="s">
        <v>40</v>
      </c>
      <c r="C7" s="12">
        <f>SUMPRODUCT($E$2:$AJ$2,E7:AJ7)</f>
        <v>15235305.166709526</v>
      </c>
      <c r="D7" s="12">
        <f>SUM(E7:AJ7)</f>
        <v>9597</v>
      </c>
      <c r="E7" s="152">
        <v>790</v>
      </c>
      <c r="F7" s="152">
        <v>740</v>
      </c>
      <c r="G7" s="152">
        <v>740</v>
      </c>
      <c r="H7" s="152">
        <v>197</v>
      </c>
      <c r="I7" s="152">
        <v>395</v>
      </c>
      <c r="J7" s="152">
        <v>345</v>
      </c>
      <c r="K7" s="152">
        <v>691</v>
      </c>
      <c r="L7" s="152">
        <v>691</v>
      </c>
      <c r="M7" s="152">
        <v>493</v>
      </c>
      <c r="N7" s="152">
        <v>395</v>
      </c>
      <c r="O7" s="152">
        <v>197</v>
      </c>
      <c r="P7" s="152">
        <v>592</v>
      </c>
      <c r="Q7" s="152">
        <v>296</v>
      </c>
      <c r="R7" s="152">
        <v>395</v>
      </c>
      <c r="S7" s="152">
        <v>296</v>
      </c>
      <c r="T7" s="152">
        <v>296</v>
      </c>
      <c r="U7" s="152">
        <v>395</v>
      </c>
      <c r="V7" s="152">
        <v>296</v>
      </c>
      <c r="W7" s="152">
        <v>148</v>
      </c>
      <c r="X7" s="152">
        <v>12</v>
      </c>
      <c r="Y7" s="152">
        <v>38</v>
      </c>
      <c r="Z7" s="152">
        <v>35</v>
      </c>
      <c r="AA7" s="152">
        <v>148</v>
      </c>
      <c r="AB7" s="152">
        <v>28</v>
      </c>
      <c r="AC7" s="152">
        <v>148</v>
      </c>
      <c r="AD7" s="152">
        <v>69</v>
      </c>
      <c r="AE7" s="152">
        <v>99</v>
      </c>
      <c r="AF7" s="152">
        <v>109</v>
      </c>
      <c r="AG7" s="152">
        <v>197</v>
      </c>
      <c r="AH7" s="152">
        <v>99</v>
      </c>
      <c r="AI7" s="152">
        <v>138</v>
      </c>
      <c r="AJ7" s="152">
        <v>89</v>
      </c>
    </row>
    <row r="8" spans="1:36">
      <c r="A8" s="13" t="s">
        <v>44</v>
      </c>
      <c r="B8" s="11" t="s">
        <v>40</v>
      </c>
      <c r="C8" s="12">
        <f>SUMPRODUCT($E$2:$AJ$2,E8:AJ8)</f>
        <v>15321671.056209525</v>
      </c>
      <c r="D8" s="12">
        <f>SUM(E8:AJ8)</f>
        <v>9658</v>
      </c>
      <c r="E8" s="152">
        <v>795</v>
      </c>
      <c r="F8" s="152">
        <v>745</v>
      </c>
      <c r="G8" s="152">
        <v>745</v>
      </c>
      <c r="H8" s="152">
        <v>199</v>
      </c>
      <c r="I8" s="152">
        <v>397</v>
      </c>
      <c r="J8" s="152">
        <v>348</v>
      </c>
      <c r="K8" s="152">
        <v>695</v>
      </c>
      <c r="L8" s="152">
        <v>695</v>
      </c>
      <c r="M8" s="152">
        <v>497</v>
      </c>
      <c r="N8" s="152">
        <v>397</v>
      </c>
      <c r="O8" s="152">
        <v>199</v>
      </c>
      <c r="P8" s="152">
        <v>596</v>
      </c>
      <c r="Q8" s="152">
        <v>298</v>
      </c>
      <c r="R8" s="152">
        <v>397</v>
      </c>
      <c r="S8" s="152">
        <v>298</v>
      </c>
      <c r="T8" s="152">
        <v>298</v>
      </c>
      <c r="U8" s="152">
        <v>397</v>
      </c>
      <c r="V8" s="152">
        <v>298</v>
      </c>
      <c r="W8" s="152">
        <v>149</v>
      </c>
      <c r="X8" s="152">
        <v>12</v>
      </c>
      <c r="Y8" s="152">
        <v>38</v>
      </c>
      <c r="Z8" s="152">
        <v>35</v>
      </c>
      <c r="AA8" s="152">
        <v>149</v>
      </c>
      <c r="AB8" s="152">
        <v>28</v>
      </c>
      <c r="AC8" s="152">
        <v>149</v>
      </c>
      <c r="AD8" s="152">
        <v>70</v>
      </c>
      <c r="AE8" s="152">
        <v>99</v>
      </c>
      <c r="AF8" s="152">
        <v>109</v>
      </c>
      <c r="AG8" s="152">
        <v>199</v>
      </c>
      <c r="AH8" s="152">
        <v>99</v>
      </c>
      <c r="AI8" s="152">
        <v>139</v>
      </c>
      <c r="AJ8" s="152">
        <v>89</v>
      </c>
    </row>
    <row r="9" spans="1:36">
      <c r="A9" s="13" t="s">
        <v>45</v>
      </c>
      <c r="B9" s="11" t="s">
        <v>40</v>
      </c>
      <c r="C9" s="12">
        <f>SUMPRODUCT($E$2:$AJ$2,E9:AJ9)</f>
        <v>4017816.9891190478</v>
      </c>
      <c r="D9" s="12">
        <f>SUM(E9:AJ9)</f>
        <v>2535</v>
      </c>
      <c r="E9" s="152">
        <v>209</v>
      </c>
      <c r="F9" s="152">
        <v>196</v>
      </c>
      <c r="G9" s="152">
        <v>196</v>
      </c>
      <c r="H9" s="152">
        <v>52</v>
      </c>
      <c r="I9" s="152">
        <v>104</v>
      </c>
      <c r="J9" s="152">
        <v>91</v>
      </c>
      <c r="K9" s="152">
        <v>183</v>
      </c>
      <c r="L9" s="152">
        <v>183</v>
      </c>
      <c r="M9" s="152">
        <v>131</v>
      </c>
      <c r="N9" s="152">
        <v>104</v>
      </c>
      <c r="O9" s="152">
        <v>52</v>
      </c>
      <c r="P9" s="152">
        <v>157</v>
      </c>
      <c r="Q9" s="152">
        <v>78</v>
      </c>
      <c r="R9" s="152">
        <v>104</v>
      </c>
      <c r="S9" s="152">
        <v>78</v>
      </c>
      <c r="T9" s="152">
        <v>78</v>
      </c>
      <c r="U9" s="152">
        <v>104</v>
      </c>
      <c r="V9" s="152">
        <v>78</v>
      </c>
      <c r="W9" s="152">
        <v>39</v>
      </c>
      <c r="X9" s="152">
        <v>3</v>
      </c>
      <c r="Y9" s="152">
        <v>10</v>
      </c>
      <c r="Z9" s="152">
        <v>9</v>
      </c>
      <c r="AA9" s="152">
        <v>39</v>
      </c>
      <c r="AB9" s="152">
        <v>7</v>
      </c>
      <c r="AC9" s="152">
        <v>39</v>
      </c>
      <c r="AD9" s="152">
        <v>18</v>
      </c>
      <c r="AE9" s="152">
        <v>26</v>
      </c>
      <c r="AF9" s="152">
        <v>29</v>
      </c>
      <c r="AG9" s="152">
        <v>52</v>
      </c>
      <c r="AH9" s="152">
        <v>26</v>
      </c>
      <c r="AI9" s="152">
        <v>37</v>
      </c>
      <c r="AJ9" s="152">
        <v>23</v>
      </c>
    </row>
    <row r="10" spans="1:36">
      <c r="A10" s="13" t="s">
        <v>46</v>
      </c>
      <c r="B10" s="11" t="s">
        <v>40</v>
      </c>
      <c r="C10" s="12">
        <f>SUMPRODUCT($E$2:$AJ$2,E10:AJ10)</f>
        <v>6545250.8290619049</v>
      </c>
      <c r="D10" s="12">
        <f>SUM(E10:AJ10)</f>
        <v>4127</v>
      </c>
      <c r="E10" s="152">
        <v>340</v>
      </c>
      <c r="F10" s="152">
        <v>318</v>
      </c>
      <c r="G10" s="152">
        <v>318</v>
      </c>
      <c r="H10" s="152">
        <v>85</v>
      </c>
      <c r="I10" s="152">
        <v>170</v>
      </c>
      <c r="J10" s="152">
        <v>149</v>
      </c>
      <c r="K10" s="152">
        <v>297</v>
      </c>
      <c r="L10" s="152">
        <v>297</v>
      </c>
      <c r="M10" s="152">
        <v>212</v>
      </c>
      <c r="N10" s="152">
        <v>170</v>
      </c>
      <c r="O10" s="152">
        <v>85</v>
      </c>
      <c r="P10" s="152">
        <v>255</v>
      </c>
      <c r="Q10" s="152">
        <v>127</v>
      </c>
      <c r="R10" s="152">
        <v>170</v>
      </c>
      <c r="S10" s="152">
        <v>127</v>
      </c>
      <c r="T10" s="152">
        <v>127</v>
      </c>
      <c r="U10" s="152">
        <v>170</v>
      </c>
      <c r="V10" s="152">
        <v>127</v>
      </c>
      <c r="W10" s="152">
        <v>64</v>
      </c>
      <c r="X10" s="152">
        <v>5</v>
      </c>
      <c r="Y10" s="152">
        <v>16</v>
      </c>
      <c r="Z10" s="152">
        <v>15</v>
      </c>
      <c r="AA10" s="152">
        <v>64</v>
      </c>
      <c r="AB10" s="152">
        <v>12</v>
      </c>
      <c r="AC10" s="152">
        <v>64</v>
      </c>
      <c r="AD10" s="152">
        <v>30</v>
      </c>
      <c r="AE10" s="152">
        <v>42</v>
      </c>
      <c r="AF10" s="152">
        <v>47</v>
      </c>
      <c r="AG10" s="152">
        <v>85</v>
      </c>
      <c r="AH10" s="152">
        <v>42</v>
      </c>
      <c r="AI10" s="152">
        <v>59</v>
      </c>
      <c r="AJ10" s="152">
        <v>38</v>
      </c>
    </row>
    <row r="11" spans="1:36">
      <c r="A11" s="13" t="s">
        <v>47</v>
      </c>
      <c r="B11" s="11" t="s">
        <v>40</v>
      </c>
      <c r="C11" s="12">
        <f>SUMPRODUCT($E$2:$AJ$2,E11:AJ11)</f>
        <v>7474601.2023761896</v>
      </c>
      <c r="D11" s="12">
        <f>SUM(E11:AJ11)</f>
        <v>4708</v>
      </c>
      <c r="E11" s="152">
        <v>387</v>
      </c>
      <c r="F11" s="152">
        <v>363</v>
      </c>
      <c r="G11" s="152">
        <v>363</v>
      </c>
      <c r="H11" s="152">
        <v>97</v>
      </c>
      <c r="I11" s="152">
        <v>194</v>
      </c>
      <c r="J11" s="152">
        <v>169</v>
      </c>
      <c r="K11" s="152">
        <v>339</v>
      </c>
      <c r="L11" s="152">
        <v>339</v>
      </c>
      <c r="M11" s="152">
        <v>242</v>
      </c>
      <c r="N11" s="152">
        <v>194</v>
      </c>
      <c r="O11" s="152">
        <v>97</v>
      </c>
      <c r="P11" s="152">
        <v>290</v>
      </c>
      <c r="Q11" s="152">
        <v>145</v>
      </c>
      <c r="R11" s="152">
        <v>194</v>
      </c>
      <c r="S11" s="152">
        <v>145</v>
      </c>
      <c r="T11" s="152">
        <v>145</v>
      </c>
      <c r="U11" s="152">
        <v>194</v>
      </c>
      <c r="V11" s="152">
        <v>145</v>
      </c>
      <c r="W11" s="152">
        <v>73</v>
      </c>
      <c r="X11" s="152">
        <v>6</v>
      </c>
      <c r="Y11" s="152">
        <v>18</v>
      </c>
      <c r="Z11" s="152">
        <v>17</v>
      </c>
      <c r="AA11" s="152">
        <v>73</v>
      </c>
      <c r="AB11" s="152">
        <v>14</v>
      </c>
      <c r="AC11" s="152">
        <v>73</v>
      </c>
      <c r="AD11" s="152">
        <v>34</v>
      </c>
      <c r="AE11" s="152">
        <v>48</v>
      </c>
      <c r="AF11" s="152">
        <v>53</v>
      </c>
      <c r="AG11" s="152">
        <v>97</v>
      </c>
      <c r="AH11" s="152">
        <v>48</v>
      </c>
      <c r="AI11" s="152">
        <v>68</v>
      </c>
      <c r="AJ11" s="152">
        <v>44</v>
      </c>
    </row>
    <row r="12" spans="1:36">
      <c r="A12" s="13" t="s">
        <v>48</v>
      </c>
      <c r="B12" s="11" t="s">
        <v>40</v>
      </c>
      <c r="C12" s="12">
        <f>SUMPRODUCT($E$2:$AJ$2,E12:AJ12)</f>
        <v>8116633.0436904784</v>
      </c>
      <c r="D12" s="12">
        <f>SUM(E12:AJ12)</f>
        <v>5171</v>
      </c>
      <c r="E12" s="152">
        <v>426</v>
      </c>
      <c r="F12" s="152">
        <v>400</v>
      </c>
      <c r="G12" s="152">
        <v>400</v>
      </c>
      <c r="H12" s="152">
        <v>107</v>
      </c>
      <c r="I12" s="152">
        <v>213</v>
      </c>
      <c r="J12" s="152">
        <v>187</v>
      </c>
      <c r="K12" s="152">
        <v>373</v>
      </c>
      <c r="L12" s="152">
        <v>373</v>
      </c>
      <c r="M12" s="152">
        <v>266</v>
      </c>
      <c r="N12" s="152">
        <v>213</v>
      </c>
      <c r="O12" s="152">
        <v>107</v>
      </c>
      <c r="P12" s="152">
        <v>320</v>
      </c>
      <c r="Q12" s="152">
        <v>160</v>
      </c>
      <c r="R12" s="152">
        <v>213</v>
      </c>
      <c r="S12" s="152">
        <v>160</v>
      </c>
      <c r="T12" s="152">
        <v>160</v>
      </c>
      <c r="U12" s="152">
        <v>213</v>
      </c>
      <c r="V12" s="152">
        <v>160</v>
      </c>
      <c r="W12" s="152">
        <v>80</v>
      </c>
      <c r="X12" s="152">
        <v>6</v>
      </c>
      <c r="Y12" s="152">
        <v>20</v>
      </c>
      <c r="Z12" s="152">
        <v>19</v>
      </c>
      <c r="AA12" s="152">
        <v>80</v>
      </c>
      <c r="AB12" s="152">
        <v>15</v>
      </c>
      <c r="AC12" s="152">
        <v>80</v>
      </c>
      <c r="AD12" s="152">
        <v>37</v>
      </c>
      <c r="AE12" s="152">
        <v>53</v>
      </c>
      <c r="AF12" s="152">
        <v>59</v>
      </c>
      <c r="AG12" s="152">
        <v>107</v>
      </c>
      <c r="AH12" s="152">
        <v>53</v>
      </c>
      <c r="AI12" s="152">
        <v>75</v>
      </c>
      <c r="AJ12" s="152">
        <v>36</v>
      </c>
    </row>
    <row r="13" spans="1:36">
      <c r="A13" s="13" t="s">
        <v>49</v>
      </c>
      <c r="B13" s="11" t="s">
        <v>40</v>
      </c>
      <c r="C13" s="12">
        <f>SUMPRODUCT($E$2:$AJ$2,E13:AJ13)</f>
        <v>8759467.0771476179</v>
      </c>
      <c r="D13" s="12">
        <f>SUM(E13:AJ13)</f>
        <v>5520</v>
      </c>
      <c r="E13" s="152">
        <v>454</v>
      </c>
      <c r="F13" s="152">
        <v>426</v>
      </c>
      <c r="G13" s="152">
        <v>426</v>
      </c>
      <c r="H13" s="152">
        <v>114</v>
      </c>
      <c r="I13" s="152">
        <v>227</v>
      </c>
      <c r="J13" s="152">
        <v>199</v>
      </c>
      <c r="K13" s="152">
        <v>397</v>
      </c>
      <c r="L13" s="152">
        <v>397</v>
      </c>
      <c r="M13" s="152">
        <v>284</v>
      </c>
      <c r="N13" s="152">
        <v>227</v>
      </c>
      <c r="O13" s="152">
        <v>114</v>
      </c>
      <c r="P13" s="152">
        <v>341</v>
      </c>
      <c r="Q13" s="152">
        <v>170</v>
      </c>
      <c r="R13" s="152">
        <v>227</v>
      </c>
      <c r="S13" s="152">
        <v>170</v>
      </c>
      <c r="T13" s="152">
        <v>170</v>
      </c>
      <c r="U13" s="152">
        <v>227</v>
      </c>
      <c r="V13" s="152">
        <v>170</v>
      </c>
      <c r="W13" s="152">
        <v>85</v>
      </c>
      <c r="X13" s="152">
        <v>7</v>
      </c>
      <c r="Y13" s="152">
        <v>22</v>
      </c>
      <c r="Z13" s="152">
        <v>20</v>
      </c>
      <c r="AA13" s="152">
        <v>85</v>
      </c>
      <c r="AB13" s="152">
        <v>16</v>
      </c>
      <c r="AC13" s="152">
        <v>85</v>
      </c>
      <c r="AD13" s="152">
        <v>40</v>
      </c>
      <c r="AE13" s="152">
        <v>57</v>
      </c>
      <c r="AF13" s="152">
        <v>62</v>
      </c>
      <c r="AG13" s="152">
        <v>114</v>
      </c>
      <c r="AH13" s="152">
        <v>57</v>
      </c>
      <c r="AI13" s="152">
        <v>79</v>
      </c>
      <c r="AJ13" s="152">
        <v>51</v>
      </c>
    </row>
    <row r="14" spans="1:36">
      <c r="A14" s="13" t="s">
        <v>50</v>
      </c>
      <c r="B14" s="11" t="s">
        <v>40</v>
      </c>
      <c r="C14" s="12">
        <f>SUMPRODUCT($E$2:$AJ$2,E14:AJ14)</f>
        <v>12641520.553514287</v>
      </c>
      <c r="D14" s="12">
        <f>SUM(E14:AJ14)</f>
        <v>7962</v>
      </c>
      <c r="E14" s="152">
        <v>655</v>
      </c>
      <c r="F14" s="152">
        <v>614</v>
      </c>
      <c r="G14" s="152">
        <v>614</v>
      </c>
      <c r="H14" s="152">
        <v>164</v>
      </c>
      <c r="I14" s="152">
        <v>327</v>
      </c>
      <c r="J14" s="152">
        <v>287</v>
      </c>
      <c r="K14" s="152">
        <v>573</v>
      </c>
      <c r="L14" s="152">
        <v>573</v>
      </c>
      <c r="M14" s="152">
        <v>409</v>
      </c>
      <c r="N14" s="152">
        <v>327</v>
      </c>
      <c r="O14" s="152">
        <v>164</v>
      </c>
      <c r="P14" s="152">
        <v>491</v>
      </c>
      <c r="Q14" s="152">
        <v>246</v>
      </c>
      <c r="R14" s="152">
        <v>327</v>
      </c>
      <c r="S14" s="152">
        <v>246</v>
      </c>
      <c r="T14" s="152">
        <v>246</v>
      </c>
      <c r="U14" s="152">
        <v>327</v>
      </c>
      <c r="V14" s="152">
        <v>246</v>
      </c>
      <c r="W14" s="152">
        <v>123</v>
      </c>
      <c r="X14" s="152">
        <v>10</v>
      </c>
      <c r="Y14" s="152">
        <v>31</v>
      </c>
      <c r="Z14" s="152">
        <v>29</v>
      </c>
      <c r="AA14" s="152">
        <v>123</v>
      </c>
      <c r="AB14" s="152">
        <v>23</v>
      </c>
      <c r="AC14" s="152">
        <v>123</v>
      </c>
      <c r="AD14" s="152">
        <v>57</v>
      </c>
      <c r="AE14" s="152">
        <v>82</v>
      </c>
      <c r="AF14" s="152">
        <v>90</v>
      </c>
      <c r="AG14" s="152">
        <v>164</v>
      </c>
      <c r="AH14" s="152">
        <v>82</v>
      </c>
      <c r="AI14" s="152">
        <v>115</v>
      </c>
      <c r="AJ14" s="152">
        <v>74</v>
      </c>
    </row>
    <row r="15" spans="1:36">
      <c r="A15" s="13" t="s">
        <v>51</v>
      </c>
      <c r="B15" s="11" t="s">
        <v>40</v>
      </c>
      <c r="C15" s="12">
        <f>SUMPRODUCT($E$2:$AJ$2,E15:AJ15)</f>
        <v>17332883.187495235</v>
      </c>
      <c r="D15" s="12">
        <f>SUM(E15:AJ15)</f>
        <v>10925</v>
      </c>
      <c r="E15" s="152">
        <v>899</v>
      </c>
      <c r="F15" s="152">
        <v>843</v>
      </c>
      <c r="G15" s="152">
        <v>843</v>
      </c>
      <c r="H15" s="152">
        <v>225</v>
      </c>
      <c r="I15" s="152">
        <v>449</v>
      </c>
      <c r="J15" s="152">
        <v>393</v>
      </c>
      <c r="K15" s="152">
        <v>787</v>
      </c>
      <c r="L15" s="152">
        <v>787</v>
      </c>
      <c r="M15" s="152">
        <v>562</v>
      </c>
      <c r="N15" s="152">
        <v>449</v>
      </c>
      <c r="O15" s="152">
        <v>225</v>
      </c>
      <c r="P15" s="152">
        <v>674</v>
      </c>
      <c r="Q15" s="152">
        <v>337</v>
      </c>
      <c r="R15" s="152">
        <v>449</v>
      </c>
      <c r="S15" s="152">
        <v>337</v>
      </c>
      <c r="T15" s="152">
        <v>337</v>
      </c>
      <c r="U15" s="152">
        <v>449</v>
      </c>
      <c r="V15" s="152">
        <v>337</v>
      </c>
      <c r="W15" s="152">
        <v>169</v>
      </c>
      <c r="X15" s="152">
        <v>13</v>
      </c>
      <c r="Y15" s="152">
        <v>43</v>
      </c>
      <c r="Z15" s="152">
        <v>39</v>
      </c>
      <c r="AA15" s="152">
        <v>169</v>
      </c>
      <c r="AB15" s="152">
        <v>31</v>
      </c>
      <c r="AC15" s="152">
        <v>169</v>
      </c>
      <c r="AD15" s="152">
        <v>79</v>
      </c>
      <c r="AE15" s="152">
        <v>112</v>
      </c>
      <c r="AF15" s="152">
        <v>124</v>
      </c>
      <c r="AG15" s="152">
        <v>225</v>
      </c>
      <c r="AH15" s="152">
        <v>112</v>
      </c>
      <c r="AI15" s="152">
        <v>157</v>
      </c>
      <c r="AJ15" s="152">
        <v>101</v>
      </c>
    </row>
    <row r="16" spans="1:36">
      <c r="A16" s="13" t="s">
        <v>52</v>
      </c>
      <c r="B16" s="11" t="s">
        <v>40</v>
      </c>
      <c r="C16" s="12">
        <f>SUMPRODUCT($E$2:$AJ$2,E16:AJ16)</f>
        <v>13079029.390171427</v>
      </c>
      <c r="D16" s="12">
        <f>SUM(E16:AJ16)</f>
        <v>8242</v>
      </c>
      <c r="E16" s="152">
        <v>678</v>
      </c>
      <c r="F16" s="152">
        <v>636</v>
      </c>
      <c r="G16" s="152">
        <v>636</v>
      </c>
      <c r="H16" s="152">
        <v>170</v>
      </c>
      <c r="I16" s="152">
        <v>339</v>
      </c>
      <c r="J16" s="152">
        <v>297</v>
      </c>
      <c r="K16" s="152">
        <v>593</v>
      </c>
      <c r="L16" s="152">
        <v>593</v>
      </c>
      <c r="M16" s="152">
        <v>424</v>
      </c>
      <c r="N16" s="152">
        <v>339</v>
      </c>
      <c r="O16" s="152">
        <v>170</v>
      </c>
      <c r="P16" s="152">
        <v>509</v>
      </c>
      <c r="Q16" s="152">
        <v>254</v>
      </c>
      <c r="R16" s="152">
        <v>339</v>
      </c>
      <c r="S16" s="152">
        <v>254</v>
      </c>
      <c r="T16" s="152">
        <v>254</v>
      </c>
      <c r="U16" s="152">
        <v>339</v>
      </c>
      <c r="V16" s="152">
        <v>254</v>
      </c>
      <c r="W16" s="152">
        <v>127</v>
      </c>
      <c r="X16" s="152">
        <v>10</v>
      </c>
      <c r="Y16" s="152">
        <v>32</v>
      </c>
      <c r="Z16" s="152">
        <v>30</v>
      </c>
      <c r="AA16" s="152">
        <v>127</v>
      </c>
      <c r="AB16" s="152">
        <v>24</v>
      </c>
      <c r="AC16" s="152">
        <v>127</v>
      </c>
      <c r="AD16" s="152">
        <v>59</v>
      </c>
      <c r="AE16" s="152">
        <v>85</v>
      </c>
      <c r="AF16" s="152">
        <v>93</v>
      </c>
      <c r="AG16" s="152">
        <v>170</v>
      </c>
      <c r="AH16" s="152">
        <v>85</v>
      </c>
      <c r="AI16" s="152">
        <v>119</v>
      </c>
      <c r="AJ16" s="152">
        <v>76</v>
      </c>
    </row>
    <row r="17" spans="1:36">
      <c r="A17" s="13" t="s">
        <v>53</v>
      </c>
      <c r="B17" s="11" t="s">
        <v>40</v>
      </c>
      <c r="C17" s="12">
        <f>SUMPRODUCT($E$2:$AJ$2,E17:AJ17)</f>
        <v>10903464.389385713</v>
      </c>
      <c r="D17" s="12">
        <f>SUM(E17:AJ17)</f>
        <v>6873</v>
      </c>
      <c r="E17" s="152">
        <v>566</v>
      </c>
      <c r="F17" s="152">
        <v>530</v>
      </c>
      <c r="G17" s="152">
        <v>530</v>
      </c>
      <c r="H17" s="152">
        <v>141</v>
      </c>
      <c r="I17" s="152">
        <v>283</v>
      </c>
      <c r="J17" s="152">
        <v>247</v>
      </c>
      <c r="K17" s="152">
        <v>495</v>
      </c>
      <c r="L17" s="152">
        <v>495</v>
      </c>
      <c r="M17" s="152">
        <v>354</v>
      </c>
      <c r="N17" s="152">
        <v>283</v>
      </c>
      <c r="O17" s="152">
        <v>141</v>
      </c>
      <c r="P17" s="152">
        <v>424</v>
      </c>
      <c r="Q17" s="152">
        <v>212</v>
      </c>
      <c r="R17" s="152">
        <v>283</v>
      </c>
      <c r="S17" s="152">
        <v>212</v>
      </c>
      <c r="T17" s="152">
        <v>212</v>
      </c>
      <c r="U17" s="152">
        <v>283</v>
      </c>
      <c r="V17" s="152">
        <v>212</v>
      </c>
      <c r="W17" s="152">
        <v>106</v>
      </c>
      <c r="X17" s="152">
        <v>8</v>
      </c>
      <c r="Y17" s="152">
        <v>27</v>
      </c>
      <c r="Z17" s="152">
        <v>25</v>
      </c>
      <c r="AA17" s="152">
        <v>106</v>
      </c>
      <c r="AB17" s="152">
        <v>20</v>
      </c>
      <c r="AC17" s="152">
        <v>106</v>
      </c>
      <c r="AD17" s="152">
        <v>49</v>
      </c>
      <c r="AE17" s="152">
        <v>71</v>
      </c>
      <c r="AF17" s="152">
        <v>78</v>
      </c>
      <c r="AG17" s="152">
        <v>141</v>
      </c>
      <c r="AH17" s="152">
        <v>71</v>
      </c>
      <c r="AI17" s="152">
        <v>98</v>
      </c>
      <c r="AJ17" s="152">
        <v>64</v>
      </c>
    </row>
    <row r="18" spans="1:36">
      <c r="A18" s="13" t="s">
        <v>54</v>
      </c>
      <c r="B18" s="11" t="s">
        <v>40</v>
      </c>
      <c r="C18" s="12">
        <f>SUMPRODUCT($E$2:$AJ$2,E18:AJ18)</f>
        <v>19237834.357576191</v>
      </c>
      <c r="D18" s="12">
        <f>SUM(E18:AJ18)</f>
        <v>12125</v>
      </c>
      <c r="E18" s="152">
        <v>998</v>
      </c>
      <c r="F18" s="152">
        <v>935</v>
      </c>
      <c r="G18" s="152">
        <v>935</v>
      </c>
      <c r="H18" s="152">
        <v>249</v>
      </c>
      <c r="I18" s="152">
        <v>499</v>
      </c>
      <c r="J18" s="152">
        <v>437</v>
      </c>
      <c r="K18" s="152">
        <v>873</v>
      </c>
      <c r="L18" s="152">
        <v>873</v>
      </c>
      <c r="M18" s="152">
        <v>624</v>
      </c>
      <c r="N18" s="152">
        <v>499</v>
      </c>
      <c r="O18" s="152">
        <v>249</v>
      </c>
      <c r="P18" s="152">
        <v>748</v>
      </c>
      <c r="Q18" s="152">
        <v>374</v>
      </c>
      <c r="R18" s="152">
        <v>499</v>
      </c>
      <c r="S18" s="152">
        <v>374</v>
      </c>
      <c r="T18" s="152">
        <v>374</v>
      </c>
      <c r="U18" s="152">
        <v>499</v>
      </c>
      <c r="V18" s="152">
        <v>374</v>
      </c>
      <c r="W18" s="152">
        <v>187</v>
      </c>
      <c r="X18" s="152">
        <v>15</v>
      </c>
      <c r="Y18" s="152">
        <v>47</v>
      </c>
      <c r="Z18" s="152">
        <v>44</v>
      </c>
      <c r="AA18" s="152">
        <v>187</v>
      </c>
      <c r="AB18" s="152">
        <v>35</v>
      </c>
      <c r="AC18" s="152">
        <v>187</v>
      </c>
      <c r="AD18" s="152">
        <v>87</v>
      </c>
      <c r="AE18" s="152">
        <v>125</v>
      </c>
      <c r="AF18" s="152">
        <v>137</v>
      </c>
      <c r="AG18" s="152">
        <v>249</v>
      </c>
      <c r="AH18" s="152">
        <v>125</v>
      </c>
      <c r="AI18" s="152">
        <v>175</v>
      </c>
      <c r="AJ18" s="152">
        <v>112</v>
      </c>
    </row>
    <row r="19" spans="1:36">
      <c r="A19" s="13" t="s">
        <v>55</v>
      </c>
      <c r="B19" s="11" t="s">
        <v>40</v>
      </c>
      <c r="C19" s="12">
        <f>SUMPRODUCT($E$2:$AJ$2,E19:AJ19)</f>
        <v>9732170.6714142859</v>
      </c>
      <c r="D19" s="12">
        <f>SUM(E19:AJ19)</f>
        <v>6133</v>
      </c>
      <c r="E19" s="152">
        <v>505</v>
      </c>
      <c r="F19" s="152">
        <v>473</v>
      </c>
      <c r="G19" s="152">
        <v>473</v>
      </c>
      <c r="H19" s="152">
        <v>126</v>
      </c>
      <c r="I19" s="152">
        <v>252</v>
      </c>
      <c r="J19" s="152">
        <v>221</v>
      </c>
      <c r="K19" s="152">
        <v>442</v>
      </c>
      <c r="L19" s="152">
        <v>442</v>
      </c>
      <c r="M19" s="152">
        <v>315</v>
      </c>
      <c r="N19" s="152">
        <v>252</v>
      </c>
      <c r="O19" s="152">
        <v>126</v>
      </c>
      <c r="P19" s="152">
        <v>379</v>
      </c>
      <c r="Q19" s="152">
        <v>189</v>
      </c>
      <c r="R19" s="152">
        <v>252</v>
      </c>
      <c r="S19" s="152">
        <v>189</v>
      </c>
      <c r="T19" s="152">
        <v>189</v>
      </c>
      <c r="U19" s="152">
        <v>252</v>
      </c>
      <c r="V19" s="152">
        <v>189</v>
      </c>
      <c r="W19" s="152">
        <v>95</v>
      </c>
      <c r="X19" s="152">
        <v>8</v>
      </c>
      <c r="Y19" s="152">
        <v>24</v>
      </c>
      <c r="Z19" s="152">
        <v>22</v>
      </c>
      <c r="AA19" s="152">
        <v>95</v>
      </c>
      <c r="AB19" s="152">
        <v>18</v>
      </c>
      <c r="AC19" s="152">
        <v>95</v>
      </c>
      <c r="AD19" s="152">
        <v>44</v>
      </c>
      <c r="AE19" s="152">
        <v>63</v>
      </c>
      <c r="AF19" s="152">
        <v>69</v>
      </c>
      <c r="AG19" s="152">
        <v>126</v>
      </c>
      <c r="AH19" s="152">
        <v>63</v>
      </c>
      <c r="AI19" s="152">
        <v>88</v>
      </c>
      <c r="AJ19" s="152">
        <v>57</v>
      </c>
    </row>
    <row r="20" spans="1:36">
      <c r="A20" s="13" t="s">
        <v>56</v>
      </c>
      <c r="B20" s="11" t="s">
        <v>40</v>
      </c>
      <c r="C20" s="12">
        <f>SUMPRODUCT($E$2:$AJ$2,E20:AJ20)</f>
        <v>12566317.458061907</v>
      </c>
      <c r="D20" s="12">
        <f>SUM(E20:AJ20)</f>
        <v>7853</v>
      </c>
      <c r="E20" s="152">
        <v>645</v>
      </c>
      <c r="F20" s="152">
        <v>605</v>
      </c>
      <c r="G20" s="152">
        <v>605</v>
      </c>
      <c r="H20" s="152">
        <v>161</v>
      </c>
      <c r="I20" s="152">
        <v>322</v>
      </c>
      <c r="J20" s="152">
        <v>282</v>
      </c>
      <c r="K20" s="152">
        <v>564</v>
      </c>
      <c r="L20" s="152">
        <v>564</v>
      </c>
      <c r="M20" s="152">
        <v>403</v>
      </c>
      <c r="N20" s="152">
        <v>322</v>
      </c>
      <c r="O20" s="152">
        <v>161</v>
      </c>
      <c r="P20" s="152">
        <v>484</v>
      </c>
      <c r="Q20" s="152">
        <v>242</v>
      </c>
      <c r="R20" s="152">
        <v>322</v>
      </c>
      <c r="S20" s="152">
        <v>242</v>
      </c>
      <c r="T20" s="152">
        <v>242</v>
      </c>
      <c r="U20" s="152">
        <v>322</v>
      </c>
      <c r="V20" s="152">
        <v>242</v>
      </c>
      <c r="W20" s="152">
        <v>121</v>
      </c>
      <c r="X20" s="152">
        <v>10</v>
      </c>
      <c r="Y20" s="152">
        <v>31</v>
      </c>
      <c r="Z20" s="152">
        <v>28</v>
      </c>
      <c r="AA20" s="152">
        <v>121</v>
      </c>
      <c r="AB20" s="152">
        <v>23</v>
      </c>
      <c r="AC20" s="152">
        <v>121</v>
      </c>
      <c r="AD20" s="152">
        <v>56</v>
      </c>
      <c r="AE20" s="152">
        <v>81</v>
      </c>
      <c r="AF20" s="152">
        <v>89</v>
      </c>
      <c r="AG20" s="152">
        <v>161</v>
      </c>
      <c r="AH20" s="152">
        <v>81</v>
      </c>
      <c r="AI20" s="152">
        <v>120</v>
      </c>
      <c r="AJ20" s="152">
        <v>80</v>
      </c>
    </row>
    <row r="21" spans="1:36">
      <c r="A21" s="13" t="s">
        <v>57</v>
      </c>
      <c r="B21" s="11" t="s">
        <v>40</v>
      </c>
      <c r="C21" s="12">
        <f>SUMPRODUCT($E$2:$AJ$2,E21:AJ21)</f>
        <v>24724482.653419048</v>
      </c>
      <c r="D21" s="12">
        <f>SUM(E21:AJ21)</f>
        <v>15618</v>
      </c>
      <c r="E21" s="152">
        <v>1284</v>
      </c>
      <c r="F21" s="152">
        <v>1205</v>
      </c>
      <c r="G21" s="152">
        <v>1205</v>
      </c>
      <c r="H21" s="152">
        <v>321</v>
      </c>
      <c r="I21" s="152">
        <v>644</v>
      </c>
      <c r="J21" s="152">
        <v>562</v>
      </c>
      <c r="K21" s="152">
        <v>1125</v>
      </c>
      <c r="L21" s="152">
        <v>1125</v>
      </c>
      <c r="M21" s="152">
        <v>804</v>
      </c>
      <c r="N21" s="152">
        <v>644</v>
      </c>
      <c r="O21" s="152">
        <v>321</v>
      </c>
      <c r="P21" s="152">
        <v>964</v>
      </c>
      <c r="Q21" s="152">
        <v>483</v>
      </c>
      <c r="R21" s="152">
        <v>644</v>
      </c>
      <c r="S21" s="152">
        <v>483</v>
      </c>
      <c r="T21" s="152">
        <v>483</v>
      </c>
      <c r="U21" s="152">
        <v>644</v>
      </c>
      <c r="V21" s="152">
        <v>483</v>
      </c>
      <c r="W21" s="152">
        <v>240</v>
      </c>
      <c r="X21" s="152">
        <v>20</v>
      </c>
      <c r="Y21" s="152">
        <v>61</v>
      </c>
      <c r="Z21" s="152">
        <v>54</v>
      </c>
      <c r="AA21" s="152">
        <v>240</v>
      </c>
      <c r="AB21" s="152">
        <v>43</v>
      </c>
      <c r="AC21" s="152">
        <v>240</v>
      </c>
      <c r="AD21" s="152">
        <v>114</v>
      </c>
      <c r="AE21" s="152">
        <v>160</v>
      </c>
      <c r="AF21" s="152">
        <v>176</v>
      </c>
      <c r="AG21" s="152">
        <v>321</v>
      </c>
      <c r="AH21" s="152">
        <v>160</v>
      </c>
      <c r="AI21" s="152">
        <v>220</v>
      </c>
      <c r="AJ21" s="152">
        <v>145</v>
      </c>
    </row>
    <row r="22" spans="1:36">
      <c r="A22" s="143" t="s">
        <v>58</v>
      </c>
      <c r="B22" s="143"/>
      <c r="C22" s="14">
        <f>SUMPRODUCT($E$2:$AJ$2,E22:AJ22)</f>
        <v>223697356.20384762</v>
      </c>
      <c r="D22" s="14">
        <f t="shared" ref="D22:AJ22" si="0">SUM(D4:D21)</f>
        <v>140984</v>
      </c>
      <c r="E22" s="14">
        <f t="shared" si="0"/>
        <v>11600</v>
      </c>
      <c r="F22" s="14">
        <f t="shared" si="0"/>
        <v>10875</v>
      </c>
      <c r="G22" s="14">
        <f t="shared" si="0"/>
        <v>10875</v>
      </c>
      <c r="H22" s="14">
        <f t="shared" si="0"/>
        <v>2900</v>
      </c>
      <c r="I22" s="14">
        <f t="shared" si="0"/>
        <v>5800</v>
      </c>
      <c r="J22" s="14">
        <f t="shared" si="0"/>
        <v>5075</v>
      </c>
      <c r="K22" s="14">
        <f t="shared" si="0"/>
        <v>10150</v>
      </c>
      <c r="L22" s="14">
        <f t="shared" si="0"/>
        <v>10150</v>
      </c>
      <c r="M22" s="14">
        <f t="shared" si="0"/>
        <v>7250</v>
      </c>
      <c r="N22" s="14">
        <f t="shared" si="0"/>
        <v>5800</v>
      </c>
      <c r="O22" s="14">
        <f t="shared" si="0"/>
        <v>2900</v>
      </c>
      <c r="P22" s="14">
        <f t="shared" si="0"/>
        <v>8700</v>
      </c>
      <c r="Q22" s="14">
        <f t="shared" si="0"/>
        <v>4350</v>
      </c>
      <c r="R22" s="14">
        <f t="shared" si="0"/>
        <v>5800</v>
      </c>
      <c r="S22" s="14">
        <f t="shared" si="0"/>
        <v>4350</v>
      </c>
      <c r="T22" s="14">
        <f t="shared" si="0"/>
        <v>4350</v>
      </c>
      <c r="U22" s="14">
        <f t="shared" si="0"/>
        <v>5800</v>
      </c>
      <c r="V22" s="14">
        <f t="shared" si="0"/>
        <v>4350</v>
      </c>
      <c r="W22" s="14">
        <f t="shared" si="0"/>
        <v>2175</v>
      </c>
      <c r="X22" s="14">
        <f t="shared" si="0"/>
        <v>174</v>
      </c>
      <c r="Y22" s="14">
        <f t="shared" si="0"/>
        <v>551</v>
      </c>
      <c r="Z22" s="14">
        <f t="shared" si="0"/>
        <v>508</v>
      </c>
      <c r="AA22" s="14">
        <f t="shared" si="0"/>
        <v>2175</v>
      </c>
      <c r="AB22" s="14">
        <f t="shared" si="0"/>
        <v>406</v>
      </c>
      <c r="AC22" s="14">
        <f t="shared" si="0"/>
        <v>2175</v>
      </c>
      <c r="AD22" s="14">
        <f t="shared" si="0"/>
        <v>1015</v>
      </c>
      <c r="AE22" s="14">
        <f t="shared" si="0"/>
        <v>1450</v>
      </c>
      <c r="AF22" s="14">
        <f t="shared" si="0"/>
        <v>1595</v>
      </c>
      <c r="AG22" s="14">
        <f t="shared" si="0"/>
        <v>2900</v>
      </c>
      <c r="AH22" s="14">
        <f t="shared" si="0"/>
        <v>1450</v>
      </c>
      <c r="AI22" s="14">
        <f t="shared" si="0"/>
        <v>2030</v>
      </c>
      <c r="AJ22" s="14">
        <f t="shared" si="0"/>
        <v>1305</v>
      </c>
    </row>
  </sheetData>
  <autoFilter ref="A3:AJ22">
    <sortState ref="A4:AX126">
      <sortCondition ref="B3:B125"/>
    </sortState>
  </autoFilter>
  <mergeCells count="1">
    <mergeCell ref="A22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22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C24" sqref="C24"/>
    </sheetView>
  </sheetViews>
  <sheetFormatPr defaultColWidth="9.125" defaultRowHeight="12.75"/>
  <cols>
    <col min="1" max="1" width="32" style="2" bestFit="1" customWidth="1"/>
    <col min="2" max="2" width="18" style="2" bestFit="1" customWidth="1"/>
    <col min="3" max="3" width="14.5" style="3" bestFit="1" customWidth="1"/>
    <col min="4" max="4" width="11.125" style="3" bestFit="1" customWidth="1"/>
    <col min="5" max="5" width="9.875" style="3" bestFit="1" customWidth="1"/>
    <col min="6" max="6" width="10.375" style="3" bestFit="1" customWidth="1"/>
    <col min="7" max="7" width="9" style="3" bestFit="1" customWidth="1"/>
    <col min="8" max="9" width="9.375" style="3" bestFit="1" customWidth="1"/>
    <col min="10" max="10" width="9.25" style="3" customWidth="1"/>
    <col min="11" max="11" width="9.75" style="3" bestFit="1" customWidth="1"/>
    <col min="12" max="13" width="9" style="3" bestFit="1" customWidth="1"/>
    <col min="14" max="14" width="8.75" style="3" bestFit="1" customWidth="1"/>
    <col min="15" max="20" width="9" style="3" bestFit="1" customWidth="1"/>
    <col min="21" max="21" width="9.875" style="3" bestFit="1" customWidth="1"/>
    <col min="22" max="23" width="9" style="3" bestFit="1" customWidth="1"/>
    <col min="24" max="24" width="8.125" style="3" bestFit="1" customWidth="1"/>
    <col min="25" max="25" width="9" style="3" bestFit="1" customWidth="1"/>
    <col min="26" max="27" width="8.125" style="3" bestFit="1" customWidth="1"/>
    <col min="28" max="28" width="9" style="3" bestFit="1" customWidth="1"/>
    <col min="29" max="29" width="12.375" style="3" bestFit="1" customWidth="1"/>
    <col min="30" max="31" width="9" style="3" bestFit="1" customWidth="1"/>
    <col min="32" max="33" width="7.625" style="3" customWidth="1"/>
    <col min="34" max="34" width="8.75" style="3" bestFit="1" customWidth="1"/>
    <col min="35" max="35" width="9" style="3" bestFit="1" customWidth="1"/>
    <col min="36" max="36" width="8.125" style="3" bestFit="1" customWidth="1"/>
    <col min="37" max="16384" width="9.125" style="4"/>
  </cols>
  <sheetData>
    <row r="1" spans="1:36" ht="15">
      <c r="A1" s="1" t="s">
        <v>269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780</v>
      </c>
      <c r="F2" s="6">
        <v>760</v>
      </c>
      <c r="G2" s="6">
        <v>740</v>
      </c>
      <c r="H2" s="6">
        <v>915</v>
      </c>
      <c r="I2" s="6">
        <v>820</v>
      </c>
      <c r="J2" s="6">
        <v>920</v>
      </c>
      <c r="K2" s="6">
        <v>930</v>
      </c>
      <c r="L2" s="6">
        <v>940</v>
      </c>
      <c r="M2" s="6">
        <v>1020</v>
      </c>
      <c r="N2" s="6">
        <v>1190</v>
      </c>
      <c r="O2" s="6">
        <v>1010</v>
      </c>
      <c r="P2" s="6">
        <v>970</v>
      </c>
      <c r="Q2" s="6">
        <v>960</v>
      </c>
      <c r="R2" s="6">
        <v>1076</v>
      </c>
      <c r="S2" s="6">
        <v>1100</v>
      </c>
      <c r="T2" s="6">
        <v>1070</v>
      </c>
      <c r="U2" s="6">
        <v>1160</v>
      </c>
      <c r="V2" s="6">
        <v>1220</v>
      </c>
      <c r="W2" s="6">
        <v>3710</v>
      </c>
      <c r="X2" s="6">
        <v>3610</v>
      </c>
      <c r="Y2" s="6">
        <v>5010</v>
      </c>
      <c r="Z2" s="6">
        <v>3890</v>
      </c>
      <c r="AA2" s="6">
        <v>4050</v>
      </c>
      <c r="AB2" s="6">
        <v>5750</v>
      </c>
      <c r="AC2" s="6">
        <v>4135</v>
      </c>
      <c r="AD2" s="6">
        <v>4990</v>
      </c>
      <c r="AE2" s="6">
        <v>5940</v>
      </c>
      <c r="AF2" s="6">
        <v>6470</v>
      </c>
      <c r="AG2" s="6">
        <v>6580</v>
      </c>
      <c r="AH2" s="6">
        <v>7350</v>
      </c>
      <c r="AI2" s="6">
        <v>7823</v>
      </c>
      <c r="AJ2" s="6">
        <v>9300</v>
      </c>
    </row>
    <row r="3" spans="1:36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9</v>
      </c>
      <c r="I3" s="9" t="s">
        <v>10</v>
      </c>
      <c r="J3" s="9" t="s">
        <v>11</v>
      </c>
      <c r="K3" s="9" t="s">
        <v>13</v>
      </c>
      <c r="L3" s="9" t="s">
        <v>14</v>
      </c>
      <c r="M3" s="9" t="s">
        <v>15</v>
      </c>
      <c r="N3" s="9" t="s">
        <v>259</v>
      </c>
      <c r="O3" s="9" t="s">
        <v>16</v>
      </c>
      <c r="P3" s="9" t="s">
        <v>17</v>
      </c>
      <c r="Q3" s="9" t="s">
        <v>260</v>
      </c>
      <c r="R3" s="9" t="s">
        <v>261</v>
      </c>
      <c r="S3" s="9" t="s">
        <v>262</v>
      </c>
      <c r="T3" s="9" t="s">
        <v>18</v>
      </c>
      <c r="U3" s="9" t="s">
        <v>19</v>
      </c>
      <c r="V3" s="9" t="s">
        <v>65</v>
      </c>
      <c r="W3" s="9" t="s">
        <v>263</v>
      </c>
      <c r="X3" s="9" t="s">
        <v>264</v>
      </c>
      <c r="Y3" s="9" t="s">
        <v>265</v>
      </c>
      <c r="Z3" s="9" t="s">
        <v>66</v>
      </c>
      <c r="AA3" s="9" t="s">
        <v>22</v>
      </c>
      <c r="AB3" s="9" t="s">
        <v>27</v>
      </c>
      <c r="AC3" s="9" t="s">
        <v>266</v>
      </c>
      <c r="AD3" s="9" t="s">
        <v>25</v>
      </c>
      <c r="AE3" s="9" t="s">
        <v>28</v>
      </c>
      <c r="AF3" s="9" t="s">
        <v>30</v>
      </c>
      <c r="AG3" s="9" t="s">
        <v>267</v>
      </c>
      <c r="AH3" s="9" t="s">
        <v>31</v>
      </c>
      <c r="AI3" s="9" t="s">
        <v>268</v>
      </c>
      <c r="AJ3" s="9" t="s">
        <v>35</v>
      </c>
    </row>
    <row r="4" spans="1:36">
      <c r="A4" s="13" t="s">
        <v>39</v>
      </c>
      <c r="B4" s="11" t="s">
        <v>40</v>
      </c>
      <c r="C4" s="12">
        <f>SUMPRODUCT($E$2:$AJ$2,E4:AJ4)</f>
        <v>6554015</v>
      </c>
      <c r="D4" s="12">
        <f>SUM(E4:AJ4)</f>
        <v>4037</v>
      </c>
      <c r="E4" s="12">
        <v>332</v>
      </c>
      <c r="F4" s="12">
        <v>311</v>
      </c>
      <c r="G4" s="12">
        <v>311</v>
      </c>
      <c r="H4" s="12">
        <v>83</v>
      </c>
      <c r="I4" s="12">
        <v>166</v>
      </c>
      <c r="J4" s="12">
        <v>145</v>
      </c>
      <c r="K4" s="12">
        <v>291</v>
      </c>
      <c r="L4" s="12">
        <v>291</v>
      </c>
      <c r="M4" s="12">
        <v>208</v>
      </c>
      <c r="N4" s="12">
        <v>166</v>
      </c>
      <c r="O4" s="12">
        <v>83</v>
      </c>
      <c r="P4" s="12">
        <v>249</v>
      </c>
      <c r="Q4" s="12">
        <v>125</v>
      </c>
      <c r="R4" s="12">
        <v>166</v>
      </c>
      <c r="S4" s="12">
        <v>125</v>
      </c>
      <c r="T4" s="12">
        <v>125</v>
      </c>
      <c r="U4" s="12">
        <v>166</v>
      </c>
      <c r="V4" s="12">
        <v>125</v>
      </c>
      <c r="W4" s="12">
        <v>62</v>
      </c>
      <c r="X4" s="12">
        <v>5</v>
      </c>
      <c r="Y4" s="12">
        <v>16</v>
      </c>
      <c r="Z4" s="12">
        <v>15</v>
      </c>
      <c r="AA4" s="12">
        <v>62</v>
      </c>
      <c r="AB4" s="12">
        <v>12</v>
      </c>
      <c r="AC4" s="12">
        <v>62</v>
      </c>
      <c r="AD4" s="12">
        <v>29</v>
      </c>
      <c r="AE4" s="12">
        <v>42</v>
      </c>
      <c r="AF4" s="12">
        <v>46</v>
      </c>
      <c r="AG4" s="12">
        <v>83</v>
      </c>
      <c r="AH4" s="12">
        <v>42</v>
      </c>
      <c r="AI4" s="12">
        <v>58</v>
      </c>
      <c r="AJ4" s="12">
        <v>35</v>
      </c>
    </row>
    <row r="5" spans="1:36">
      <c r="A5" s="13" t="s">
        <v>41</v>
      </c>
      <c r="B5" s="11" t="s">
        <v>40</v>
      </c>
      <c r="C5" s="12">
        <f>SUMPRODUCT($E$2:$AJ$2,E5:AJ5)</f>
        <v>25528002</v>
      </c>
      <c r="D5" s="12">
        <f>SUM(E5:AJ5)</f>
        <v>15717</v>
      </c>
      <c r="E5" s="12">
        <v>1294</v>
      </c>
      <c r="F5" s="12">
        <v>1213</v>
      </c>
      <c r="G5" s="12">
        <v>1213</v>
      </c>
      <c r="H5" s="12">
        <v>323</v>
      </c>
      <c r="I5" s="12">
        <v>647</v>
      </c>
      <c r="J5" s="12">
        <v>566</v>
      </c>
      <c r="K5" s="12">
        <v>1132</v>
      </c>
      <c r="L5" s="12">
        <v>1132</v>
      </c>
      <c r="M5" s="12">
        <v>808</v>
      </c>
      <c r="N5" s="12">
        <v>647</v>
      </c>
      <c r="O5" s="12">
        <v>323</v>
      </c>
      <c r="P5" s="12">
        <v>970</v>
      </c>
      <c r="Q5" s="12">
        <v>485</v>
      </c>
      <c r="R5" s="12">
        <v>647</v>
      </c>
      <c r="S5" s="12">
        <v>485</v>
      </c>
      <c r="T5" s="12">
        <v>485</v>
      </c>
      <c r="U5" s="12">
        <v>647</v>
      </c>
      <c r="V5" s="12">
        <v>485</v>
      </c>
      <c r="W5" s="12">
        <v>243</v>
      </c>
      <c r="X5" s="12">
        <v>19</v>
      </c>
      <c r="Y5" s="12">
        <v>61</v>
      </c>
      <c r="Z5" s="12">
        <v>57</v>
      </c>
      <c r="AA5" s="12">
        <v>243</v>
      </c>
      <c r="AB5" s="12">
        <v>45</v>
      </c>
      <c r="AC5" s="12">
        <v>243</v>
      </c>
      <c r="AD5" s="12">
        <v>113</v>
      </c>
      <c r="AE5" s="12">
        <v>162</v>
      </c>
      <c r="AF5" s="12">
        <v>178</v>
      </c>
      <c r="AG5" s="12">
        <v>323</v>
      </c>
      <c r="AH5" s="12">
        <v>162</v>
      </c>
      <c r="AI5" s="12">
        <v>220</v>
      </c>
      <c r="AJ5" s="12">
        <v>146</v>
      </c>
    </row>
    <row r="6" spans="1:36">
      <c r="A6" s="13" t="s">
        <v>42</v>
      </c>
      <c r="B6" s="11" t="s">
        <v>40</v>
      </c>
      <c r="C6" s="12">
        <f>SUMPRODUCT($E$2:$AJ$2,E6:AJ6)</f>
        <v>6879097</v>
      </c>
      <c r="D6" s="12">
        <f>SUM(E6:AJ6)</f>
        <v>4183</v>
      </c>
      <c r="E6" s="12">
        <v>343</v>
      </c>
      <c r="F6" s="12">
        <v>322</v>
      </c>
      <c r="G6" s="12">
        <v>322</v>
      </c>
      <c r="H6" s="12">
        <v>86</v>
      </c>
      <c r="I6" s="12">
        <v>172</v>
      </c>
      <c r="J6" s="12">
        <v>150</v>
      </c>
      <c r="K6" s="12">
        <v>300</v>
      </c>
      <c r="L6" s="12">
        <v>300</v>
      </c>
      <c r="M6" s="12">
        <v>214</v>
      </c>
      <c r="N6" s="12">
        <v>172</v>
      </c>
      <c r="O6" s="12">
        <v>86</v>
      </c>
      <c r="P6" s="12">
        <v>257</v>
      </c>
      <c r="Q6" s="12">
        <v>129</v>
      </c>
      <c r="R6" s="12">
        <v>172</v>
      </c>
      <c r="S6" s="12">
        <v>129</v>
      </c>
      <c r="T6" s="12">
        <v>129</v>
      </c>
      <c r="U6" s="12">
        <v>172</v>
      </c>
      <c r="V6" s="12">
        <v>129</v>
      </c>
      <c r="W6" s="12">
        <v>64</v>
      </c>
      <c r="X6" s="12">
        <v>5</v>
      </c>
      <c r="Y6" s="12">
        <v>16</v>
      </c>
      <c r="Z6" s="12">
        <v>15</v>
      </c>
      <c r="AA6" s="12">
        <v>64</v>
      </c>
      <c r="AB6" s="12">
        <v>12</v>
      </c>
      <c r="AC6" s="12">
        <v>64</v>
      </c>
      <c r="AD6" s="12">
        <v>30</v>
      </c>
      <c r="AE6" s="12">
        <v>43</v>
      </c>
      <c r="AF6" s="12">
        <v>47</v>
      </c>
      <c r="AG6" s="12">
        <v>86</v>
      </c>
      <c r="AH6" s="12">
        <v>43</v>
      </c>
      <c r="AI6" s="12">
        <v>65</v>
      </c>
      <c r="AJ6" s="12">
        <v>45</v>
      </c>
    </row>
    <row r="7" spans="1:36">
      <c r="A7" s="13" t="s">
        <v>43</v>
      </c>
      <c r="B7" s="11" t="s">
        <v>40</v>
      </c>
      <c r="C7" s="12">
        <f>SUMPRODUCT($E$2:$AJ$2,E7:AJ7)</f>
        <v>15616959</v>
      </c>
      <c r="D7" s="12">
        <f>SUM(E7:AJ7)</f>
        <v>9597</v>
      </c>
      <c r="E7" s="12">
        <v>790</v>
      </c>
      <c r="F7" s="12">
        <v>740</v>
      </c>
      <c r="G7" s="12">
        <v>740</v>
      </c>
      <c r="H7" s="12">
        <v>197</v>
      </c>
      <c r="I7" s="12">
        <v>395</v>
      </c>
      <c r="J7" s="12">
        <v>345</v>
      </c>
      <c r="K7" s="12">
        <v>691</v>
      </c>
      <c r="L7" s="12">
        <v>691</v>
      </c>
      <c r="M7" s="12">
        <v>493</v>
      </c>
      <c r="N7" s="12">
        <v>395</v>
      </c>
      <c r="O7" s="12">
        <v>197</v>
      </c>
      <c r="P7" s="12">
        <v>592</v>
      </c>
      <c r="Q7" s="12">
        <v>296</v>
      </c>
      <c r="R7" s="12">
        <v>395</v>
      </c>
      <c r="S7" s="12">
        <v>296</v>
      </c>
      <c r="T7" s="12">
        <v>296</v>
      </c>
      <c r="U7" s="12">
        <v>395</v>
      </c>
      <c r="V7" s="12">
        <v>296</v>
      </c>
      <c r="W7" s="12">
        <v>148</v>
      </c>
      <c r="X7" s="12">
        <v>12</v>
      </c>
      <c r="Y7" s="12">
        <v>38</v>
      </c>
      <c r="Z7" s="12">
        <v>35</v>
      </c>
      <c r="AA7" s="12">
        <v>148</v>
      </c>
      <c r="AB7" s="12">
        <v>28</v>
      </c>
      <c r="AC7" s="12">
        <v>148</v>
      </c>
      <c r="AD7" s="12">
        <v>69</v>
      </c>
      <c r="AE7" s="12">
        <v>99</v>
      </c>
      <c r="AF7" s="12">
        <v>109</v>
      </c>
      <c r="AG7" s="12">
        <v>197</v>
      </c>
      <c r="AH7" s="12">
        <v>99</v>
      </c>
      <c r="AI7" s="12">
        <v>138</v>
      </c>
      <c r="AJ7" s="12">
        <v>89</v>
      </c>
    </row>
    <row r="8" spans="1:36">
      <c r="A8" s="13" t="s">
        <v>44</v>
      </c>
      <c r="B8" s="11" t="s">
        <v>40</v>
      </c>
      <c r="C8" s="12">
        <f>SUMPRODUCT($E$2:$AJ$2,E8:AJ8)</f>
        <v>15705469</v>
      </c>
      <c r="D8" s="12">
        <f>SUM(E8:AJ8)</f>
        <v>9658</v>
      </c>
      <c r="E8" s="12">
        <v>795</v>
      </c>
      <c r="F8" s="12">
        <v>745</v>
      </c>
      <c r="G8" s="12">
        <v>745</v>
      </c>
      <c r="H8" s="12">
        <v>199</v>
      </c>
      <c r="I8" s="12">
        <v>397</v>
      </c>
      <c r="J8" s="12">
        <v>348</v>
      </c>
      <c r="K8" s="12">
        <v>695</v>
      </c>
      <c r="L8" s="12">
        <v>695</v>
      </c>
      <c r="M8" s="12">
        <v>497</v>
      </c>
      <c r="N8" s="12">
        <v>397</v>
      </c>
      <c r="O8" s="12">
        <v>199</v>
      </c>
      <c r="P8" s="12">
        <v>596</v>
      </c>
      <c r="Q8" s="12">
        <v>298</v>
      </c>
      <c r="R8" s="12">
        <v>397</v>
      </c>
      <c r="S8" s="12">
        <v>298</v>
      </c>
      <c r="T8" s="12">
        <v>298</v>
      </c>
      <c r="U8" s="12">
        <v>397</v>
      </c>
      <c r="V8" s="12">
        <v>298</v>
      </c>
      <c r="W8" s="12">
        <v>149</v>
      </c>
      <c r="X8" s="12">
        <v>12</v>
      </c>
      <c r="Y8" s="12">
        <v>38</v>
      </c>
      <c r="Z8" s="12">
        <v>35</v>
      </c>
      <c r="AA8" s="12">
        <v>149</v>
      </c>
      <c r="AB8" s="12">
        <v>28</v>
      </c>
      <c r="AC8" s="12">
        <v>149</v>
      </c>
      <c r="AD8" s="12">
        <v>70</v>
      </c>
      <c r="AE8" s="12">
        <v>99</v>
      </c>
      <c r="AF8" s="12">
        <v>109</v>
      </c>
      <c r="AG8" s="12">
        <v>199</v>
      </c>
      <c r="AH8" s="12">
        <v>99</v>
      </c>
      <c r="AI8" s="12">
        <v>139</v>
      </c>
      <c r="AJ8" s="12">
        <v>89</v>
      </c>
    </row>
    <row r="9" spans="1:36">
      <c r="A9" s="13" t="s">
        <v>45</v>
      </c>
      <c r="B9" s="11" t="s">
        <v>40</v>
      </c>
      <c r="C9" s="12">
        <f>SUMPRODUCT($E$2:$AJ$2,E9:AJ9)</f>
        <v>4118440</v>
      </c>
      <c r="D9" s="12">
        <f>SUM(E9:AJ9)</f>
        <v>2535</v>
      </c>
      <c r="E9" s="12">
        <v>209</v>
      </c>
      <c r="F9" s="12">
        <v>196</v>
      </c>
      <c r="G9" s="12">
        <v>196</v>
      </c>
      <c r="H9" s="12">
        <v>52</v>
      </c>
      <c r="I9" s="12">
        <v>104</v>
      </c>
      <c r="J9" s="12">
        <v>91</v>
      </c>
      <c r="K9" s="12">
        <v>183</v>
      </c>
      <c r="L9" s="12">
        <v>183</v>
      </c>
      <c r="M9" s="12">
        <v>131</v>
      </c>
      <c r="N9" s="12">
        <v>104</v>
      </c>
      <c r="O9" s="12">
        <v>52</v>
      </c>
      <c r="P9" s="12">
        <v>157</v>
      </c>
      <c r="Q9" s="12">
        <v>78</v>
      </c>
      <c r="R9" s="12">
        <v>104</v>
      </c>
      <c r="S9" s="12">
        <v>78</v>
      </c>
      <c r="T9" s="12">
        <v>78</v>
      </c>
      <c r="U9" s="12">
        <v>104</v>
      </c>
      <c r="V9" s="12">
        <v>78</v>
      </c>
      <c r="W9" s="12">
        <v>39</v>
      </c>
      <c r="X9" s="12">
        <v>3</v>
      </c>
      <c r="Y9" s="12">
        <v>10</v>
      </c>
      <c r="Z9" s="12">
        <v>9</v>
      </c>
      <c r="AA9" s="12">
        <v>39</v>
      </c>
      <c r="AB9" s="12">
        <v>7</v>
      </c>
      <c r="AC9" s="12">
        <v>39</v>
      </c>
      <c r="AD9" s="12">
        <v>18</v>
      </c>
      <c r="AE9" s="12">
        <v>26</v>
      </c>
      <c r="AF9" s="12">
        <v>29</v>
      </c>
      <c r="AG9" s="12">
        <v>52</v>
      </c>
      <c r="AH9" s="12">
        <v>26</v>
      </c>
      <c r="AI9" s="12">
        <v>37</v>
      </c>
      <c r="AJ9" s="12">
        <v>23</v>
      </c>
    </row>
    <row r="10" spans="1:36">
      <c r="A10" s="13" t="s">
        <v>46</v>
      </c>
      <c r="B10" s="11" t="s">
        <v>40</v>
      </c>
      <c r="C10" s="12">
        <f>SUMPRODUCT($E$2:$AJ$2,E10:AJ10)</f>
        <v>6709222</v>
      </c>
      <c r="D10" s="12">
        <f>SUM(E10:AJ10)</f>
        <v>4127</v>
      </c>
      <c r="E10" s="12">
        <v>340</v>
      </c>
      <c r="F10" s="12">
        <v>318</v>
      </c>
      <c r="G10" s="12">
        <v>318</v>
      </c>
      <c r="H10" s="12">
        <v>85</v>
      </c>
      <c r="I10" s="12">
        <v>170</v>
      </c>
      <c r="J10" s="12">
        <v>149</v>
      </c>
      <c r="K10" s="12">
        <v>297</v>
      </c>
      <c r="L10" s="12">
        <v>297</v>
      </c>
      <c r="M10" s="12">
        <v>212</v>
      </c>
      <c r="N10" s="12">
        <v>170</v>
      </c>
      <c r="O10" s="12">
        <v>85</v>
      </c>
      <c r="P10" s="12">
        <v>255</v>
      </c>
      <c r="Q10" s="12">
        <v>127</v>
      </c>
      <c r="R10" s="12">
        <v>170</v>
      </c>
      <c r="S10" s="12">
        <v>127</v>
      </c>
      <c r="T10" s="12">
        <v>127</v>
      </c>
      <c r="U10" s="12">
        <v>170</v>
      </c>
      <c r="V10" s="12">
        <v>127</v>
      </c>
      <c r="W10" s="12">
        <v>64</v>
      </c>
      <c r="X10" s="12">
        <v>5</v>
      </c>
      <c r="Y10" s="12">
        <v>16</v>
      </c>
      <c r="Z10" s="12">
        <v>15</v>
      </c>
      <c r="AA10" s="12">
        <v>64</v>
      </c>
      <c r="AB10" s="12">
        <v>12</v>
      </c>
      <c r="AC10" s="12">
        <v>64</v>
      </c>
      <c r="AD10" s="12">
        <v>30</v>
      </c>
      <c r="AE10" s="12">
        <v>42</v>
      </c>
      <c r="AF10" s="12">
        <v>47</v>
      </c>
      <c r="AG10" s="12">
        <v>85</v>
      </c>
      <c r="AH10" s="12">
        <v>42</v>
      </c>
      <c r="AI10" s="12">
        <v>59</v>
      </c>
      <c r="AJ10" s="12">
        <v>38</v>
      </c>
    </row>
    <row r="11" spans="1:36">
      <c r="A11" s="13" t="s">
        <v>47</v>
      </c>
      <c r="B11" s="11" t="s">
        <v>40</v>
      </c>
      <c r="C11" s="12">
        <f>SUMPRODUCT($E$2:$AJ$2,E11:AJ11)</f>
        <v>7661828</v>
      </c>
      <c r="D11" s="12">
        <f>SUM(E11:AJ11)</f>
        <v>4708</v>
      </c>
      <c r="E11" s="12">
        <v>387</v>
      </c>
      <c r="F11" s="12">
        <v>363</v>
      </c>
      <c r="G11" s="12">
        <v>363</v>
      </c>
      <c r="H11" s="12">
        <v>97</v>
      </c>
      <c r="I11" s="12">
        <v>194</v>
      </c>
      <c r="J11" s="12">
        <v>169</v>
      </c>
      <c r="K11" s="12">
        <v>339</v>
      </c>
      <c r="L11" s="12">
        <v>339</v>
      </c>
      <c r="M11" s="12">
        <v>242</v>
      </c>
      <c r="N11" s="12">
        <v>194</v>
      </c>
      <c r="O11" s="12">
        <v>97</v>
      </c>
      <c r="P11" s="12">
        <v>290</v>
      </c>
      <c r="Q11" s="12">
        <v>145</v>
      </c>
      <c r="R11" s="12">
        <v>194</v>
      </c>
      <c r="S11" s="12">
        <v>145</v>
      </c>
      <c r="T11" s="12">
        <v>145</v>
      </c>
      <c r="U11" s="12">
        <v>194</v>
      </c>
      <c r="V11" s="12">
        <v>145</v>
      </c>
      <c r="W11" s="12">
        <v>73</v>
      </c>
      <c r="X11" s="12">
        <v>6</v>
      </c>
      <c r="Y11" s="12">
        <v>18</v>
      </c>
      <c r="Z11" s="12">
        <v>17</v>
      </c>
      <c r="AA11" s="12">
        <v>73</v>
      </c>
      <c r="AB11" s="12">
        <v>14</v>
      </c>
      <c r="AC11" s="12">
        <v>73</v>
      </c>
      <c r="AD11" s="12">
        <v>34</v>
      </c>
      <c r="AE11" s="12">
        <v>48</v>
      </c>
      <c r="AF11" s="12">
        <v>53</v>
      </c>
      <c r="AG11" s="12">
        <v>97</v>
      </c>
      <c r="AH11" s="12">
        <v>48</v>
      </c>
      <c r="AI11" s="12">
        <v>68</v>
      </c>
      <c r="AJ11" s="12">
        <v>44</v>
      </c>
    </row>
    <row r="12" spans="1:36">
      <c r="A12" s="13" t="s">
        <v>48</v>
      </c>
      <c r="B12" s="11" t="s">
        <v>40</v>
      </c>
      <c r="C12" s="12">
        <f>SUMPRODUCT($E$2:$AJ$2,E12:AJ12)</f>
        <v>8319858</v>
      </c>
      <c r="D12" s="12">
        <f>SUM(E12:AJ12)</f>
        <v>5171</v>
      </c>
      <c r="E12" s="12">
        <v>426</v>
      </c>
      <c r="F12" s="12">
        <v>400</v>
      </c>
      <c r="G12" s="12">
        <v>400</v>
      </c>
      <c r="H12" s="12">
        <v>107</v>
      </c>
      <c r="I12" s="12">
        <v>213</v>
      </c>
      <c r="J12" s="12">
        <v>187</v>
      </c>
      <c r="K12" s="12">
        <v>373</v>
      </c>
      <c r="L12" s="12">
        <v>373</v>
      </c>
      <c r="M12" s="12">
        <v>266</v>
      </c>
      <c r="N12" s="12">
        <v>213</v>
      </c>
      <c r="O12" s="12">
        <v>107</v>
      </c>
      <c r="P12" s="12">
        <v>320</v>
      </c>
      <c r="Q12" s="12">
        <v>160</v>
      </c>
      <c r="R12" s="12">
        <v>213</v>
      </c>
      <c r="S12" s="12">
        <v>160</v>
      </c>
      <c r="T12" s="12">
        <v>160</v>
      </c>
      <c r="U12" s="12">
        <v>213</v>
      </c>
      <c r="V12" s="12">
        <v>160</v>
      </c>
      <c r="W12" s="12">
        <v>80</v>
      </c>
      <c r="X12" s="12">
        <v>6</v>
      </c>
      <c r="Y12" s="12">
        <v>20</v>
      </c>
      <c r="Z12" s="12">
        <v>19</v>
      </c>
      <c r="AA12" s="12">
        <v>80</v>
      </c>
      <c r="AB12" s="12">
        <v>15</v>
      </c>
      <c r="AC12" s="12">
        <v>80</v>
      </c>
      <c r="AD12" s="12">
        <v>37</v>
      </c>
      <c r="AE12" s="12">
        <v>53</v>
      </c>
      <c r="AF12" s="12">
        <v>59</v>
      </c>
      <c r="AG12" s="12">
        <v>107</v>
      </c>
      <c r="AH12" s="12">
        <v>53</v>
      </c>
      <c r="AI12" s="12">
        <v>75</v>
      </c>
      <c r="AJ12" s="12">
        <v>36</v>
      </c>
    </row>
    <row r="13" spans="1:36">
      <c r="A13" s="13" t="s">
        <v>49</v>
      </c>
      <c r="B13" s="11" t="s">
        <v>40</v>
      </c>
      <c r="C13" s="12">
        <f>SUMPRODUCT($E$2:$AJ$2,E13:AJ13)</f>
        <v>8978904</v>
      </c>
      <c r="D13" s="12">
        <f>SUM(E13:AJ13)</f>
        <v>5520</v>
      </c>
      <c r="E13" s="12">
        <v>454</v>
      </c>
      <c r="F13" s="12">
        <v>426</v>
      </c>
      <c r="G13" s="12">
        <v>426</v>
      </c>
      <c r="H13" s="12">
        <v>114</v>
      </c>
      <c r="I13" s="12">
        <v>227</v>
      </c>
      <c r="J13" s="12">
        <v>199</v>
      </c>
      <c r="K13" s="12">
        <v>397</v>
      </c>
      <c r="L13" s="12">
        <v>397</v>
      </c>
      <c r="M13" s="12">
        <v>284</v>
      </c>
      <c r="N13" s="12">
        <v>227</v>
      </c>
      <c r="O13" s="12">
        <v>114</v>
      </c>
      <c r="P13" s="12">
        <v>341</v>
      </c>
      <c r="Q13" s="12">
        <v>170</v>
      </c>
      <c r="R13" s="12">
        <v>227</v>
      </c>
      <c r="S13" s="12">
        <v>170</v>
      </c>
      <c r="T13" s="12">
        <v>170</v>
      </c>
      <c r="U13" s="12">
        <v>227</v>
      </c>
      <c r="V13" s="12">
        <v>170</v>
      </c>
      <c r="W13" s="12">
        <v>85</v>
      </c>
      <c r="X13" s="12">
        <v>7</v>
      </c>
      <c r="Y13" s="12">
        <v>22</v>
      </c>
      <c r="Z13" s="12">
        <v>20</v>
      </c>
      <c r="AA13" s="12">
        <v>85</v>
      </c>
      <c r="AB13" s="12">
        <v>16</v>
      </c>
      <c r="AC13" s="12">
        <v>85</v>
      </c>
      <c r="AD13" s="12">
        <v>40</v>
      </c>
      <c r="AE13" s="12">
        <v>57</v>
      </c>
      <c r="AF13" s="12">
        <v>62</v>
      </c>
      <c r="AG13" s="12">
        <v>114</v>
      </c>
      <c r="AH13" s="12">
        <v>57</v>
      </c>
      <c r="AI13" s="12">
        <v>79</v>
      </c>
      <c r="AJ13" s="12">
        <v>51</v>
      </c>
    </row>
    <row r="14" spans="1:36">
      <c r="A14" s="13" t="s">
        <v>50</v>
      </c>
      <c r="B14" s="11" t="s">
        <v>40</v>
      </c>
      <c r="C14" s="12">
        <f>SUMPRODUCT($E$2:$AJ$2,E14:AJ14)</f>
        <v>12958172</v>
      </c>
      <c r="D14" s="12">
        <f>SUM(E14:AJ14)</f>
        <v>7962</v>
      </c>
      <c r="E14" s="12">
        <v>655</v>
      </c>
      <c r="F14" s="12">
        <v>614</v>
      </c>
      <c r="G14" s="12">
        <v>614</v>
      </c>
      <c r="H14" s="12">
        <v>164</v>
      </c>
      <c r="I14" s="12">
        <v>327</v>
      </c>
      <c r="J14" s="12">
        <v>287</v>
      </c>
      <c r="K14" s="12">
        <v>573</v>
      </c>
      <c r="L14" s="12">
        <v>573</v>
      </c>
      <c r="M14" s="12">
        <v>409</v>
      </c>
      <c r="N14" s="12">
        <v>327</v>
      </c>
      <c r="O14" s="12">
        <v>164</v>
      </c>
      <c r="P14" s="12">
        <v>491</v>
      </c>
      <c r="Q14" s="12">
        <v>246</v>
      </c>
      <c r="R14" s="12">
        <v>327</v>
      </c>
      <c r="S14" s="12">
        <v>246</v>
      </c>
      <c r="T14" s="12">
        <v>246</v>
      </c>
      <c r="U14" s="12">
        <v>327</v>
      </c>
      <c r="V14" s="12">
        <v>246</v>
      </c>
      <c r="W14" s="12">
        <v>123</v>
      </c>
      <c r="X14" s="12">
        <v>10</v>
      </c>
      <c r="Y14" s="12">
        <v>31</v>
      </c>
      <c r="Z14" s="12">
        <v>29</v>
      </c>
      <c r="AA14" s="12">
        <v>123</v>
      </c>
      <c r="AB14" s="12">
        <v>23</v>
      </c>
      <c r="AC14" s="12">
        <v>123</v>
      </c>
      <c r="AD14" s="12">
        <v>57</v>
      </c>
      <c r="AE14" s="12">
        <v>82</v>
      </c>
      <c r="AF14" s="12">
        <v>90</v>
      </c>
      <c r="AG14" s="12">
        <v>164</v>
      </c>
      <c r="AH14" s="12">
        <v>82</v>
      </c>
      <c r="AI14" s="12">
        <v>115</v>
      </c>
      <c r="AJ14" s="12">
        <v>74</v>
      </c>
    </row>
    <row r="15" spans="1:36" ht="12" customHeight="1">
      <c r="A15" s="13" t="s">
        <v>51</v>
      </c>
      <c r="B15" s="11" t="s">
        <v>40</v>
      </c>
      <c r="C15" s="12">
        <f>SUMPRODUCT($E$2:$AJ$2,E15:AJ15)</f>
        <v>17767075</v>
      </c>
      <c r="D15" s="12">
        <f>SUM(E15:AJ15)</f>
        <v>10925</v>
      </c>
      <c r="E15" s="12">
        <v>899</v>
      </c>
      <c r="F15" s="12">
        <v>843</v>
      </c>
      <c r="G15" s="12">
        <v>843</v>
      </c>
      <c r="H15" s="12">
        <v>225</v>
      </c>
      <c r="I15" s="12">
        <v>449</v>
      </c>
      <c r="J15" s="12">
        <v>393</v>
      </c>
      <c r="K15" s="12">
        <v>787</v>
      </c>
      <c r="L15" s="12">
        <v>787</v>
      </c>
      <c r="M15" s="12">
        <v>562</v>
      </c>
      <c r="N15" s="12">
        <v>449</v>
      </c>
      <c r="O15" s="12">
        <v>225</v>
      </c>
      <c r="P15" s="12">
        <v>674</v>
      </c>
      <c r="Q15" s="12">
        <v>337</v>
      </c>
      <c r="R15" s="12">
        <v>449</v>
      </c>
      <c r="S15" s="12">
        <v>337</v>
      </c>
      <c r="T15" s="12">
        <v>337</v>
      </c>
      <c r="U15" s="12">
        <v>449</v>
      </c>
      <c r="V15" s="12">
        <v>337</v>
      </c>
      <c r="W15" s="12">
        <v>169</v>
      </c>
      <c r="X15" s="12">
        <v>13</v>
      </c>
      <c r="Y15" s="12">
        <v>43</v>
      </c>
      <c r="Z15" s="12">
        <v>39</v>
      </c>
      <c r="AA15" s="12">
        <v>169</v>
      </c>
      <c r="AB15" s="12">
        <v>31</v>
      </c>
      <c r="AC15" s="12">
        <v>169</v>
      </c>
      <c r="AD15" s="12">
        <v>79</v>
      </c>
      <c r="AE15" s="12">
        <v>112</v>
      </c>
      <c r="AF15" s="12">
        <v>124</v>
      </c>
      <c r="AG15" s="12">
        <v>225</v>
      </c>
      <c r="AH15" s="12">
        <v>112</v>
      </c>
      <c r="AI15" s="12">
        <v>157</v>
      </c>
      <c r="AJ15" s="12">
        <v>101</v>
      </c>
    </row>
    <row r="16" spans="1:36">
      <c r="A16" s="13" t="s">
        <v>52</v>
      </c>
      <c r="B16" s="11" t="s">
        <v>40</v>
      </c>
      <c r="C16" s="12">
        <f>SUMPRODUCT($E$2:$AJ$2,E16:AJ16)</f>
        <v>13406636</v>
      </c>
      <c r="D16" s="12">
        <f>SUM(E16:AJ16)</f>
        <v>8242</v>
      </c>
      <c r="E16" s="12">
        <v>678</v>
      </c>
      <c r="F16" s="12">
        <v>636</v>
      </c>
      <c r="G16" s="12">
        <v>636</v>
      </c>
      <c r="H16" s="12">
        <v>170</v>
      </c>
      <c r="I16" s="12">
        <v>339</v>
      </c>
      <c r="J16" s="12">
        <v>297</v>
      </c>
      <c r="K16" s="12">
        <v>593</v>
      </c>
      <c r="L16" s="12">
        <v>593</v>
      </c>
      <c r="M16" s="12">
        <v>424</v>
      </c>
      <c r="N16" s="12">
        <v>339</v>
      </c>
      <c r="O16" s="12">
        <v>170</v>
      </c>
      <c r="P16" s="12">
        <v>509</v>
      </c>
      <c r="Q16" s="12">
        <v>254</v>
      </c>
      <c r="R16" s="12">
        <v>339</v>
      </c>
      <c r="S16" s="12">
        <v>254</v>
      </c>
      <c r="T16" s="12">
        <v>254</v>
      </c>
      <c r="U16" s="12">
        <v>339</v>
      </c>
      <c r="V16" s="12">
        <v>254</v>
      </c>
      <c r="W16" s="12">
        <v>127</v>
      </c>
      <c r="X16" s="12">
        <v>10</v>
      </c>
      <c r="Y16" s="12">
        <v>32</v>
      </c>
      <c r="Z16" s="12">
        <v>30</v>
      </c>
      <c r="AA16" s="12">
        <v>127</v>
      </c>
      <c r="AB16" s="12">
        <v>24</v>
      </c>
      <c r="AC16" s="12">
        <v>127</v>
      </c>
      <c r="AD16" s="12">
        <v>59</v>
      </c>
      <c r="AE16" s="12">
        <v>85</v>
      </c>
      <c r="AF16" s="12">
        <v>93</v>
      </c>
      <c r="AG16" s="12">
        <v>170</v>
      </c>
      <c r="AH16" s="12">
        <v>85</v>
      </c>
      <c r="AI16" s="12">
        <v>119</v>
      </c>
      <c r="AJ16" s="12">
        <v>76</v>
      </c>
    </row>
    <row r="17" spans="1:36">
      <c r="A17" s="13" t="s">
        <v>53</v>
      </c>
      <c r="B17" s="11" t="s">
        <v>40</v>
      </c>
      <c r="C17" s="12">
        <f>SUMPRODUCT($E$2:$AJ$2,E17:AJ17)</f>
        <v>11176637</v>
      </c>
      <c r="D17" s="12">
        <f>SUM(E17:AJ17)</f>
        <v>6873</v>
      </c>
      <c r="E17" s="12">
        <v>566</v>
      </c>
      <c r="F17" s="12">
        <v>530</v>
      </c>
      <c r="G17" s="12">
        <v>530</v>
      </c>
      <c r="H17" s="12">
        <v>141</v>
      </c>
      <c r="I17" s="12">
        <v>283</v>
      </c>
      <c r="J17" s="12">
        <v>247</v>
      </c>
      <c r="K17" s="12">
        <v>495</v>
      </c>
      <c r="L17" s="12">
        <v>495</v>
      </c>
      <c r="M17" s="12">
        <v>354</v>
      </c>
      <c r="N17" s="12">
        <v>283</v>
      </c>
      <c r="O17" s="12">
        <v>141</v>
      </c>
      <c r="P17" s="12">
        <v>424</v>
      </c>
      <c r="Q17" s="12">
        <v>212</v>
      </c>
      <c r="R17" s="12">
        <v>283</v>
      </c>
      <c r="S17" s="12">
        <v>212</v>
      </c>
      <c r="T17" s="12">
        <v>212</v>
      </c>
      <c r="U17" s="12">
        <v>283</v>
      </c>
      <c r="V17" s="12">
        <v>212</v>
      </c>
      <c r="W17" s="12">
        <v>106</v>
      </c>
      <c r="X17" s="12">
        <v>8</v>
      </c>
      <c r="Y17" s="12">
        <v>27</v>
      </c>
      <c r="Z17" s="12">
        <v>25</v>
      </c>
      <c r="AA17" s="12">
        <v>106</v>
      </c>
      <c r="AB17" s="12">
        <v>20</v>
      </c>
      <c r="AC17" s="12">
        <v>106</v>
      </c>
      <c r="AD17" s="12">
        <v>49</v>
      </c>
      <c r="AE17" s="12">
        <v>71</v>
      </c>
      <c r="AF17" s="12">
        <v>78</v>
      </c>
      <c r="AG17" s="12">
        <v>141</v>
      </c>
      <c r="AH17" s="12">
        <v>71</v>
      </c>
      <c r="AI17" s="12">
        <v>98</v>
      </c>
      <c r="AJ17" s="12">
        <v>64</v>
      </c>
    </row>
    <row r="18" spans="1:36">
      <c r="A18" s="13" t="s">
        <v>54</v>
      </c>
      <c r="B18" s="11" t="s">
        <v>40</v>
      </c>
      <c r="C18" s="12">
        <f>SUMPRODUCT($E$2:$AJ$2,E18:AJ18)</f>
        <v>19719719</v>
      </c>
      <c r="D18" s="12">
        <f>SUM(E18:AJ18)</f>
        <v>12125</v>
      </c>
      <c r="E18" s="12">
        <v>998</v>
      </c>
      <c r="F18" s="12">
        <v>935</v>
      </c>
      <c r="G18" s="12">
        <v>935</v>
      </c>
      <c r="H18" s="12">
        <v>249</v>
      </c>
      <c r="I18" s="12">
        <v>499</v>
      </c>
      <c r="J18" s="12">
        <v>437</v>
      </c>
      <c r="K18" s="12">
        <v>873</v>
      </c>
      <c r="L18" s="12">
        <v>873</v>
      </c>
      <c r="M18" s="12">
        <v>624</v>
      </c>
      <c r="N18" s="12">
        <v>499</v>
      </c>
      <c r="O18" s="12">
        <v>249</v>
      </c>
      <c r="P18" s="12">
        <v>748</v>
      </c>
      <c r="Q18" s="12">
        <v>374</v>
      </c>
      <c r="R18" s="12">
        <v>499</v>
      </c>
      <c r="S18" s="12">
        <v>374</v>
      </c>
      <c r="T18" s="12">
        <v>374</v>
      </c>
      <c r="U18" s="12">
        <v>499</v>
      </c>
      <c r="V18" s="12">
        <v>374</v>
      </c>
      <c r="W18" s="12">
        <v>187</v>
      </c>
      <c r="X18" s="12">
        <v>15</v>
      </c>
      <c r="Y18" s="12">
        <v>47</v>
      </c>
      <c r="Z18" s="12">
        <v>44</v>
      </c>
      <c r="AA18" s="12">
        <v>187</v>
      </c>
      <c r="AB18" s="12">
        <v>35</v>
      </c>
      <c r="AC18" s="12">
        <v>187</v>
      </c>
      <c r="AD18" s="12">
        <v>87</v>
      </c>
      <c r="AE18" s="12">
        <v>125</v>
      </c>
      <c r="AF18" s="12">
        <v>137</v>
      </c>
      <c r="AG18" s="12">
        <v>249</v>
      </c>
      <c r="AH18" s="12">
        <v>125</v>
      </c>
      <c r="AI18" s="12">
        <v>175</v>
      </c>
      <c r="AJ18" s="12">
        <v>112</v>
      </c>
    </row>
    <row r="19" spans="1:36">
      <c r="A19" s="13" t="s">
        <v>55</v>
      </c>
      <c r="B19" s="11" t="s">
        <v>40</v>
      </c>
      <c r="C19" s="12">
        <f>SUMPRODUCT($E$2:$AJ$2,E19:AJ19)</f>
        <v>9975971</v>
      </c>
      <c r="D19" s="12">
        <f>SUM(E19:AJ19)</f>
        <v>6133</v>
      </c>
      <c r="E19" s="12">
        <v>505</v>
      </c>
      <c r="F19" s="12">
        <v>473</v>
      </c>
      <c r="G19" s="12">
        <v>473</v>
      </c>
      <c r="H19" s="12">
        <v>126</v>
      </c>
      <c r="I19" s="12">
        <v>252</v>
      </c>
      <c r="J19" s="12">
        <v>221</v>
      </c>
      <c r="K19" s="12">
        <v>442</v>
      </c>
      <c r="L19" s="12">
        <v>442</v>
      </c>
      <c r="M19" s="12">
        <v>315</v>
      </c>
      <c r="N19" s="12">
        <v>252</v>
      </c>
      <c r="O19" s="12">
        <v>126</v>
      </c>
      <c r="P19" s="12">
        <v>379</v>
      </c>
      <c r="Q19" s="12">
        <v>189</v>
      </c>
      <c r="R19" s="12">
        <v>252</v>
      </c>
      <c r="S19" s="12">
        <v>189</v>
      </c>
      <c r="T19" s="12">
        <v>189</v>
      </c>
      <c r="U19" s="12">
        <v>252</v>
      </c>
      <c r="V19" s="12">
        <v>189</v>
      </c>
      <c r="W19" s="12">
        <v>95</v>
      </c>
      <c r="X19" s="12">
        <v>8</v>
      </c>
      <c r="Y19" s="12">
        <v>24</v>
      </c>
      <c r="Z19" s="12">
        <v>22</v>
      </c>
      <c r="AA19" s="12">
        <v>95</v>
      </c>
      <c r="AB19" s="12">
        <v>18</v>
      </c>
      <c r="AC19" s="12">
        <v>95</v>
      </c>
      <c r="AD19" s="12">
        <v>44</v>
      </c>
      <c r="AE19" s="12">
        <v>63</v>
      </c>
      <c r="AF19" s="12">
        <v>69</v>
      </c>
      <c r="AG19" s="12">
        <v>126</v>
      </c>
      <c r="AH19" s="12">
        <v>63</v>
      </c>
      <c r="AI19" s="12">
        <v>88</v>
      </c>
      <c r="AJ19" s="12">
        <v>57</v>
      </c>
    </row>
    <row r="20" spans="1:36">
      <c r="A20" s="13" t="s">
        <v>56</v>
      </c>
      <c r="B20" s="11" t="s">
        <v>40</v>
      </c>
      <c r="C20" s="12">
        <f>SUMPRODUCT($E$2:$AJ$2,E20:AJ20)</f>
        <v>12880872</v>
      </c>
      <c r="D20" s="12">
        <f>SUM(E20:AJ20)</f>
        <v>7853</v>
      </c>
      <c r="E20" s="12">
        <v>645</v>
      </c>
      <c r="F20" s="12">
        <v>605</v>
      </c>
      <c r="G20" s="12">
        <v>605</v>
      </c>
      <c r="H20" s="12">
        <v>161</v>
      </c>
      <c r="I20" s="12">
        <v>322</v>
      </c>
      <c r="J20" s="12">
        <v>282</v>
      </c>
      <c r="K20" s="12">
        <v>564</v>
      </c>
      <c r="L20" s="12">
        <v>564</v>
      </c>
      <c r="M20" s="12">
        <v>403</v>
      </c>
      <c r="N20" s="12">
        <v>322</v>
      </c>
      <c r="O20" s="12">
        <v>161</v>
      </c>
      <c r="P20" s="12">
        <v>484</v>
      </c>
      <c r="Q20" s="12">
        <v>242</v>
      </c>
      <c r="R20" s="12">
        <v>322</v>
      </c>
      <c r="S20" s="12">
        <v>242</v>
      </c>
      <c r="T20" s="12">
        <v>242</v>
      </c>
      <c r="U20" s="12">
        <v>322</v>
      </c>
      <c r="V20" s="12">
        <v>242</v>
      </c>
      <c r="W20" s="12">
        <v>121</v>
      </c>
      <c r="X20" s="12">
        <v>10</v>
      </c>
      <c r="Y20" s="12">
        <v>31</v>
      </c>
      <c r="Z20" s="12">
        <v>28</v>
      </c>
      <c r="AA20" s="12">
        <v>121</v>
      </c>
      <c r="AB20" s="12">
        <v>23</v>
      </c>
      <c r="AC20" s="12">
        <v>121</v>
      </c>
      <c r="AD20" s="12">
        <v>56</v>
      </c>
      <c r="AE20" s="12">
        <v>81</v>
      </c>
      <c r="AF20" s="12">
        <v>89</v>
      </c>
      <c r="AG20" s="12">
        <v>161</v>
      </c>
      <c r="AH20" s="12">
        <v>81</v>
      </c>
      <c r="AI20" s="12">
        <v>120</v>
      </c>
      <c r="AJ20" s="12">
        <v>80</v>
      </c>
    </row>
    <row r="21" spans="1:36">
      <c r="A21" s="13" t="s">
        <v>57</v>
      </c>
      <c r="B21" s="11" t="s">
        <v>40</v>
      </c>
      <c r="C21" s="12">
        <f>SUMPRODUCT($E$2:$AJ$2,E21:AJ21)</f>
        <v>25344009</v>
      </c>
      <c r="D21" s="12">
        <f>SUM(E21:AJ21)</f>
        <v>15618</v>
      </c>
      <c r="E21" s="12">
        <v>1284</v>
      </c>
      <c r="F21" s="12">
        <v>1205</v>
      </c>
      <c r="G21" s="12">
        <v>1205</v>
      </c>
      <c r="H21" s="12">
        <v>321</v>
      </c>
      <c r="I21" s="12">
        <v>644</v>
      </c>
      <c r="J21" s="12">
        <v>562</v>
      </c>
      <c r="K21" s="12">
        <v>1125</v>
      </c>
      <c r="L21" s="12">
        <v>1125</v>
      </c>
      <c r="M21" s="12">
        <v>804</v>
      </c>
      <c r="N21" s="12">
        <v>644</v>
      </c>
      <c r="O21" s="12">
        <v>321</v>
      </c>
      <c r="P21" s="12">
        <v>964</v>
      </c>
      <c r="Q21" s="12">
        <v>483</v>
      </c>
      <c r="R21" s="12">
        <v>644</v>
      </c>
      <c r="S21" s="12">
        <v>483</v>
      </c>
      <c r="T21" s="12">
        <v>483</v>
      </c>
      <c r="U21" s="12">
        <v>644</v>
      </c>
      <c r="V21" s="12">
        <v>483</v>
      </c>
      <c r="W21" s="12">
        <v>240</v>
      </c>
      <c r="X21" s="12">
        <v>20</v>
      </c>
      <c r="Y21" s="12">
        <v>61</v>
      </c>
      <c r="Z21" s="12">
        <v>54</v>
      </c>
      <c r="AA21" s="12">
        <v>240</v>
      </c>
      <c r="AB21" s="12">
        <v>43</v>
      </c>
      <c r="AC21" s="12">
        <v>240</v>
      </c>
      <c r="AD21" s="12">
        <v>114</v>
      </c>
      <c r="AE21" s="12">
        <v>160</v>
      </c>
      <c r="AF21" s="12">
        <v>176</v>
      </c>
      <c r="AG21" s="12">
        <v>321</v>
      </c>
      <c r="AH21" s="12">
        <v>160</v>
      </c>
      <c r="AI21" s="12">
        <v>220</v>
      </c>
      <c r="AJ21" s="12">
        <v>145</v>
      </c>
    </row>
    <row r="22" spans="1:36">
      <c r="A22" s="143" t="s">
        <v>58</v>
      </c>
      <c r="B22" s="143"/>
      <c r="C22" s="14">
        <f>SUMPRODUCT($E$2:$AJ$2,E22:AJ22)</f>
        <v>229300885</v>
      </c>
      <c r="D22" s="14">
        <f t="shared" ref="D22:AJ22" si="0">SUM(D4:D21)</f>
        <v>140984</v>
      </c>
      <c r="E22" s="14">
        <f t="shared" si="0"/>
        <v>11600</v>
      </c>
      <c r="F22" s="14">
        <f t="shared" si="0"/>
        <v>10875</v>
      </c>
      <c r="G22" s="14">
        <f t="shared" si="0"/>
        <v>10875</v>
      </c>
      <c r="H22" s="14">
        <f t="shared" si="0"/>
        <v>2900</v>
      </c>
      <c r="I22" s="14">
        <f t="shared" si="0"/>
        <v>5800</v>
      </c>
      <c r="J22" s="14">
        <f t="shared" si="0"/>
        <v>5075</v>
      </c>
      <c r="K22" s="14">
        <f t="shared" si="0"/>
        <v>10150</v>
      </c>
      <c r="L22" s="14">
        <f t="shared" si="0"/>
        <v>10150</v>
      </c>
      <c r="M22" s="14">
        <f t="shared" si="0"/>
        <v>7250</v>
      </c>
      <c r="N22" s="14">
        <f t="shared" si="0"/>
        <v>5800</v>
      </c>
      <c r="O22" s="14">
        <f t="shared" si="0"/>
        <v>2900</v>
      </c>
      <c r="P22" s="14">
        <f t="shared" si="0"/>
        <v>8700</v>
      </c>
      <c r="Q22" s="14">
        <f t="shared" si="0"/>
        <v>4350</v>
      </c>
      <c r="R22" s="14">
        <f t="shared" si="0"/>
        <v>5800</v>
      </c>
      <c r="S22" s="14">
        <f t="shared" si="0"/>
        <v>4350</v>
      </c>
      <c r="T22" s="14">
        <f t="shared" si="0"/>
        <v>4350</v>
      </c>
      <c r="U22" s="14">
        <f t="shared" si="0"/>
        <v>5800</v>
      </c>
      <c r="V22" s="14">
        <f t="shared" si="0"/>
        <v>4350</v>
      </c>
      <c r="W22" s="14">
        <f t="shared" si="0"/>
        <v>2175</v>
      </c>
      <c r="X22" s="14">
        <f t="shared" si="0"/>
        <v>174</v>
      </c>
      <c r="Y22" s="14">
        <f t="shared" si="0"/>
        <v>551</v>
      </c>
      <c r="Z22" s="14">
        <f t="shared" si="0"/>
        <v>508</v>
      </c>
      <c r="AA22" s="14">
        <f t="shared" si="0"/>
        <v>2175</v>
      </c>
      <c r="AB22" s="14">
        <f t="shared" si="0"/>
        <v>406</v>
      </c>
      <c r="AC22" s="14">
        <f t="shared" si="0"/>
        <v>2175</v>
      </c>
      <c r="AD22" s="14">
        <f t="shared" si="0"/>
        <v>1015</v>
      </c>
      <c r="AE22" s="14">
        <f t="shared" si="0"/>
        <v>1450</v>
      </c>
      <c r="AF22" s="14">
        <f t="shared" si="0"/>
        <v>1595</v>
      </c>
      <c r="AG22" s="14">
        <f t="shared" si="0"/>
        <v>2900</v>
      </c>
      <c r="AH22" s="14">
        <f t="shared" si="0"/>
        <v>1450</v>
      </c>
      <c r="AI22" s="14">
        <f t="shared" si="0"/>
        <v>2030</v>
      </c>
      <c r="AJ22" s="14">
        <f t="shared" si="0"/>
        <v>1305</v>
      </c>
    </row>
  </sheetData>
  <autoFilter ref="A3:AJ22">
    <sortState ref="A4:AX126">
      <sortCondition ref="B3:B125"/>
    </sortState>
  </autoFilter>
  <mergeCells count="1"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E22" sqref="E22"/>
    </sheetView>
  </sheetViews>
  <sheetFormatPr defaultColWidth="9.125" defaultRowHeight="12.75"/>
  <cols>
    <col min="1" max="1" width="17.375" style="2" bestFit="1" customWidth="1"/>
    <col min="2" max="2" width="13.875" style="2" bestFit="1" customWidth="1"/>
    <col min="3" max="3" width="10.75" style="3" bestFit="1" customWidth="1"/>
    <col min="4" max="4" width="7.625" style="3" bestFit="1" customWidth="1"/>
    <col min="5" max="7" width="6.75" style="3" bestFit="1" customWidth="1"/>
    <col min="8" max="9" width="5.875" style="3" bestFit="1" customWidth="1"/>
    <col min="10" max="10" width="6.625" style="3" bestFit="1" customWidth="1"/>
    <col min="11" max="12" width="6.75" style="3" bestFit="1" customWidth="1"/>
    <col min="13" max="13" width="5.875" style="3" bestFit="1" customWidth="1"/>
    <col min="14" max="14" width="9" style="3" bestFit="1" customWidth="1"/>
    <col min="15" max="18" width="5.875" style="3" bestFit="1" customWidth="1"/>
    <col min="19" max="19" width="10" style="3" bestFit="1" customWidth="1"/>
    <col min="20" max="20" width="5.875" style="3" bestFit="1" customWidth="1"/>
    <col min="21" max="21" width="6" style="3" bestFit="1" customWidth="1"/>
    <col min="22" max="22" width="5.875" style="3" bestFit="1" customWidth="1"/>
    <col min="23" max="23" width="9" style="3" bestFit="1" customWidth="1"/>
    <col min="24" max="24" width="9.875" style="3" bestFit="1" customWidth="1"/>
    <col min="25" max="25" width="8.375" style="3" bestFit="1" customWidth="1"/>
    <col min="26" max="26" width="9.875" style="3" bestFit="1" customWidth="1"/>
    <col min="27" max="27" width="9.125" style="3" bestFit="1" customWidth="1"/>
    <col min="28" max="28" width="9" style="3" bestFit="1" customWidth="1"/>
    <col min="29" max="33" width="8.375" style="3" bestFit="1" customWidth="1"/>
    <col min="34" max="36" width="8.75" style="3" bestFit="1" customWidth="1"/>
    <col min="37" max="16384" width="9.125" style="4"/>
  </cols>
  <sheetData>
    <row r="1" spans="1:36" ht="15">
      <c r="A1" s="1" t="s">
        <v>269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780</v>
      </c>
      <c r="F2" s="6">
        <v>760</v>
      </c>
      <c r="G2" s="6">
        <v>740</v>
      </c>
      <c r="H2" s="6">
        <v>915</v>
      </c>
      <c r="I2" s="6">
        <v>820</v>
      </c>
      <c r="J2" s="6">
        <v>920</v>
      </c>
      <c r="K2" s="6">
        <v>930</v>
      </c>
      <c r="L2" s="6">
        <v>940</v>
      </c>
      <c r="M2" s="6">
        <v>1020</v>
      </c>
      <c r="N2" s="6">
        <v>1190</v>
      </c>
      <c r="O2" s="6">
        <v>1010</v>
      </c>
      <c r="P2" s="6">
        <v>970</v>
      </c>
      <c r="Q2" s="6">
        <v>960</v>
      </c>
      <c r="R2" s="6">
        <v>1076</v>
      </c>
      <c r="S2" s="6">
        <v>1100</v>
      </c>
      <c r="T2" s="6">
        <v>1070</v>
      </c>
      <c r="U2" s="6">
        <v>1160</v>
      </c>
      <c r="V2" s="6">
        <v>1220</v>
      </c>
      <c r="W2" s="6">
        <v>3710</v>
      </c>
      <c r="X2" s="6">
        <v>3610</v>
      </c>
      <c r="Y2" s="6">
        <v>5010</v>
      </c>
      <c r="Z2" s="6">
        <v>3890</v>
      </c>
      <c r="AA2" s="6">
        <v>4050</v>
      </c>
      <c r="AB2" s="6">
        <v>5750</v>
      </c>
      <c r="AC2" s="6">
        <v>4135</v>
      </c>
      <c r="AD2" s="6">
        <v>4990</v>
      </c>
      <c r="AE2" s="6">
        <v>5940</v>
      </c>
      <c r="AF2" s="6">
        <v>6470</v>
      </c>
      <c r="AG2" s="6">
        <v>6580</v>
      </c>
      <c r="AH2" s="6">
        <v>7350</v>
      </c>
      <c r="AI2" s="6">
        <v>7823</v>
      </c>
      <c r="AJ2" s="6">
        <v>9300</v>
      </c>
    </row>
    <row r="3" spans="1:36" s="10" customFormat="1" ht="32.25" customHeight="1">
      <c r="A3" s="7" t="s">
        <v>61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9</v>
      </c>
      <c r="I3" s="9" t="s">
        <v>10</v>
      </c>
      <c r="J3" s="9" t="s">
        <v>11</v>
      </c>
      <c r="K3" s="9" t="s">
        <v>13</v>
      </c>
      <c r="L3" s="9" t="s">
        <v>14</v>
      </c>
      <c r="M3" s="9" t="s">
        <v>15</v>
      </c>
      <c r="N3" s="9" t="s">
        <v>259</v>
      </c>
      <c r="O3" s="9" t="s">
        <v>16</v>
      </c>
      <c r="P3" s="9" t="s">
        <v>17</v>
      </c>
      <c r="Q3" s="9" t="s">
        <v>260</v>
      </c>
      <c r="R3" s="9" t="s">
        <v>261</v>
      </c>
      <c r="S3" s="9" t="s">
        <v>262</v>
      </c>
      <c r="T3" s="9" t="s">
        <v>18</v>
      </c>
      <c r="U3" s="9" t="s">
        <v>19</v>
      </c>
      <c r="V3" s="9" t="s">
        <v>65</v>
      </c>
      <c r="W3" s="9" t="s">
        <v>263</v>
      </c>
      <c r="X3" s="9" t="s">
        <v>264</v>
      </c>
      <c r="Y3" s="9" t="s">
        <v>265</v>
      </c>
      <c r="Z3" s="9" t="s">
        <v>66</v>
      </c>
      <c r="AA3" s="9" t="s">
        <v>22</v>
      </c>
      <c r="AB3" s="9" t="s">
        <v>27</v>
      </c>
      <c r="AC3" s="9" t="s">
        <v>266</v>
      </c>
      <c r="AD3" s="9" t="s">
        <v>25</v>
      </c>
      <c r="AE3" s="9" t="s">
        <v>28</v>
      </c>
      <c r="AF3" s="9" t="s">
        <v>30</v>
      </c>
      <c r="AG3" s="9" t="s">
        <v>267</v>
      </c>
      <c r="AH3" s="9" t="s">
        <v>31</v>
      </c>
      <c r="AI3" s="9" t="s">
        <v>268</v>
      </c>
      <c r="AJ3" s="9" t="s">
        <v>35</v>
      </c>
    </row>
    <row r="4" spans="1:36">
      <c r="A4" s="13" t="s">
        <v>257</v>
      </c>
      <c r="B4" s="11" t="s">
        <v>40</v>
      </c>
      <c r="C4" s="12">
        <f>SUMPRODUCT($E$2:$AJ$2,E4:AJ4)</f>
        <v>32082017</v>
      </c>
      <c r="D4" s="12">
        <f>SUM(E4:AJ4)</f>
        <v>19754</v>
      </c>
      <c r="E4" s="12">
        <f>'Distributor Secondary'!E4+'Distributor Secondary'!E5</f>
        <v>1626</v>
      </c>
      <c r="F4" s="12">
        <f>'Distributor Secondary'!F4+'Distributor Secondary'!F5</f>
        <v>1524</v>
      </c>
      <c r="G4" s="12">
        <f>'Distributor Secondary'!G4+'Distributor Secondary'!G5</f>
        <v>1524</v>
      </c>
      <c r="H4" s="12">
        <f>'Distributor Secondary'!H4+'Distributor Secondary'!H5</f>
        <v>406</v>
      </c>
      <c r="I4" s="12">
        <f>'Distributor Secondary'!I4+'Distributor Secondary'!I5</f>
        <v>813</v>
      </c>
      <c r="J4" s="12">
        <f>'Distributor Secondary'!J4+'Distributor Secondary'!J5</f>
        <v>711</v>
      </c>
      <c r="K4" s="12">
        <f>'Distributor Secondary'!K4+'Distributor Secondary'!K5</f>
        <v>1423</v>
      </c>
      <c r="L4" s="12">
        <f>'Distributor Secondary'!L4+'Distributor Secondary'!L5</f>
        <v>1423</v>
      </c>
      <c r="M4" s="12">
        <f>'Distributor Secondary'!M4+'Distributor Secondary'!M5</f>
        <v>1016</v>
      </c>
      <c r="N4" s="12">
        <f>'Distributor Secondary'!N4+'Distributor Secondary'!N5</f>
        <v>813</v>
      </c>
      <c r="O4" s="12">
        <f>'Distributor Secondary'!O4+'Distributor Secondary'!O5</f>
        <v>406</v>
      </c>
      <c r="P4" s="12">
        <f>'Distributor Secondary'!P4+'Distributor Secondary'!P5</f>
        <v>1219</v>
      </c>
      <c r="Q4" s="12">
        <f>'Distributor Secondary'!Q4+'Distributor Secondary'!Q5</f>
        <v>610</v>
      </c>
      <c r="R4" s="12">
        <f>'Distributor Secondary'!R4+'Distributor Secondary'!R5</f>
        <v>813</v>
      </c>
      <c r="S4" s="12">
        <f>'Distributor Secondary'!S4+'Distributor Secondary'!S5</f>
        <v>610</v>
      </c>
      <c r="T4" s="12">
        <f>'Distributor Secondary'!T4+'Distributor Secondary'!T5</f>
        <v>610</v>
      </c>
      <c r="U4" s="12">
        <f>'Distributor Secondary'!U4+'Distributor Secondary'!U5</f>
        <v>813</v>
      </c>
      <c r="V4" s="12">
        <f>'Distributor Secondary'!V4+'Distributor Secondary'!V5</f>
        <v>610</v>
      </c>
      <c r="W4" s="12">
        <f>'Distributor Secondary'!W4+'Distributor Secondary'!W5</f>
        <v>305</v>
      </c>
      <c r="X4" s="12">
        <f>'Distributor Secondary'!X4+'Distributor Secondary'!X5</f>
        <v>24</v>
      </c>
      <c r="Y4" s="12">
        <f>'Distributor Secondary'!Y4+'Distributor Secondary'!Y5</f>
        <v>77</v>
      </c>
      <c r="Z4" s="12">
        <f>'Distributor Secondary'!Z4+'Distributor Secondary'!Z5</f>
        <v>72</v>
      </c>
      <c r="AA4" s="12">
        <f>'Distributor Secondary'!AA4+'Distributor Secondary'!AA5</f>
        <v>305</v>
      </c>
      <c r="AB4" s="12">
        <f>'Distributor Secondary'!AB4+'Distributor Secondary'!AB5</f>
        <v>57</v>
      </c>
      <c r="AC4" s="12">
        <f>'Distributor Secondary'!AC4+'Distributor Secondary'!AC5</f>
        <v>305</v>
      </c>
      <c r="AD4" s="12">
        <f>'Distributor Secondary'!AD4+'Distributor Secondary'!AD5</f>
        <v>142</v>
      </c>
      <c r="AE4" s="12">
        <f>'Distributor Secondary'!AE4+'Distributor Secondary'!AE5</f>
        <v>204</v>
      </c>
      <c r="AF4" s="12">
        <f>'Distributor Secondary'!AF4+'Distributor Secondary'!AF5</f>
        <v>224</v>
      </c>
      <c r="AG4" s="12">
        <f>'Distributor Secondary'!AG4+'Distributor Secondary'!AG5</f>
        <v>406</v>
      </c>
      <c r="AH4" s="12">
        <f>'Distributor Secondary'!AH4+'Distributor Secondary'!AH5</f>
        <v>204</v>
      </c>
      <c r="AI4" s="12">
        <f>'Distributor Secondary'!AI4+'Distributor Secondary'!AI5</f>
        <v>278</v>
      </c>
      <c r="AJ4" s="12">
        <f>'Distributor Secondary'!AJ4+'Distributor Secondary'!AJ5</f>
        <v>181</v>
      </c>
    </row>
    <row r="5" spans="1:36">
      <c r="A5" s="13" t="s">
        <v>258</v>
      </c>
      <c r="B5" s="11" t="s">
        <v>40</v>
      </c>
      <c r="C5" s="12">
        <f>SUMPRODUCT($E$2:$AJ$2,E5:AJ5)</f>
        <v>38201525</v>
      </c>
      <c r="D5" s="12">
        <f>SUM(E5:AJ5)</f>
        <v>23438</v>
      </c>
      <c r="E5" s="12">
        <f>'Distributor Secondary'!E6+'Distributor Secondary'!E7+'Distributor Secondary'!E8</f>
        <v>1928</v>
      </c>
      <c r="F5" s="12">
        <f>'Distributor Secondary'!F6+'Distributor Secondary'!F7+'Distributor Secondary'!F8</f>
        <v>1807</v>
      </c>
      <c r="G5" s="12">
        <f>'Distributor Secondary'!G6+'Distributor Secondary'!G7+'Distributor Secondary'!G8</f>
        <v>1807</v>
      </c>
      <c r="H5" s="12">
        <f>'Distributor Secondary'!H6+'Distributor Secondary'!H7+'Distributor Secondary'!H8</f>
        <v>482</v>
      </c>
      <c r="I5" s="12">
        <f>'Distributor Secondary'!I6+'Distributor Secondary'!I7+'Distributor Secondary'!I8</f>
        <v>964</v>
      </c>
      <c r="J5" s="12">
        <f>'Distributor Secondary'!J6+'Distributor Secondary'!J7+'Distributor Secondary'!J8</f>
        <v>843</v>
      </c>
      <c r="K5" s="12">
        <f>'Distributor Secondary'!K6+'Distributor Secondary'!K7+'Distributor Secondary'!K8</f>
        <v>1686</v>
      </c>
      <c r="L5" s="12">
        <f>'Distributor Secondary'!L6+'Distributor Secondary'!L7+'Distributor Secondary'!L8</f>
        <v>1686</v>
      </c>
      <c r="M5" s="12">
        <f>'Distributor Secondary'!M6+'Distributor Secondary'!M7+'Distributor Secondary'!M8</f>
        <v>1204</v>
      </c>
      <c r="N5" s="12">
        <f>'Distributor Secondary'!N6+'Distributor Secondary'!N7+'Distributor Secondary'!N8</f>
        <v>964</v>
      </c>
      <c r="O5" s="12">
        <f>'Distributor Secondary'!O6+'Distributor Secondary'!O7+'Distributor Secondary'!O8</f>
        <v>482</v>
      </c>
      <c r="P5" s="12">
        <f>'Distributor Secondary'!P6+'Distributor Secondary'!P7+'Distributor Secondary'!P8</f>
        <v>1445</v>
      </c>
      <c r="Q5" s="12">
        <f>'Distributor Secondary'!Q6+'Distributor Secondary'!Q7+'Distributor Secondary'!Q8</f>
        <v>723</v>
      </c>
      <c r="R5" s="12">
        <f>'Distributor Secondary'!R6+'Distributor Secondary'!R7+'Distributor Secondary'!R8</f>
        <v>964</v>
      </c>
      <c r="S5" s="12">
        <f>'Distributor Secondary'!S6+'Distributor Secondary'!S7+'Distributor Secondary'!S8</f>
        <v>723</v>
      </c>
      <c r="T5" s="12">
        <f>'Distributor Secondary'!T6+'Distributor Secondary'!T7+'Distributor Secondary'!T8</f>
        <v>723</v>
      </c>
      <c r="U5" s="12">
        <f>'Distributor Secondary'!U6+'Distributor Secondary'!U7+'Distributor Secondary'!U8</f>
        <v>964</v>
      </c>
      <c r="V5" s="12">
        <f>'Distributor Secondary'!V6+'Distributor Secondary'!V7+'Distributor Secondary'!V8</f>
        <v>723</v>
      </c>
      <c r="W5" s="12">
        <f>'Distributor Secondary'!W6+'Distributor Secondary'!W7+'Distributor Secondary'!W8</f>
        <v>361</v>
      </c>
      <c r="X5" s="12">
        <f>'Distributor Secondary'!X6+'Distributor Secondary'!X7+'Distributor Secondary'!X8</f>
        <v>29</v>
      </c>
      <c r="Y5" s="12">
        <f>'Distributor Secondary'!Y6+'Distributor Secondary'!Y7+'Distributor Secondary'!Y8</f>
        <v>92</v>
      </c>
      <c r="Z5" s="12">
        <f>'Distributor Secondary'!Z6+'Distributor Secondary'!Z7+'Distributor Secondary'!Z8</f>
        <v>85</v>
      </c>
      <c r="AA5" s="12">
        <f>'Distributor Secondary'!AA6+'Distributor Secondary'!AA7+'Distributor Secondary'!AA8</f>
        <v>361</v>
      </c>
      <c r="AB5" s="12">
        <f>'Distributor Secondary'!AB6+'Distributor Secondary'!AB7+'Distributor Secondary'!AB8</f>
        <v>68</v>
      </c>
      <c r="AC5" s="12">
        <f>'Distributor Secondary'!AC6+'Distributor Secondary'!AC7+'Distributor Secondary'!AC8</f>
        <v>361</v>
      </c>
      <c r="AD5" s="12">
        <f>'Distributor Secondary'!AD6+'Distributor Secondary'!AD7+'Distributor Secondary'!AD8</f>
        <v>169</v>
      </c>
      <c r="AE5" s="12">
        <f>'Distributor Secondary'!AE6+'Distributor Secondary'!AE7+'Distributor Secondary'!AE8</f>
        <v>241</v>
      </c>
      <c r="AF5" s="12">
        <f>'Distributor Secondary'!AF6+'Distributor Secondary'!AF7+'Distributor Secondary'!AF8</f>
        <v>265</v>
      </c>
      <c r="AG5" s="12">
        <f>'Distributor Secondary'!AG6+'Distributor Secondary'!AG7+'Distributor Secondary'!AG8</f>
        <v>482</v>
      </c>
      <c r="AH5" s="12">
        <f>'Distributor Secondary'!AH6+'Distributor Secondary'!AH7+'Distributor Secondary'!AH8</f>
        <v>241</v>
      </c>
      <c r="AI5" s="12">
        <f>'Distributor Secondary'!AI6+'Distributor Secondary'!AI7+'Distributor Secondary'!AI8</f>
        <v>342</v>
      </c>
      <c r="AJ5" s="12">
        <f>'Distributor Secondary'!AJ6+'Distributor Secondary'!AJ7+'Distributor Secondary'!AJ8</f>
        <v>223</v>
      </c>
    </row>
    <row r="6" spans="1:36">
      <c r="A6" s="13" t="s">
        <v>40</v>
      </c>
      <c r="B6" s="11" t="s">
        <v>40</v>
      </c>
      <c r="C6" s="12">
        <f>SUMPRODUCT($E$2:$AJ$2,E6:AJ6)</f>
        <v>39771374</v>
      </c>
      <c r="D6" s="12">
        <f>SUM(E6:AJ6)</f>
        <v>24460</v>
      </c>
      <c r="E6" s="12">
        <f>'Distributor Secondary'!E9+'Distributor Secondary'!E10+'Distributor Secondary'!E15+'Distributor Secondary'!E17</f>
        <v>2014</v>
      </c>
      <c r="F6" s="12">
        <f>'Distributor Secondary'!F9+'Distributor Secondary'!F10+'Distributor Secondary'!F15+'Distributor Secondary'!F17</f>
        <v>1887</v>
      </c>
      <c r="G6" s="12">
        <f>'Distributor Secondary'!G9+'Distributor Secondary'!G10+'Distributor Secondary'!G15+'Distributor Secondary'!G17</f>
        <v>1887</v>
      </c>
      <c r="H6" s="12">
        <f>'Distributor Secondary'!H9+'Distributor Secondary'!H10+'Distributor Secondary'!H15+'Distributor Secondary'!H17</f>
        <v>503</v>
      </c>
      <c r="I6" s="12">
        <f>'Distributor Secondary'!I9+'Distributor Secondary'!I10+'Distributor Secondary'!I15+'Distributor Secondary'!I17</f>
        <v>1006</v>
      </c>
      <c r="J6" s="12">
        <f>'Distributor Secondary'!J9+'Distributor Secondary'!J10+'Distributor Secondary'!J15+'Distributor Secondary'!J17</f>
        <v>880</v>
      </c>
      <c r="K6" s="12">
        <f>'Distributor Secondary'!K9+'Distributor Secondary'!K10+'Distributor Secondary'!K15+'Distributor Secondary'!K17</f>
        <v>1762</v>
      </c>
      <c r="L6" s="12">
        <f>'Distributor Secondary'!L9+'Distributor Secondary'!L10+'Distributor Secondary'!L15+'Distributor Secondary'!L17</f>
        <v>1762</v>
      </c>
      <c r="M6" s="12">
        <f>'Distributor Secondary'!M9+'Distributor Secondary'!M10+'Distributor Secondary'!M15+'Distributor Secondary'!M17</f>
        <v>1259</v>
      </c>
      <c r="N6" s="12">
        <f>'Distributor Secondary'!N9+'Distributor Secondary'!N10+'Distributor Secondary'!N15+'Distributor Secondary'!N17</f>
        <v>1006</v>
      </c>
      <c r="O6" s="12">
        <f>'Distributor Secondary'!O9+'Distributor Secondary'!O10+'Distributor Secondary'!O15+'Distributor Secondary'!O17</f>
        <v>503</v>
      </c>
      <c r="P6" s="12">
        <f>'Distributor Secondary'!P9+'Distributor Secondary'!P10+'Distributor Secondary'!P15+'Distributor Secondary'!P17</f>
        <v>1510</v>
      </c>
      <c r="Q6" s="12">
        <f>'Distributor Secondary'!Q9+'Distributor Secondary'!Q10+'Distributor Secondary'!Q15+'Distributor Secondary'!Q17</f>
        <v>754</v>
      </c>
      <c r="R6" s="12">
        <f>'Distributor Secondary'!R9+'Distributor Secondary'!R10+'Distributor Secondary'!R15+'Distributor Secondary'!R17</f>
        <v>1006</v>
      </c>
      <c r="S6" s="12">
        <f>'Distributor Secondary'!S9+'Distributor Secondary'!S10+'Distributor Secondary'!S15+'Distributor Secondary'!S17</f>
        <v>754</v>
      </c>
      <c r="T6" s="12">
        <f>'Distributor Secondary'!T9+'Distributor Secondary'!T10+'Distributor Secondary'!T15+'Distributor Secondary'!T17</f>
        <v>754</v>
      </c>
      <c r="U6" s="12">
        <f>'Distributor Secondary'!U9+'Distributor Secondary'!U10+'Distributor Secondary'!U15+'Distributor Secondary'!U17</f>
        <v>1006</v>
      </c>
      <c r="V6" s="12">
        <f>'Distributor Secondary'!V9+'Distributor Secondary'!V10+'Distributor Secondary'!V15+'Distributor Secondary'!V17</f>
        <v>754</v>
      </c>
      <c r="W6" s="12">
        <f>'Distributor Secondary'!W9+'Distributor Secondary'!W10+'Distributor Secondary'!W15+'Distributor Secondary'!W17</f>
        <v>378</v>
      </c>
      <c r="X6" s="12">
        <f>'Distributor Secondary'!X9+'Distributor Secondary'!X10+'Distributor Secondary'!X15+'Distributor Secondary'!X17</f>
        <v>29</v>
      </c>
      <c r="Y6" s="12">
        <f>'Distributor Secondary'!Y9+'Distributor Secondary'!Y10+'Distributor Secondary'!Y15+'Distributor Secondary'!Y17</f>
        <v>96</v>
      </c>
      <c r="Z6" s="12">
        <f>'Distributor Secondary'!Z9+'Distributor Secondary'!Z10+'Distributor Secondary'!Z15+'Distributor Secondary'!Z17</f>
        <v>88</v>
      </c>
      <c r="AA6" s="12">
        <f>'Distributor Secondary'!AA9+'Distributor Secondary'!AA10+'Distributor Secondary'!AA15+'Distributor Secondary'!AA17</f>
        <v>378</v>
      </c>
      <c r="AB6" s="12">
        <f>'Distributor Secondary'!AB9+'Distributor Secondary'!AB10+'Distributor Secondary'!AB15+'Distributor Secondary'!AB17</f>
        <v>70</v>
      </c>
      <c r="AC6" s="12">
        <f>'Distributor Secondary'!AC9+'Distributor Secondary'!AC10+'Distributor Secondary'!AC15+'Distributor Secondary'!AC17</f>
        <v>378</v>
      </c>
      <c r="AD6" s="12">
        <f>'Distributor Secondary'!AD9+'Distributor Secondary'!AD10+'Distributor Secondary'!AD15+'Distributor Secondary'!AD17</f>
        <v>176</v>
      </c>
      <c r="AE6" s="12">
        <f>'Distributor Secondary'!AE9+'Distributor Secondary'!AE10+'Distributor Secondary'!AE15+'Distributor Secondary'!AE17</f>
        <v>251</v>
      </c>
      <c r="AF6" s="12">
        <f>'Distributor Secondary'!AF9+'Distributor Secondary'!AF10+'Distributor Secondary'!AF15+'Distributor Secondary'!AF17</f>
        <v>278</v>
      </c>
      <c r="AG6" s="12">
        <f>'Distributor Secondary'!AG9+'Distributor Secondary'!AG10+'Distributor Secondary'!AG15+'Distributor Secondary'!AG17</f>
        <v>503</v>
      </c>
      <c r="AH6" s="12">
        <f>'Distributor Secondary'!AH9+'Distributor Secondary'!AH10+'Distributor Secondary'!AH15+'Distributor Secondary'!AH17</f>
        <v>251</v>
      </c>
      <c r="AI6" s="12">
        <f>'Distributor Secondary'!AI9+'Distributor Secondary'!AI10+'Distributor Secondary'!AI15+'Distributor Secondary'!AI17</f>
        <v>351</v>
      </c>
      <c r="AJ6" s="12">
        <f>'Distributor Secondary'!AJ9+'Distributor Secondary'!AJ10+'Distributor Secondary'!AJ15+'Distributor Secondary'!AJ17</f>
        <v>226</v>
      </c>
    </row>
    <row r="7" spans="1:36">
      <c r="A7" s="13" t="s">
        <v>98</v>
      </c>
      <c r="B7" s="11" t="s">
        <v>40</v>
      </c>
      <c r="C7" s="12">
        <f>SUMPRODUCT($E$2:$AJ$2,E7:AJ7)</f>
        <v>43005540</v>
      </c>
      <c r="D7" s="12">
        <f>SUM(E7:AJ7)</f>
        <v>26432</v>
      </c>
      <c r="E7" s="12">
        <f>'Distributor Secondary'!E11+'Distributor Secondary'!E13+'Distributor Secondary'!E14+'Distributor Secondary'!E16</f>
        <v>2174</v>
      </c>
      <c r="F7" s="12">
        <f>'Distributor Secondary'!F11+'Distributor Secondary'!F13+'Distributor Secondary'!F14+'Distributor Secondary'!F16</f>
        <v>2039</v>
      </c>
      <c r="G7" s="12">
        <f>'Distributor Secondary'!G11+'Distributor Secondary'!G13+'Distributor Secondary'!G14+'Distributor Secondary'!G16</f>
        <v>2039</v>
      </c>
      <c r="H7" s="12">
        <f>'Distributor Secondary'!H11+'Distributor Secondary'!H13+'Distributor Secondary'!H14+'Distributor Secondary'!H16</f>
        <v>545</v>
      </c>
      <c r="I7" s="12">
        <f>'Distributor Secondary'!I11+'Distributor Secondary'!I13+'Distributor Secondary'!I14+'Distributor Secondary'!I16</f>
        <v>1087</v>
      </c>
      <c r="J7" s="12">
        <f>'Distributor Secondary'!J11+'Distributor Secondary'!J13+'Distributor Secondary'!J14+'Distributor Secondary'!J16</f>
        <v>952</v>
      </c>
      <c r="K7" s="12">
        <f>'Distributor Secondary'!K11+'Distributor Secondary'!K13+'Distributor Secondary'!K14+'Distributor Secondary'!K16</f>
        <v>1902</v>
      </c>
      <c r="L7" s="12">
        <f>'Distributor Secondary'!L11+'Distributor Secondary'!L13+'Distributor Secondary'!L14+'Distributor Secondary'!L16</f>
        <v>1902</v>
      </c>
      <c r="M7" s="12">
        <f>'Distributor Secondary'!M11+'Distributor Secondary'!M13+'Distributor Secondary'!M14+'Distributor Secondary'!M16</f>
        <v>1359</v>
      </c>
      <c r="N7" s="12">
        <f>'Distributor Secondary'!N11+'Distributor Secondary'!N13+'Distributor Secondary'!N14+'Distributor Secondary'!N16</f>
        <v>1087</v>
      </c>
      <c r="O7" s="12">
        <f>'Distributor Secondary'!O11+'Distributor Secondary'!O13+'Distributor Secondary'!O14+'Distributor Secondary'!O16</f>
        <v>545</v>
      </c>
      <c r="P7" s="12">
        <f>'Distributor Secondary'!P11+'Distributor Secondary'!P13+'Distributor Secondary'!P14+'Distributor Secondary'!P16</f>
        <v>1631</v>
      </c>
      <c r="Q7" s="12">
        <f>'Distributor Secondary'!Q11+'Distributor Secondary'!Q13+'Distributor Secondary'!Q14+'Distributor Secondary'!Q16</f>
        <v>815</v>
      </c>
      <c r="R7" s="12">
        <f>'Distributor Secondary'!R11+'Distributor Secondary'!R13+'Distributor Secondary'!R14+'Distributor Secondary'!R16</f>
        <v>1087</v>
      </c>
      <c r="S7" s="12">
        <f>'Distributor Secondary'!S11+'Distributor Secondary'!S13+'Distributor Secondary'!S14+'Distributor Secondary'!S16</f>
        <v>815</v>
      </c>
      <c r="T7" s="12">
        <f>'Distributor Secondary'!T11+'Distributor Secondary'!T13+'Distributor Secondary'!T14+'Distributor Secondary'!T16</f>
        <v>815</v>
      </c>
      <c r="U7" s="12">
        <f>'Distributor Secondary'!U11+'Distributor Secondary'!U13+'Distributor Secondary'!U14+'Distributor Secondary'!U16</f>
        <v>1087</v>
      </c>
      <c r="V7" s="12">
        <f>'Distributor Secondary'!V11+'Distributor Secondary'!V13+'Distributor Secondary'!V14+'Distributor Secondary'!V16</f>
        <v>815</v>
      </c>
      <c r="W7" s="12">
        <f>'Distributor Secondary'!W11+'Distributor Secondary'!W13+'Distributor Secondary'!W14+'Distributor Secondary'!W16</f>
        <v>408</v>
      </c>
      <c r="X7" s="12">
        <f>'Distributor Secondary'!X11+'Distributor Secondary'!X13+'Distributor Secondary'!X14+'Distributor Secondary'!X16</f>
        <v>33</v>
      </c>
      <c r="Y7" s="12">
        <f>'Distributor Secondary'!Y11+'Distributor Secondary'!Y13+'Distributor Secondary'!Y14+'Distributor Secondary'!Y16</f>
        <v>103</v>
      </c>
      <c r="Z7" s="12">
        <f>'Distributor Secondary'!Z11+'Distributor Secondary'!Z13+'Distributor Secondary'!Z14+'Distributor Secondary'!Z16</f>
        <v>96</v>
      </c>
      <c r="AA7" s="12">
        <f>'Distributor Secondary'!AA11+'Distributor Secondary'!AA13+'Distributor Secondary'!AA14+'Distributor Secondary'!AA16</f>
        <v>408</v>
      </c>
      <c r="AB7" s="12">
        <f>'Distributor Secondary'!AB11+'Distributor Secondary'!AB13+'Distributor Secondary'!AB14+'Distributor Secondary'!AB16</f>
        <v>77</v>
      </c>
      <c r="AC7" s="12">
        <f>'Distributor Secondary'!AC11+'Distributor Secondary'!AC13+'Distributor Secondary'!AC14+'Distributor Secondary'!AC16</f>
        <v>408</v>
      </c>
      <c r="AD7" s="12">
        <f>'Distributor Secondary'!AD11+'Distributor Secondary'!AD13+'Distributor Secondary'!AD14+'Distributor Secondary'!AD16</f>
        <v>190</v>
      </c>
      <c r="AE7" s="12">
        <f>'Distributor Secondary'!AE11+'Distributor Secondary'!AE13+'Distributor Secondary'!AE14+'Distributor Secondary'!AE16</f>
        <v>272</v>
      </c>
      <c r="AF7" s="12">
        <f>'Distributor Secondary'!AF11+'Distributor Secondary'!AF13+'Distributor Secondary'!AF14+'Distributor Secondary'!AF16</f>
        <v>298</v>
      </c>
      <c r="AG7" s="12">
        <f>'Distributor Secondary'!AG11+'Distributor Secondary'!AG13+'Distributor Secondary'!AG14+'Distributor Secondary'!AG16</f>
        <v>545</v>
      </c>
      <c r="AH7" s="12">
        <f>'Distributor Secondary'!AH11+'Distributor Secondary'!AH13+'Distributor Secondary'!AH14+'Distributor Secondary'!AH16</f>
        <v>272</v>
      </c>
      <c r="AI7" s="12">
        <f>'Distributor Secondary'!AI11+'Distributor Secondary'!AI13+'Distributor Secondary'!AI14+'Distributor Secondary'!AI16</f>
        <v>381</v>
      </c>
      <c r="AJ7" s="12">
        <f>'Distributor Secondary'!AJ11+'Distributor Secondary'!AJ13+'Distributor Secondary'!AJ14+'Distributor Secondary'!AJ16</f>
        <v>245</v>
      </c>
    </row>
    <row r="8" spans="1:36">
      <c r="A8" s="13" t="s">
        <v>69</v>
      </c>
      <c r="B8" s="11" t="s">
        <v>40</v>
      </c>
      <c r="C8" s="12">
        <f>SUMPRODUCT($E$2:$AJ$2,E8:AJ8)</f>
        <v>28039577</v>
      </c>
      <c r="D8" s="12">
        <f>SUM(E8:AJ8)</f>
        <v>17296</v>
      </c>
      <c r="E8" s="12">
        <f>'Distributor Secondary'!E12+'Distributor Secondary'!E18</f>
        <v>1424</v>
      </c>
      <c r="F8" s="12">
        <f>'Distributor Secondary'!F12+'Distributor Secondary'!F18</f>
        <v>1335</v>
      </c>
      <c r="G8" s="12">
        <f>'Distributor Secondary'!G12+'Distributor Secondary'!G18</f>
        <v>1335</v>
      </c>
      <c r="H8" s="12">
        <f>'Distributor Secondary'!H12+'Distributor Secondary'!H18</f>
        <v>356</v>
      </c>
      <c r="I8" s="12">
        <f>'Distributor Secondary'!I12+'Distributor Secondary'!I18</f>
        <v>712</v>
      </c>
      <c r="J8" s="12">
        <f>'Distributor Secondary'!J12+'Distributor Secondary'!J18</f>
        <v>624</v>
      </c>
      <c r="K8" s="12">
        <f>'Distributor Secondary'!K12+'Distributor Secondary'!K18</f>
        <v>1246</v>
      </c>
      <c r="L8" s="12">
        <f>'Distributor Secondary'!L12+'Distributor Secondary'!L18</f>
        <v>1246</v>
      </c>
      <c r="M8" s="12">
        <f>'Distributor Secondary'!M12+'Distributor Secondary'!M18</f>
        <v>890</v>
      </c>
      <c r="N8" s="12">
        <f>'Distributor Secondary'!N12+'Distributor Secondary'!N18</f>
        <v>712</v>
      </c>
      <c r="O8" s="12">
        <f>'Distributor Secondary'!O12+'Distributor Secondary'!O18</f>
        <v>356</v>
      </c>
      <c r="P8" s="12">
        <f>'Distributor Secondary'!P12+'Distributor Secondary'!P18</f>
        <v>1068</v>
      </c>
      <c r="Q8" s="12">
        <f>'Distributor Secondary'!Q12+'Distributor Secondary'!Q18</f>
        <v>534</v>
      </c>
      <c r="R8" s="12">
        <f>'Distributor Secondary'!R12+'Distributor Secondary'!R18</f>
        <v>712</v>
      </c>
      <c r="S8" s="12">
        <f>'Distributor Secondary'!S12+'Distributor Secondary'!S18</f>
        <v>534</v>
      </c>
      <c r="T8" s="12">
        <f>'Distributor Secondary'!T12+'Distributor Secondary'!T18</f>
        <v>534</v>
      </c>
      <c r="U8" s="12">
        <f>'Distributor Secondary'!U12+'Distributor Secondary'!U18</f>
        <v>712</v>
      </c>
      <c r="V8" s="12">
        <f>'Distributor Secondary'!V12+'Distributor Secondary'!V18</f>
        <v>534</v>
      </c>
      <c r="W8" s="12">
        <f>'Distributor Secondary'!W12+'Distributor Secondary'!W18</f>
        <v>267</v>
      </c>
      <c r="X8" s="12">
        <f>'Distributor Secondary'!X12+'Distributor Secondary'!X18</f>
        <v>21</v>
      </c>
      <c r="Y8" s="12">
        <f>'Distributor Secondary'!Y12+'Distributor Secondary'!Y18</f>
        <v>67</v>
      </c>
      <c r="Z8" s="12">
        <f>'Distributor Secondary'!Z12+'Distributor Secondary'!Z18</f>
        <v>63</v>
      </c>
      <c r="AA8" s="12">
        <f>'Distributor Secondary'!AA12+'Distributor Secondary'!AA18</f>
        <v>267</v>
      </c>
      <c r="AB8" s="12">
        <f>'Distributor Secondary'!AB12+'Distributor Secondary'!AB18</f>
        <v>50</v>
      </c>
      <c r="AC8" s="12">
        <f>'Distributor Secondary'!AC12+'Distributor Secondary'!AC18</f>
        <v>267</v>
      </c>
      <c r="AD8" s="12">
        <f>'Distributor Secondary'!AD12+'Distributor Secondary'!AD18</f>
        <v>124</v>
      </c>
      <c r="AE8" s="12">
        <f>'Distributor Secondary'!AE12+'Distributor Secondary'!AE18</f>
        <v>178</v>
      </c>
      <c r="AF8" s="12">
        <f>'Distributor Secondary'!AF12+'Distributor Secondary'!AF18</f>
        <v>196</v>
      </c>
      <c r="AG8" s="12">
        <f>'Distributor Secondary'!AG12+'Distributor Secondary'!AG18</f>
        <v>356</v>
      </c>
      <c r="AH8" s="12">
        <f>'Distributor Secondary'!AH12+'Distributor Secondary'!AH18</f>
        <v>178</v>
      </c>
      <c r="AI8" s="12">
        <f>'Distributor Secondary'!AI12+'Distributor Secondary'!AI18</f>
        <v>250</v>
      </c>
      <c r="AJ8" s="12">
        <f>'Distributor Secondary'!AJ12+'Distributor Secondary'!AJ18</f>
        <v>148</v>
      </c>
    </row>
    <row r="9" spans="1:36">
      <c r="A9" s="13" t="s">
        <v>166</v>
      </c>
      <c r="B9" s="11" t="s">
        <v>40</v>
      </c>
      <c r="C9" s="12">
        <f>SUMPRODUCT($E$2:$AJ$2,E9:AJ9)</f>
        <v>48200852</v>
      </c>
      <c r="D9" s="12">
        <f>SUM(E9:AJ9)</f>
        <v>29604</v>
      </c>
      <c r="E9" s="12">
        <f>'Distributor Secondary'!E19+'Distributor Secondary'!E20+'Distributor Secondary'!E21</f>
        <v>2434</v>
      </c>
      <c r="F9" s="12">
        <f>'Distributor Secondary'!F19+'Distributor Secondary'!F20+'Distributor Secondary'!F21</f>
        <v>2283</v>
      </c>
      <c r="G9" s="12">
        <f>'Distributor Secondary'!G19+'Distributor Secondary'!G20+'Distributor Secondary'!G21</f>
        <v>2283</v>
      </c>
      <c r="H9" s="12">
        <f>'Distributor Secondary'!H19+'Distributor Secondary'!H20+'Distributor Secondary'!H21</f>
        <v>608</v>
      </c>
      <c r="I9" s="12">
        <f>'Distributor Secondary'!I19+'Distributor Secondary'!I20+'Distributor Secondary'!I21</f>
        <v>1218</v>
      </c>
      <c r="J9" s="12">
        <f>'Distributor Secondary'!J19+'Distributor Secondary'!J20+'Distributor Secondary'!J21</f>
        <v>1065</v>
      </c>
      <c r="K9" s="12">
        <f>'Distributor Secondary'!K19+'Distributor Secondary'!K20+'Distributor Secondary'!K21</f>
        <v>2131</v>
      </c>
      <c r="L9" s="12">
        <f>'Distributor Secondary'!L19+'Distributor Secondary'!L20+'Distributor Secondary'!L21</f>
        <v>2131</v>
      </c>
      <c r="M9" s="12">
        <f>'Distributor Secondary'!M19+'Distributor Secondary'!M20+'Distributor Secondary'!M21</f>
        <v>1522</v>
      </c>
      <c r="N9" s="12">
        <f>'Distributor Secondary'!N19+'Distributor Secondary'!N20+'Distributor Secondary'!N21</f>
        <v>1218</v>
      </c>
      <c r="O9" s="12">
        <f>'Distributor Secondary'!O19+'Distributor Secondary'!O20+'Distributor Secondary'!O21</f>
        <v>608</v>
      </c>
      <c r="P9" s="12">
        <f>'Distributor Secondary'!P19+'Distributor Secondary'!P20+'Distributor Secondary'!P21</f>
        <v>1827</v>
      </c>
      <c r="Q9" s="12">
        <f>'Distributor Secondary'!Q19+'Distributor Secondary'!Q20+'Distributor Secondary'!Q21</f>
        <v>914</v>
      </c>
      <c r="R9" s="12">
        <f>'Distributor Secondary'!R19+'Distributor Secondary'!R20+'Distributor Secondary'!R21</f>
        <v>1218</v>
      </c>
      <c r="S9" s="12">
        <f>'Distributor Secondary'!S19+'Distributor Secondary'!S20+'Distributor Secondary'!S21</f>
        <v>914</v>
      </c>
      <c r="T9" s="12">
        <f>'Distributor Secondary'!T19+'Distributor Secondary'!T20+'Distributor Secondary'!T21</f>
        <v>914</v>
      </c>
      <c r="U9" s="12">
        <f>'Distributor Secondary'!U19+'Distributor Secondary'!U20+'Distributor Secondary'!U21</f>
        <v>1218</v>
      </c>
      <c r="V9" s="12">
        <f>'Distributor Secondary'!V19+'Distributor Secondary'!V20+'Distributor Secondary'!V21</f>
        <v>914</v>
      </c>
      <c r="W9" s="12">
        <f>'Distributor Secondary'!W19+'Distributor Secondary'!W20+'Distributor Secondary'!W21</f>
        <v>456</v>
      </c>
      <c r="X9" s="12">
        <f>'Distributor Secondary'!X19+'Distributor Secondary'!X20+'Distributor Secondary'!X21</f>
        <v>38</v>
      </c>
      <c r="Y9" s="12">
        <f>'Distributor Secondary'!Y19+'Distributor Secondary'!Y20+'Distributor Secondary'!Y21</f>
        <v>116</v>
      </c>
      <c r="Z9" s="12">
        <f>'Distributor Secondary'!Z19+'Distributor Secondary'!Z20+'Distributor Secondary'!Z21</f>
        <v>104</v>
      </c>
      <c r="AA9" s="12">
        <f>'Distributor Secondary'!AA19+'Distributor Secondary'!AA20+'Distributor Secondary'!AA21</f>
        <v>456</v>
      </c>
      <c r="AB9" s="12">
        <f>'Distributor Secondary'!AB19+'Distributor Secondary'!AB20+'Distributor Secondary'!AB21</f>
        <v>84</v>
      </c>
      <c r="AC9" s="12">
        <f>'Distributor Secondary'!AC19+'Distributor Secondary'!AC20+'Distributor Secondary'!AC21</f>
        <v>456</v>
      </c>
      <c r="AD9" s="12">
        <f>'Distributor Secondary'!AD19+'Distributor Secondary'!AD20+'Distributor Secondary'!AD21</f>
        <v>214</v>
      </c>
      <c r="AE9" s="12">
        <f>'Distributor Secondary'!AE19+'Distributor Secondary'!AE20+'Distributor Secondary'!AE21</f>
        <v>304</v>
      </c>
      <c r="AF9" s="12">
        <f>'Distributor Secondary'!AF19+'Distributor Secondary'!AF20+'Distributor Secondary'!AF21</f>
        <v>334</v>
      </c>
      <c r="AG9" s="12">
        <f>'Distributor Secondary'!AG19+'Distributor Secondary'!AG20+'Distributor Secondary'!AG21</f>
        <v>608</v>
      </c>
      <c r="AH9" s="12">
        <f>'Distributor Secondary'!AH19+'Distributor Secondary'!AH20+'Distributor Secondary'!AH21</f>
        <v>304</v>
      </c>
      <c r="AI9" s="12">
        <f>'Distributor Secondary'!AI19+'Distributor Secondary'!AI20+'Distributor Secondary'!AI21</f>
        <v>428</v>
      </c>
      <c r="AJ9" s="12">
        <f>'Distributor Secondary'!AJ19+'Distributor Secondary'!AJ20+'Distributor Secondary'!AJ21</f>
        <v>282</v>
      </c>
    </row>
    <row r="10" spans="1:36">
      <c r="A10" s="143" t="s">
        <v>58</v>
      </c>
      <c r="B10" s="143"/>
      <c r="C10" s="14">
        <f>SUMPRODUCT($E$2:$AJ$2,E10:AJ10)</f>
        <v>229300885</v>
      </c>
      <c r="D10" s="14">
        <f t="shared" ref="D10:AJ10" si="0">SUM(D4:D9)</f>
        <v>140984</v>
      </c>
      <c r="E10" s="14">
        <f t="shared" si="0"/>
        <v>11600</v>
      </c>
      <c r="F10" s="14">
        <f t="shared" si="0"/>
        <v>10875</v>
      </c>
      <c r="G10" s="14">
        <f t="shared" si="0"/>
        <v>10875</v>
      </c>
      <c r="H10" s="14">
        <f t="shared" si="0"/>
        <v>2900</v>
      </c>
      <c r="I10" s="14">
        <f t="shared" si="0"/>
        <v>5800</v>
      </c>
      <c r="J10" s="14">
        <f t="shared" si="0"/>
        <v>5075</v>
      </c>
      <c r="K10" s="14">
        <f t="shared" si="0"/>
        <v>10150</v>
      </c>
      <c r="L10" s="14">
        <f t="shared" si="0"/>
        <v>10150</v>
      </c>
      <c r="M10" s="14">
        <f t="shared" si="0"/>
        <v>7250</v>
      </c>
      <c r="N10" s="14">
        <f t="shared" si="0"/>
        <v>5800</v>
      </c>
      <c r="O10" s="14">
        <f t="shared" si="0"/>
        <v>2900</v>
      </c>
      <c r="P10" s="14">
        <f t="shared" si="0"/>
        <v>8700</v>
      </c>
      <c r="Q10" s="14">
        <f t="shared" si="0"/>
        <v>4350</v>
      </c>
      <c r="R10" s="14">
        <f t="shared" si="0"/>
        <v>5800</v>
      </c>
      <c r="S10" s="14">
        <f t="shared" si="0"/>
        <v>4350</v>
      </c>
      <c r="T10" s="14">
        <f t="shared" si="0"/>
        <v>4350</v>
      </c>
      <c r="U10" s="14">
        <f t="shared" si="0"/>
        <v>5800</v>
      </c>
      <c r="V10" s="14">
        <f t="shared" si="0"/>
        <v>4350</v>
      </c>
      <c r="W10" s="14">
        <f t="shared" si="0"/>
        <v>2175</v>
      </c>
      <c r="X10" s="14">
        <f t="shared" si="0"/>
        <v>174</v>
      </c>
      <c r="Y10" s="14">
        <f t="shared" si="0"/>
        <v>551</v>
      </c>
      <c r="Z10" s="14">
        <f t="shared" si="0"/>
        <v>508</v>
      </c>
      <c r="AA10" s="14">
        <f t="shared" si="0"/>
        <v>2175</v>
      </c>
      <c r="AB10" s="14">
        <f t="shared" si="0"/>
        <v>406</v>
      </c>
      <c r="AC10" s="14">
        <f t="shared" si="0"/>
        <v>2175</v>
      </c>
      <c r="AD10" s="14">
        <f t="shared" si="0"/>
        <v>1015</v>
      </c>
      <c r="AE10" s="14">
        <f t="shared" si="0"/>
        <v>1450</v>
      </c>
      <c r="AF10" s="14">
        <f t="shared" si="0"/>
        <v>1595</v>
      </c>
      <c r="AG10" s="14">
        <f t="shared" si="0"/>
        <v>2900</v>
      </c>
      <c r="AH10" s="14">
        <f t="shared" si="0"/>
        <v>1450</v>
      </c>
      <c r="AI10" s="14">
        <f t="shared" si="0"/>
        <v>2030</v>
      </c>
      <c r="AJ10" s="14">
        <f t="shared" si="0"/>
        <v>1305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1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2"/>
  <cols>
    <col min="1" max="1" width="23" style="77" bestFit="1" customWidth="1"/>
    <col min="2" max="2" width="9.5" style="77" bestFit="1" customWidth="1"/>
    <col min="3" max="3" width="7.375" style="77" bestFit="1" customWidth="1"/>
    <col min="4" max="4" width="9.125" style="77" bestFit="1" customWidth="1"/>
    <col min="5" max="5" width="21.5" style="77" bestFit="1" customWidth="1"/>
    <col min="6" max="6" width="11.25" style="77" bestFit="1" customWidth="1"/>
    <col min="7" max="7" width="10.625" style="77" bestFit="1" customWidth="1"/>
    <col min="8" max="8" width="7.875" style="77" bestFit="1" customWidth="1"/>
    <col min="9" max="16" width="7.125" style="77" bestFit="1" customWidth="1"/>
    <col min="17" max="17" width="7.875" style="77" bestFit="1" customWidth="1"/>
    <col min="18" max="23" width="7.125" style="77" bestFit="1" customWidth="1"/>
    <col min="24" max="24" width="7.875" style="77" bestFit="1" customWidth="1"/>
    <col min="25" max="25" width="8.5" style="77" bestFit="1" customWidth="1"/>
    <col min="26" max="29" width="7.875" style="77" bestFit="1" customWidth="1"/>
    <col min="30" max="30" width="8.5" style="77" bestFit="1" customWidth="1"/>
    <col min="31" max="33" width="7.875" style="77" bestFit="1" customWidth="1"/>
    <col min="34" max="38" width="8.375" style="77" bestFit="1" customWidth="1"/>
    <col min="39" max="39" width="6" style="77" bestFit="1" customWidth="1"/>
    <col min="40" max="93" width="9" style="76"/>
    <col min="94" max="16384" width="9" style="77"/>
  </cols>
  <sheetData>
    <row r="1" spans="1:93" ht="12.75">
      <c r="A1" s="145" t="s">
        <v>59</v>
      </c>
      <c r="B1" s="145" t="s">
        <v>60</v>
      </c>
      <c r="C1" s="145" t="s">
        <v>61</v>
      </c>
      <c r="D1" s="145" t="s">
        <v>62</v>
      </c>
      <c r="E1" s="147" t="s">
        <v>63</v>
      </c>
      <c r="F1" s="144" t="s">
        <v>3</v>
      </c>
      <c r="G1" s="144" t="s">
        <v>64</v>
      </c>
      <c r="H1" s="6">
        <v>780</v>
      </c>
      <c r="I1" s="6">
        <v>760</v>
      </c>
      <c r="J1" s="6">
        <v>740</v>
      </c>
      <c r="K1" s="6">
        <v>915</v>
      </c>
      <c r="L1" s="6">
        <v>820</v>
      </c>
      <c r="M1" s="6">
        <v>920</v>
      </c>
      <c r="N1" s="6">
        <v>930</v>
      </c>
      <c r="O1" s="6">
        <v>940</v>
      </c>
      <c r="P1" s="6">
        <v>1020</v>
      </c>
      <c r="Q1" s="6">
        <v>1190</v>
      </c>
      <c r="R1" s="6">
        <v>1010</v>
      </c>
      <c r="S1" s="6">
        <v>970</v>
      </c>
      <c r="T1" s="6">
        <v>960</v>
      </c>
      <c r="U1" s="6">
        <v>1076</v>
      </c>
      <c r="V1" s="6">
        <v>1100</v>
      </c>
      <c r="W1" s="6">
        <v>1070</v>
      </c>
      <c r="X1" s="6">
        <v>1160</v>
      </c>
      <c r="Y1" s="6">
        <v>1220</v>
      </c>
      <c r="Z1" s="6">
        <v>3710</v>
      </c>
      <c r="AA1" s="6">
        <v>3610</v>
      </c>
      <c r="AB1" s="6">
        <v>5010</v>
      </c>
      <c r="AC1" s="6">
        <v>3890</v>
      </c>
      <c r="AD1" s="6">
        <v>4050</v>
      </c>
      <c r="AE1" s="6">
        <v>5750</v>
      </c>
      <c r="AF1" s="6">
        <v>4135</v>
      </c>
      <c r="AG1" s="6">
        <v>4990</v>
      </c>
      <c r="AH1" s="6">
        <v>5940</v>
      </c>
      <c r="AI1" s="6">
        <v>6470</v>
      </c>
      <c r="AJ1" s="6">
        <v>6580</v>
      </c>
      <c r="AK1" s="6">
        <v>7350</v>
      </c>
      <c r="AL1" s="6">
        <v>7823</v>
      </c>
      <c r="AM1" s="6">
        <v>9300</v>
      </c>
    </row>
    <row r="2" spans="1:93" ht="12.75">
      <c r="A2" s="146"/>
      <c r="B2" s="146"/>
      <c r="C2" s="146"/>
      <c r="D2" s="146"/>
      <c r="E2" s="147"/>
      <c r="F2" s="144"/>
      <c r="G2" s="144"/>
      <c r="H2" s="9" t="s">
        <v>5</v>
      </c>
      <c r="I2" s="9" t="s">
        <v>6</v>
      </c>
      <c r="J2" s="9" t="s">
        <v>7</v>
      </c>
      <c r="K2" s="9" t="s">
        <v>9</v>
      </c>
      <c r="L2" s="9" t="s">
        <v>10</v>
      </c>
      <c r="M2" s="9" t="s">
        <v>11</v>
      </c>
      <c r="N2" s="9" t="s">
        <v>13</v>
      </c>
      <c r="O2" s="9" t="s">
        <v>14</v>
      </c>
      <c r="P2" s="9" t="s">
        <v>15</v>
      </c>
      <c r="Q2" s="9" t="s">
        <v>259</v>
      </c>
      <c r="R2" s="9" t="s">
        <v>16</v>
      </c>
      <c r="S2" s="9" t="s">
        <v>17</v>
      </c>
      <c r="T2" s="9" t="s">
        <v>260</v>
      </c>
      <c r="U2" s="9" t="s">
        <v>261</v>
      </c>
      <c r="V2" s="9" t="s">
        <v>262</v>
      </c>
      <c r="W2" s="9" t="s">
        <v>18</v>
      </c>
      <c r="X2" s="9" t="s">
        <v>19</v>
      </c>
      <c r="Y2" s="9" t="s">
        <v>65</v>
      </c>
      <c r="Z2" s="9" t="s">
        <v>263</v>
      </c>
      <c r="AA2" s="9" t="s">
        <v>264</v>
      </c>
      <c r="AB2" s="9" t="s">
        <v>265</v>
      </c>
      <c r="AC2" s="9" t="s">
        <v>66</v>
      </c>
      <c r="AD2" s="9" t="s">
        <v>22</v>
      </c>
      <c r="AE2" s="9" t="s">
        <v>27</v>
      </c>
      <c r="AF2" s="9" t="s">
        <v>266</v>
      </c>
      <c r="AG2" s="9" t="s">
        <v>25</v>
      </c>
      <c r="AH2" s="9" t="s">
        <v>28</v>
      </c>
      <c r="AI2" s="9" t="s">
        <v>30</v>
      </c>
      <c r="AJ2" s="9" t="s">
        <v>267</v>
      </c>
      <c r="AK2" s="9" t="s">
        <v>31</v>
      </c>
      <c r="AL2" s="9" t="s">
        <v>268</v>
      </c>
      <c r="AM2" s="9" t="s">
        <v>35</v>
      </c>
    </row>
    <row r="3" spans="1:93">
      <c r="A3" s="78" t="s">
        <v>39</v>
      </c>
      <c r="B3" s="79" t="s">
        <v>200</v>
      </c>
      <c r="C3" s="78" t="s">
        <v>201</v>
      </c>
      <c r="D3" s="78" t="s">
        <v>224</v>
      </c>
      <c r="E3" s="80" t="s">
        <v>225</v>
      </c>
      <c r="F3" s="81">
        <f>SUMPRODUCT(H3:AM3,$H$1:$AM$1)</f>
        <v>2617040.6410986432</v>
      </c>
      <c r="G3" s="82">
        <f>SUM(H3:AM3)</f>
        <v>1616.2677240910734</v>
      </c>
      <c r="H3" s="83">
        <f>'Distributor Secondary'!E4*'DSR con %'!H3</f>
        <v>133.42056074766356</v>
      </c>
      <c r="I3" s="83">
        <f>'Distributor Secondary'!F4*'DSR con %'!I3</f>
        <v>125.36434108527132</v>
      </c>
      <c r="J3" s="83">
        <f>'Distributor Secondary'!G4*'DSR con %'!J3</f>
        <v>125.36434108527132</v>
      </c>
      <c r="K3" s="83">
        <f>'Distributor Secondary'!H4*'DSR con %'!K3</f>
        <v>31.923076923076923</v>
      </c>
      <c r="L3" s="83">
        <f>'Distributor Secondary'!I4*'DSR con %'!L3</f>
        <v>66.914728682170548</v>
      </c>
      <c r="M3" s="83">
        <f>'Distributor Secondary'!J4*'DSR con %'!M3</f>
        <v>57.325581395348834</v>
      </c>
      <c r="N3" s="83">
        <f>'Distributor Secondary'!K4*'DSR con %'!N3</f>
        <v>116.94392523364486</v>
      </c>
      <c r="O3" s="83">
        <f>'Distributor Secondary'!L4*'DSR con %'!O3</f>
        <v>117.30232558139535</v>
      </c>
      <c r="P3" s="83">
        <f>'Distributor Secondary'!M4*'DSR con %'!P3</f>
        <v>81.714285714285708</v>
      </c>
      <c r="Q3" s="83">
        <f>'Distributor Secondary'!N4*'DSR con %'!Q3</f>
        <v>66.593023255813947</v>
      </c>
      <c r="R3" s="83">
        <f>'Distributor Secondary'!O4*'DSR con %'!R3</f>
        <v>33.553191489361701</v>
      </c>
      <c r="S3" s="83">
        <f>'Distributor Secondary'!P4*'DSR con %'!S3</f>
        <v>99.889534883720927</v>
      </c>
      <c r="T3" s="83">
        <f>'Distributor Secondary'!Q4*'DSR con %'!T3</f>
        <v>50</v>
      </c>
      <c r="U3" s="83">
        <f>'Distributor Secondary'!R4*'DSR con %'!U3</f>
        <v>66.710280373831779</v>
      </c>
      <c r="V3" s="83">
        <f>'Distributor Secondary'!S4*'DSR con %'!V3</f>
        <v>49.418604651162788</v>
      </c>
      <c r="W3" s="83">
        <f>'Distributor Secondary'!T4*'DSR con %'!W3</f>
        <v>50</v>
      </c>
      <c r="X3" s="83">
        <f>'Distributor Secondary'!U4*'DSR con %'!X3</f>
        <v>66.092592592592595</v>
      </c>
      <c r="Y3" s="83">
        <f>'Distributor Secondary'!V4*'DSR con %'!Y3</f>
        <v>51.470588235294116</v>
      </c>
      <c r="Z3" s="83">
        <f>'Distributor Secondary'!W4*'DSR con %'!Z3</f>
        <v>24.511627906976742</v>
      </c>
      <c r="AA3" s="83">
        <f>'Distributor Secondary'!X4*'DSR con %'!AA3</f>
        <v>2.0588235294117645</v>
      </c>
      <c r="AB3" s="83">
        <f>'Distributor Secondary'!Y4*'DSR con %'!AB3</f>
        <v>6.5641025641025639</v>
      </c>
      <c r="AC3" s="83">
        <f>'Distributor Secondary'!Z4*'DSR con %'!AC3</f>
        <v>5.9302325581395348</v>
      </c>
      <c r="AD3" s="83">
        <f>'Distributor Secondary'!AA4*'DSR con %'!AD3</f>
        <v>24.511627906976742</v>
      </c>
      <c r="AE3" s="83">
        <f>'Distributor Secondary'!AB4*'DSR con %'!AE3</f>
        <v>4.875</v>
      </c>
      <c r="AF3" s="83">
        <f>'Distributor Secondary'!AC4*'DSR con %'!AF3</f>
        <v>24.511627906976742</v>
      </c>
      <c r="AG3" s="83">
        <f>'Distributor Secondary'!AD4*'DSR con %'!AG3</f>
        <v>11.633720930232558</v>
      </c>
      <c r="AH3" s="83">
        <f>'Distributor Secondary'!AE4*'DSR con %'!AH3</f>
        <v>16.848837209302324</v>
      </c>
      <c r="AI3" s="83">
        <f>'Distributor Secondary'!AF4*'DSR con %'!AI3</f>
        <v>18.186046511627907</v>
      </c>
      <c r="AJ3" s="83">
        <f>'Distributor Secondary'!AG4*'DSR con %'!AJ3</f>
        <v>32.813953488372093</v>
      </c>
      <c r="AK3" s="83">
        <f>'Distributor Secondary'!AH4*'DSR con %'!AK3</f>
        <v>16.8</v>
      </c>
      <c r="AL3" s="83">
        <f>'Distributor Secondary'!AI4*'DSR con %'!AL3</f>
        <v>22.930232558139533</v>
      </c>
      <c r="AM3" s="83">
        <f>'Distributor Secondary'!AJ4*'DSR con %'!AM3</f>
        <v>14.090909090909092</v>
      </c>
    </row>
    <row r="4" spans="1:93">
      <c r="A4" s="78" t="s">
        <v>39</v>
      </c>
      <c r="B4" s="79" t="s">
        <v>200</v>
      </c>
      <c r="C4" s="78" t="s">
        <v>201</v>
      </c>
      <c r="D4" s="78" t="s">
        <v>226</v>
      </c>
      <c r="E4" s="80" t="s">
        <v>227</v>
      </c>
      <c r="F4" s="81">
        <f>SUMPRODUCT(H4:AM4,$H$1:$AM$1)</f>
        <v>3936974.3589013559</v>
      </c>
      <c r="G4" s="82">
        <f>SUM(H4:AM4)</f>
        <v>2420.7322759089266</v>
      </c>
      <c r="H4" s="83">
        <f>'Distributor Secondary'!E4*'DSR con %'!H4</f>
        <v>198.57943925233644</v>
      </c>
      <c r="I4" s="83">
        <f>'Distributor Secondary'!F4*'DSR con %'!I4</f>
        <v>185.63565891472868</v>
      </c>
      <c r="J4" s="83">
        <f>'Distributor Secondary'!G4*'DSR con %'!J4</f>
        <v>185.63565891472868</v>
      </c>
      <c r="K4" s="83">
        <f>'Distributor Secondary'!H4*'DSR con %'!K4</f>
        <v>51.07692307692308</v>
      </c>
      <c r="L4" s="83">
        <f>'Distributor Secondary'!I4*'DSR con %'!L4</f>
        <v>99.085271317829452</v>
      </c>
      <c r="M4" s="83">
        <f>'Distributor Secondary'!J4*'DSR con %'!M4</f>
        <v>87.674418604651152</v>
      </c>
      <c r="N4" s="83">
        <f>'Distributor Secondary'!K4*'DSR con %'!N4</f>
        <v>174.05607476635512</v>
      </c>
      <c r="O4" s="83">
        <f>'Distributor Secondary'!L4*'DSR con %'!O4</f>
        <v>173.69767441860463</v>
      </c>
      <c r="P4" s="83">
        <f>'Distributor Secondary'!M4*'DSR con %'!P4</f>
        <v>126.28571428571428</v>
      </c>
      <c r="Q4" s="83">
        <f>'Distributor Secondary'!N4*'DSR con %'!Q4</f>
        <v>99.406976744186039</v>
      </c>
      <c r="R4" s="83">
        <f>'Distributor Secondary'!O4*'DSR con %'!R4</f>
        <v>49.446808510638299</v>
      </c>
      <c r="S4" s="83">
        <f>'Distributor Secondary'!P4*'DSR con %'!S4</f>
        <v>149.11046511627904</v>
      </c>
      <c r="T4" s="83">
        <f>'Distributor Secondary'!Q4*'DSR con %'!T4</f>
        <v>75</v>
      </c>
      <c r="U4" s="83">
        <f>'Distributor Secondary'!R4*'DSR con %'!U4</f>
        <v>99.289719626168221</v>
      </c>
      <c r="V4" s="83">
        <f>'Distributor Secondary'!S4*'DSR con %'!V4</f>
        <v>75.581395348837205</v>
      </c>
      <c r="W4" s="83">
        <f>'Distributor Secondary'!T4*'DSR con %'!W4</f>
        <v>75</v>
      </c>
      <c r="X4" s="83">
        <f>'Distributor Secondary'!U4*'DSR con %'!X4</f>
        <v>99.907407407407405</v>
      </c>
      <c r="Y4" s="83">
        <f>'Distributor Secondary'!V4*'DSR con %'!Y4</f>
        <v>73.529411764705884</v>
      </c>
      <c r="Z4" s="83">
        <f>'Distributor Secondary'!W4*'DSR con %'!Z4</f>
        <v>37.488372093023251</v>
      </c>
      <c r="AA4" s="83">
        <f>'Distributor Secondary'!X4*'DSR con %'!AA4</f>
        <v>2.9411764705882355</v>
      </c>
      <c r="AB4" s="83">
        <f>'Distributor Secondary'!Y4*'DSR con %'!AB4</f>
        <v>9.4358974358974361</v>
      </c>
      <c r="AC4" s="83">
        <f>'Distributor Secondary'!Z4*'DSR con %'!AC4</f>
        <v>9.0697674418604652</v>
      </c>
      <c r="AD4" s="83">
        <f>'Distributor Secondary'!AA4*'DSR con %'!AD4</f>
        <v>37.488372093023251</v>
      </c>
      <c r="AE4" s="83">
        <f>'Distributor Secondary'!AB4*'DSR con %'!AE4</f>
        <v>7.125</v>
      </c>
      <c r="AF4" s="83">
        <f>'Distributor Secondary'!AC4*'DSR con %'!AF4</f>
        <v>37.488372093023251</v>
      </c>
      <c r="AG4" s="83">
        <f>'Distributor Secondary'!AD4*'DSR con %'!AG4</f>
        <v>17.36627906976744</v>
      </c>
      <c r="AH4" s="83">
        <f>'Distributor Secondary'!AE4*'DSR con %'!AH4</f>
        <v>25.151162790697672</v>
      </c>
      <c r="AI4" s="83">
        <f>'Distributor Secondary'!AF4*'DSR con %'!AI4</f>
        <v>27.813953488372093</v>
      </c>
      <c r="AJ4" s="83">
        <f>'Distributor Secondary'!AG4*'DSR con %'!AJ4</f>
        <v>50.186046511627907</v>
      </c>
      <c r="AK4" s="83">
        <f>'Distributor Secondary'!AH4*'DSR con %'!AK4</f>
        <v>25.2</v>
      </c>
      <c r="AL4" s="83">
        <f>'Distributor Secondary'!AI4*'DSR con %'!AL4</f>
        <v>35.069767441860463</v>
      </c>
      <c r="AM4" s="83">
        <f>'Distributor Secondary'!AJ4*'DSR con %'!AM4</f>
        <v>20.909090909090907</v>
      </c>
    </row>
    <row r="5" spans="1:93" s="89" customFormat="1">
      <c r="A5" s="84"/>
      <c r="B5" s="85"/>
      <c r="C5" s="84"/>
      <c r="D5" s="84"/>
      <c r="E5" s="86"/>
      <c r="F5" s="87">
        <f>SUM(F3:F4)</f>
        <v>6554014.9999999991</v>
      </c>
      <c r="G5" s="88">
        <f>SUM(G3:G4)</f>
        <v>4037</v>
      </c>
      <c r="H5" s="87">
        <f>SUM(H3:H4)</f>
        <v>332</v>
      </c>
      <c r="I5" s="87">
        <f t="shared" ref="I5:AM5" si="0">SUM(I3:I4)</f>
        <v>311</v>
      </c>
      <c r="J5" s="87">
        <f t="shared" si="0"/>
        <v>311</v>
      </c>
      <c r="K5" s="87">
        <f t="shared" si="0"/>
        <v>83</v>
      </c>
      <c r="L5" s="87">
        <f t="shared" si="0"/>
        <v>166</v>
      </c>
      <c r="M5" s="87">
        <f t="shared" si="0"/>
        <v>145</v>
      </c>
      <c r="N5" s="87">
        <f t="shared" si="0"/>
        <v>291</v>
      </c>
      <c r="O5" s="87">
        <f t="shared" si="0"/>
        <v>291</v>
      </c>
      <c r="P5" s="87">
        <f t="shared" si="0"/>
        <v>208</v>
      </c>
      <c r="Q5" s="87">
        <f t="shared" si="0"/>
        <v>166</v>
      </c>
      <c r="R5" s="87">
        <f t="shared" si="0"/>
        <v>83</v>
      </c>
      <c r="S5" s="87">
        <f t="shared" si="0"/>
        <v>248.99999999999997</v>
      </c>
      <c r="T5" s="87">
        <f t="shared" si="0"/>
        <v>125</v>
      </c>
      <c r="U5" s="87">
        <f t="shared" si="0"/>
        <v>166</v>
      </c>
      <c r="V5" s="87">
        <f t="shared" si="0"/>
        <v>125</v>
      </c>
      <c r="W5" s="87">
        <f t="shared" si="0"/>
        <v>125</v>
      </c>
      <c r="X5" s="87">
        <f t="shared" si="0"/>
        <v>166</v>
      </c>
      <c r="Y5" s="87">
        <f t="shared" si="0"/>
        <v>125</v>
      </c>
      <c r="Z5" s="87">
        <f t="shared" si="0"/>
        <v>61.999999999999993</v>
      </c>
      <c r="AA5" s="87">
        <f t="shared" si="0"/>
        <v>5</v>
      </c>
      <c r="AB5" s="87">
        <f t="shared" si="0"/>
        <v>16</v>
      </c>
      <c r="AC5" s="87">
        <f t="shared" si="0"/>
        <v>15</v>
      </c>
      <c r="AD5" s="87">
        <f t="shared" si="0"/>
        <v>61.999999999999993</v>
      </c>
      <c r="AE5" s="87">
        <f t="shared" si="0"/>
        <v>12</v>
      </c>
      <c r="AF5" s="87">
        <f t="shared" si="0"/>
        <v>61.999999999999993</v>
      </c>
      <c r="AG5" s="87">
        <f t="shared" si="0"/>
        <v>29</v>
      </c>
      <c r="AH5" s="87">
        <f t="shared" si="0"/>
        <v>42</v>
      </c>
      <c r="AI5" s="87">
        <f t="shared" si="0"/>
        <v>46</v>
      </c>
      <c r="AJ5" s="87">
        <f t="shared" si="0"/>
        <v>83</v>
      </c>
      <c r="AK5" s="87">
        <f t="shared" si="0"/>
        <v>42</v>
      </c>
      <c r="AL5" s="87">
        <f t="shared" si="0"/>
        <v>58</v>
      </c>
      <c r="AM5" s="87">
        <f t="shared" si="0"/>
        <v>35</v>
      </c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</row>
    <row r="6" spans="1:93">
      <c r="A6" s="78" t="s">
        <v>41</v>
      </c>
      <c r="B6" s="79" t="s">
        <v>200</v>
      </c>
      <c r="C6" s="78" t="s">
        <v>201</v>
      </c>
      <c r="D6" s="78" t="s">
        <v>202</v>
      </c>
      <c r="E6" s="80" t="s">
        <v>203</v>
      </c>
      <c r="F6" s="81">
        <f>SUMPRODUCT(H6:AM6,$H$1:$AM$1)</f>
        <v>2866603.3518271381</v>
      </c>
      <c r="G6" s="82">
        <f>SUM(H6:AM6)</f>
        <v>1608.1743089601518</v>
      </c>
      <c r="H6" s="83">
        <f>'Distributor Secondary'!E5*'DSR con %'!H6</f>
        <v>129.07730673316709</v>
      </c>
      <c r="I6" s="83">
        <f>'Distributor Secondary'!F5*'DSR con %'!I6</f>
        <v>121.04781704781705</v>
      </c>
      <c r="J6" s="83">
        <f>'Distributor Secondary'!G5*'DSR con %'!J6</f>
        <v>121.04781704781705</v>
      </c>
      <c r="K6" s="83">
        <f>'Distributor Secondary'!H5*'DSR con %'!K6</f>
        <v>33.645833333333336</v>
      </c>
      <c r="L6" s="83">
        <f>'Distributor Secondary'!I5*'DSR con %'!L6</f>
        <v>64.565488565488565</v>
      </c>
      <c r="M6" s="83">
        <f>'Distributor Secondary'!J5*'DSR con %'!M6</f>
        <v>56.423676012461058</v>
      </c>
      <c r="N6" s="83">
        <f>'Distributor Secondary'!K5*'DSR con %'!N6</f>
        <v>112.91770573566086</v>
      </c>
      <c r="O6" s="83">
        <f>'Distributor Secondary'!L5*'DSR con %'!O6</f>
        <v>112.96465696465697</v>
      </c>
      <c r="P6" s="83">
        <f>'Distributor Secondary'!M5*'DSR con %'!P6</f>
        <v>81.186602870813388</v>
      </c>
      <c r="Q6" s="83">
        <f>'Distributor Secondary'!N5*'DSR con %'!Q6</f>
        <v>64.142241379310349</v>
      </c>
      <c r="R6" s="83">
        <f>'Distributor Secondary'!O5*'DSR con %'!R6</f>
        <v>33.034090909090914</v>
      </c>
      <c r="S6" s="83">
        <f>'Distributor Secondary'!P5*'DSR con %'!S6</f>
        <v>96.697819314641748</v>
      </c>
      <c r="T6" s="83">
        <f>'Distributor Secondary'!Q5*'DSR con %'!T6</f>
        <v>47.633928571428569</v>
      </c>
      <c r="U6" s="83">
        <f>'Distributor Secondary'!R5*'DSR con %'!U6</f>
        <v>64.538653366583546</v>
      </c>
      <c r="V6" s="83">
        <f>'Distributor Secondary'!S5*'DSR con %'!V6</f>
        <v>48.348909657320874</v>
      </c>
      <c r="W6" s="83">
        <f>'Distributor Secondary'!T5*'DSR con %'!W6</f>
        <v>48.327402135231317</v>
      </c>
      <c r="X6" s="83">
        <f>'Distributor Secondary'!U5*'DSR con %'!X6</f>
        <v>64.538653366583546</v>
      </c>
      <c r="Y6" s="83">
        <f>'Distributor Secondary'!V5*'DSR con %'!Y6</f>
        <v>50.172413793103445</v>
      </c>
      <c r="Z6" s="83">
        <f>'Distributor Secondary'!W5*'DSR con %'!Z6</f>
        <v>25.137931034482758</v>
      </c>
      <c r="AA6" s="83">
        <f>'Distributor Secondary'!X5*'DSR con %'!AA6</f>
        <v>1.9655172413793103</v>
      </c>
      <c r="AB6" s="83">
        <f>'Distributor Secondary'!Y5*'DSR con %'!AB6</f>
        <v>6.3103448275862064</v>
      </c>
      <c r="AC6" s="83">
        <f>'Distributor Secondary'!Z5*'DSR con %'!AC6</f>
        <v>1.9655172413793103</v>
      </c>
      <c r="AD6" s="83">
        <f>'Distributor Secondary'!AA5*'DSR con %'!AD6</f>
        <v>25.137931034482758</v>
      </c>
      <c r="AE6" s="83">
        <f>'Distributor Secondary'!AB5*'DSR con %'!AE6</f>
        <v>4.4813278008298756</v>
      </c>
      <c r="AF6" s="83">
        <f>'Distributor Secondary'!AC5*'DSR con %'!AF6</f>
        <v>24.3</v>
      </c>
      <c r="AG6" s="83">
        <f>'Distributor Secondary'!AD5*'DSR con %'!AG6</f>
        <v>11.264797507788161</v>
      </c>
      <c r="AH6" s="83">
        <f>'Distributor Secondary'!AE5*'DSR con %'!AH6</f>
        <v>16.149532710280372</v>
      </c>
      <c r="AI6" s="83">
        <f>'Distributor Secondary'!AF5*'DSR con %'!AI6</f>
        <v>17.74454828660436</v>
      </c>
      <c r="AJ6" s="83">
        <f>'Distributor Secondary'!AG5*'DSR con %'!AJ6</f>
        <v>32.199376947040498</v>
      </c>
      <c r="AK6" s="83">
        <f>'Distributor Secondary'!AH5*'DSR con %'!AK6</f>
        <v>17.357142857142858</v>
      </c>
      <c r="AL6" s="83">
        <f>'Distributor Secondary'!AI5*'DSR con %'!AL6</f>
        <v>44.548286604361373</v>
      </c>
      <c r="AM6" s="83">
        <f>'Distributor Secondary'!AJ5*'DSR con %'!AM6</f>
        <v>29.301038062283737</v>
      </c>
    </row>
    <row r="7" spans="1:93">
      <c r="A7" s="78" t="s">
        <v>41</v>
      </c>
      <c r="B7" s="79" t="s">
        <v>200</v>
      </c>
      <c r="C7" s="78" t="s">
        <v>201</v>
      </c>
      <c r="D7" s="78" t="s">
        <v>204</v>
      </c>
      <c r="E7" s="80" t="s">
        <v>205</v>
      </c>
      <c r="F7" s="81">
        <f>SUMPRODUCT(H7:AM7,$H$1:$AM$1)</f>
        <v>1487134.5742585764</v>
      </c>
      <c r="G7" s="82">
        <f>SUM(H7:AM7)</f>
        <v>1023.4327078939631</v>
      </c>
      <c r="H7" s="83">
        <f>'Distributor Secondary'!E5*'DSR con %'!H7</f>
        <v>129.07730673316709</v>
      </c>
      <c r="I7" s="83">
        <f>'Distributor Secondary'!F5*'DSR con %'!I7</f>
        <v>60.523908523908524</v>
      </c>
      <c r="J7" s="83">
        <f>'Distributor Secondary'!G5*'DSR con %'!J7</f>
        <v>60.523908523908524</v>
      </c>
      <c r="K7" s="83">
        <f>'Distributor Secondary'!H5*'DSR con %'!K7</f>
        <v>16.822916666666668</v>
      </c>
      <c r="L7" s="83">
        <f>'Distributor Secondary'!I5*'DSR con %'!L7</f>
        <v>60.530145530145532</v>
      </c>
      <c r="M7" s="83">
        <f>'Distributor Secondary'!J5*'DSR con %'!M7</f>
        <v>65.239875389408098</v>
      </c>
      <c r="N7" s="83">
        <f>'Distributor Secondary'!K5*'DSR con %'!N7</f>
        <v>138.32418952618454</v>
      </c>
      <c r="O7" s="83">
        <f>'Distributor Secondary'!L5*'DSR con %'!O7</f>
        <v>56.482328482328484</v>
      </c>
      <c r="P7" s="83">
        <f>'Distributor Secondary'!M5*'DSR con %'!P7</f>
        <v>38.66028708133971</v>
      </c>
      <c r="Q7" s="83">
        <f>'Distributor Secondary'!N5*'DSR con %'!Q7</f>
        <v>59.959051724137936</v>
      </c>
      <c r="R7" s="83">
        <f>'Distributor Secondary'!O5*'DSR con %'!R7</f>
        <v>16.517045454545457</v>
      </c>
      <c r="S7" s="83">
        <f>'Distributor Secondary'!P5*'DSR con %'!S7</f>
        <v>48.348909657320874</v>
      </c>
      <c r="T7" s="83">
        <f>'Distributor Secondary'!Q5*'DSR con %'!T7</f>
        <v>25.982142857142854</v>
      </c>
      <c r="U7" s="83">
        <f>'Distributor Secondary'!R5*'DSR con %'!U7</f>
        <v>32.269326683291773</v>
      </c>
      <c r="V7" s="83">
        <f>'Distributor Secondary'!S5*'DSR con %'!V7</f>
        <v>24.174454828660437</v>
      </c>
      <c r="W7" s="83">
        <f>'Distributor Secondary'!T5*'DSR con %'!W7</f>
        <v>24.163701067615659</v>
      </c>
      <c r="X7" s="83">
        <f>'Distributor Secondary'!U5*'DSR con %'!X7</f>
        <v>32.269326683291773</v>
      </c>
      <c r="Y7" s="83">
        <f>'Distributor Secondary'!V5*'DSR con %'!Y7</f>
        <v>25.086206896551722</v>
      </c>
      <c r="Z7" s="83">
        <f>'Distributor Secondary'!W5*'DSR con %'!Z7</f>
        <v>12.568965517241379</v>
      </c>
      <c r="AA7" s="83">
        <f>'Distributor Secondary'!X5*'DSR con %'!AA7</f>
        <v>0.98275862068965514</v>
      </c>
      <c r="AB7" s="83">
        <f>'Distributor Secondary'!Y5*'DSR con %'!AB7</f>
        <v>0.8413793103448276</v>
      </c>
      <c r="AC7" s="83">
        <f>'Distributor Secondary'!Z5*'DSR con %'!AC7</f>
        <v>1.9655172413793103</v>
      </c>
      <c r="AD7" s="83">
        <f>'Distributor Secondary'!AA5*'DSR con %'!AD7</f>
        <v>12.568965517241379</v>
      </c>
      <c r="AE7" s="83">
        <f>'Distributor Secondary'!AB5*'DSR con %'!AE7</f>
        <v>5.0414937759336098</v>
      </c>
      <c r="AF7" s="83">
        <f>'Distributor Secondary'!AC5*'DSR con %'!AF7</f>
        <v>9.1124999999999989</v>
      </c>
      <c r="AG7" s="83">
        <f>'Distributor Secondary'!AD5*'DSR con %'!AG7</f>
        <v>5.6323987538940807</v>
      </c>
      <c r="AH7" s="83">
        <f>'Distributor Secondary'!AE5*'DSR con %'!AH7</f>
        <v>8.074766355140186</v>
      </c>
      <c r="AI7" s="83">
        <f>'Distributor Secondary'!AF5*'DSR con %'!AI7</f>
        <v>8.8722741433021799</v>
      </c>
      <c r="AJ7" s="83">
        <f>'Distributor Secondary'!AG5*'DSR con %'!AJ7</f>
        <v>16.099688473520249</v>
      </c>
      <c r="AK7" s="83">
        <f>'Distributor Secondary'!AH5*'DSR con %'!AK7</f>
        <v>8.6785714285714288</v>
      </c>
      <c r="AL7" s="83">
        <f>'Distributor Secondary'!AI5*'DSR con %'!AL7</f>
        <v>10.965732087227414</v>
      </c>
      <c r="AM7" s="83">
        <f>'Distributor Secondary'!AJ5*'DSR con %'!AM7</f>
        <v>7.0726643598615917</v>
      </c>
    </row>
    <row r="8" spans="1:93">
      <c r="A8" s="78" t="s">
        <v>41</v>
      </c>
      <c r="B8" s="79" t="s">
        <v>200</v>
      </c>
      <c r="C8" s="78" t="s">
        <v>201</v>
      </c>
      <c r="D8" s="78" t="s">
        <v>206</v>
      </c>
      <c r="E8" s="80" t="s">
        <v>207</v>
      </c>
      <c r="F8" s="81">
        <f>SUMPRODUCT(H8:AM8,$H$1:$AM$1)</f>
        <v>1887042.8239275997</v>
      </c>
      <c r="G8" s="82">
        <f>SUM(H8:AM8)</f>
        <v>1166.3187554821216</v>
      </c>
      <c r="H8" s="83">
        <f>'Distributor Secondary'!E5*'DSR con %'!H8</f>
        <v>90.354114713216944</v>
      </c>
      <c r="I8" s="83">
        <f>'Distributor Secondary'!F5*'DSR con %'!I8</f>
        <v>85.742203742203742</v>
      </c>
      <c r="J8" s="83">
        <f>'Distributor Secondary'!G5*'DSR con %'!J8</f>
        <v>85.742203742203742</v>
      </c>
      <c r="K8" s="83">
        <f>'Distributor Secondary'!H5*'DSR con %'!K8</f>
        <v>23.552083333333336</v>
      </c>
      <c r="L8" s="83">
        <f>'Distributor Secondary'!I5*'DSR con %'!L8</f>
        <v>45.733887733887734</v>
      </c>
      <c r="M8" s="83">
        <f>'Distributor Secondary'!J5*'DSR con %'!M8</f>
        <v>38.791277258566971</v>
      </c>
      <c r="N8" s="83">
        <f>'Distributor Secondary'!K5*'DSR con %'!N8</f>
        <v>79.042394014962582</v>
      </c>
      <c r="O8" s="83">
        <f>'Distributor Secondary'!L5*'DSR con %'!O8</f>
        <v>80.016632016632016</v>
      </c>
      <c r="P8" s="83">
        <f>'Distributor Secondary'!M5*'DSR con %'!P8</f>
        <v>57.990430622009569</v>
      </c>
      <c r="Q8" s="83">
        <f>'Distributor Secondary'!N5*'DSR con %'!Q8</f>
        <v>44.620689655172413</v>
      </c>
      <c r="R8" s="83">
        <f>'Distributor Secondary'!O5*'DSR con %'!R8</f>
        <v>22.02272727272727</v>
      </c>
      <c r="S8" s="83">
        <f>'Distributor Secondary'!P5*'DSR con %'!S8</f>
        <v>92.165109034267914</v>
      </c>
      <c r="T8" s="83">
        <f>'Distributor Secondary'!Q5*'DSR con %'!T8</f>
        <v>25.982142857142854</v>
      </c>
      <c r="U8" s="83">
        <f>'Distributor Secondary'!R5*'DSR con %'!U8</f>
        <v>45.177057356608472</v>
      </c>
      <c r="V8" s="83">
        <f>'Distributor Secondary'!S5*'DSR con %'!V8</f>
        <v>33.239875389408098</v>
      </c>
      <c r="W8" s="83">
        <f>'Distributor Secondary'!T5*'DSR con %'!W8</f>
        <v>33.656583629893241</v>
      </c>
      <c r="X8" s="83">
        <f>'Distributor Secondary'!U5*'DSR con %'!X8</f>
        <v>87.127182044887775</v>
      </c>
      <c r="Y8" s="83">
        <f>'Distributor Secondary'!V5*'DSR con %'!Y8</f>
        <v>33.448275862068968</v>
      </c>
      <c r="Z8" s="83">
        <f>'Distributor Secondary'!W5*'DSR con %'!Z8</f>
        <v>16.758620689655171</v>
      </c>
      <c r="AA8" s="83">
        <f>'Distributor Secondary'!X5*'DSR con %'!AA8</f>
        <v>1.3103448275862069</v>
      </c>
      <c r="AB8" s="83">
        <f>'Distributor Secondary'!Y5*'DSR con %'!AB8</f>
        <v>3.7862068965517239</v>
      </c>
      <c r="AC8" s="83">
        <f>'Distributor Secondary'!Z5*'DSR con %'!AC8</f>
        <v>1.9655172413793103</v>
      </c>
      <c r="AD8" s="83">
        <f>'Distributor Secondary'!AA5*'DSR con %'!AD8</f>
        <v>16.758620689655171</v>
      </c>
      <c r="AE8" s="83">
        <f>'Distributor Secondary'!AB5*'DSR con %'!AE8</f>
        <v>3.1742738589211617</v>
      </c>
      <c r="AF8" s="83">
        <f>'Distributor Secondary'!AC5*'DSR con %'!AF8</f>
        <v>16.706250000000001</v>
      </c>
      <c r="AG8" s="83">
        <f>'Distributor Secondary'!AD5*'DSR con %'!AG8</f>
        <v>19.009345794392523</v>
      </c>
      <c r="AH8" s="83">
        <f>'Distributor Secondary'!AE5*'DSR con %'!AH8</f>
        <v>11.355140186915888</v>
      </c>
      <c r="AI8" s="83">
        <f>'Distributor Secondary'!AF5*'DSR con %'!AI8</f>
        <v>12.199376947040497</v>
      </c>
      <c r="AJ8" s="83">
        <f>'Distributor Secondary'!AG5*'DSR con %'!AJ8</f>
        <v>22.137071651090341</v>
      </c>
      <c r="AK8" s="83">
        <f>'Distributor Secondary'!AH5*'DSR con %'!AK8</f>
        <v>11.571428571428571</v>
      </c>
      <c r="AL8" s="83">
        <f>'Distributor Secondary'!AI5*'DSR con %'!AL8</f>
        <v>15.077881619937694</v>
      </c>
      <c r="AM8" s="83">
        <f>'Distributor Secondary'!AJ5*'DSR con %'!AM8</f>
        <v>10.103806228373703</v>
      </c>
    </row>
    <row r="9" spans="1:93">
      <c r="A9" s="78" t="s">
        <v>41</v>
      </c>
      <c r="B9" s="79" t="s">
        <v>200</v>
      </c>
      <c r="C9" s="78" t="s">
        <v>201</v>
      </c>
      <c r="D9" s="78" t="s">
        <v>208</v>
      </c>
      <c r="E9" s="80" t="s">
        <v>209</v>
      </c>
      <c r="F9" s="81">
        <f>SUMPRODUCT(H9:AM9,$H$1:$AM$1)</f>
        <v>2130062.1211506426</v>
      </c>
      <c r="G9" s="82">
        <f>SUM(H9:AM9)</f>
        <v>1343.7209123785501</v>
      </c>
      <c r="H9" s="83">
        <f>'Distributor Secondary'!E5*'DSR con %'!H9</f>
        <v>103.26184538653366</v>
      </c>
      <c r="I9" s="83">
        <f>'Distributor Secondary'!F5*'DSR con %'!I9</f>
        <v>95.829521829521838</v>
      </c>
      <c r="J9" s="83">
        <f>'Distributor Secondary'!G5*'DSR con %'!J9</f>
        <v>95.829521829521838</v>
      </c>
      <c r="K9" s="83">
        <f>'Distributor Secondary'!H5*'DSR con %'!K9</f>
        <v>26.916666666666664</v>
      </c>
      <c r="L9" s="83">
        <f>'Distributor Secondary'!I5*'DSR con %'!L9</f>
        <v>51.11434511434512</v>
      </c>
      <c r="M9" s="83">
        <f>'Distributor Secondary'!J5*'DSR con %'!M9</f>
        <v>45.844236760124609</v>
      </c>
      <c r="N9" s="83">
        <f>'Distributor Secondary'!K5*'DSR con %'!N9</f>
        <v>90.334164588528679</v>
      </c>
      <c r="O9" s="83">
        <f>'Distributor Secondary'!L5*'DSR con %'!O9</f>
        <v>89.430353430353435</v>
      </c>
      <c r="P9" s="83">
        <f>'Distributor Secondary'!M5*'DSR con %'!P9</f>
        <v>65.722488038277504</v>
      </c>
      <c r="Q9" s="83">
        <f>'Distributor Secondary'!N5*'DSR con %'!Q9</f>
        <v>51.59267241379311</v>
      </c>
      <c r="R9" s="83">
        <f>'Distributor Secondary'!O5*'DSR con %'!R9</f>
        <v>25.693181818181817</v>
      </c>
      <c r="S9" s="83">
        <f>'Distributor Secondary'!P5*'DSR con %'!S9</f>
        <v>77.056074766355138</v>
      </c>
      <c r="T9" s="83">
        <f>'Distributor Secondary'!Q5*'DSR con %'!T9</f>
        <v>38.973214285714292</v>
      </c>
      <c r="U9" s="83">
        <f>'Distributor Secondary'!R5*'DSR con %'!U9</f>
        <v>96.807980049875312</v>
      </c>
      <c r="V9" s="83">
        <f>'Distributor Secondary'!S5*'DSR con %'!V9</f>
        <v>66.479750778816197</v>
      </c>
      <c r="W9" s="83">
        <f>'Distributor Secondary'!T5*'DSR con %'!W9</f>
        <v>38.834519572953738</v>
      </c>
      <c r="X9" s="83">
        <f>'Distributor Secondary'!U5*'DSR con %'!X9</f>
        <v>70.992518703241885</v>
      </c>
      <c r="Y9" s="83">
        <f>'Distributor Secondary'!V5*'DSR con %'!Y9</f>
        <v>37.629310344827587</v>
      </c>
      <c r="Z9" s="83">
        <f>'Distributor Secondary'!W5*'DSR con %'!Z9</f>
        <v>18.853448275862071</v>
      </c>
      <c r="AA9" s="83">
        <f>'Distributor Secondary'!X5*'DSR con %'!AA9</f>
        <v>1.4741379310344829</v>
      </c>
      <c r="AB9" s="83">
        <f>'Distributor Secondary'!Y5*'DSR con %'!AB9</f>
        <v>5.0482758620689658</v>
      </c>
      <c r="AC9" s="83">
        <f>'Distributor Secondary'!Z5*'DSR con %'!AC9</f>
        <v>4.4224137931034484</v>
      </c>
      <c r="AD9" s="83">
        <f>'Distributor Secondary'!AA5*'DSR con %'!AD9</f>
        <v>18.853448275862071</v>
      </c>
      <c r="AE9" s="83">
        <f>'Distributor Secondary'!AB5*'DSR con %'!AE9</f>
        <v>3.5477178423236513</v>
      </c>
      <c r="AF9" s="83">
        <f>'Distributor Secondary'!AC5*'DSR con %'!AF9</f>
        <v>19.743750000000002</v>
      </c>
      <c r="AG9" s="83">
        <f>'Distributor Secondary'!AD5*'DSR con %'!AG9</f>
        <v>8.9766355140186906</v>
      </c>
      <c r="AH9" s="83">
        <f>'Distributor Secondary'!AE5*'DSR con %'!AH9</f>
        <v>12.869158878504672</v>
      </c>
      <c r="AI9" s="83">
        <f>'Distributor Secondary'!AF5*'DSR con %'!AI9</f>
        <v>14.417445482866043</v>
      </c>
      <c r="AJ9" s="83">
        <f>'Distributor Secondary'!AG5*'DSR con %'!AJ9</f>
        <v>26.161993769470403</v>
      </c>
      <c r="AK9" s="83">
        <f>'Distributor Secondary'!AH5*'DSR con %'!AK9</f>
        <v>11.571428571428571</v>
      </c>
      <c r="AL9" s="83">
        <f>'Distributor Secondary'!AI5*'DSR con %'!AL9</f>
        <v>17.819314641744548</v>
      </c>
      <c r="AM9" s="83">
        <f>'Distributor Secondary'!AJ5*'DSR con %'!AM9</f>
        <v>11.619377162629757</v>
      </c>
    </row>
    <row r="10" spans="1:93">
      <c r="A10" s="78" t="s">
        <v>41</v>
      </c>
      <c r="B10" s="79" t="s">
        <v>200</v>
      </c>
      <c r="C10" s="78" t="s">
        <v>201</v>
      </c>
      <c r="D10" s="78" t="s">
        <v>210</v>
      </c>
      <c r="E10" s="80" t="s">
        <v>211</v>
      </c>
      <c r="F10" s="81">
        <f>SUMPRODUCT(H10:AM10,$H$1:$AM$1)</f>
        <v>2950982.8793681217</v>
      </c>
      <c r="G10" s="82">
        <f>SUM(H10:AM10)</f>
        <v>1608.9969175775595</v>
      </c>
      <c r="H10" s="83">
        <f>'Distributor Secondary'!E5*'DSR con %'!H10</f>
        <v>67.765586034912715</v>
      </c>
      <c r="I10" s="83">
        <f>'Distributor Secondary'!F5*'DSR con %'!I10</f>
        <v>42.871101871101871</v>
      </c>
      <c r="J10" s="83">
        <f>'Distributor Secondary'!G5*'DSR con %'!J10</f>
        <v>133.65696465696467</v>
      </c>
      <c r="K10" s="83">
        <f>'Distributor Secondary'!H5*'DSR con %'!K10</f>
        <v>37.010416666666664</v>
      </c>
      <c r="L10" s="83">
        <f>'Distributor Secondary'!I5*'DSR con %'!L10</f>
        <v>71.29106029106029</v>
      </c>
      <c r="M10" s="83">
        <f>'Distributor Secondary'!J5*'DSR con %'!M10</f>
        <v>61.713395638629279</v>
      </c>
      <c r="N10" s="83">
        <f>'Distributor Secondary'!K5*'DSR con %'!N10</f>
        <v>124.20947630922693</v>
      </c>
      <c r="O10" s="83">
        <f>'Distributor Secondary'!L5*'DSR con %'!O10</f>
        <v>124.73180873180874</v>
      </c>
      <c r="P10" s="83">
        <f>'Distributor Secondary'!M5*'DSR con %'!P10</f>
        <v>88.918660287081337</v>
      </c>
      <c r="Q10" s="83">
        <f>'Distributor Secondary'!N5*'DSR con %'!Q10</f>
        <v>71.114224137931032</v>
      </c>
      <c r="R10" s="83">
        <f>'Distributor Secondary'!O5*'DSR con %'!R10</f>
        <v>34.86931818181818</v>
      </c>
      <c r="S10" s="83">
        <f>'Distributor Secondary'!P5*'DSR con %'!S10</f>
        <v>107.27414330218069</v>
      </c>
      <c r="T10" s="83">
        <f>'Distributor Secondary'!Q5*'DSR con %'!T10</f>
        <v>51.964285714285708</v>
      </c>
      <c r="U10" s="83">
        <f>'Distributor Secondary'!R5*'DSR con %'!U10</f>
        <v>70.992518703241885</v>
      </c>
      <c r="V10" s="83">
        <f>'Distributor Secondary'!S5*'DSR con %'!V10</f>
        <v>52.881619937694701</v>
      </c>
      <c r="W10" s="83">
        <f>'Distributor Secondary'!T5*'DSR con %'!W10</f>
        <v>53.505338078291821</v>
      </c>
      <c r="X10" s="83">
        <f>'Distributor Secondary'!U5*'DSR con %'!X10</f>
        <v>70.992518703241885</v>
      </c>
      <c r="Y10" s="83">
        <f>'Distributor Secondary'!V5*'DSR con %'!Y10</f>
        <v>54.353448275862071</v>
      </c>
      <c r="Z10" s="83">
        <f>'Distributor Secondary'!W5*'DSR con %'!Z10</f>
        <v>27.232758620689655</v>
      </c>
      <c r="AA10" s="83">
        <f>'Distributor Secondary'!X5*'DSR con %'!AA10</f>
        <v>2.1293103448275863</v>
      </c>
      <c r="AB10" s="83">
        <f>'Distributor Secondary'!Y5*'DSR con %'!AB10</f>
        <v>6.7310344827586208</v>
      </c>
      <c r="AC10" s="83">
        <f>'Distributor Secondary'!Z5*'DSR con %'!AC10</f>
        <v>9.8275862068965516</v>
      </c>
      <c r="AD10" s="83">
        <f>'Distributor Secondary'!AA5*'DSR con %'!AD10</f>
        <v>29.327586206896552</v>
      </c>
      <c r="AE10" s="83">
        <f>'Distributor Secondary'!AB5*'DSR con %'!AE10</f>
        <v>5.0414937759336098</v>
      </c>
      <c r="AF10" s="83">
        <f>'Distributor Secondary'!AC5*'DSR con %'!AF10</f>
        <v>27.337500000000002</v>
      </c>
      <c r="AG10" s="83">
        <f>'Distributor Secondary'!AD5*'DSR con %'!AG10</f>
        <v>12.496884735202492</v>
      </c>
      <c r="AH10" s="83">
        <f>'Distributor Secondary'!AE5*'DSR con %'!AH10</f>
        <v>27.252336448598129</v>
      </c>
      <c r="AI10" s="83">
        <f>'Distributor Secondary'!AF5*'DSR con %'!AI10</f>
        <v>37.707165109034264</v>
      </c>
      <c r="AJ10" s="83">
        <f>'Distributor Secondary'!AG5*'DSR con %'!AJ10</f>
        <v>46.286604361370713</v>
      </c>
      <c r="AK10" s="83">
        <f>'Distributor Secondary'!AH5*'DSR con %'!AK10</f>
        <v>17.357142857142858</v>
      </c>
      <c r="AL10" s="83">
        <f>'Distributor Secondary'!AI5*'DSR con %'!AL10</f>
        <v>23.987538940809969</v>
      </c>
      <c r="AM10" s="83">
        <f>'Distributor Secondary'!AJ5*'DSR con %'!AM10</f>
        <v>16.166089965397923</v>
      </c>
    </row>
    <row r="11" spans="1:93">
      <c r="A11" s="78" t="s">
        <v>41</v>
      </c>
      <c r="B11" s="79" t="s">
        <v>200</v>
      </c>
      <c r="C11" s="78" t="s">
        <v>201</v>
      </c>
      <c r="D11" s="78" t="s">
        <v>212</v>
      </c>
      <c r="E11" s="80" t="s">
        <v>213</v>
      </c>
      <c r="F11" s="81">
        <f>SUMPRODUCT(H11:AM11,$H$1:$AM$1)</f>
        <v>3496630.8927995809</v>
      </c>
      <c r="G11" s="82">
        <f>SUM(H11:AM11)</f>
        <v>2177.1860500975899</v>
      </c>
      <c r="H11" s="83">
        <f>'Distributor Secondary'!E5*'DSR con %'!H11</f>
        <v>180.70822942643389</v>
      </c>
      <c r="I11" s="83">
        <f>'Distributor Secondary'!F5*'DSR con %'!I11</f>
        <v>168.96257796257797</v>
      </c>
      <c r="J11" s="83">
        <f>'Distributor Secondary'!G5*'DSR con %'!J11</f>
        <v>168.96257796257797</v>
      </c>
      <c r="K11" s="83">
        <f>'Distributor Secondary'!H5*'DSR con %'!K11</f>
        <v>43.739583333333329</v>
      </c>
      <c r="L11" s="83">
        <f>'Distributor Secondary'!I5*'DSR con %'!L11</f>
        <v>90.122661122661128</v>
      </c>
      <c r="M11" s="83">
        <f>'Distributor Secondary'!J5*'DSR con %'!M11</f>
        <v>79.345794392523359</v>
      </c>
      <c r="N11" s="83">
        <f>'Distributor Secondary'!K5*'DSR con %'!N11</f>
        <v>158.08478802992516</v>
      </c>
      <c r="O11" s="83">
        <f>'Distributor Secondary'!L5*'DSR con %'!O11</f>
        <v>157.67983367983368</v>
      </c>
      <c r="P11" s="83">
        <f>'Distributor Secondary'!M5*'DSR con %'!P11</f>
        <v>112.11483253588517</v>
      </c>
      <c r="Q11" s="83">
        <f>'Distributor Secondary'!N5*'DSR con %'!Q11</f>
        <v>90.635775862068954</v>
      </c>
      <c r="R11" s="83">
        <f>'Distributor Secondary'!O5*'DSR con %'!R11</f>
        <v>45.88068181818182</v>
      </c>
      <c r="S11" s="83">
        <f>'Distributor Secondary'!P5*'DSR con %'!S11</f>
        <v>135.98130841121494</v>
      </c>
      <c r="T11" s="83">
        <f>'Distributor Secondary'!Q5*'DSR con %'!T11</f>
        <v>69.285714285714278</v>
      </c>
      <c r="U11" s="83">
        <f>'Distributor Secondary'!R5*'DSR con %'!U11</f>
        <v>90.354114713216944</v>
      </c>
      <c r="V11" s="83">
        <f>'Distributor Secondary'!S5*'DSR con %'!V11</f>
        <v>67.99065420560747</v>
      </c>
      <c r="W11" s="83">
        <f>'Distributor Secondary'!T5*'DSR con %'!W11</f>
        <v>68.17615658362989</v>
      </c>
      <c r="X11" s="83">
        <f>'Distributor Secondary'!U5*'DSR con %'!X11</f>
        <v>90.354114713216944</v>
      </c>
      <c r="Y11" s="83">
        <f>'Distributor Secondary'!V5*'DSR con %'!Y11</f>
        <v>66.896551724137936</v>
      </c>
      <c r="Z11" s="83">
        <f>'Distributor Secondary'!W5*'DSR con %'!Z11</f>
        <v>33.517241379310342</v>
      </c>
      <c r="AA11" s="83">
        <f>'Distributor Secondary'!X5*'DSR con %'!AA11</f>
        <v>2.6206896551724137</v>
      </c>
      <c r="AB11" s="83">
        <f>'Distributor Secondary'!Y5*'DSR con %'!AB11</f>
        <v>8.4137931034482758</v>
      </c>
      <c r="AC11" s="83">
        <f>'Distributor Secondary'!Z5*'DSR con %'!AC11</f>
        <v>7.8620689655172411</v>
      </c>
      <c r="AD11" s="83">
        <f>'Distributor Secondary'!AA5*'DSR con %'!AD11</f>
        <v>16.758620689655171</v>
      </c>
      <c r="AE11" s="83">
        <f>'Distributor Secondary'!AB5*'DSR con %'!AE11</f>
        <v>6.3485477178423233</v>
      </c>
      <c r="AF11" s="83">
        <f>'Distributor Secondary'!AC5*'DSR con %'!AF11</f>
        <v>33.412500000000001</v>
      </c>
      <c r="AG11" s="83">
        <f>'Distributor Secondary'!AD5*'DSR con %'!AG11</f>
        <v>15.841121495327101</v>
      </c>
      <c r="AH11" s="83">
        <f>'Distributor Secondary'!AE5*'DSR con %'!AH11</f>
        <v>22.710280373831775</v>
      </c>
      <c r="AI11" s="83">
        <f>'Distributor Secondary'!AF5*'DSR con %'!AI11</f>
        <v>24.953271028037381</v>
      </c>
      <c r="AJ11" s="83">
        <f>'Distributor Secondary'!AG5*'DSR con %'!AJ11</f>
        <v>45.280373831775698</v>
      </c>
      <c r="AK11" s="83">
        <f>'Distributor Secondary'!AH5*'DSR con %'!AK11</f>
        <v>23.142857142857142</v>
      </c>
      <c r="AL11" s="83">
        <f>'Distributor Secondary'!AI5*'DSR con %'!AL11</f>
        <v>30.841121495327101</v>
      </c>
      <c r="AM11" s="83">
        <f>'Distributor Secondary'!AJ5*'DSR con %'!AM11</f>
        <v>20.207612456747405</v>
      </c>
    </row>
    <row r="12" spans="1:93">
      <c r="A12" s="78" t="s">
        <v>41</v>
      </c>
      <c r="B12" s="79" t="s">
        <v>200</v>
      </c>
      <c r="C12" s="78" t="s">
        <v>201</v>
      </c>
      <c r="D12" s="78" t="s">
        <v>214</v>
      </c>
      <c r="E12" s="80" t="s">
        <v>215</v>
      </c>
      <c r="F12" s="81">
        <f>SUMPRODUCT(H12:AM12,$H$1:$AM$1)</f>
        <v>2915205.3675878616</v>
      </c>
      <c r="G12" s="82">
        <f>SUM(H12:AM12)</f>
        <v>1765.6599217745838</v>
      </c>
      <c r="H12" s="83">
        <f>'Distributor Secondary'!E5*'DSR con %'!H12</f>
        <v>141.98503740648377</v>
      </c>
      <c r="I12" s="83">
        <f>'Distributor Secondary'!F5*'DSR con %'!I12</f>
        <v>133.65696465696467</v>
      </c>
      <c r="J12" s="83">
        <f>'Distributor Secondary'!G5*'DSR con %'!J12</f>
        <v>133.65696465696467</v>
      </c>
      <c r="K12" s="83">
        <f>'Distributor Secondary'!H5*'DSR con %'!K12</f>
        <v>37.010416666666664</v>
      </c>
      <c r="L12" s="83">
        <f>'Distributor Secondary'!I5*'DSR con %'!L12</f>
        <v>71.29106029106029</v>
      </c>
      <c r="M12" s="83">
        <f>'Distributor Secondary'!J5*'DSR con %'!M12</f>
        <v>61.713395638629279</v>
      </c>
      <c r="N12" s="83">
        <f>'Distributor Secondary'!K5*'DSR con %'!N12</f>
        <v>124.20947630922693</v>
      </c>
      <c r="O12" s="83">
        <f>'Distributor Secondary'!L5*'DSR con %'!O12</f>
        <v>124.73180873180874</v>
      </c>
      <c r="P12" s="83">
        <f>'Distributor Secondary'!M5*'DSR con %'!P12</f>
        <v>88.918660287081337</v>
      </c>
      <c r="Q12" s="83">
        <f>'Distributor Secondary'!N5*'DSR con %'!Q12</f>
        <v>71.114224137931032</v>
      </c>
      <c r="R12" s="83">
        <f>'Distributor Secondary'!O5*'DSR con %'!R12</f>
        <v>34.86931818181818</v>
      </c>
      <c r="S12" s="83">
        <f>'Distributor Secondary'!P5*'DSR con %'!S12</f>
        <v>107.27414330218069</v>
      </c>
      <c r="T12" s="83">
        <f>'Distributor Secondary'!Q5*'DSR con %'!T12</f>
        <v>51.964285714285708</v>
      </c>
      <c r="U12" s="83">
        <f>'Distributor Secondary'!R5*'DSR con %'!U12</f>
        <v>70.992518703241885</v>
      </c>
      <c r="V12" s="83">
        <f>'Distributor Secondary'!S5*'DSR con %'!V12</f>
        <v>52.881619937694701</v>
      </c>
      <c r="W12" s="83">
        <f>'Distributor Secondary'!T5*'DSR con %'!W12</f>
        <v>75.943060498220632</v>
      </c>
      <c r="X12" s="83">
        <f>'Distributor Secondary'!U5*'DSR con %'!X12</f>
        <v>70.992518703241885</v>
      </c>
      <c r="Y12" s="83">
        <f>'Distributor Secondary'!V5*'DSR con %'!Y12</f>
        <v>54.353448275862071</v>
      </c>
      <c r="Z12" s="83">
        <f>'Distributor Secondary'!W5*'DSR con %'!Z12</f>
        <v>27.232758620689655</v>
      </c>
      <c r="AA12" s="83">
        <f>'Distributor Secondary'!X5*'DSR con %'!AA12</f>
        <v>2.1293103448275863</v>
      </c>
      <c r="AB12" s="83">
        <f>'Distributor Secondary'!Y5*'DSR con %'!AB12</f>
        <v>6.7310344827586208</v>
      </c>
      <c r="AC12" s="83">
        <f>'Distributor Secondary'!Z5*'DSR con %'!AC12</f>
        <v>6.3879310344827589</v>
      </c>
      <c r="AD12" s="83">
        <f>'Distributor Secondary'!AA5*'DSR con %'!AD12</f>
        <v>27.232758620689655</v>
      </c>
      <c r="AE12" s="83">
        <f>'Distributor Secondary'!AB5*'DSR con %'!AE12</f>
        <v>5.0414937759336098</v>
      </c>
      <c r="AF12" s="83">
        <f>'Distributor Secondary'!AC5*'DSR con %'!AF12</f>
        <v>27.337500000000002</v>
      </c>
      <c r="AG12" s="83">
        <f>'Distributor Secondary'!AD5*'DSR con %'!AG12</f>
        <v>12.496884735202492</v>
      </c>
      <c r="AH12" s="83">
        <f>'Distributor Secondary'!AE5*'DSR con %'!AH12</f>
        <v>17.915887850467289</v>
      </c>
      <c r="AI12" s="83">
        <f>'Distributor Secondary'!AF5*'DSR con %'!AI12</f>
        <v>19.40809968847352</v>
      </c>
      <c r="AJ12" s="83">
        <f>'Distributor Secondary'!AG5*'DSR con %'!AJ12</f>
        <v>57.355140186915882</v>
      </c>
      <c r="AK12" s="83">
        <f>'Distributor Secondary'!AH5*'DSR con %'!AK12</f>
        <v>8.6785714285714288</v>
      </c>
      <c r="AL12" s="83">
        <f>'Distributor Secondary'!AI5*'DSR con %'!AL12</f>
        <v>23.987538940809969</v>
      </c>
      <c r="AM12" s="83">
        <f>'Distributor Secondary'!AJ5*'DSR con %'!AM12</f>
        <v>16.166089965397923</v>
      </c>
    </row>
    <row r="13" spans="1:93">
      <c r="A13" s="78" t="s">
        <v>41</v>
      </c>
      <c r="B13" s="79" t="s">
        <v>200</v>
      </c>
      <c r="C13" s="78" t="s">
        <v>201</v>
      </c>
      <c r="D13" s="78" t="s">
        <v>216</v>
      </c>
      <c r="E13" s="80" t="s">
        <v>217</v>
      </c>
      <c r="F13" s="81">
        <f>SUMPRODUCT(H13:AM13,$H$1:$AM$1)</f>
        <v>2681284.5128935324</v>
      </c>
      <c r="G13" s="82">
        <f>SUM(H13:AM13)</f>
        <v>1793.2941717682609</v>
      </c>
      <c r="H13" s="83">
        <f>'Distributor Secondary'!E5*'DSR con %'!H13</f>
        <v>129.07730673316709</v>
      </c>
      <c r="I13" s="83">
        <f>'Distributor Secondary'!F5*'DSR con %'!I13</f>
        <v>201.74636174636177</v>
      </c>
      <c r="J13" s="83">
        <f>'Distributor Secondary'!G5*'DSR con %'!J13</f>
        <v>191.65904365904368</v>
      </c>
      <c r="K13" s="83">
        <f>'Distributor Secondary'!H5*'DSR con %'!K13</f>
        <v>23.552083333333336</v>
      </c>
      <c r="L13" s="83">
        <f>'Distributor Secondary'!I5*'DSR con %'!L13</f>
        <v>91.467775467775468</v>
      </c>
      <c r="M13" s="83">
        <f>'Distributor Secondary'!J5*'DSR con %'!M13</f>
        <v>56.423676012461058</v>
      </c>
      <c r="N13" s="83">
        <f>'Distributor Secondary'!K5*'DSR con %'!N13</f>
        <v>112.91770573566086</v>
      </c>
      <c r="O13" s="83">
        <f>'Distributor Secondary'!L5*'DSR con %'!O13</f>
        <v>214.16216216216216</v>
      </c>
      <c r="P13" s="83">
        <f>'Distributor Secondary'!M5*'DSR con %'!P13</f>
        <v>73.454545454545453</v>
      </c>
      <c r="Q13" s="83">
        <f>'Distributor Secondary'!N5*'DSR con %'!Q13</f>
        <v>64.142241379310349</v>
      </c>
      <c r="R13" s="83">
        <f>'Distributor Secondary'!O5*'DSR con %'!R13</f>
        <v>33.034090909090914</v>
      </c>
      <c r="S13" s="83">
        <f>'Distributor Secondary'!P5*'DSR con %'!S13</f>
        <v>96.697819314641748</v>
      </c>
      <c r="T13" s="83">
        <f>'Distributor Secondary'!Q5*'DSR con %'!T13</f>
        <v>47.633928571428569</v>
      </c>
      <c r="U13" s="83">
        <f>'Distributor Secondary'!R5*'DSR con %'!U13</f>
        <v>64.538653366583546</v>
      </c>
      <c r="V13" s="83">
        <f>'Distributor Secondary'!S5*'DSR con %'!V13</f>
        <v>48.348909657320874</v>
      </c>
      <c r="W13" s="83">
        <f>'Distributor Secondary'!T5*'DSR con %'!W13</f>
        <v>48.327402135231317</v>
      </c>
      <c r="X13" s="83">
        <f>'Distributor Secondary'!U5*'DSR con %'!X13</f>
        <v>64.538653366583546</v>
      </c>
      <c r="Y13" s="83">
        <f>'Distributor Secondary'!V5*'DSR con %'!Y13</f>
        <v>25.086206896551722</v>
      </c>
      <c r="Z13" s="83">
        <f>'Distributor Secondary'!W5*'DSR con %'!Z13</f>
        <v>12.568965517241379</v>
      </c>
      <c r="AA13" s="83">
        <f>'Distributor Secondary'!X5*'DSR con %'!AA13</f>
        <v>0.98275862068965514</v>
      </c>
      <c r="AB13" s="83">
        <f>'Distributor Secondary'!Y5*'DSR con %'!AB13</f>
        <v>3.7862068965517239</v>
      </c>
      <c r="AC13" s="83">
        <f>'Distributor Secondary'!Z5*'DSR con %'!AC13</f>
        <v>3.9310344827586206</v>
      </c>
      <c r="AD13" s="83">
        <f>'Distributor Secondary'!AA5*'DSR con %'!AD13</f>
        <v>25.137931034482758</v>
      </c>
      <c r="AE13" s="83">
        <f>'Distributor Secondary'!AB5*'DSR con %'!AE13</f>
        <v>4.4813278008298756</v>
      </c>
      <c r="AF13" s="83">
        <f>'Distributor Secondary'!AC5*'DSR con %'!AF13</f>
        <v>24.3</v>
      </c>
      <c r="AG13" s="83">
        <f>'Distributor Secondary'!AD5*'DSR con %'!AG13</f>
        <v>11.264797507788161</v>
      </c>
      <c r="AH13" s="83">
        <f>'Distributor Secondary'!AE5*'DSR con %'!AH13</f>
        <v>16.149532710280372</v>
      </c>
      <c r="AI13" s="83">
        <f>'Distributor Secondary'!AF5*'DSR con %'!AI13</f>
        <v>17.74454828660436</v>
      </c>
      <c r="AJ13" s="83">
        <f>'Distributor Secondary'!AG5*'DSR con %'!AJ13</f>
        <v>32.199376947040498</v>
      </c>
      <c r="AK13" s="83">
        <f>'Distributor Secondary'!AH5*'DSR con %'!AK13</f>
        <v>17.357142857142858</v>
      </c>
      <c r="AL13" s="83">
        <f>'Distributor Secondary'!AI5*'DSR con %'!AL13</f>
        <v>21.931464174454828</v>
      </c>
      <c r="AM13" s="83">
        <f>'Distributor Secondary'!AJ5*'DSR con %'!AM13</f>
        <v>14.650519031141869</v>
      </c>
    </row>
    <row r="14" spans="1:93">
      <c r="A14" s="78" t="s">
        <v>41</v>
      </c>
      <c r="B14" s="79" t="s">
        <v>200</v>
      </c>
      <c r="C14" s="78" t="s">
        <v>201</v>
      </c>
      <c r="D14" s="78" t="s">
        <v>218</v>
      </c>
      <c r="E14" s="80" t="s">
        <v>219</v>
      </c>
      <c r="F14" s="81">
        <f>SUMPRODUCT(H14:AM14,$H$1:$AM$1)</f>
        <v>2196007.0878257402</v>
      </c>
      <c r="G14" s="82">
        <f>SUM(H14:AM14)</f>
        <v>1403.5448404354661</v>
      </c>
      <c r="H14" s="83">
        <f>'Distributor Secondary'!E5*'DSR con %'!H14</f>
        <v>180.70822942643389</v>
      </c>
      <c r="I14" s="83">
        <f>'Distributor Secondary'!F5*'DSR con %'!I14</f>
        <v>168.96257796257797</v>
      </c>
      <c r="J14" s="83">
        <f>'Distributor Secondary'!G5*'DSR con %'!J14</f>
        <v>88.264033264033273</v>
      </c>
      <c r="K14" s="83">
        <f>'Distributor Secondary'!H5*'DSR con %'!K14</f>
        <v>43.739583333333329</v>
      </c>
      <c r="L14" s="83">
        <f>'Distributor Secondary'!I5*'DSR con %'!L14</f>
        <v>29.592515592515593</v>
      </c>
      <c r="M14" s="83">
        <f>'Distributor Secondary'!J5*'DSR con %'!M14</f>
        <v>38.791277258566971</v>
      </c>
      <c r="N14" s="83">
        <f>'Distributor Secondary'!K5*'DSR con %'!N14</f>
        <v>67.750623441396513</v>
      </c>
      <c r="O14" s="83">
        <f>'Distributor Secondary'!L5*'DSR con %'!O14</f>
        <v>47.068607068607072</v>
      </c>
      <c r="P14" s="83">
        <f>'Distributor Secondary'!M5*'DSR con %'!P14</f>
        <v>112.11483253588517</v>
      </c>
      <c r="Q14" s="83">
        <f>'Distributor Secondary'!N5*'DSR con %'!Q14</f>
        <v>27.887931034482762</v>
      </c>
      <c r="R14" s="83">
        <f>'Distributor Secondary'!O5*'DSR con %'!R14</f>
        <v>45.88068181818182</v>
      </c>
      <c r="S14" s="83">
        <f>'Distributor Secondary'!P5*'DSR con %'!S14</f>
        <v>52.881619937694701</v>
      </c>
      <c r="T14" s="83">
        <f>'Distributor Secondary'!Q5*'DSR con %'!T14</f>
        <v>69.285714285714278</v>
      </c>
      <c r="U14" s="83">
        <f>'Distributor Secondary'!R5*'DSR con %'!U14</f>
        <v>40.336658354114718</v>
      </c>
      <c r="V14" s="83">
        <f>'Distributor Secondary'!S5*'DSR con %'!V14</f>
        <v>37.772585669781932</v>
      </c>
      <c r="W14" s="83">
        <f>'Distributor Secondary'!T5*'DSR con %'!W14</f>
        <v>21.57473309608541</v>
      </c>
      <c r="X14" s="83">
        <f>'Distributor Secondary'!U5*'DSR con %'!X14</f>
        <v>24.201995012468828</v>
      </c>
      <c r="Y14" s="83">
        <f>'Distributor Secondary'!V5*'DSR con %'!Y14</f>
        <v>83.620689655172413</v>
      </c>
      <c r="Z14" s="83">
        <f>'Distributor Secondary'!W5*'DSR con %'!Z14</f>
        <v>41.896551724137936</v>
      </c>
      <c r="AA14" s="83">
        <f>'Distributor Secondary'!X5*'DSR con %'!AA14</f>
        <v>3.2758620689655173</v>
      </c>
      <c r="AB14" s="83">
        <f>'Distributor Secondary'!Y5*'DSR con %'!AB14</f>
        <v>12.620689655172413</v>
      </c>
      <c r="AC14" s="83">
        <f>'Distributor Secondary'!Z5*'DSR con %'!AC14</f>
        <v>12.284482758620689</v>
      </c>
      <c r="AD14" s="83">
        <f>'Distributor Secondary'!AA5*'DSR con %'!AD14</f>
        <v>52.370689655172413</v>
      </c>
      <c r="AE14" s="83">
        <f>'Distributor Secondary'!AB5*'DSR con %'!AE14</f>
        <v>2.2406639004149378</v>
      </c>
      <c r="AF14" s="83">
        <f>'Distributor Secondary'!AC5*'DSR con %'!AF14</f>
        <v>33.412500000000001</v>
      </c>
      <c r="AG14" s="83">
        <f>'Distributor Secondary'!AD5*'DSR con %'!AG14</f>
        <v>3.5202492211838008</v>
      </c>
      <c r="AH14" s="83">
        <f>'Distributor Secondary'!AE5*'DSR con %'!AH14</f>
        <v>5.0467289719626169</v>
      </c>
      <c r="AI14" s="83">
        <f>'Distributor Secondary'!AF5*'DSR con %'!AI14</f>
        <v>5.5451713395638631</v>
      </c>
      <c r="AJ14" s="83">
        <f>'Distributor Secondary'!AG5*'DSR con %'!AJ14</f>
        <v>10.062305295950155</v>
      </c>
      <c r="AK14" s="83">
        <f>'Distributor Secondary'!AH5*'DSR con %'!AK14</f>
        <v>28.928571428571431</v>
      </c>
      <c r="AL14" s="83">
        <f>'Distributor Secondary'!AI5*'DSR con %'!AL14</f>
        <v>6.8535825545171338</v>
      </c>
      <c r="AM14" s="83">
        <f>'Distributor Secondary'!AJ5*'DSR con %'!AM14</f>
        <v>5.0519031141868513</v>
      </c>
    </row>
    <row r="15" spans="1:93">
      <c r="A15" s="78" t="s">
        <v>41</v>
      </c>
      <c r="B15" s="79" t="s">
        <v>200</v>
      </c>
      <c r="C15" s="78" t="s">
        <v>201</v>
      </c>
      <c r="D15" s="78" t="s">
        <v>220</v>
      </c>
      <c r="E15" s="80" t="s">
        <v>221</v>
      </c>
      <c r="F15" s="81">
        <f>SUMPRODUCT(H15:AM15,$H$1:$AM$1)</f>
        <v>1356058.3582544972</v>
      </c>
      <c r="G15" s="82">
        <f>SUM(H15:AM15)</f>
        <v>853.32502698076917</v>
      </c>
      <c r="H15" s="83">
        <f>'Distributor Secondary'!E5*'DSR con %'!H15</f>
        <v>64.538653366583546</v>
      </c>
      <c r="I15" s="83">
        <f>'Distributor Secondary'!F5*'DSR con %'!I15</f>
        <v>60.523908523908524</v>
      </c>
      <c r="J15" s="83">
        <f>'Distributor Secondary'!G5*'DSR con %'!J15</f>
        <v>60.523908523908524</v>
      </c>
      <c r="K15" s="83">
        <f>'Distributor Secondary'!H5*'DSR con %'!K15</f>
        <v>16.822916666666668</v>
      </c>
      <c r="L15" s="83">
        <f>'Distributor Secondary'!I5*'DSR con %'!L15</f>
        <v>32.282744282744282</v>
      </c>
      <c r="M15" s="83">
        <f>'Distributor Secondary'!J5*'DSR con %'!M15</f>
        <v>28.211838006230529</v>
      </c>
      <c r="N15" s="83">
        <f>'Distributor Secondary'!K5*'DSR con %'!N15</f>
        <v>56.45885286783043</v>
      </c>
      <c r="O15" s="83">
        <f>'Distributor Secondary'!L5*'DSR con %'!O15</f>
        <v>56.482328482328484</v>
      </c>
      <c r="P15" s="83">
        <f>'Distributor Secondary'!M5*'DSR con %'!P15</f>
        <v>38.66028708133971</v>
      </c>
      <c r="Q15" s="83">
        <f>'Distributor Secondary'!N5*'DSR con %'!Q15</f>
        <v>32.071120689655174</v>
      </c>
      <c r="R15" s="83">
        <f>'Distributor Secondary'!O5*'DSR con %'!R15</f>
        <v>16.517045454545457</v>
      </c>
      <c r="S15" s="83">
        <f>'Distributor Secondary'!P5*'DSR con %'!S15</f>
        <v>96.697819314641748</v>
      </c>
      <c r="T15" s="83">
        <f>'Distributor Secondary'!Q5*'DSR con %'!T15</f>
        <v>25.982142857142854</v>
      </c>
      <c r="U15" s="83">
        <f>'Distributor Secondary'!R5*'DSR con %'!U15</f>
        <v>32.269326683291773</v>
      </c>
      <c r="V15" s="83">
        <f>'Distributor Secondary'!S5*'DSR con %'!V15</f>
        <v>24.174454828660437</v>
      </c>
      <c r="W15" s="83">
        <f>'Distributor Secondary'!T5*'DSR con %'!W15</f>
        <v>43.14946619217082</v>
      </c>
      <c r="X15" s="83">
        <f>'Distributor Secondary'!U5*'DSR con %'!X15</f>
        <v>32.269326683291773</v>
      </c>
      <c r="Y15" s="83">
        <f>'Distributor Secondary'!V5*'DSR con %'!Y15</f>
        <v>25.086206896551722</v>
      </c>
      <c r="Z15" s="83">
        <f>'Distributor Secondary'!W5*'DSR con %'!Z15</f>
        <v>12.568965517241379</v>
      </c>
      <c r="AA15" s="83">
        <f>'Distributor Secondary'!X5*'DSR con %'!AA15</f>
        <v>0.98275862068965514</v>
      </c>
      <c r="AB15" s="83">
        <f>'Distributor Secondary'!Y5*'DSR con %'!AB15</f>
        <v>2.9448275862068964</v>
      </c>
      <c r="AC15" s="83">
        <f>'Distributor Secondary'!Z5*'DSR con %'!AC15</f>
        <v>1.4741379310344827</v>
      </c>
      <c r="AD15" s="83">
        <f>'Distributor Secondary'!AA5*'DSR con %'!AD15</f>
        <v>6.2844827586206895</v>
      </c>
      <c r="AE15" s="83">
        <f>'Distributor Secondary'!AB5*'DSR con %'!AE15</f>
        <v>2.2406639004149378</v>
      </c>
      <c r="AF15" s="83">
        <f>'Distributor Secondary'!AC5*'DSR con %'!AF15</f>
        <v>12.15</v>
      </c>
      <c r="AG15" s="83">
        <f>'Distributor Secondary'!AD5*'DSR con %'!AG15</f>
        <v>5.6323987538940807</v>
      </c>
      <c r="AH15" s="83">
        <f>'Distributor Secondary'!AE5*'DSR con %'!AH15</f>
        <v>14.635514018691588</v>
      </c>
      <c r="AI15" s="83">
        <f>'Distributor Secondary'!AF5*'DSR con %'!AI15</f>
        <v>8.8722741433021799</v>
      </c>
      <c r="AJ15" s="83">
        <f>'Distributor Secondary'!AG5*'DSR con %'!AJ15</f>
        <v>16.099688473520249</v>
      </c>
      <c r="AK15" s="83">
        <f>'Distributor Secondary'!AH5*'DSR con %'!AK15</f>
        <v>8.6785714285714288</v>
      </c>
      <c r="AL15" s="83">
        <f>'Distributor Secondary'!AI5*'DSR con %'!AL15</f>
        <v>10.965732087227414</v>
      </c>
      <c r="AM15" s="83">
        <f>'Distributor Secondary'!AJ5*'DSR con %'!AM15</f>
        <v>7.0726643598615917</v>
      </c>
    </row>
    <row r="16" spans="1:93">
      <c r="A16" s="78" t="s">
        <v>41</v>
      </c>
      <c r="B16" s="79" t="s">
        <v>200</v>
      </c>
      <c r="C16" s="78" t="s">
        <v>201</v>
      </c>
      <c r="D16" s="78" t="s">
        <v>222</v>
      </c>
      <c r="E16" s="80" t="s">
        <v>223</v>
      </c>
      <c r="F16" s="81">
        <f>SUMPRODUCT(H16:AM16,$H$1:$AM$1)</f>
        <v>1560990.0301067098</v>
      </c>
      <c r="G16" s="82">
        <f>SUM(H16:AM16)</f>
        <v>973.34638665098544</v>
      </c>
      <c r="H16" s="83">
        <f>'Distributor Secondary'!E5*'DSR con %'!H16</f>
        <v>77.446384039900252</v>
      </c>
      <c r="I16" s="83">
        <f>'Distributor Secondary'!F5*'DSR con %'!I16</f>
        <v>73.133056133056144</v>
      </c>
      <c r="J16" s="83">
        <f>'Distributor Secondary'!G5*'DSR con %'!J16</f>
        <v>73.133056133056144</v>
      </c>
      <c r="K16" s="83">
        <f>'Distributor Secondary'!H5*'DSR con %'!K16</f>
        <v>20.1875</v>
      </c>
      <c r="L16" s="83">
        <f>'Distributor Secondary'!I5*'DSR con %'!L16</f>
        <v>39.008316008316008</v>
      </c>
      <c r="M16" s="83">
        <f>'Distributor Secondary'!J5*'DSR con %'!M16</f>
        <v>33.50155763239875</v>
      </c>
      <c r="N16" s="83">
        <f>'Distributor Secondary'!K5*'DSR con %'!N16</f>
        <v>67.750623441396513</v>
      </c>
      <c r="O16" s="83">
        <f>'Distributor Secondary'!L5*'DSR con %'!O16</f>
        <v>68.249480249480257</v>
      </c>
      <c r="P16" s="83">
        <f>'Distributor Secondary'!M5*'DSR con %'!P16</f>
        <v>50.258373205741627</v>
      </c>
      <c r="Q16" s="83">
        <f>'Distributor Secondary'!N5*'DSR con %'!Q16</f>
        <v>69.71982758620689</v>
      </c>
      <c r="R16" s="83">
        <f>'Distributor Secondary'!O5*'DSR con %'!R16</f>
        <v>14.681818181818182</v>
      </c>
      <c r="S16" s="83">
        <f>'Distributor Secondary'!P5*'DSR con %'!S16</f>
        <v>58.925233644859816</v>
      </c>
      <c r="T16" s="83">
        <f>'Distributor Secondary'!Q5*'DSR con %'!T16</f>
        <v>30.3125</v>
      </c>
      <c r="U16" s="83">
        <f>'Distributor Secondary'!R5*'DSR con %'!U16</f>
        <v>38.723192019950126</v>
      </c>
      <c r="V16" s="83">
        <f>'Distributor Secondary'!S5*'DSR con %'!V16</f>
        <v>28.707165109034268</v>
      </c>
      <c r="W16" s="83">
        <f>'Distributor Secondary'!T5*'DSR con %'!W16</f>
        <v>29.341637010676155</v>
      </c>
      <c r="X16" s="83">
        <f>'Distributor Secondary'!U5*'DSR con %'!X16</f>
        <v>38.723192019950126</v>
      </c>
      <c r="Y16" s="83">
        <f>'Distributor Secondary'!V5*'DSR con %'!Y16</f>
        <v>29.267241379310345</v>
      </c>
      <c r="Z16" s="83">
        <f>'Distributor Secondary'!W5*'DSR con %'!Z16</f>
        <v>14.663793103448276</v>
      </c>
      <c r="AA16" s="83">
        <f>'Distributor Secondary'!X5*'DSR con %'!AA16</f>
        <v>1.146551724137931</v>
      </c>
      <c r="AB16" s="83">
        <f>'Distributor Secondary'!Y5*'DSR con %'!AB16</f>
        <v>3.7862068965517239</v>
      </c>
      <c r="AC16" s="83">
        <f>'Distributor Secondary'!Z5*'DSR con %'!AC16</f>
        <v>4.9137931034482758</v>
      </c>
      <c r="AD16" s="83">
        <f>'Distributor Secondary'!AA5*'DSR con %'!AD16</f>
        <v>12.568965517241379</v>
      </c>
      <c r="AE16" s="83">
        <f>'Distributor Secondary'!AB5*'DSR con %'!AE16</f>
        <v>3.3609958506224067</v>
      </c>
      <c r="AF16" s="83">
        <f>'Distributor Secondary'!AC5*'DSR con %'!AF16</f>
        <v>15.1875</v>
      </c>
      <c r="AG16" s="83">
        <f>'Distributor Secondary'!AD5*'DSR con %'!AG16</f>
        <v>6.8644859813084116</v>
      </c>
      <c r="AH16" s="83">
        <f>'Distributor Secondary'!AE5*'DSR con %'!AH16</f>
        <v>9.8411214953271031</v>
      </c>
      <c r="AI16" s="83">
        <f>'Distributor Secondary'!AF5*'DSR con %'!AI16</f>
        <v>10.53582554517134</v>
      </c>
      <c r="AJ16" s="83">
        <f>'Distributor Secondary'!AG5*'DSR con %'!AJ16</f>
        <v>19.118380062305295</v>
      </c>
      <c r="AK16" s="83">
        <f>'Distributor Secondary'!AH5*'DSR con %'!AK16</f>
        <v>8.6785714285714288</v>
      </c>
      <c r="AL16" s="83">
        <f>'Distributor Secondary'!AI5*'DSR con %'!AL16</f>
        <v>13.021806853582554</v>
      </c>
      <c r="AM16" s="83">
        <f>'Distributor Secondary'!AJ5*'DSR con %'!AM16</f>
        <v>8.5882352941176467</v>
      </c>
    </row>
    <row r="17" spans="1:93" s="89" customFormat="1">
      <c r="A17" s="90"/>
      <c r="B17" s="85"/>
      <c r="C17" s="84"/>
      <c r="D17" s="84"/>
      <c r="E17" s="86"/>
      <c r="F17" s="87">
        <f>SUM(F6:F16)</f>
        <v>25528002</v>
      </c>
      <c r="G17" s="88">
        <f>SUM(G6:G16)</f>
        <v>15717.000000000002</v>
      </c>
      <c r="H17" s="87">
        <f>SUM(H6:H16)</f>
        <v>1294</v>
      </c>
      <c r="I17" s="87">
        <f t="shared" ref="I17:AM17" si="1">SUM(I6:I16)</f>
        <v>1213.0000000000002</v>
      </c>
      <c r="J17" s="87">
        <f t="shared" si="1"/>
        <v>1213.0000000000002</v>
      </c>
      <c r="K17" s="87">
        <f t="shared" si="1"/>
        <v>323</v>
      </c>
      <c r="L17" s="87">
        <f t="shared" si="1"/>
        <v>647</v>
      </c>
      <c r="M17" s="87">
        <f t="shared" si="1"/>
        <v>566</v>
      </c>
      <c r="N17" s="87">
        <f t="shared" si="1"/>
        <v>1132.0000000000002</v>
      </c>
      <c r="O17" s="87">
        <f t="shared" si="1"/>
        <v>1132</v>
      </c>
      <c r="P17" s="87">
        <f t="shared" si="1"/>
        <v>808</v>
      </c>
      <c r="Q17" s="87">
        <f t="shared" si="1"/>
        <v>646.99999999999989</v>
      </c>
      <c r="R17" s="87">
        <f t="shared" si="1"/>
        <v>323</v>
      </c>
      <c r="S17" s="87">
        <f t="shared" si="1"/>
        <v>970</v>
      </c>
      <c r="T17" s="87">
        <f t="shared" si="1"/>
        <v>484.99999999999994</v>
      </c>
      <c r="U17" s="87">
        <f t="shared" si="1"/>
        <v>646.99999999999989</v>
      </c>
      <c r="V17" s="87">
        <f t="shared" si="1"/>
        <v>485</v>
      </c>
      <c r="W17" s="87">
        <f t="shared" si="1"/>
        <v>484.99999999999994</v>
      </c>
      <c r="X17" s="87">
        <f t="shared" si="1"/>
        <v>647</v>
      </c>
      <c r="Y17" s="87">
        <f t="shared" si="1"/>
        <v>485.00000000000011</v>
      </c>
      <c r="Z17" s="87">
        <f t="shared" si="1"/>
        <v>242.99999999999997</v>
      </c>
      <c r="AA17" s="87">
        <f t="shared" si="1"/>
        <v>19</v>
      </c>
      <c r="AB17" s="87">
        <f t="shared" si="1"/>
        <v>61.000000000000007</v>
      </c>
      <c r="AC17" s="87">
        <f t="shared" si="1"/>
        <v>57</v>
      </c>
      <c r="AD17" s="87">
        <f t="shared" si="1"/>
        <v>243</v>
      </c>
      <c r="AE17" s="87">
        <f t="shared" si="1"/>
        <v>44.999999999999993</v>
      </c>
      <c r="AF17" s="87">
        <f t="shared" si="1"/>
        <v>243.00000000000003</v>
      </c>
      <c r="AG17" s="87">
        <f t="shared" si="1"/>
        <v>113</v>
      </c>
      <c r="AH17" s="87">
        <f t="shared" si="1"/>
        <v>162</v>
      </c>
      <c r="AI17" s="87">
        <f t="shared" si="1"/>
        <v>178</v>
      </c>
      <c r="AJ17" s="87">
        <f t="shared" si="1"/>
        <v>323</v>
      </c>
      <c r="AK17" s="87">
        <f t="shared" si="1"/>
        <v>161.99999999999997</v>
      </c>
      <c r="AL17" s="87">
        <f t="shared" si="1"/>
        <v>220</v>
      </c>
      <c r="AM17" s="87">
        <f t="shared" si="1"/>
        <v>146</v>
      </c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</row>
    <row r="18" spans="1:93">
      <c r="A18" s="91" t="s">
        <v>42</v>
      </c>
      <c r="B18" s="92" t="s">
        <v>228</v>
      </c>
      <c r="C18" s="93" t="s">
        <v>229</v>
      </c>
      <c r="D18" s="94" t="s">
        <v>230</v>
      </c>
      <c r="E18" s="94" t="s">
        <v>231</v>
      </c>
      <c r="F18" s="81">
        <f>SUMPRODUCT(H18:AM18,$H$1:$AM$1)</f>
        <v>3361379.1877307952</v>
      </c>
      <c r="G18" s="95">
        <f>SUM(H18:AM18)</f>
        <v>2040.5147472884669</v>
      </c>
      <c r="H18" s="83">
        <f>'Distributor Secondary'!E6*'DSR con %'!H18</f>
        <v>163.52325581395348</v>
      </c>
      <c r="I18" s="83">
        <f>'Distributor Secondary'!F6*'DSR con %'!I18</f>
        <v>156.3106796116505</v>
      </c>
      <c r="J18" s="83">
        <f>'Distributor Secondary'!G6*'DSR con %'!J18</f>
        <v>156.3106796116505</v>
      </c>
      <c r="K18" s="83">
        <f>'Distributor Secondary'!H6*'DSR con %'!K18</f>
        <v>40.952380952380949</v>
      </c>
      <c r="L18" s="83">
        <f>'Distributor Secondary'!I6*'DSR con %'!L18</f>
        <v>91.84466019417475</v>
      </c>
      <c r="M18" s="83">
        <f>'Distributor Secondary'!J6*'DSR con %'!M18</f>
        <v>72.857142857142861</v>
      </c>
      <c r="N18" s="83">
        <f>'Distributor Secondary'!K6*'DSR con %'!N18</f>
        <v>151.72413793103451</v>
      </c>
      <c r="O18" s="83">
        <f>'Distributor Secondary'!L6*'DSR con %'!O18</f>
        <v>142.71844660194176</v>
      </c>
      <c r="P18" s="83">
        <f>'Distributor Secondary'!M6*'DSR con %'!P18</f>
        <v>104.62222222222222</v>
      </c>
      <c r="Q18" s="83">
        <f>'Distributor Secondary'!N6*'DSR con %'!Q18</f>
        <v>86</v>
      </c>
      <c r="R18" s="83">
        <f>'Distributor Secondary'!O6*'DSR con %'!R18</f>
        <v>40.736842105263158</v>
      </c>
      <c r="S18" s="83">
        <f>'Distributor Secondary'!P6*'DSR con %'!S18</f>
        <v>121.05072463768116</v>
      </c>
      <c r="T18" s="83">
        <f>'Distributor Secondary'!Q6*'DSR con %'!T18</f>
        <v>59.125</v>
      </c>
      <c r="U18" s="83">
        <f>'Distributor Secondary'!R6*'DSR con %'!U18</f>
        <v>82</v>
      </c>
      <c r="V18" s="83">
        <f>'Distributor Secondary'!S6*'DSR con %'!V18</f>
        <v>64.5</v>
      </c>
      <c r="W18" s="83">
        <f>'Distributor Secondary'!T6*'DSR con %'!W18</f>
        <v>61.834710743801658</v>
      </c>
      <c r="X18" s="83">
        <f>'Distributor Secondary'!U6*'DSR con %'!X18</f>
        <v>86</v>
      </c>
      <c r="Y18" s="83">
        <f>'Distributor Secondary'!V6*'DSR con %'!Y18</f>
        <v>64.5</v>
      </c>
      <c r="Z18" s="83">
        <f>'Distributor Secondary'!W6*'DSR con %'!Z18</f>
        <v>31.085714285714285</v>
      </c>
      <c r="AA18" s="83">
        <f>'Distributor Secondary'!X6*'DSR con %'!AA18</f>
        <v>3.0357142857142856</v>
      </c>
      <c r="AB18" s="83">
        <f>'Distributor Secondary'!Y6*'DSR con %'!AB18</f>
        <v>7.225806451612903</v>
      </c>
      <c r="AC18" s="83">
        <f>'Distributor Secondary'!Z6*'DSR con %'!AC18</f>
        <v>6.8571428571428568</v>
      </c>
      <c r="AD18" s="83">
        <f>'Distributor Secondary'!AA6*'DSR con %'!AD18</f>
        <v>31.085714285714285</v>
      </c>
      <c r="AE18" s="83">
        <f>'Distributor Secondary'!AB6*'DSR con %'!AE18</f>
        <v>6</v>
      </c>
      <c r="AF18" s="83">
        <f>'Distributor Secondary'!AC6*'DSR con %'!AF18</f>
        <v>32.914285714285711</v>
      </c>
      <c r="AG18" s="83">
        <f>'Distributor Secondary'!AD6*'DSR con %'!AG18</f>
        <v>14.892086330935253</v>
      </c>
      <c r="AH18" s="83">
        <f>'Distributor Secondary'!AE6*'DSR con %'!AH18</f>
        <v>21.035971223021583</v>
      </c>
      <c r="AI18" s="83">
        <f>'Distributor Secondary'!AF6*'DSR con %'!AI18</f>
        <v>23.5</v>
      </c>
      <c r="AJ18" s="83">
        <f>'Distributor Secondary'!AG6*'DSR con %'!AJ18</f>
        <v>41.771428571428572</v>
      </c>
      <c r="AK18" s="83">
        <f>'Distributor Secondary'!AH6*'DSR con %'!AK18</f>
        <v>21.5</v>
      </c>
      <c r="AL18" s="83">
        <f>'Distributor Secondary'!AI6*'DSR con %'!AL18</f>
        <v>31.571428571428569</v>
      </c>
      <c r="AM18" s="83">
        <f>'Distributor Secondary'!AJ6*'DSR con %'!AM18</f>
        <v>21.428571428571427</v>
      </c>
    </row>
    <row r="19" spans="1:93">
      <c r="A19" s="91" t="s">
        <v>42</v>
      </c>
      <c r="B19" s="92" t="s">
        <v>228</v>
      </c>
      <c r="C19" s="93" t="s">
        <v>229</v>
      </c>
      <c r="D19" s="94" t="s">
        <v>232</v>
      </c>
      <c r="E19" s="94" t="s">
        <v>233</v>
      </c>
      <c r="F19" s="81">
        <f>SUMPRODUCT(H19:AM19,$H$1:$AM$1)</f>
        <v>1868673.8142757942</v>
      </c>
      <c r="G19" s="95">
        <f>SUM(H19:AM19)</f>
        <v>1131.9575299244068</v>
      </c>
      <c r="H19" s="83">
        <f>'Distributor Secondary'!E6*'DSR con %'!H19</f>
        <v>95.720930232558132</v>
      </c>
      <c r="I19" s="83">
        <f>'Distributor Secondary'!F6*'DSR con %'!I19</f>
        <v>84.407766990291265</v>
      </c>
      <c r="J19" s="83">
        <f>'Distributor Secondary'!G6*'DSR con %'!J19</f>
        <v>84.407766990291265</v>
      </c>
      <c r="K19" s="83">
        <f>'Distributor Secondary'!H6*'DSR con %'!K19</f>
        <v>24.571428571428569</v>
      </c>
      <c r="L19" s="83">
        <f>'Distributor Secondary'!I6*'DSR con %'!L19</f>
        <v>40.077669902912625</v>
      </c>
      <c r="M19" s="83">
        <f>'Distributor Secondary'!J6*'DSR con %'!M19</f>
        <v>38.571428571428569</v>
      </c>
      <c r="N19" s="83">
        <f>'Distributor Secondary'!K6*'DSR con %'!N19</f>
        <v>82.758620689655174</v>
      </c>
      <c r="O19" s="83">
        <f>'Distributor Secondary'!L6*'DSR con %'!O19</f>
        <v>87.378640776699029</v>
      </c>
      <c r="P19" s="83">
        <f>'Distributor Secondary'!M6*'DSR con %'!P19</f>
        <v>57.066666666666663</v>
      </c>
      <c r="Q19" s="83">
        <f>'Distributor Secondary'!N6*'DSR con %'!Q19</f>
        <v>48.608695652173907</v>
      </c>
      <c r="R19" s="83">
        <f>'Distributor Secondary'!O6*'DSR con %'!R19</f>
        <v>22.631578947368421</v>
      </c>
      <c r="S19" s="83">
        <f>'Distributor Secondary'!P6*'DSR con %'!S19</f>
        <v>70.768115942028984</v>
      </c>
      <c r="T19" s="83">
        <f>'Distributor Secondary'!Q6*'DSR con %'!T19</f>
        <v>37.625</v>
      </c>
      <c r="U19" s="83">
        <f>'Distributor Secondary'!R6*'DSR con %'!U19</f>
        <v>45.999999999999993</v>
      </c>
      <c r="V19" s="83">
        <f>'Distributor Secondary'!S6*'DSR con %'!V19</f>
        <v>35.014285714285712</v>
      </c>
      <c r="W19" s="83">
        <f>'Distributor Secondary'!T6*'DSR con %'!W19</f>
        <v>35.18181818181818</v>
      </c>
      <c r="X19" s="83">
        <f>'Distributor Secondary'!U6*'DSR con %'!X19</f>
        <v>45.47126436781609</v>
      </c>
      <c r="Y19" s="83">
        <f>'Distributor Secondary'!V6*'DSR con %'!Y19</f>
        <v>32.25</v>
      </c>
      <c r="Z19" s="83">
        <f>'Distributor Secondary'!W6*'DSR con %'!Z19</f>
        <v>16.457142857142856</v>
      </c>
      <c r="AA19" s="83">
        <f>'Distributor Secondary'!X6*'DSR con %'!AA19</f>
        <v>1.0714285714285714</v>
      </c>
      <c r="AB19" s="83">
        <f>'Distributor Secondary'!Y6*'DSR con %'!AB19</f>
        <v>4.645161290322581</v>
      </c>
      <c r="AC19" s="83">
        <f>'Distributor Secondary'!Z6*'DSR con %'!AC19</f>
        <v>4.2857142857142856</v>
      </c>
      <c r="AD19" s="83">
        <f>'Distributor Secondary'!AA6*'DSR con %'!AD19</f>
        <v>20.114285714285714</v>
      </c>
      <c r="AE19" s="83">
        <f>'Distributor Secondary'!AB6*'DSR con %'!AE19</f>
        <v>3.2307692307692308</v>
      </c>
      <c r="AF19" s="83">
        <f>'Distributor Secondary'!AC6*'DSR con %'!AF19</f>
        <v>16.457142857142856</v>
      </c>
      <c r="AG19" s="83">
        <f>'Distributor Secondary'!AD6*'DSR con %'!AG19</f>
        <v>7.985611510791367</v>
      </c>
      <c r="AH19" s="83">
        <f>'Distributor Secondary'!AE6*'DSR con %'!AH19</f>
        <v>11.136690647482014</v>
      </c>
      <c r="AI19" s="83">
        <f>'Distributor Secondary'!AF6*'DSR con %'!AI19</f>
        <v>12.757142857142856</v>
      </c>
      <c r="AJ19" s="83">
        <f>'Distributor Secondary'!AG6*'DSR con %'!AJ19</f>
        <v>22.114285714285714</v>
      </c>
      <c r="AK19" s="83">
        <f>'Distributor Secondary'!AH6*'DSR con %'!AK19</f>
        <v>14.333333333333332</v>
      </c>
      <c r="AL19" s="83">
        <f>'Distributor Secondary'!AI6*'DSR con %'!AL19</f>
        <v>16.714285714285712</v>
      </c>
      <c r="AM19" s="83">
        <f>'Distributor Secondary'!AJ6*'DSR con %'!AM19</f>
        <v>12.142857142857142</v>
      </c>
    </row>
    <row r="20" spans="1:93">
      <c r="A20" s="91" t="s">
        <v>42</v>
      </c>
      <c r="B20" s="92" t="s">
        <v>228</v>
      </c>
      <c r="C20" s="93" t="s">
        <v>229</v>
      </c>
      <c r="D20" s="94" t="s">
        <v>234</v>
      </c>
      <c r="E20" s="94" t="s">
        <v>235</v>
      </c>
      <c r="F20" s="81">
        <f>SUMPRODUCT(H20:AM20,$H$1:$AM$1)</f>
        <v>1649043.9979934099</v>
      </c>
      <c r="G20" s="95">
        <f>SUM(H20:AM20)</f>
        <v>1010.5277227871258</v>
      </c>
      <c r="H20" s="83">
        <f>'Distributor Secondary'!E6*'DSR con %'!H20</f>
        <v>83.755813953488371</v>
      </c>
      <c r="I20" s="83">
        <f>'Distributor Secondary'!F6*'DSR con %'!I20</f>
        <v>81.28155339805825</v>
      </c>
      <c r="J20" s="83">
        <f>'Distributor Secondary'!G6*'DSR con %'!J20</f>
        <v>81.28155339805825</v>
      </c>
      <c r="K20" s="83">
        <f>'Distributor Secondary'!H6*'DSR con %'!K20</f>
        <v>20.476190476190474</v>
      </c>
      <c r="L20" s="83">
        <f>'Distributor Secondary'!I6*'DSR con %'!L20</f>
        <v>40.077669902912625</v>
      </c>
      <c r="M20" s="83">
        <f>'Distributor Secondary'!J6*'DSR con %'!M20</f>
        <v>38.571428571428569</v>
      </c>
      <c r="N20" s="83">
        <f>'Distributor Secondary'!K6*'DSR con %'!N20</f>
        <v>65.517241379310349</v>
      </c>
      <c r="O20" s="83">
        <f>'Distributor Secondary'!L6*'DSR con %'!O20</f>
        <v>69.902912621359221</v>
      </c>
      <c r="P20" s="83">
        <f>'Distributor Secondary'!M6*'DSR con %'!P20</f>
        <v>52.31111111111111</v>
      </c>
      <c r="Q20" s="83">
        <f>'Distributor Secondary'!N6*'DSR con %'!Q20</f>
        <v>37.391304347826086</v>
      </c>
      <c r="R20" s="83">
        <f>'Distributor Secondary'!O6*'DSR con %'!R20</f>
        <v>22.631578947368421</v>
      </c>
      <c r="S20" s="83">
        <f>'Distributor Secondary'!P6*'DSR con %'!S20</f>
        <v>65.181159420289859</v>
      </c>
      <c r="T20" s="83">
        <f>'Distributor Secondary'!Q6*'DSR con %'!T20</f>
        <v>32.25</v>
      </c>
      <c r="U20" s="83">
        <f>'Distributor Secondary'!R6*'DSR con %'!U20</f>
        <v>44</v>
      </c>
      <c r="V20" s="83">
        <f>'Distributor Secondary'!S6*'DSR con %'!V20</f>
        <v>29.485714285714284</v>
      </c>
      <c r="W20" s="83">
        <f>'Distributor Secondary'!T6*'DSR con %'!W20</f>
        <v>31.983471074380166</v>
      </c>
      <c r="X20" s="83">
        <f>'Distributor Secondary'!U6*'DSR con %'!X20</f>
        <v>40.52873563218391</v>
      </c>
      <c r="Y20" s="83">
        <f>'Distributor Secondary'!V6*'DSR con %'!Y20</f>
        <v>32.25</v>
      </c>
      <c r="Z20" s="83">
        <f>'Distributor Secondary'!W6*'DSR con %'!Z20</f>
        <v>16.457142857142856</v>
      </c>
      <c r="AA20" s="83">
        <f>'Distributor Secondary'!X6*'DSR con %'!AA20</f>
        <v>0.8928571428571429</v>
      </c>
      <c r="AB20" s="83">
        <f>'Distributor Secondary'!Y6*'DSR con %'!AB20</f>
        <v>4.129032258064516</v>
      </c>
      <c r="AC20" s="83">
        <f>'Distributor Secondary'!Z6*'DSR con %'!AC20</f>
        <v>3.8571428571428568</v>
      </c>
      <c r="AD20" s="83">
        <f>'Distributor Secondary'!AA6*'DSR con %'!AD20</f>
        <v>12.8</v>
      </c>
      <c r="AE20" s="83">
        <f>'Distributor Secondary'!AB6*'DSR con %'!AE20</f>
        <v>2.7692307692307692</v>
      </c>
      <c r="AF20" s="83">
        <f>'Distributor Secondary'!AC6*'DSR con %'!AF20</f>
        <v>14.628571428571428</v>
      </c>
      <c r="AG20" s="83">
        <f>'Distributor Secondary'!AD6*'DSR con %'!AG20</f>
        <v>7.1223021582733814</v>
      </c>
      <c r="AH20" s="83">
        <f>'Distributor Secondary'!AE6*'DSR con %'!AH20</f>
        <v>10.827338129496402</v>
      </c>
      <c r="AI20" s="83">
        <f>'Distributor Secondary'!AF6*'DSR con %'!AI20</f>
        <v>10.742857142857142</v>
      </c>
      <c r="AJ20" s="83">
        <f>'Distributor Secondary'!AG6*'DSR con %'!AJ20</f>
        <v>22.114285714285714</v>
      </c>
      <c r="AK20" s="83">
        <f>'Distributor Secondary'!AH6*'DSR con %'!AK20</f>
        <v>7.1666666666666661</v>
      </c>
      <c r="AL20" s="83">
        <f>'Distributor Secondary'!AI6*'DSR con %'!AL20</f>
        <v>16.714285714285712</v>
      </c>
      <c r="AM20" s="83">
        <f>'Distributor Secondary'!AJ6*'DSR con %'!AM20</f>
        <v>11.428571428571427</v>
      </c>
    </row>
    <row r="21" spans="1:93" s="89" customFormat="1">
      <c r="A21" s="96"/>
      <c r="B21" s="97"/>
      <c r="C21" s="98"/>
      <c r="D21" s="99"/>
      <c r="E21" s="99"/>
      <c r="F21" s="100">
        <f>SUM(F18:F20)</f>
        <v>6879096.9999999991</v>
      </c>
      <c r="G21" s="101">
        <f>SUM(G18:G20)</f>
        <v>4182.9999999999991</v>
      </c>
      <c r="H21" s="87">
        <f>SUM(H18:H20)</f>
        <v>343</v>
      </c>
      <c r="I21" s="87">
        <f t="shared" ref="I21:AM21" si="2">SUM(I18:I20)</f>
        <v>322</v>
      </c>
      <c r="J21" s="87">
        <f t="shared" si="2"/>
        <v>322</v>
      </c>
      <c r="K21" s="87">
        <f t="shared" si="2"/>
        <v>86</v>
      </c>
      <c r="L21" s="87">
        <f t="shared" si="2"/>
        <v>172</v>
      </c>
      <c r="M21" s="87">
        <f t="shared" si="2"/>
        <v>150</v>
      </c>
      <c r="N21" s="87">
        <f t="shared" si="2"/>
        <v>300</v>
      </c>
      <c r="O21" s="87">
        <f t="shared" si="2"/>
        <v>300</v>
      </c>
      <c r="P21" s="87">
        <f t="shared" si="2"/>
        <v>213.99999999999997</v>
      </c>
      <c r="Q21" s="87">
        <f t="shared" si="2"/>
        <v>172</v>
      </c>
      <c r="R21" s="87">
        <f t="shared" si="2"/>
        <v>86</v>
      </c>
      <c r="S21" s="87">
        <f t="shared" si="2"/>
        <v>257</v>
      </c>
      <c r="T21" s="87">
        <f t="shared" si="2"/>
        <v>129</v>
      </c>
      <c r="U21" s="87">
        <f t="shared" si="2"/>
        <v>172</v>
      </c>
      <c r="V21" s="87">
        <f t="shared" si="2"/>
        <v>129</v>
      </c>
      <c r="W21" s="87">
        <f t="shared" si="2"/>
        <v>129</v>
      </c>
      <c r="X21" s="87">
        <f t="shared" si="2"/>
        <v>172</v>
      </c>
      <c r="Y21" s="87">
        <f t="shared" si="2"/>
        <v>129</v>
      </c>
      <c r="Z21" s="87">
        <f t="shared" si="2"/>
        <v>64</v>
      </c>
      <c r="AA21" s="87">
        <f t="shared" si="2"/>
        <v>5</v>
      </c>
      <c r="AB21" s="87">
        <f t="shared" si="2"/>
        <v>16</v>
      </c>
      <c r="AC21" s="87">
        <f t="shared" si="2"/>
        <v>15</v>
      </c>
      <c r="AD21" s="87">
        <f t="shared" si="2"/>
        <v>64</v>
      </c>
      <c r="AE21" s="87">
        <f t="shared" si="2"/>
        <v>12</v>
      </c>
      <c r="AF21" s="87">
        <f t="shared" si="2"/>
        <v>63.999999999999993</v>
      </c>
      <c r="AG21" s="87">
        <f t="shared" si="2"/>
        <v>30.000000000000004</v>
      </c>
      <c r="AH21" s="87">
        <f t="shared" si="2"/>
        <v>43</v>
      </c>
      <c r="AI21" s="87">
        <f t="shared" si="2"/>
        <v>46.999999999999993</v>
      </c>
      <c r="AJ21" s="87">
        <f t="shared" si="2"/>
        <v>86</v>
      </c>
      <c r="AK21" s="87">
        <f t="shared" si="2"/>
        <v>42.999999999999993</v>
      </c>
      <c r="AL21" s="87">
        <f t="shared" si="2"/>
        <v>64.999999999999986</v>
      </c>
      <c r="AM21" s="87">
        <f t="shared" si="2"/>
        <v>45</v>
      </c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</row>
    <row r="22" spans="1:93">
      <c r="A22" s="102" t="s">
        <v>43</v>
      </c>
      <c r="B22" s="92" t="s">
        <v>228</v>
      </c>
      <c r="C22" s="93" t="s">
        <v>229</v>
      </c>
      <c r="D22" s="94" t="s">
        <v>246</v>
      </c>
      <c r="E22" s="94" t="s">
        <v>247</v>
      </c>
      <c r="F22" s="81">
        <f>SUMPRODUCT(H22:AM22,$H$1:$AM$1)</f>
        <v>2927830.7122493493</v>
      </c>
      <c r="G22" s="95">
        <f>SUM(H22:AM22)</f>
        <v>1758.2095356499806</v>
      </c>
      <c r="H22" s="83">
        <f>'Distributor Secondary'!E7*'DSR con %'!H22</f>
        <v>140.09852216748769</v>
      </c>
      <c r="I22" s="83">
        <f>'Distributor Secondary'!F7*'DSR con %'!I22</f>
        <v>133.99176954732511</v>
      </c>
      <c r="J22" s="83">
        <f>'Distributor Secondary'!G7*'DSR con %'!J22</f>
        <v>133.99176954732511</v>
      </c>
      <c r="K22" s="83">
        <f>'Distributor Secondary'!H7*'DSR con %'!K22</f>
        <v>36.183673469387756</v>
      </c>
      <c r="L22" s="83">
        <f>'Distributor Secondary'!I7*'DSR con %'!L22</f>
        <v>74.773662551440324</v>
      </c>
      <c r="M22" s="83">
        <f>'Distributor Secondary'!J7*'DSR con %'!M22</f>
        <v>63.109756097560975</v>
      </c>
      <c r="N22" s="83">
        <f>'Distributor Secondary'!K7*'DSR con %'!N22</f>
        <v>124.71707317073171</v>
      </c>
      <c r="O22" s="83">
        <f>'Distributor Secondary'!L7*'DSR con %'!O22</f>
        <v>130.80658436213992</v>
      </c>
      <c r="P22" s="83">
        <f>'Distributor Secondary'!M7*'DSR con %'!P22</f>
        <v>92.149532710280369</v>
      </c>
      <c r="Q22" s="83">
        <f>'Distributor Secondary'!N7*'DSR con %'!Q22</f>
        <v>71.487730061349694</v>
      </c>
      <c r="R22" s="83">
        <f>'Distributor Secondary'!O7*'DSR con %'!R22</f>
        <v>35.022222222222226</v>
      </c>
      <c r="S22" s="83">
        <f>'Distributor Secondary'!P7*'DSR con %'!S22</f>
        <v>107.47076923076924</v>
      </c>
      <c r="T22" s="83">
        <f>'Distributor Secondary'!Q7*'DSR con %'!T22</f>
        <v>51.929824561403507</v>
      </c>
      <c r="U22" s="83">
        <f>'Distributor Secondary'!R7*'DSR con %'!U22</f>
        <v>70.049261083743843</v>
      </c>
      <c r="V22" s="83">
        <f>'Distributor Secondary'!S7*'DSR con %'!V22</f>
        <v>52.341463414634141</v>
      </c>
      <c r="W22" s="83">
        <f>'Distributor Secondary'!T7*'DSR con %'!W22</f>
        <v>54.007017543859654</v>
      </c>
      <c r="X22" s="83">
        <f>'Distributor Secondary'!U7*'DSR con %'!X22</f>
        <v>69.365853658536579</v>
      </c>
      <c r="Y22" s="83">
        <f>'Distributor Secondary'!V7*'DSR con %'!Y22</f>
        <v>54.646153846153851</v>
      </c>
      <c r="Z22" s="83">
        <f>'Distributor Secondary'!W7*'DSR con %'!Z22</f>
        <v>27.073170731707318</v>
      </c>
      <c r="AA22" s="83">
        <f>'Distributor Secondary'!X7*'DSR con %'!AA22</f>
        <v>2.5454545454545454</v>
      </c>
      <c r="AB22" s="83">
        <f>'Distributor Secondary'!Y7*'DSR con %'!AB22</f>
        <v>7.7027027027027035</v>
      </c>
      <c r="AC22" s="83">
        <f>'Distributor Secondary'!Z7*'DSR con %'!AC22</f>
        <v>7.6829268292682924</v>
      </c>
      <c r="AD22" s="83">
        <f>'Distributor Secondary'!AA7*'DSR con %'!AD22</f>
        <v>28.878048780487806</v>
      </c>
      <c r="AE22" s="83">
        <f>'Distributor Secondary'!AB7*'DSR con %'!AE22</f>
        <v>5.691056910569106</v>
      </c>
      <c r="AF22" s="83">
        <f>'Distributor Secondary'!AC7*'DSR con %'!AF22</f>
        <v>28.878048780487806</v>
      </c>
      <c r="AG22" s="83">
        <f>'Distributor Secondary'!AD7*'DSR con %'!AG22</f>
        <v>12.411585365853657</v>
      </c>
      <c r="AH22" s="83">
        <f>'Distributor Secondary'!AE7*'DSR con %'!AH22</f>
        <v>18.713414634146343</v>
      </c>
      <c r="AI22" s="83">
        <f>'Distributor Secondary'!AF7*'DSR con %'!AI22</f>
        <v>19.274390243902438</v>
      </c>
      <c r="AJ22" s="83">
        <f>'Distributor Secondary'!AG7*'DSR con %'!AJ22</f>
        <v>37.237804878048777</v>
      </c>
      <c r="AK22" s="83">
        <f>'Distributor Secondary'!AH7*'DSR con %'!AK22</f>
        <v>23.896551724137932</v>
      </c>
      <c r="AL22" s="83">
        <f>'Distributor Secondary'!AI7*'DSR con %'!AL22</f>
        <v>25.243902439024389</v>
      </c>
      <c r="AM22" s="83">
        <f>'Distributor Secondary'!AJ7*'DSR con %'!AM22</f>
        <v>16.837837837837839</v>
      </c>
    </row>
    <row r="23" spans="1:93">
      <c r="A23" s="102" t="s">
        <v>43</v>
      </c>
      <c r="B23" s="92" t="s">
        <v>228</v>
      </c>
      <c r="C23" s="93" t="s">
        <v>229</v>
      </c>
      <c r="D23" s="94" t="s">
        <v>248</v>
      </c>
      <c r="E23" s="94" t="s">
        <v>249</v>
      </c>
      <c r="F23" s="81">
        <f>SUMPRODUCT(H23:AM23,$H$1:$AM$1)</f>
        <v>2617348.4052705588</v>
      </c>
      <c r="G23" s="95">
        <f>SUM(H23:AM23)</f>
        <v>1622.1188028135725</v>
      </c>
      <c r="H23" s="83">
        <f>'Distributor Secondary'!E7*'DSR con %'!H23</f>
        <v>140.09852216748769</v>
      </c>
      <c r="I23" s="83">
        <f>'Distributor Secondary'!F7*'DSR con %'!I23</f>
        <v>127.90123456790123</v>
      </c>
      <c r="J23" s="83">
        <f>'Distributor Secondary'!G7*'DSR con %'!J23</f>
        <v>127.90123456790123</v>
      </c>
      <c r="K23" s="83">
        <f>'Distributor Secondary'!H7*'DSR con %'!K23</f>
        <v>32.163265306122447</v>
      </c>
      <c r="L23" s="83">
        <f>'Distributor Secondary'!I7*'DSR con %'!L23</f>
        <v>66.646090534979422</v>
      </c>
      <c r="M23" s="83">
        <f>'Distributor Secondary'!J7*'DSR con %'!M23</f>
        <v>58.902439024390247</v>
      </c>
      <c r="N23" s="83">
        <f>'Distributor Secondary'!K7*'DSR con %'!N23</f>
        <v>114.60487804878049</v>
      </c>
      <c r="O23" s="83">
        <f>'Distributor Secondary'!L7*'DSR con %'!O23</f>
        <v>108.05761316872429</v>
      </c>
      <c r="P23" s="83">
        <f>'Distributor Secondary'!M7*'DSR con %'!P23</f>
        <v>82.934579439252332</v>
      </c>
      <c r="Q23" s="83">
        <f>'Distributor Secondary'!N7*'DSR con %'!Q23</f>
        <v>66.641104294478524</v>
      </c>
      <c r="R23" s="83">
        <f>'Distributor Secondary'!O7*'DSR con %'!R23</f>
        <v>35.022222222222226</v>
      </c>
      <c r="S23" s="83">
        <f>'Distributor Secondary'!P7*'DSR con %'!S23</f>
        <v>98.363076923076918</v>
      </c>
      <c r="T23" s="83">
        <f>'Distributor Secondary'!Q7*'DSR con %'!T23</f>
        <v>51.929824561403507</v>
      </c>
      <c r="U23" s="83">
        <f>'Distributor Secondary'!R7*'DSR con %'!U23</f>
        <v>66.157635467980285</v>
      </c>
      <c r="V23" s="83">
        <f>'Distributor Secondary'!S7*'DSR con %'!V23</f>
        <v>48.731707317073173</v>
      </c>
      <c r="W23" s="83">
        <f>'Distributor Secondary'!T7*'DSR con %'!W23</f>
        <v>48.814035087719304</v>
      </c>
      <c r="X23" s="83">
        <f>'Distributor Secondary'!U7*'DSR con %'!X23</f>
        <v>65.512195121951223</v>
      </c>
      <c r="Y23" s="83">
        <f>'Distributor Secondary'!V7*'DSR con %'!Y23</f>
        <v>54.646153846153851</v>
      </c>
      <c r="Z23" s="83">
        <f>'Distributor Secondary'!W7*'DSR con %'!Z23</f>
        <v>27.073170731707318</v>
      </c>
      <c r="AA23" s="83">
        <f>'Distributor Secondary'!X7*'DSR con %'!AA23</f>
        <v>2.5454545454545454</v>
      </c>
      <c r="AB23" s="83">
        <f>'Distributor Secondary'!Y7*'DSR con %'!AB23</f>
        <v>7.1891891891891895</v>
      </c>
      <c r="AC23" s="83">
        <f>'Distributor Secondary'!Z7*'DSR con %'!AC23</f>
        <v>6.8292682926829267</v>
      </c>
      <c r="AD23" s="83">
        <f>'Distributor Secondary'!AA7*'DSR con %'!AD23</f>
        <v>23.463414634146343</v>
      </c>
      <c r="AE23" s="83">
        <f>'Distributor Secondary'!AB7*'DSR con %'!AE23</f>
        <v>4.3252032520325203</v>
      </c>
      <c r="AF23" s="83">
        <f>'Distributor Secondary'!AC7*'DSR con %'!AF23</f>
        <v>23.463414634146343</v>
      </c>
      <c r="AG23" s="83">
        <f>'Distributor Secondary'!AD7*'DSR con %'!AG23</f>
        <v>11.780487804878049</v>
      </c>
      <c r="AH23" s="83">
        <f>'Distributor Secondary'!AE7*'DSR con %'!AH23</f>
        <v>16.600609756097562</v>
      </c>
      <c r="AI23" s="83">
        <f>'Distributor Secondary'!AF7*'DSR con %'!AI23</f>
        <v>18.609756097560975</v>
      </c>
      <c r="AJ23" s="83">
        <f>'Distributor Secondary'!AG7*'DSR con %'!AJ23</f>
        <v>32.432926829268297</v>
      </c>
      <c r="AK23" s="83">
        <f>'Distributor Secondary'!AH7*'DSR con %'!AK23</f>
        <v>17.068965517241381</v>
      </c>
      <c r="AL23" s="83">
        <f>'Distributor Secondary'!AI7*'DSR con %'!AL23</f>
        <v>21.878048780487806</v>
      </c>
      <c r="AM23" s="83">
        <f>'Distributor Secondary'!AJ7*'DSR con %'!AM23</f>
        <v>13.831081081081081</v>
      </c>
    </row>
    <row r="24" spans="1:93">
      <c r="A24" s="102" t="s">
        <v>43</v>
      </c>
      <c r="B24" s="92" t="s">
        <v>228</v>
      </c>
      <c r="C24" s="93" t="s">
        <v>229</v>
      </c>
      <c r="D24" s="94" t="s">
        <v>250</v>
      </c>
      <c r="E24" s="94" t="s">
        <v>251</v>
      </c>
      <c r="F24" s="81">
        <f>SUMPRODUCT(H24:AM24,$H$1:$AM$1)</f>
        <v>3540646.1096016201</v>
      </c>
      <c r="G24" s="95">
        <f>SUM(H24:AM24)</f>
        <v>2200.3884632023919</v>
      </c>
      <c r="H24" s="83">
        <f>'Distributor Secondary'!E7*'DSR con %'!H24</f>
        <v>186.79802955665025</v>
      </c>
      <c r="I24" s="83">
        <f>'Distributor Secondary'!F7*'DSR con %'!I24</f>
        <v>173.58024691358023</v>
      </c>
      <c r="J24" s="83">
        <f>'Distributor Secondary'!G7*'DSR con %'!J24</f>
        <v>173.58024691358023</v>
      </c>
      <c r="K24" s="83">
        <f>'Distributor Secondary'!H7*'DSR con %'!K24</f>
        <v>44.224489795918366</v>
      </c>
      <c r="L24" s="83">
        <f>'Distributor Secondary'!I7*'DSR con %'!L24</f>
        <v>91.028806584362144</v>
      </c>
      <c r="M24" s="83">
        <f>'Distributor Secondary'!J7*'DSR con %'!M24</f>
        <v>79.939024390243901</v>
      </c>
      <c r="N24" s="83">
        <f>'Distributor Secondary'!K7*'DSR con %'!N24</f>
        <v>161.79512195121953</v>
      </c>
      <c r="O24" s="83">
        <f>'Distributor Secondary'!L7*'DSR con %'!O24</f>
        <v>159.24279835390948</v>
      </c>
      <c r="P24" s="83">
        <f>'Distributor Secondary'!M7*'DSR con %'!P24</f>
        <v>105.97196261682242</v>
      </c>
      <c r="Q24" s="83">
        <f>'Distributor Secondary'!N7*'DSR con %'!Q24</f>
        <v>92.085889570552141</v>
      </c>
      <c r="R24" s="83">
        <f>'Distributor Secondary'!O7*'DSR con %'!R24</f>
        <v>43.777777777777779</v>
      </c>
      <c r="S24" s="83">
        <f>'Distributor Secondary'!P7*'DSR con %'!S24</f>
        <v>136.61538461538461</v>
      </c>
      <c r="T24" s="83">
        <f>'Distributor Secondary'!Q7*'DSR con %'!T24</f>
        <v>62.315789473684205</v>
      </c>
      <c r="U24" s="83">
        <f>'Distributor Secondary'!R7*'DSR con %'!U24</f>
        <v>89.50738916256158</v>
      </c>
      <c r="V24" s="83">
        <f>'Distributor Secondary'!S7*'DSR con %'!V24</f>
        <v>70.390243902439025</v>
      </c>
      <c r="W24" s="83">
        <f>'Distributor Secondary'!T7*'DSR con %'!W24</f>
        <v>68.547368421052624</v>
      </c>
      <c r="X24" s="83">
        <f>'Distributor Secondary'!U7*'DSR con %'!X24</f>
        <v>94.414634146341456</v>
      </c>
      <c r="Y24" s="83">
        <f>'Distributor Secondary'!V7*'DSR con %'!Y24</f>
        <v>63.753846153846155</v>
      </c>
      <c r="Z24" s="83">
        <f>'Distributor Secondary'!W7*'DSR con %'!Z24</f>
        <v>32.487804878048777</v>
      </c>
      <c r="AA24" s="83">
        <f>'Distributor Secondary'!X7*'DSR con %'!AA24</f>
        <v>2.5454545454545454</v>
      </c>
      <c r="AB24" s="83">
        <f>'Distributor Secondary'!Y7*'DSR con %'!AB24</f>
        <v>7.7027027027027035</v>
      </c>
      <c r="AC24" s="83">
        <f>'Distributor Secondary'!Z7*'DSR con %'!AC24</f>
        <v>6.8292682926829267</v>
      </c>
      <c r="AD24" s="83">
        <f>'Distributor Secondary'!AA7*'DSR con %'!AD24</f>
        <v>32.487804878048777</v>
      </c>
      <c r="AE24" s="83">
        <f>'Distributor Secondary'!AB7*'DSR con %'!AE24</f>
        <v>6.1463414634146343</v>
      </c>
      <c r="AF24" s="83">
        <f>'Distributor Secondary'!AC7*'DSR con %'!AF24</f>
        <v>34.292682926829272</v>
      </c>
      <c r="AG24" s="83">
        <f>'Distributor Secondary'!AD7*'DSR con %'!AG24</f>
        <v>15.987804878048781</v>
      </c>
      <c r="AH24" s="83">
        <f>'Distributor Secondary'!AE7*'DSR con %'!AH24</f>
        <v>22.335365853658537</v>
      </c>
      <c r="AI24" s="83">
        <f>'Distributor Secondary'!AF7*'DSR con %'!AI24</f>
        <v>25.256097560975611</v>
      </c>
      <c r="AJ24" s="83">
        <f>'Distributor Secondary'!AG7*'DSR con %'!AJ24</f>
        <v>44.445121951219512</v>
      </c>
      <c r="AK24" s="83">
        <f>'Distributor Secondary'!AH7*'DSR con %'!AK24</f>
        <v>20.482758620689655</v>
      </c>
      <c r="AL24" s="83">
        <f>'Distributor Secondary'!AI7*'DSR con %'!AL24</f>
        <v>31.975609756097562</v>
      </c>
      <c r="AM24" s="83">
        <f>'Distributor Secondary'!AJ7*'DSR con %'!AM24</f>
        <v>19.844594594594593</v>
      </c>
    </row>
    <row r="25" spans="1:93">
      <c r="A25" s="102" t="s">
        <v>43</v>
      </c>
      <c r="B25" s="92" t="s">
        <v>228</v>
      </c>
      <c r="C25" s="93" t="s">
        <v>229</v>
      </c>
      <c r="D25" s="94" t="s">
        <v>252</v>
      </c>
      <c r="E25" s="94" t="s">
        <v>253</v>
      </c>
      <c r="F25" s="81">
        <f>SUMPRODUCT(H25:AM25,$H$1:$AM$1)</f>
        <v>4276544.8320400687</v>
      </c>
      <c r="G25" s="95">
        <f>SUM(H25:AM25)</f>
        <v>2648.1013080901143</v>
      </c>
      <c r="H25" s="83">
        <f>'Distributor Secondary'!E7*'DSR con %'!H25</f>
        <v>210.14778325123154</v>
      </c>
      <c r="I25" s="83">
        <f>'Distributor Secondary'!F7*'DSR con %'!I25</f>
        <v>204.03292181069961</v>
      </c>
      <c r="J25" s="83">
        <f>'Distributor Secondary'!G7*'DSR con %'!J25</f>
        <v>204.03292181069961</v>
      </c>
      <c r="K25" s="83">
        <f>'Distributor Secondary'!H7*'DSR con %'!K25</f>
        <v>56.285714285714285</v>
      </c>
      <c r="L25" s="83">
        <f>'Distributor Secondary'!I7*'DSR con %'!L25</f>
        <v>113.78600823045268</v>
      </c>
      <c r="M25" s="83">
        <f>'Distributor Secondary'!J7*'DSR con %'!M25</f>
        <v>94.66463414634147</v>
      </c>
      <c r="N25" s="83">
        <f>'Distributor Secondary'!K7*'DSR con %'!N25</f>
        <v>188.76097560975612</v>
      </c>
      <c r="O25" s="83">
        <f>'Distributor Secondary'!L7*'DSR con %'!O25</f>
        <v>193.36625514403292</v>
      </c>
      <c r="P25" s="83">
        <f>'Distributor Secondary'!M7*'DSR con %'!P25</f>
        <v>138.22429906542055</v>
      </c>
      <c r="Q25" s="83">
        <f>'Distributor Secondary'!N7*'DSR con %'!Q25</f>
        <v>107.83742331288343</v>
      </c>
      <c r="R25" s="83">
        <f>'Distributor Secondary'!O7*'DSR con %'!R25</f>
        <v>54.722222222222221</v>
      </c>
      <c r="S25" s="83">
        <f>'Distributor Secondary'!P7*'DSR con %'!S25</f>
        <v>163.93846153846155</v>
      </c>
      <c r="T25" s="83">
        <f>'Distributor Secondary'!Q7*'DSR con %'!T25</f>
        <v>88.280701754385959</v>
      </c>
      <c r="U25" s="83">
        <f>'Distributor Secondary'!R7*'DSR con %'!U25</f>
        <v>110.91133004926108</v>
      </c>
      <c r="V25" s="83">
        <f>'Distributor Secondary'!S7*'DSR con %'!V25</f>
        <v>83.024390243902445</v>
      </c>
      <c r="W25" s="83">
        <f>'Distributor Secondary'!T7*'DSR con %'!W25</f>
        <v>82.04912280701754</v>
      </c>
      <c r="X25" s="83">
        <f>'Distributor Secondary'!U7*'DSR con %'!X25</f>
        <v>110.79268292682927</v>
      </c>
      <c r="Y25" s="83">
        <f>'Distributor Secondary'!V7*'DSR con %'!Y25</f>
        <v>77.415384615384625</v>
      </c>
      <c r="Z25" s="83">
        <f>'Distributor Secondary'!W7*'DSR con %'!Z25</f>
        <v>37.902439024390247</v>
      </c>
      <c r="AA25" s="83">
        <f>'Distributor Secondary'!X7*'DSR con %'!AA25</f>
        <v>2.5454545454545454</v>
      </c>
      <c r="AB25" s="83">
        <f>'Distributor Secondary'!Y7*'DSR con %'!AB25</f>
        <v>10.783783783783782</v>
      </c>
      <c r="AC25" s="83">
        <f>'Distributor Secondary'!Z7*'DSR con %'!AC25</f>
        <v>8.963414634146341</v>
      </c>
      <c r="AD25" s="83">
        <f>'Distributor Secondary'!AA7*'DSR con %'!AD25</f>
        <v>39.707317073170735</v>
      </c>
      <c r="AE25" s="83">
        <f>'Distributor Secondary'!AB7*'DSR con %'!AE25</f>
        <v>7.9674796747967473</v>
      </c>
      <c r="AF25" s="83">
        <f>'Distributor Secondary'!AC7*'DSR con %'!AF25</f>
        <v>41.512195121951223</v>
      </c>
      <c r="AG25" s="83">
        <f>'Distributor Secondary'!AD7*'DSR con %'!AG25</f>
        <v>18.722560975609756</v>
      </c>
      <c r="AH25" s="83">
        <f>'Distributor Secondary'!AE7*'DSR con %'!AH25</f>
        <v>26.259146341463417</v>
      </c>
      <c r="AI25" s="83">
        <f>'Distributor Secondary'!AF7*'DSR con %'!AI25</f>
        <v>29.908536585365855</v>
      </c>
      <c r="AJ25" s="83">
        <f>'Distributor Secondary'!AG7*'DSR con %'!AJ25</f>
        <v>52.853658536585371</v>
      </c>
      <c r="AK25" s="83">
        <f>'Distributor Secondary'!AH7*'DSR con %'!AK25</f>
        <v>23.896551724137932</v>
      </c>
      <c r="AL25" s="83">
        <f>'Distributor Secondary'!AI7*'DSR con %'!AL25</f>
        <v>39.548780487804876</v>
      </c>
      <c r="AM25" s="83">
        <f>'Distributor Secondary'!AJ7*'DSR con %'!AM25</f>
        <v>25.256756756756754</v>
      </c>
    </row>
    <row r="26" spans="1:93">
      <c r="A26" s="102" t="s">
        <v>43</v>
      </c>
      <c r="B26" s="92" t="s">
        <v>228</v>
      </c>
      <c r="C26" s="93" t="s">
        <v>229</v>
      </c>
      <c r="D26" s="94" t="s">
        <v>254</v>
      </c>
      <c r="E26" s="94" t="s">
        <v>255</v>
      </c>
      <c r="F26" s="81">
        <f>SUMPRODUCT(H26:AM26,$H$1:$AM$1)</f>
        <v>2254588.9408384045</v>
      </c>
      <c r="G26" s="95">
        <f>SUM(H26:AM26)</f>
        <v>1368.1818902439397</v>
      </c>
      <c r="H26" s="83">
        <f>'Distributor Secondary'!E7*'DSR con %'!H26</f>
        <v>112.85714285714285</v>
      </c>
      <c r="I26" s="83">
        <f>'Distributor Secondary'!F7*'DSR con %'!I26</f>
        <v>100.49382716049382</v>
      </c>
      <c r="J26" s="83">
        <f>'Distributor Secondary'!G7*'DSR con %'!J26</f>
        <v>100.49382716049382</v>
      </c>
      <c r="K26" s="83">
        <f>'Distributor Secondary'!H7*'DSR con %'!K26</f>
        <v>28.142857142857142</v>
      </c>
      <c r="L26" s="83">
        <f>'Distributor Secondary'!I7*'DSR con %'!L26</f>
        <v>48.76543209876543</v>
      </c>
      <c r="M26" s="83">
        <f>'Distributor Secondary'!J7*'DSR con %'!M26</f>
        <v>48.384146341463421</v>
      </c>
      <c r="N26" s="83">
        <f>'Distributor Secondary'!K7*'DSR con %'!N26</f>
        <v>101.12195121951218</v>
      </c>
      <c r="O26" s="83">
        <f>'Distributor Secondary'!L7*'DSR con %'!O26</f>
        <v>99.526748971193427</v>
      </c>
      <c r="P26" s="83">
        <f>'Distributor Secondary'!M7*'DSR con %'!P26</f>
        <v>73.719626168224295</v>
      </c>
      <c r="Q26" s="83">
        <f>'Distributor Secondary'!N7*'DSR con %'!Q26</f>
        <v>56.947852760736197</v>
      </c>
      <c r="R26" s="83">
        <f>'Distributor Secondary'!O7*'DSR con %'!R26</f>
        <v>28.455555555555552</v>
      </c>
      <c r="S26" s="83">
        <f>'Distributor Secondary'!P7*'DSR con %'!S26</f>
        <v>85.612307692307695</v>
      </c>
      <c r="T26" s="83">
        <f>'Distributor Secondary'!Q7*'DSR con %'!T26</f>
        <v>41.543859649122808</v>
      </c>
      <c r="U26" s="83">
        <f>'Distributor Secondary'!R7*'DSR con %'!U26</f>
        <v>58.37438423645321</v>
      </c>
      <c r="V26" s="83">
        <f>'Distributor Secondary'!S7*'DSR con %'!V26</f>
        <v>41.512195121951223</v>
      </c>
      <c r="W26" s="83">
        <f>'Distributor Secondary'!T7*'DSR con %'!W26</f>
        <v>42.582456140350878</v>
      </c>
      <c r="X26" s="83">
        <f>'Distributor Secondary'!U7*'DSR con %'!X26</f>
        <v>54.91463414634147</v>
      </c>
      <c r="Y26" s="83">
        <f>'Distributor Secondary'!V7*'DSR con %'!Y26</f>
        <v>45.53846153846154</v>
      </c>
      <c r="Z26" s="83">
        <f>'Distributor Secondary'!W7*'DSR con %'!Z26</f>
        <v>23.463414634146343</v>
      </c>
      <c r="AA26" s="83">
        <f>'Distributor Secondary'!X7*'DSR con %'!AA26</f>
        <v>1.8181818181818183</v>
      </c>
      <c r="AB26" s="83">
        <f>'Distributor Secondary'!Y7*'DSR con %'!AB26</f>
        <v>4.6216216216216219</v>
      </c>
      <c r="AC26" s="83">
        <f>'Distributor Secondary'!Z7*'DSR con %'!AC26</f>
        <v>4.6951219512195124</v>
      </c>
      <c r="AD26" s="83">
        <f>'Distributor Secondary'!AA7*'DSR con %'!AD26</f>
        <v>23.463414634146343</v>
      </c>
      <c r="AE26" s="83">
        <f>'Distributor Secondary'!AB7*'DSR con %'!AE26</f>
        <v>3.8699186991869921</v>
      </c>
      <c r="AF26" s="83">
        <f>'Distributor Secondary'!AC7*'DSR con %'!AF26</f>
        <v>19.853658536585368</v>
      </c>
      <c r="AG26" s="83">
        <f>'Distributor Secondary'!AD7*'DSR con %'!AG26</f>
        <v>10.097560975609756</v>
      </c>
      <c r="AH26" s="83">
        <f>'Distributor Secondary'!AE7*'DSR con %'!AH26</f>
        <v>15.091463414634147</v>
      </c>
      <c r="AI26" s="83">
        <f>'Distributor Secondary'!AF7*'DSR con %'!AI26</f>
        <v>15.95121951219512</v>
      </c>
      <c r="AJ26" s="83">
        <f>'Distributor Secondary'!AG7*'DSR con %'!AJ26</f>
        <v>30.030487804878049</v>
      </c>
      <c r="AK26" s="83">
        <f>'Distributor Secondary'!AH7*'DSR con %'!AK26</f>
        <v>13.655172413793103</v>
      </c>
      <c r="AL26" s="83">
        <f>'Distributor Secondary'!AI7*'DSR con %'!AL26</f>
        <v>19.353658536585368</v>
      </c>
      <c r="AM26" s="83">
        <f>'Distributor Secondary'!AJ7*'DSR con %'!AM26</f>
        <v>13.22972972972973</v>
      </c>
    </row>
    <row r="27" spans="1:93" s="89" customFormat="1">
      <c r="A27" s="96"/>
      <c r="B27" s="97"/>
      <c r="C27" s="98"/>
      <c r="D27" s="99"/>
      <c r="E27" s="99"/>
      <c r="F27" s="87">
        <f>SUM(F22:F26)</f>
        <v>15616959</v>
      </c>
      <c r="G27" s="101">
        <f>SUM(G22:G26)</f>
        <v>9596.9999999999982</v>
      </c>
      <c r="H27" s="87">
        <f>SUM(H22:H26)</f>
        <v>790</v>
      </c>
      <c r="I27" s="87">
        <f t="shared" ref="I27:AM27" si="3">SUM(I22:I26)</f>
        <v>740</v>
      </c>
      <c r="J27" s="87">
        <f t="shared" si="3"/>
        <v>740</v>
      </c>
      <c r="K27" s="87">
        <f t="shared" si="3"/>
        <v>197</v>
      </c>
      <c r="L27" s="87">
        <f t="shared" si="3"/>
        <v>395</v>
      </c>
      <c r="M27" s="87">
        <f t="shared" si="3"/>
        <v>345</v>
      </c>
      <c r="N27" s="87">
        <f t="shared" si="3"/>
        <v>691</v>
      </c>
      <c r="O27" s="87">
        <f t="shared" si="3"/>
        <v>691.00000000000011</v>
      </c>
      <c r="P27" s="87">
        <f t="shared" si="3"/>
        <v>492.99999999999994</v>
      </c>
      <c r="Q27" s="87">
        <f t="shared" si="3"/>
        <v>395</v>
      </c>
      <c r="R27" s="87">
        <f t="shared" si="3"/>
        <v>197</v>
      </c>
      <c r="S27" s="87">
        <f t="shared" si="3"/>
        <v>592</v>
      </c>
      <c r="T27" s="87">
        <f t="shared" si="3"/>
        <v>296</v>
      </c>
      <c r="U27" s="87">
        <f t="shared" si="3"/>
        <v>395</v>
      </c>
      <c r="V27" s="87">
        <f t="shared" si="3"/>
        <v>296</v>
      </c>
      <c r="W27" s="87">
        <f t="shared" si="3"/>
        <v>296</v>
      </c>
      <c r="X27" s="87">
        <f t="shared" si="3"/>
        <v>395</v>
      </c>
      <c r="Y27" s="87">
        <f t="shared" si="3"/>
        <v>296</v>
      </c>
      <c r="Z27" s="87">
        <f t="shared" si="3"/>
        <v>148</v>
      </c>
      <c r="AA27" s="87">
        <f t="shared" si="3"/>
        <v>12</v>
      </c>
      <c r="AB27" s="87">
        <f t="shared" si="3"/>
        <v>38</v>
      </c>
      <c r="AC27" s="87">
        <f t="shared" si="3"/>
        <v>35</v>
      </c>
      <c r="AD27" s="87">
        <f t="shared" si="3"/>
        <v>148</v>
      </c>
      <c r="AE27" s="87">
        <f t="shared" si="3"/>
        <v>28.000000000000004</v>
      </c>
      <c r="AF27" s="87">
        <f t="shared" si="3"/>
        <v>148</v>
      </c>
      <c r="AG27" s="87">
        <f t="shared" si="3"/>
        <v>69</v>
      </c>
      <c r="AH27" s="87">
        <f t="shared" si="3"/>
        <v>99</v>
      </c>
      <c r="AI27" s="87">
        <f t="shared" si="3"/>
        <v>109</v>
      </c>
      <c r="AJ27" s="87">
        <f t="shared" si="3"/>
        <v>197.00000000000003</v>
      </c>
      <c r="AK27" s="87">
        <f t="shared" si="3"/>
        <v>99</v>
      </c>
      <c r="AL27" s="87">
        <f t="shared" si="3"/>
        <v>138</v>
      </c>
      <c r="AM27" s="87">
        <f t="shared" si="3"/>
        <v>89</v>
      </c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</row>
    <row r="28" spans="1:93">
      <c r="A28" s="103" t="s">
        <v>44</v>
      </c>
      <c r="B28" s="93" t="s">
        <v>228</v>
      </c>
      <c r="C28" s="93" t="s">
        <v>229</v>
      </c>
      <c r="D28" s="103" t="s">
        <v>236</v>
      </c>
      <c r="E28" s="104" t="s">
        <v>237</v>
      </c>
      <c r="F28" s="81">
        <f>SUMPRODUCT(H28:AM28,$H$1:$AM$1)</f>
        <v>4377295.6497388957</v>
      </c>
      <c r="G28" s="95">
        <f>SUM(H28:AM28)</f>
        <v>2746.3277306329078</v>
      </c>
      <c r="H28" s="83">
        <f>'Distributor Secondary'!E8*'DSR con %'!H28</f>
        <v>232.95348837209303</v>
      </c>
      <c r="I28" s="83">
        <f>'Distributor Secondary'!F8*'DSR con %'!I28</f>
        <v>210.79457364341084</v>
      </c>
      <c r="J28" s="83">
        <f>'Distributor Secondary'!G8*'DSR con %'!J28</f>
        <v>210.79457364341084</v>
      </c>
      <c r="K28" s="83">
        <f>'Distributor Secondary'!H8*'DSR con %'!K28</f>
        <v>57.403846153846146</v>
      </c>
      <c r="L28" s="83">
        <f>'Distributor Secondary'!I8*'DSR con %'!L28</f>
        <v>116.94573643410854</v>
      </c>
      <c r="M28" s="83">
        <f>'Distributor Secondary'!J8*'DSR con %'!M28</f>
        <v>96</v>
      </c>
      <c r="N28" s="83">
        <f>'Distributor Secondary'!K8*'DSR con %'!N28</f>
        <v>204.97695852534562</v>
      </c>
      <c r="O28" s="83">
        <f>'Distributor Secondary'!L8*'DSR con %'!O28</f>
        <v>196.64728682170542</v>
      </c>
      <c r="P28" s="83">
        <f>'Distributor Secondary'!M8*'DSR con %'!P28</f>
        <v>136.34513274336283</v>
      </c>
      <c r="Q28" s="83">
        <f>'Distributor Secondary'!N8*'DSR con %'!Q28</f>
        <v>116.2231884057971</v>
      </c>
      <c r="R28" s="83">
        <f>'Distributor Secondary'!O8*'DSR con %'!R28</f>
        <v>56.557894736842101</v>
      </c>
      <c r="S28" s="83">
        <f>'Distributor Secondary'!P8*'DSR con %'!S28</f>
        <v>169.7906976744186</v>
      </c>
      <c r="T28" s="83">
        <f>'Distributor Secondary'!Q8*'DSR con %'!T28</f>
        <v>87.93442622950819</v>
      </c>
      <c r="U28" s="83">
        <f>'Distributor Secondary'!R8*'DSR con %'!U28</f>
        <v>112.63720930232557</v>
      </c>
      <c r="V28" s="83">
        <f>'Distributor Secondary'!S8*'DSR con %'!V28</f>
        <v>85.632183908045974</v>
      </c>
      <c r="W28" s="83">
        <f>'Distributor Secondary'!T8*'DSR con %'!W28</f>
        <v>85.142857142857139</v>
      </c>
      <c r="X28" s="83">
        <f>'Distributor Secondary'!U8*'DSR con %'!X28</f>
        <v>112.51382488479263</v>
      </c>
      <c r="Y28" s="83">
        <f>'Distributor Secondary'!V8*'DSR con %'!Y28</f>
        <v>86.376811594202906</v>
      </c>
      <c r="Z28" s="83">
        <f>'Distributor Secondary'!W8*'DSR con %'!Z28</f>
        <v>42.816091954022987</v>
      </c>
      <c r="AA28" s="83">
        <f>'Distributor Secondary'!X8*'DSR con %'!AA28</f>
        <v>2.7826086956521738</v>
      </c>
      <c r="AB28" s="83">
        <f>'Distributor Secondary'!Y8*'DSR con %'!AB28</f>
        <v>7.7948717948717947</v>
      </c>
      <c r="AC28" s="83">
        <f>'Distributor Secondary'!Z8*'DSR con %'!AC28</f>
        <v>9.6551724137931032</v>
      </c>
      <c r="AD28" s="83">
        <f>'Distributor Secondary'!AA8*'DSR con %'!AD28</f>
        <v>41.103448275862071</v>
      </c>
      <c r="AE28" s="83">
        <f>'Distributor Secondary'!AB8*'DSR con %'!AE28</f>
        <v>7.7538461538461547</v>
      </c>
      <c r="AF28" s="83">
        <f>'Distributor Secondary'!AC8*'DSR con %'!AF28</f>
        <v>39.390804597701148</v>
      </c>
      <c r="AG28" s="83">
        <f>'Distributor Secondary'!AD8*'DSR con %'!AG28</f>
        <v>19.567723342939484</v>
      </c>
      <c r="AH28" s="83">
        <f>'Distributor Secondary'!AE8*'DSR con %'!AH28</f>
        <v>27.103746397694522</v>
      </c>
      <c r="AI28" s="83">
        <f>'Distributor Secondary'!AF8*'DSR con %'!AI28</f>
        <v>30.695402298850574</v>
      </c>
      <c r="AJ28" s="83">
        <f>'Distributor Secondary'!AG8*'DSR con %'!AJ28</f>
        <v>53.752873563218394</v>
      </c>
      <c r="AK28" s="83">
        <f>'Distributor Secondary'!AH8*'DSR con %'!AK28</f>
        <v>29.7</v>
      </c>
      <c r="AL28" s="83">
        <f>'Distributor Secondary'!AI8*'DSR con %'!AL28</f>
        <v>35.149425287356323</v>
      </c>
      <c r="AM28" s="83">
        <f>'Distributor Secondary'!AJ8*'DSR con %'!AM28</f>
        <v>23.391025641025642</v>
      </c>
    </row>
    <row r="29" spans="1:93">
      <c r="A29" s="103" t="s">
        <v>44</v>
      </c>
      <c r="B29" s="93" t="s">
        <v>228</v>
      </c>
      <c r="C29" s="93" t="s">
        <v>229</v>
      </c>
      <c r="D29" s="103" t="s">
        <v>238</v>
      </c>
      <c r="E29" s="104" t="s">
        <v>239</v>
      </c>
      <c r="F29" s="81">
        <f>SUMPRODUCT(H29:AM29,$H$1:$AM$1)</f>
        <v>3556178.5374693577</v>
      </c>
      <c r="G29" s="95">
        <f>SUM(H29:AM29)</f>
        <v>2129.7222455111132</v>
      </c>
      <c r="H29" s="83">
        <f>'Distributor Secondary'!E8*'DSR con %'!H29</f>
        <v>162.69767441860466</v>
      </c>
      <c r="I29" s="83">
        <f>'Distributor Secondary'!F8*'DSR con %'!I29</f>
        <v>164.59302325581396</v>
      </c>
      <c r="J29" s="83">
        <f>'Distributor Secondary'!G8*'DSR con %'!J29</f>
        <v>164.59302325581396</v>
      </c>
      <c r="K29" s="83">
        <f>'Distributor Secondary'!H8*'DSR con %'!K29</f>
        <v>45.923076923076927</v>
      </c>
      <c r="L29" s="83">
        <f>'Distributor Secondary'!I8*'DSR con %'!L29</f>
        <v>81.554263565891475</v>
      </c>
      <c r="M29" s="83">
        <f>'Distributor Secondary'!J8*'DSR con %'!M29</f>
        <v>78</v>
      </c>
      <c r="N29" s="83">
        <f>'Distributor Secondary'!K8*'DSR con %'!N29</f>
        <v>140.92165898617512</v>
      </c>
      <c r="O29" s="83">
        <f>'Distributor Secondary'!L8*'DSR con %'!O29</f>
        <v>150.85271317829458</v>
      </c>
      <c r="P29" s="83">
        <f>'Distributor Secondary'!M8*'DSR con %'!P29</f>
        <v>114.35398230088495</v>
      </c>
      <c r="Q29" s="83">
        <f>'Distributor Secondary'!N8*'DSR con %'!Q29</f>
        <v>79.400000000000006</v>
      </c>
      <c r="R29" s="83">
        <f>'Distributor Secondary'!O8*'DSR con %'!R29</f>
        <v>43.989473684210523</v>
      </c>
      <c r="S29" s="83">
        <f>'Distributor Secondary'!P8*'DSR con %'!S29</f>
        <v>121.27906976744185</v>
      </c>
      <c r="T29" s="83">
        <f>'Distributor Secondary'!Q8*'DSR con %'!T29</f>
        <v>58.622950819672127</v>
      </c>
      <c r="U29" s="83">
        <f>'Distributor Secondary'!R8*'DSR con %'!U29</f>
        <v>86.786046511627916</v>
      </c>
      <c r="V29" s="83">
        <f>'Distributor Secondary'!S8*'DSR con %'!V29</f>
        <v>63.367816091954019</v>
      </c>
      <c r="W29" s="83">
        <f>'Distributor Secondary'!T8*'DSR con %'!W29</f>
        <v>60.392026578073086</v>
      </c>
      <c r="X29" s="83">
        <f>'Distributor Secondary'!U8*'DSR con %'!X29</f>
        <v>85.071428571428569</v>
      </c>
      <c r="Y29" s="83">
        <f>'Distributor Secondary'!V8*'DSR con %'!Y29</f>
        <v>99.333333333333329</v>
      </c>
      <c r="Z29" s="83">
        <f>'Distributor Secondary'!W8*'DSR con %'!Z29</f>
        <v>49.666666666666664</v>
      </c>
      <c r="AA29" s="83">
        <f>'Distributor Secondary'!X8*'DSR con %'!AA29</f>
        <v>3.4782608695652177</v>
      </c>
      <c r="AB29" s="83">
        <f>'Distributor Secondary'!Y8*'DSR con %'!AB29</f>
        <v>9.7435897435897427</v>
      </c>
      <c r="AC29" s="83">
        <f>'Distributor Secondary'!Z8*'DSR con %'!AC29</f>
        <v>10.459770114942529</v>
      </c>
      <c r="AD29" s="83">
        <f>'Distributor Secondary'!AA8*'DSR con %'!AD29</f>
        <v>44.52873563218391</v>
      </c>
      <c r="AE29" s="83">
        <f>'Distributor Secondary'!AB8*'DSR con %'!AE29</f>
        <v>6.0307692307692307</v>
      </c>
      <c r="AF29" s="83">
        <f>'Distributor Secondary'!AC8*'DSR con %'!AF29</f>
        <v>29.114942528735632</v>
      </c>
      <c r="AG29" s="83">
        <f>'Distributor Secondary'!AD8*'DSR con %'!AG29</f>
        <v>14.322766570605188</v>
      </c>
      <c r="AH29" s="83">
        <f>'Distributor Secondary'!AE8*'DSR con %'!AH29</f>
        <v>19.400576368876081</v>
      </c>
      <c r="AI29" s="83">
        <f>'Distributor Secondary'!AF8*'DSR con %'!AI29</f>
        <v>22.551724137931036</v>
      </c>
      <c r="AJ29" s="83">
        <f>'Distributor Secondary'!AG8*'DSR con %'!AJ29</f>
        <v>40.02873563218391</v>
      </c>
      <c r="AK29" s="83">
        <f>'Distributor Secondary'!AH8*'DSR con %'!AK29</f>
        <v>26.4</v>
      </c>
      <c r="AL29" s="83">
        <f>'Distributor Secondary'!AI8*'DSR con %'!AL29</f>
        <v>31.155172413793103</v>
      </c>
      <c r="AM29" s="83">
        <f>'Distributor Secondary'!AJ8*'DSR con %'!AM29</f>
        <v>21.108974358974358</v>
      </c>
    </row>
    <row r="30" spans="1:93">
      <c r="A30" s="103" t="s">
        <v>44</v>
      </c>
      <c r="B30" s="93" t="s">
        <v>228</v>
      </c>
      <c r="C30" s="93" t="s">
        <v>229</v>
      </c>
      <c r="D30" s="103" t="s">
        <v>240</v>
      </c>
      <c r="E30" s="104" t="s">
        <v>241</v>
      </c>
      <c r="F30" s="81">
        <f>SUMPRODUCT(H30:AM30,$H$1:$AM$1)</f>
        <v>2909734.0087480354</v>
      </c>
      <c r="G30" s="95">
        <f>SUM(H30:AM30)</f>
        <v>1753.9868459204267</v>
      </c>
      <c r="H30" s="83">
        <f>'Distributor Secondary'!E8*'DSR con %'!H30</f>
        <v>144.2093023255814</v>
      </c>
      <c r="I30" s="83">
        <f>'Distributor Secondary'!F8*'DSR con %'!I30</f>
        <v>135.71705426356587</v>
      </c>
      <c r="J30" s="83">
        <f>'Distributor Secondary'!G8*'DSR con %'!J30</f>
        <v>135.71705426356587</v>
      </c>
      <c r="K30" s="83">
        <f>'Distributor Secondary'!H8*'DSR con %'!K30</f>
        <v>34.442307692307693</v>
      </c>
      <c r="L30" s="83">
        <f>'Distributor Secondary'!I8*'DSR con %'!L30</f>
        <v>72.321705426356587</v>
      </c>
      <c r="M30" s="83">
        <f>'Distributor Secondary'!J8*'DSR con %'!M30</f>
        <v>64</v>
      </c>
      <c r="N30" s="83">
        <f>'Distributor Secondary'!K8*'DSR con %'!N30</f>
        <v>124.90783410138249</v>
      </c>
      <c r="O30" s="83">
        <f>'Distributor Secondary'!L8*'DSR con %'!O30</f>
        <v>126.60852713178294</v>
      </c>
      <c r="P30" s="83">
        <f>'Distributor Secondary'!M8*'DSR con %'!P30</f>
        <v>87.964601769911496</v>
      </c>
      <c r="Q30" s="83">
        <f>'Distributor Secondary'!N8*'DSR con %'!Q30</f>
        <v>71.344927536231879</v>
      </c>
      <c r="R30" s="83">
        <f>'Distributor Secondary'!O8*'DSR con %'!R30</f>
        <v>35.610526315789471</v>
      </c>
      <c r="S30" s="83">
        <f>'Distributor Secondary'!P8*'DSR con %'!S30</f>
        <v>109.15116279069767</v>
      </c>
      <c r="T30" s="83">
        <f>'Distributor Secondary'!Q8*'DSR con %'!T30</f>
        <v>53.73770491803279</v>
      </c>
      <c r="U30" s="83">
        <f>'Distributor Secondary'!R8*'DSR con %'!U30</f>
        <v>73.860465116279073</v>
      </c>
      <c r="V30" s="83">
        <f>'Distributor Secondary'!S8*'DSR con %'!V30</f>
        <v>53.09195402298851</v>
      </c>
      <c r="W30" s="83">
        <f>'Distributor Secondary'!T8*'DSR con %'!W30</f>
        <v>54.451827242524921</v>
      </c>
      <c r="X30" s="83">
        <f>'Distributor Secondary'!U8*'DSR con %'!X30</f>
        <v>71.350230414746548</v>
      </c>
      <c r="Y30" s="83">
        <f>'Distributor Secondary'!V8*'DSR con %'!Y30</f>
        <v>47.507246376811587</v>
      </c>
      <c r="Z30" s="83">
        <f>'Distributor Secondary'!W8*'DSR con %'!Z30</f>
        <v>23.977011494252874</v>
      </c>
      <c r="AA30" s="83">
        <f>'Distributor Secondary'!X8*'DSR con %'!AA30</f>
        <v>1.9130434782608694</v>
      </c>
      <c r="AB30" s="83">
        <f>'Distributor Secondary'!Y8*'DSR con %'!AB30</f>
        <v>6.8205128205128203</v>
      </c>
      <c r="AC30" s="83">
        <f>'Distributor Secondary'!Z8*'DSR con %'!AC30</f>
        <v>6.0344827586206904</v>
      </c>
      <c r="AD30" s="83">
        <f>'Distributor Secondary'!AA8*'DSR con %'!AD30</f>
        <v>27.402298850574713</v>
      </c>
      <c r="AE30" s="83">
        <f>'Distributor Secondary'!AB8*'DSR con %'!AE30</f>
        <v>6.0307692307692307</v>
      </c>
      <c r="AF30" s="83">
        <f>'Distributor Secondary'!AC8*'DSR con %'!AF30</f>
        <v>32.540229885057471</v>
      </c>
      <c r="AG30" s="83">
        <f>'Distributor Secondary'!AD8*'DSR con %'!AG30</f>
        <v>13.314121037463977</v>
      </c>
      <c r="AH30" s="83">
        <f>'Distributor Secondary'!AE8*'DSR con %'!AH30</f>
        <v>18.829971181556196</v>
      </c>
      <c r="AI30" s="83">
        <f>'Distributor Secondary'!AF8*'DSR con %'!AI30</f>
        <v>20.672413793103448</v>
      </c>
      <c r="AJ30" s="83">
        <f>'Distributor Secondary'!AG8*'DSR con %'!AJ30</f>
        <v>37.741379310344826</v>
      </c>
      <c r="AK30" s="83">
        <f>'Distributor Secondary'!AH8*'DSR con %'!AK30</f>
        <v>16.5</v>
      </c>
      <c r="AL30" s="83">
        <f>'Distributor Secondary'!AI8*'DSR con %'!AL30</f>
        <v>27.959770114942529</v>
      </c>
      <c r="AM30" s="83">
        <f>'Distributor Secondary'!AJ8*'DSR con %'!AM30</f>
        <v>18.256410256410255</v>
      </c>
    </row>
    <row r="31" spans="1:93">
      <c r="A31" s="103" t="s">
        <v>44</v>
      </c>
      <c r="B31" s="105" t="s">
        <v>228</v>
      </c>
      <c r="C31" s="93" t="s">
        <v>229</v>
      </c>
      <c r="D31" s="103" t="s">
        <v>242</v>
      </c>
      <c r="E31" s="104" t="s">
        <v>243</v>
      </c>
      <c r="F31" s="81">
        <f>SUMPRODUCT(H31:AM31,$H$1:$AM$1)</f>
        <v>2479195.6617263388</v>
      </c>
      <c r="G31" s="95">
        <f>SUM(H31:AM31)</f>
        <v>1554.1102090229012</v>
      </c>
      <c r="H31" s="83">
        <f>'Distributor Secondary'!E8*'DSR con %'!H31</f>
        <v>133.11627906976744</v>
      </c>
      <c r="I31" s="83">
        <f>'Distributor Secondary'!F8*'DSR con %'!I31</f>
        <v>121.27906976744187</v>
      </c>
      <c r="J31" s="83">
        <f>'Distributor Secondary'!G8*'DSR con %'!J31</f>
        <v>121.27906976744187</v>
      </c>
      <c r="K31" s="83">
        <f>'Distributor Secondary'!H8*'DSR con %'!K31</f>
        <v>30.615384615384617</v>
      </c>
      <c r="L31" s="83">
        <f>'Distributor Secondary'!I8*'DSR con %'!L31</f>
        <v>63.089147286821706</v>
      </c>
      <c r="M31" s="83">
        <f>'Distributor Secondary'!J8*'DSR con %'!M31</f>
        <v>58</v>
      </c>
      <c r="N31" s="83">
        <f>'Distributor Secondary'!K8*'DSR con %'!N31</f>
        <v>118.50230414746545</v>
      </c>
      <c r="O31" s="83">
        <f>'Distributor Secondary'!L8*'DSR con %'!O31</f>
        <v>110.44573643410853</v>
      </c>
      <c r="P31" s="83">
        <f>'Distributor Secondary'!M8*'DSR con %'!P31</f>
        <v>79.16814159292035</v>
      </c>
      <c r="Q31" s="83">
        <f>'Distributor Secondary'!N8*'DSR con %'!Q31</f>
        <v>69.043478260869563</v>
      </c>
      <c r="R31" s="83">
        <f>'Distributor Secondary'!O8*'DSR con %'!R31</f>
        <v>31.421052631578945</v>
      </c>
      <c r="S31" s="83">
        <f>'Distributor Secondary'!P8*'DSR con %'!S31</f>
        <v>98.755813953488371</v>
      </c>
      <c r="T31" s="83">
        <f>'Distributor Secondary'!Q8*'DSR con %'!T31</f>
        <v>48.852459016393439</v>
      </c>
      <c r="U31" s="83">
        <f>'Distributor Secondary'!R8*'DSR con %'!U31</f>
        <v>62.781395348837208</v>
      </c>
      <c r="V31" s="83">
        <f>'Distributor Secondary'!S8*'DSR con %'!V31</f>
        <v>49.666666666666664</v>
      </c>
      <c r="W31" s="83">
        <f>'Distributor Secondary'!T8*'DSR con %'!W31</f>
        <v>49.501661129568106</v>
      </c>
      <c r="X31" s="83">
        <f>'Distributor Secondary'!U8*'DSR con %'!X31</f>
        <v>67.691244239631345</v>
      </c>
      <c r="Y31" s="83">
        <f>'Distributor Secondary'!V8*'DSR con %'!Y31</f>
        <v>34.550724637681157</v>
      </c>
      <c r="Z31" s="83">
        <f>'Distributor Secondary'!W8*'DSR con %'!Z31</f>
        <v>17.126436781609197</v>
      </c>
      <c r="AA31" s="83">
        <f>'Distributor Secondary'!X8*'DSR con %'!AA31</f>
        <v>1.9130434782608694</v>
      </c>
      <c r="AB31" s="83">
        <f>'Distributor Secondary'!Y8*'DSR con %'!AB31</f>
        <v>6.8205128205128203</v>
      </c>
      <c r="AC31" s="83">
        <f>'Distributor Secondary'!Z8*'DSR con %'!AC31</f>
        <v>4.4252873563218396</v>
      </c>
      <c r="AD31" s="83">
        <f>'Distributor Secondary'!AA8*'DSR con %'!AD31</f>
        <v>18.839080459770116</v>
      </c>
      <c r="AE31" s="83">
        <f>'Distributor Secondary'!AB8*'DSR con %'!AE31</f>
        <v>4.0923076923076929</v>
      </c>
      <c r="AF31" s="83">
        <f>'Distributor Secondary'!AC8*'DSR con %'!AF31</f>
        <v>23.977011494252874</v>
      </c>
      <c r="AG31" s="83">
        <f>'Distributor Secondary'!AD8*'DSR con %'!AG31</f>
        <v>11.498559077809798</v>
      </c>
      <c r="AH31" s="83">
        <f>'Distributor Secondary'!AE8*'DSR con %'!AH31</f>
        <v>17.118155619596543</v>
      </c>
      <c r="AI31" s="83">
        <f>'Distributor Secondary'!AF8*'DSR con %'!AI31</f>
        <v>17.540229885057471</v>
      </c>
      <c r="AJ31" s="83">
        <f>'Distributor Secondary'!AG8*'DSR con %'!AJ31</f>
        <v>34.310344827586206</v>
      </c>
      <c r="AK31" s="83">
        <f>'Distributor Secondary'!AH8*'DSR con %'!AK31</f>
        <v>13.2</v>
      </c>
      <c r="AL31" s="83">
        <f>'Distributor Secondary'!AI8*'DSR con %'!AL31</f>
        <v>22.367816091954023</v>
      </c>
      <c r="AM31" s="83">
        <f>'Distributor Secondary'!AJ8*'DSR con %'!AM31</f>
        <v>13.121794871794872</v>
      </c>
    </row>
    <row r="32" spans="1:93">
      <c r="A32" s="103" t="s">
        <v>44</v>
      </c>
      <c r="B32" s="105" t="s">
        <v>228</v>
      </c>
      <c r="C32" s="93" t="s">
        <v>229</v>
      </c>
      <c r="D32" s="103" t="s">
        <v>244</v>
      </c>
      <c r="E32" s="104" t="s">
        <v>245</v>
      </c>
      <c r="F32" s="81">
        <f>SUMPRODUCT(H32:AM32,$H$1:$AM$1)</f>
        <v>2383065.1423173719</v>
      </c>
      <c r="G32" s="95">
        <f>SUM(H32:AM32)</f>
        <v>1473.8529689126512</v>
      </c>
      <c r="H32" s="83">
        <f>'Distributor Secondary'!E8*'DSR con %'!H32</f>
        <v>122.0232558139535</v>
      </c>
      <c r="I32" s="83">
        <f>'Distributor Secondary'!F8*'DSR con %'!I32</f>
        <v>112.61627906976743</v>
      </c>
      <c r="J32" s="83">
        <f>'Distributor Secondary'!G8*'DSR con %'!J32</f>
        <v>112.61627906976743</v>
      </c>
      <c r="K32" s="83">
        <f>'Distributor Secondary'!H8*'DSR con %'!K32</f>
        <v>30.615384615384617</v>
      </c>
      <c r="L32" s="83">
        <f>'Distributor Secondary'!I8*'DSR con %'!L32</f>
        <v>63.089147286821706</v>
      </c>
      <c r="M32" s="83">
        <f>'Distributor Secondary'!J8*'DSR con %'!M32</f>
        <v>52.000000000000007</v>
      </c>
      <c r="N32" s="83">
        <f>'Distributor Secondary'!K8*'DSR con %'!N32</f>
        <v>105.69124423963135</v>
      </c>
      <c r="O32" s="83">
        <f>'Distributor Secondary'!L8*'DSR con %'!O32</f>
        <v>110.44573643410853</v>
      </c>
      <c r="P32" s="83">
        <f>'Distributor Secondary'!M8*'DSR con %'!P32</f>
        <v>79.16814159292035</v>
      </c>
      <c r="Q32" s="83">
        <f>'Distributor Secondary'!N8*'DSR con %'!Q32</f>
        <v>60.98840579710145</v>
      </c>
      <c r="R32" s="83">
        <f>'Distributor Secondary'!O8*'DSR con %'!R32</f>
        <v>31.421052631578945</v>
      </c>
      <c r="S32" s="83">
        <f>'Distributor Secondary'!P8*'DSR con %'!S32</f>
        <v>97.023255813953497</v>
      </c>
      <c r="T32" s="83">
        <f>'Distributor Secondary'!Q8*'DSR con %'!T32</f>
        <v>48.852459016393439</v>
      </c>
      <c r="U32" s="83">
        <f>'Distributor Secondary'!R8*'DSR con %'!U32</f>
        <v>60.934883720930237</v>
      </c>
      <c r="V32" s="83">
        <f>'Distributor Secondary'!S8*'DSR con %'!V32</f>
        <v>46.241379310344826</v>
      </c>
      <c r="W32" s="83">
        <f>'Distributor Secondary'!T8*'DSR con %'!W32</f>
        <v>48.511627906976749</v>
      </c>
      <c r="X32" s="83">
        <f>'Distributor Secondary'!U8*'DSR con %'!X32</f>
        <v>60.373271889400925</v>
      </c>
      <c r="Y32" s="83">
        <f>'Distributor Secondary'!V8*'DSR con %'!Y32</f>
        <v>30.231884057971016</v>
      </c>
      <c r="Z32" s="83">
        <f>'Distributor Secondary'!W8*'DSR con %'!Z32</f>
        <v>15.413793103448276</v>
      </c>
      <c r="AA32" s="83">
        <f>'Distributor Secondary'!X8*'DSR con %'!AA32</f>
        <v>1.9130434782608694</v>
      </c>
      <c r="AB32" s="83">
        <f>'Distributor Secondary'!Y8*'DSR con %'!AB32</f>
        <v>6.8205128205128203</v>
      </c>
      <c r="AC32" s="83">
        <f>'Distributor Secondary'!Z8*'DSR con %'!AC32</f>
        <v>4.4252873563218396</v>
      </c>
      <c r="AD32" s="83">
        <f>'Distributor Secondary'!AA8*'DSR con %'!AD32</f>
        <v>17.126436781609197</v>
      </c>
      <c r="AE32" s="83">
        <f>'Distributor Secondary'!AB8*'DSR con %'!AE32</f>
        <v>4.0923076923076929</v>
      </c>
      <c r="AF32" s="83">
        <f>'Distributor Secondary'!AC8*'DSR con %'!AF32</f>
        <v>23.977011494252874</v>
      </c>
      <c r="AG32" s="83">
        <f>'Distributor Secondary'!AD8*'DSR con %'!AG32</f>
        <v>11.296829971181555</v>
      </c>
      <c r="AH32" s="83">
        <f>'Distributor Secondary'!AE8*'DSR con %'!AH32</f>
        <v>16.547550432276655</v>
      </c>
      <c r="AI32" s="83">
        <f>'Distributor Secondary'!AF8*'DSR con %'!AI32</f>
        <v>17.540229885057471</v>
      </c>
      <c r="AJ32" s="83">
        <f>'Distributor Secondary'!AG8*'DSR con %'!AJ32</f>
        <v>33.166666666666664</v>
      </c>
      <c r="AK32" s="83">
        <f>'Distributor Secondary'!AH8*'DSR con %'!AK32</f>
        <v>13.2</v>
      </c>
      <c r="AL32" s="83">
        <f>'Distributor Secondary'!AI8*'DSR con %'!AL32</f>
        <v>22.367816091954023</v>
      </c>
      <c r="AM32" s="83">
        <f>'Distributor Secondary'!AJ8*'DSR con %'!AM32</f>
        <v>13.121794871794872</v>
      </c>
    </row>
    <row r="33" spans="1:93" s="89" customFormat="1">
      <c r="A33" s="106"/>
      <c r="B33" s="107"/>
      <c r="C33" s="98"/>
      <c r="D33" s="106"/>
      <c r="E33" s="108"/>
      <c r="F33" s="100">
        <f>SUM(F28:F32)</f>
        <v>15705469</v>
      </c>
      <c r="G33" s="101">
        <f>SUM(G28:G32)</f>
        <v>9658</v>
      </c>
      <c r="H33" s="87">
        <f>SUM(H28:H32)</f>
        <v>795</v>
      </c>
      <c r="I33" s="87">
        <f t="shared" ref="I33:AM33" si="4">SUM(I28:I32)</f>
        <v>745</v>
      </c>
      <c r="J33" s="87">
        <f t="shared" si="4"/>
        <v>745</v>
      </c>
      <c r="K33" s="87">
        <f t="shared" si="4"/>
        <v>199</v>
      </c>
      <c r="L33" s="87">
        <f t="shared" si="4"/>
        <v>396.99999999999994</v>
      </c>
      <c r="M33" s="87">
        <f t="shared" si="4"/>
        <v>348</v>
      </c>
      <c r="N33" s="87">
        <f t="shared" si="4"/>
        <v>695.00000000000011</v>
      </c>
      <c r="O33" s="87">
        <f t="shared" si="4"/>
        <v>695</v>
      </c>
      <c r="P33" s="87">
        <f t="shared" si="4"/>
        <v>496.99999999999994</v>
      </c>
      <c r="Q33" s="87">
        <f t="shared" si="4"/>
        <v>397</v>
      </c>
      <c r="R33" s="87">
        <f t="shared" si="4"/>
        <v>199</v>
      </c>
      <c r="S33" s="87">
        <f t="shared" si="4"/>
        <v>596</v>
      </c>
      <c r="T33" s="87">
        <f t="shared" si="4"/>
        <v>298</v>
      </c>
      <c r="U33" s="87">
        <f t="shared" si="4"/>
        <v>397.00000000000006</v>
      </c>
      <c r="V33" s="87">
        <f t="shared" si="4"/>
        <v>298</v>
      </c>
      <c r="W33" s="87">
        <f t="shared" si="4"/>
        <v>298</v>
      </c>
      <c r="X33" s="87">
        <f t="shared" si="4"/>
        <v>397</v>
      </c>
      <c r="Y33" s="87">
        <f t="shared" si="4"/>
        <v>298</v>
      </c>
      <c r="Z33" s="87">
        <f t="shared" si="4"/>
        <v>149</v>
      </c>
      <c r="AA33" s="87">
        <f t="shared" si="4"/>
        <v>12</v>
      </c>
      <c r="AB33" s="87">
        <f t="shared" si="4"/>
        <v>38</v>
      </c>
      <c r="AC33" s="87">
        <f t="shared" si="4"/>
        <v>35</v>
      </c>
      <c r="AD33" s="87">
        <f t="shared" si="4"/>
        <v>149</v>
      </c>
      <c r="AE33" s="87">
        <f t="shared" si="4"/>
        <v>28</v>
      </c>
      <c r="AF33" s="87">
        <f t="shared" si="4"/>
        <v>149</v>
      </c>
      <c r="AG33" s="87">
        <f t="shared" si="4"/>
        <v>70</v>
      </c>
      <c r="AH33" s="87">
        <f t="shared" si="4"/>
        <v>98.999999999999986</v>
      </c>
      <c r="AI33" s="87">
        <f t="shared" si="4"/>
        <v>109</v>
      </c>
      <c r="AJ33" s="87">
        <f t="shared" si="4"/>
        <v>198.99999999999997</v>
      </c>
      <c r="AK33" s="87">
        <f t="shared" si="4"/>
        <v>99</v>
      </c>
      <c r="AL33" s="87">
        <f t="shared" si="4"/>
        <v>139</v>
      </c>
      <c r="AM33" s="87">
        <f t="shared" si="4"/>
        <v>89</v>
      </c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</row>
    <row r="34" spans="1:93">
      <c r="A34" s="109" t="s">
        <v>45</v>
      </c>
      <c r="B34" s="79" t="s">
        <v>40</v>
      </c>
      <c r="C34" s="78" t="s">
        <v>40</v>
      </c>
      <c r="D34" s="110" t="s">
        <v>159</v>
      </c>
      <c r="E34" s="109" t="s">
        <v>160</v>
      </c>
      <c r="F34" s="81">
        <f>SUMPRODUCT(H34:AM34,$H$1:$AM$1)</f>
        <v>840768.3899785683</v>
      </c>
      <c r="G34" s="111">
        <f>SUM(H34:AM34)</f>
        <v>457.94461201960712</v>
      </c>
      <c r="H34" s="83">
        <f>'Distributor Secondary'!E9*'DSR con %'!H34</f>
        <v>16.233009708737864</v>
      </c>
      <c r="I34" s="83">
        <f>'Distributor Secondary'!F9*'DSR con %'!I34</f>
        <v>45.733333333333334</v>
      </c>
      <c r="J34" s="83">
        <f>'Distributor Secondary'!G9*'DSR con %'!J34</f>
        <v>34.299999999999997</v>
      </c>
      <c r="K34" s="83">
        <f>'Distributor Secondary'!H9*'DSR con %'!K34</f>
        <v>15.166666666666668</v>
      </c>
      <c r="L34" s="83">
        <f>'Distributor Secondary'!I9*'DSR con %'!L34</f>
        <v>6.0165289256198351</v>
      </c>
      <c r="M34" s="83">
        <f>'Distributor Secondary'!J9*'DSR con %'!M34</f>
        <v>5.5487804878048781</v>
      </c>
      <c r="N34" s="83">
        <f>'Distributor Secondary'!K9*'DSR con %'!N34</f>
        <v>21.742574257425741</v>
      </c>
      <c r="O34" s="83">
        <f>'Distributor Secondary'!L9*'DSR con %'!O34</f>
        <v>12.2</v>
      </c>
      <c r="P34" s="83">
        <f>'Distributor Secondary'!M9*'DSR con %'!P34</f>
        <v>17.634615384615383</v>
      </c>
      <c r="Q34" s="83">
        <f>'Distributor Secondary'!N9*'DSR con %'!Q34</f>
        <v>12.273291925465838</v>
      </c>
      <c r="R34" s="83">
        <f>'Distributor Secondary'!O9*'DSR con %'!R34</f>
        <v>12</v>
      </c>
      <c r="S34" s="83">
        <f>'Distributor Secondary'!P9*'DSR con %'!S34</f>
        <v>44.192592592592597</v>
      </c>
      <c r="T34" s="83">
        <f>'Distributor Secondary'!Q9*'DSR con %'!T34</f>
        <v>12.48</v>
      </c>
      <c r="U34" s="83">
        <f>'Distributor Secondary'!R9*'DSR con %'!U34</f>
        <v>14.344827586206897</v>
      </c>
      <c r="V34" s="83">
        <f>'Distributor Secondary'!S9*'DSR con %'!V34</f>
        <v>10.985915492957748</v>
      </c>
      <c r="W34" s="83">
        <f>'Distributor Secondary'!T9*'DSR con %'!W34</f>
        <v>20.758064516129032</v>
      </c>
      <c r="X34" s="83">
        <f>'Distributor Secondary'!U9*'DSR con %'!X34</f>
        <v>29.095238095238095</v>
      </c>
      <c r="Y34" s="83">
        <f>'Distributor Secondary'!V9*'DSR con %'!Y34</f>
        <v>39</v>
      </c>
      <c r="Z34" s="83">
        <f>'Distributor Secondary'!W9*'DSR con %'!Z34</f>
        <v>16.25</v>
      </c>
      <c r="AA34" s="83">
        <f>'Distributor Secondary'!X9*'DSR con %'!AA34</f>
        <v>1.3333333333333333</v>
      </c>
      <c r="AB34" s="83">
        <f>'Distributor Secondary'!Y9*'DSR con %'!AB34</f>
        <v>0.90909090909090917</v>
      </c>
      <c r="AC34" s="83">
        <f>'Distributor Secondary'!Z9*'DSR con %'!AC34</f>
        <v>0.69230769230769229</v>
      </c>
      <c r="AD34" s="83">
        <f>'Distributor Secondary'!AA9*'DSR con %'!AD34</f>
        <v>9</v>
      </c>
      <c r="AE34" s="83">
        <f>'Distributor Secondary'!AB9*'DSR con %'!AE34</f>
        <v>0.92452830188679247</v>
      </c>
      <c r="AF34" s="83">
        <f>'Distributor Secondary'!AC9*'DSR con %'!AF34</f>
        <v>12.257142857142856</v>
      </c>
      <c r="AG34" s="83">
        <f>'Distributor Secondary'!AD9*'DSR con %'!AG34</f>
        <v>3.0857142857142859</v>
      </c>
      <c r="AH34" s="83">
        <f>'Distributor Secondary'!AE9*'DSR con %'!AH34</f>
        <v>4.4571428571428573</v>
      </c>
      <c r="AI34" s="83">
        <f>'Distributor Secondary'!AF9*'DSR con %'!AI34</f>
        <v>9.3943661971830998</v>
      </c>
      <c r="AJ34" s="83">
        <f>'Distributor Secondary'!AG9*'DSR con %'!AJ34</f>
        <v>16.845070422535212</v>
      </c>
      <c r="AK34" s="83">
        <f>'Distributor Secondary'!AH9*'DSR con %'!AK34</f>
        <v>5.7777777777777777</v>
      </c>
      <c r="AL34" s="83">
        <f>'Distributor Secondary'!AI9*'DSR con %'!AL34</f>
        <v>4.7571428571428562</v>
      </c>
      <c r="AM34" s="83">
        <f>'Distributor Secondary'!AJ9*'DSR con %'!AM34</f>
        <v>2.5555555555555554</v>
      </c>
    </row>
    <row r="35" spans="1:93">
      <c r="A35" s="109" t="s">
        <v>45</v>
      </c>
      <c r="B35" s="79" t="s">
        <v>40</v>
      </c>
      <c r="C35" s="78" t="s">
        <v>40</v>
      </c>
      <c r="D35" s="110" t="s">
        <v>161</v>
      </c>
      <c r="E35" s="109" t="s">
        <v>162</v>
      </c>
      <c r="F35" s="81">
        <f>SUMPRODUCT(H35:AM35,$H$1:$AM$1)</f>
        <v>1782897.0541921055</v>
      </c>
      <c r="G35" s="111">
        <f>SUM(H35:AM35)</f>
        <v>1058.9587268968094</v>
      </c>
      <c r="H35" s="83">
        <f>'Distributor Secondary'!E9*'DSR con %'!H35</f>
        <v>81.165048543689323</v>
      </c>
      <c r="I35" s="83">
        <f>'Distributor Secondary'!F9*'DSR con %'!I35</f>
        <v>68.599999999999994</v>
      </c>
      <c r="J35" s="83">
        <f>'Distributor Secondary'!G9*'DSR con %'!J35</f>
        <v>91.466666666666669</v>
      </c>
      <c r="K35" s="83">
        <f>'Distributor Secondary'!H9*'DSR con %'!K35</f>
        <v>17.333333333333332</v>
      </c>
      <c r="L35" s="83">
        <f>'Distributor Secondary'!I9*'DSR con %'!L35</f>
        <v>56.72727272727272</v>
      </c>
      <c r="M35" s="83">
        <f>'Distributor Secondary'!J9*'DSR con %'!M35</f>
        <v>49.939024390243908</v>
      </c>
      <c r="N35" s="83">
        <f>'Distributor Secondary'!K9*'DSR con %'!N35</f>
        <v>85.158415841584159</v>
      </c>
      <c r="O35" s="83">
        <f>'Distributor Secondary'!L9*'DSR con %'!O35</f>
        <v>89.974999999999994</v>
      </c>
      <c r="P35" s="83">
        <f>'Distributor Secondary'!M9*'DSR con %'!P35</f>
        <v>65.5</v>
      </c>
      <c r="Q35" s="83">
        <f>'Distributor Secondary'!N9*'DSR con %'!Q35</f>
        <v>48.447204968944099</v>
      </c>
      <c r="R35" s="83">
        <f>'Distributor Secondary'!O9*'DSR con %'!R35</f>
        <v>18.666666666666668</v>
      </c>
      <c r="S35" s="83">
        <f>'Distributor Secondary'!P9*'DSR con %'!S35</f>
        <v>43.029629629629632</v>
      </c>
      <c r="T35" s="83">
        <f>'Distributor Secondary'!Q9*'DSR con %'!T35</f>
        <v>40.56</v>
      </c>
      <c r="U35" s="83">
        <f>'Distributor Secondary'!R9*'DSR con %'!U35</f>
        <v>41.839080459770116</v>
      </c>
      <c r="V35" s="83">
        <f>'Distributor Secondary'!S9*'DSR con %'!V35</f>
        <v>30.760563380281688</v>
      </c>
      <c r="W35" s="83">
        <f>'Distributor Secondary'!T9*'DSR con %'!W35</f>
        <v>30.193548387096772</v>
      </c>
      <c r="X35" s="83">
        <f>'Distributor Secondary'!U9*'DSR con %'!X35</f>
        <v>28.476190476190478</v>
      </c>
      <c r="Y35" s="83">
        <f>'Distributor Secondary'!V9*'DSR con %'!Y35</f>
        <v>15.600000000000001</v>
      </c>
      <c r="Z35" s="83">
        <f>'Distributor Secondary'!W9*'DSR con %'!Z35</f>
        <v>13</v>
      </c>
      <c r="AA35" s="83">
        <f>'Distributor Secondary'!X9*'DSR con %'!AA35</f>
        <v>1</v>
      </c>
      <c r="AB35" s="83">
        <f>'Distributor Secondary'!Y9*'DSR con %'!AB35</f>
        <v>3.6363636363636367</v>
      </c>
      <c r="AC35" s="83">
        <f>'Distributor Secondary'!Z9*'DSR con %'!AC35</f>
        <v>3.4615384615384617</v>
      </c>
      <c r="AD35" s="83">
        <f>'Distributor Secondary'!AA9*'DSR con %'!AD35</f>
        <v>9</v>
      </c>
      <c r="AE35" s="83">
        <f>'Distributor Secondary'!AB9*'DSR con %'!AE35</f>
        <v>4.0943396226415096</v>
      </c>
      <c r="AF35" s="83">
        <f>'Distributor Secondary'!AC9*'DSR con %'!AF35</f>
        <v>17.828571428571429</v>
      </c>
      <c r="AG35" s="83">
        <f>'Distributor Secondary'!AD9*'DSR con %'!AG35</f>
        <v>9</v>
      </c>
      <c r="AH35" s="83">
        <f>'Distributor Secondary'!AE9*'DSR con %'!AH35</f>
        <v>13</v>
      </c>
      <c r="AI35" s="83">
        <f>'Distributor Secondary'!AF9*'DSR con %'!AI35</f>
        <v>13.47887323943662</v>
      </c>
      <c r="AJ35" s="83">
        <f>'Distributor Secondary'!AG9*'DSR con %'!AJ35</f>
        <v>24.16901408450704</v>
      </c>
      <c r="AK35" s="83">
        <f>'Distributor Secondary'!AH9*'DSR con %'!AK35</f>
        <v>11.555555555555555</v>
      </c>
      <c r="AL35" s="83">
        <f>'Distributor Secondary'!AI9*'DSR con %'!AL35</f>
        <v>20.614285714285714</v>
      </c>
      <c r="AM35" s="83">
        <f>'Distributor Secondary'!AJ9*'DSR con %'!AM35</f>
        <v>11.682539682539682</v>
      </c>
    </row>
    <row r="36" spans="1:93">
      <c r="A36" s="109" t="s">
        <v>45</v>
      </c>
      <c r="B36" s="79" t="s">
        <v>40</v>
      </c>
      <c r="C36" s="78" t="s">
        <v>40</v>
      </c>
      <c r="D36" s="110" t="s">
        <v>163</v>
      </c>
      <c r="E36" s="109" t="s">
        <v>164</v>
      </c>
      <c r="F36" s="81">
        <f>SUMPRODUCT(H36:AM36,$H$1:$AM$1)</f>
        <v>1494774.5558293257</v>
      </c>
      <c r="G36" s="111">
        <f>SUM(H36:AM36)</f>
        <v>1018.0966610835834</v>
      </c>
      <c r="H36" s="83">
        <f>'Distributor Secondary'!E9*'DSR con %'!H36</f>
        <v>111.60194174757281</v>
      </c>
      <c r="I36" s="83">
        <f>'Distributor Secondary'!F9*'DSR con %'!I36</f>
        <v>81.666666666666671</v>
      </c>
      <c r="J36" s="83">
        <f>'Distributor Secondary'!G9*'DSR con %'!J36</f>
        <v>70.233333333333334</v>
      </c>
      <c r="K36" s="83">
        <f>'Distributor Secondary'!H9*'DSR con %'!K36</f>
        <v>19.5</v>
      </c>
      <c r="L36" s="83">
        <f>'Distributor Secondary'!I9*'DSR con %'!L36</f>
        <v>41.256198347107443</v>
      </c>
      <c r="M36" s="83">
        <f>'Distributor Secondary'!J9*'DSR con %'!M36</f>
        <v>35.512195121951223</v>
      </c>
      <c r="N36" s="83">
        <f>'Distributor Secondary'!K9*'DSR con %'!N36</f>
        <v>76.099009900990097</v>
      </c>
      <c r="O36" s="83">
        <f>'Distributor Secondary'!L9*'DSR con %'!O36</f>
        <v>80.825000000000003</v>
      </c>
      <c r="P36" s="83">
        <f>'Distributor Secondary'!M9*'DSR con %'!P36</f>
        <v>47.865384615384613</v>
      </c>
      <c r="Q36" s="83">
        <f>'Distributor Secondary'!N9*'DSR con %'!Q36</f>
        <v>43.279503105590067</v>
      </c>
      <c r="R36" s="83">
        <f>'Distributor Secondary'!O9*'DSR con %'!R36</f>
        <v>21.333333333333332</v>
      </c>
      <c r="S36" s="83">
        <f>'Distributor Secondary'!P9*'DSR con %'!S36</f>
        <v>69.777777777777771</v>
      </c>
      <c r="T36" s="83">
        <f>'Distributor Secondary'!Q9*'DSR con %'!T36</f>
        <v>24.96</v>
      </c>
      <c r="U36" s="83">
        <f>'Distributor Secondary'!R9*'DSR con %'!U36</f>
        <v>47.816091954022987</v>
      </c>
      <c r="V36" s="83">
        <f>'Distributor Secondary'!S9*'DSR con %'!V36</f>
        <v>36.25352112676056</v>
      </c>
      <c r="W36" s="83">
        <f>'Distributor Secondary'!T9*'DSR con %'!W36</f>
        <v>27.048387096774196</v>
      </c>
      <c r="X36" s="83">
        <f>'Distributor Secondary'!U9*'DSR con %'!X36</f>
        <v>46.428571428571431</v>
      </c>
      <c r="Y36" s="83">
        <f>'Distributor Secondary'!V9*'DSR con %'!Y36</f>
        <v>23.4</v>
      </c>
      <c r="Z36" s="83">
        <f>'Distributor Secondary'!W9*'DSR con %'!Z36</f>
        <v>9.75</v>
      </c>
      <c r="AA36" s="83">
        <f>'Distributor Secondary'!X9*'DSR con %'!AA36</f>
        <v>0.66666666666666663</v>
      </c>
      <c r="AB36" s="83">
        <f>'Distributor Secondary'!Y9*'DSR con %'!AB36</f>
        <v>5.4545454545454541</v>
      </c>
      <c r="AC36" s="83">
        <f>'Distributor Secondary'!Z9*'DSR con %'!AC36</f>
        <v>4.8461538461538458</v>
      </c>
      <c r="AD36" s="83">
        <f>'Distributor Secondary'!AA9*'DSR con %'!AD36</f>
        <v>21</v>
      </c>
      <c r="AE36" s="83">
        <f>'Distributor Secondary'!AB9*'DSR con %'!AE36</f>
        <v>1.9811320754716981</v>
      </c>
      <c r="AF36" s="83">
        <f>'Distributor Secondary'!AC9*'DSR con %'!AF36</f>
        <v>8.9142857142857146</v>
      </c>
      <c r="AG36" s="83">
        <f>'Distributor Secondary'!AD9*'DSR con %'!AG36</f>
        <v>5.9142857142857146</v>
      </c>
      <c r="AH36" s="83">
        <f>'Distributor Secondary'!AE9*'DSR con %'!AH36</f>
        <v>8.5428571428571427</v>
      </c>
      <c r="AI36" s="83">
        <f>'Distributor Secondary'!AF9*'DSR con %'!AI36</f>
        <v>6.126760563380282</v>
      </c>
      <c r="AJ36" s="83">
        <f>'Distributor Secondary'!AG9*'DSR con %'!AJ36</f>
        <v>10.985915492957746</v>
      </c>
      <c r="AK36" s="83">
        <f>'Distributor Secondary'!AH9*'DSR con %'!AK36</f>
        <v>8.6666666666666661</v>
      </c>
      <c r="AL36" s="83">
        <f>'Distributor Secondary'!AI9*'DSR con %'!AL36</f>
        <v>11.628571428571428</v>
      </c>
      <c r="AM36" s="83">
        <f>'Distributor Secondary'!AJ9*'DSR con %'!AM36</f>
        <v>8.761904761904761</v>
      </c>
    </row>
    <row r="37" spans="1:93" s="89" customFormat="1">
      <c r="A37" s="112"/>
      <c r="B37" s="85"/>
      <c r="C37" s="84"/>
      <c r="D37" s="113"/>
      <c r="E37" s="112"/>
      <c r="F37" s="100">
        <f>SUM(F34:F36)</f>
        <v>4118439.9999999995</v>
      </c>
      <c r="G37" s="114">
        <f>SUM(G34:G36)</f>
        <v>2535</v>
      </c>
      <c r="H37" s="87">
        <f>SUM(H34:H36)</f>
        <v>209</v>
      </c>
      <c r="I37" s="87">
        <f t="shared" ref="I37:AM37" si="5">SUM(I34:I36)</f>
        <v>196</v>
      </c>
      <c r="J37" s="87">
        <f t="shared" si="5"/>
        <v>196</v>
      </c>
      <c r="K37" s="87">
        <f t="shared" si="5"/>
        <v>52</v>
      </c>
      <c r="L37" s="87">
        <f t="shared" si="5"/>
        <v>104</v>
      </c>
      <c r="M37" s="87">
        <f t="shared" si="5"/>
        <v>91</v>
      </c>
      <c r="N37" s="87">
        <f t="shared" si="5"/>
        <v>183</v>
      </c>
      <c r="O37" s="87">
        <f t="shared" si="5"/>
        <v>183</v>
      </c>
      <c r="P37" s="87">
        <f t="shared" si="5"/>
        <v>131</v>
      </c>
      <c r="Q37" s="87">
        <f t="shared" si="5"/>
        <v>104</v>
      </c>
      <c r="R37" s="87">
        <f t="shared" si="5"/>
        <v>52</v>
      </c>
      <c r="S37" s="87">
        <f t="shared" si="5"/>
        <v>157</v>
      </c>
      <c r="T37" s="87">
        <f t="shared" si="5"/>
        <v>78</v>
      </c>
      <c r="U37" s="87">
        <f t="shared" si="5"/>
        <v>104</v>
      </c>
      <c r="V37" s="87">
        <f t="shared" si="5"/>
        <v>78</v>
      </c>
      <c r="W37" s="87">
        <f t="shared" si="5"/>
        <v>78</v>
      </c>
      <c r="X37" s="87">
        <f t="shared" si="5"/>
        <v>104</v>
      </c>
      <c r="Y37" s="87">
        <f t="shared" si="5"/>
        <v>78</v>
      </c>
      <c r="Z37" s="87">
        <f t="shared" si="5"/>
        <v>39</v>
      </c>
      <c r="AA37" s="87">
        <f t="shared" si="5"/>
        <v>2.9999999999999996</v>
      </c>
      <c r="AB37" s="87">
        <f t="shared" si="5"/>
        <v>10</v>
      </c>
      <c r="AC37" s="87">
        <f t="shared" si="5"/>
        <v>9</v>
      </c>
      <c r="AD37" s="87">
        <f t="shared" si="5"/>
        <v>39</v>
      </c>
      <c r="AE37" s="87">
        <f t="shared" si="5"/>
        <v>7</v>
      </c>
      <c r="AF37" s="87">
        <f t="shared" si="5"/>
        <v>39</v>
      </c>
      <c r="AG37" s="87">
        <f t="shared" si="5"/>
        <v>18</v>
      </c>
      <c r="AH37" s="87">
        <f t="shared" si="5"/>
        <v>26</v>
      </c>
      <c r="AI37" s="87">
        <f t="shared" si="5"/>
        <v>29</v>
      </c>
      <c r="AJ37" s="87">
        <f t="shared" si="5"/>
        <v>52</v>
      </c>
      <c r="AK37" s="87">
        <f t="shared" si="5"/>
        <v>26</v>
      </c>
      <c r="AL37" s="87">
        <f t="shared" si="5"/>
        <v>37</v>
      </c>
      <c r="AM37" s="87">
        <f t="shared" si="5"/>
        <v>23</v>
      </c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</row>
    <row r="38" spans="1:93">
      <c r="A38" s="115" t="s">
        <v>46</v>
      </c>
      <c r="B38" s="79" t="s">
        <v>40</v>
      </c>
      <c r="C38" s="78" t="s">
        <v>40</v>
      </c>
      <c r="D38" s="115" t="s">
        <v>133</v>
      </c>
      <c r="E38" s="115" t="s">
        <v>134</v>
      </c>
      <c r="F38" s="81">
        <f>SUMPRODUCT(H38:AM38,$H$1:$AM$1)</f>
        <v>1818328.3876694557</v>
      </c>
      <c r="G38" s="111">
        <f>SUM(H38:AM38)</f>
        <v>1117.834943594924</v>
      </c>
      <c r="H38" s="83">
        <f>'Distributor Secondary'!E10*'DSR con %'!H38</f>
        <v>68</v>
      </c>
      <c r="I38" s="83">
        <f>'Distributor Secondary'!F10*'DSR con %'!I38</f>
        <v>93.726315789473674</v>
      </c>
      <c r="J38" s="83">
        <f>'Distributor Secondary'!G10*'DSR con %'!J38</f>
        <v>117.1578947368421</v>
      </c>
      <c r="K38" s="83">
        <f>'Distributor Secondary'!H10*'DSR con %'!K38</f>
        <v>12.75</v>
      </c>
      <c r="L38" s="83">
        <f>'Distributor Secondary'!I10*'DSR con %'!L38</f>
        <v>34</v>
      </c>
      <c r="M38" s="83">
        <f>'Distributor Secondary'!J10*'DSR con %'!M38</f>
        <v>30.265625</v>
      </c>
      <c r="N38" s="83">
        <f>'Distributor Secondary'!K10*'DSR con %'!N38</f>
        <v>86.468354430379748</v>
      </c>
      <c r="O38" s="83">
        <f>'Distributor Secondary'!L10*'DSR con %'!O38</f>
        <v>66.351063829787236</v>
      </c>
      <c r="P38" s="83">
        <f>'Distributor Secondary'!M10*'DSR con %'!P38</f>
        <v>50.476190476190474</v>
      </c>
      <c r="Q38" s="83">
        <f>'Distributor Secondary'!N10*'DSR con %'!Q38</f>
        <v>40.476190476190474</v>
      </c>
      <c r="R38" s="83">
        <f>'Distributor Secondary'!O10*'DSR con %'!R38</f>
        <v>10.625</v>
      </c>
      <c r="S38" s="83">
        <f>'Distributor Secondary'!P10*'DSR con %'!S38</f>
        <v>85.772727272727266</v>
      </c>
      <c r="T38" s="83">
        <f>'Distributor Secondary'!Q10*'DSR con %'!T38</f>
        <v>25.400000000000002</v>
      </c>
      <c r="U38" s="83">
        <f>'Distributor Secondary'!R10*'DSR con %'!U38</f>
        <v>55.857142857142854</v>
      </c>
      <c r="V38" s="83">
        <f>'Distributor Secondary'!S10*'DSR con %'!V38</f>
        <v>67.879310344827587</v>
      </c>
      <c r="W38" s="83">
        <f>'Distributor Secondary'!T10*'DSR con %'!W38</f>
        <v>30.178217821782177</v>
      </c>
      <c r="X38" s="83">
        <f>'Distributor Secondary'!U10*'DSR con %'!X38</f>
        <v>56.666666666666664</v>
      </c>
      <c r="Y38" s="83">
        <f>'Distributor Secondary'!V10*'DSR con %'!Y38</f>
        <v>33.130434782608695</v>
      </c>
      <c r="Z38" s="83">
        <f>'Distributor Secondary'!W10*'DSR con %'!Z38</f>
        <v>18.285714285714285</v>
      </c>
      <c r="AA38" s="83">
        <f>'Distributor Secondary'!X10*'DSR con %'!AA38</f>
        <v>1.5909090909090908</v>
      </c>
      <c r="AB38" s="83">
        <f>'Distributor Secondary'!Y10*'DSR con %'!AB38</f>
        <v>4.3076923076923075</v>
      </c>
      <c r="AC38" s="83">
        <f>'Distributor Secondary'!Z10*'DSR con %'!AC38</f>
        <v>4.2857142857142856</v>
      </c>
      <c r="AD38" s="83">
        <f>'Distributor Secondary'!AA10*'DSR con %'!AD38</f>
        <v>13.714285714285714</v>
      </c>
      <c r="AE38" s="83">
        <f>'Distributor Secondary'!AB10*'DSR con %'!AE38</f>
        <v>3</v>
      </c>
      <c r="AF38" s="83">
        <f>'Distributor Secondary'!AC10*'DSR con %'!AF38</f>
        <v>13.241379310344827</v>
      </c>
      <c r="AG38" s="83">
        <f>'Distributor Secondary'!AD10*'DSR con %'!AG38</f>
        <v>6.5789473684210522</v>
      </c>
      <c r="AH38" s="83">
        <f>'Distributor Secondary'!AE10*'DSR con %'!AH38</f>
        <v>14.495575221238937</v>
      </c>
      <c r="AI38" s="83">
        <f>'Distributor Secondary'!AF10*'DSR con %'!AI38</f>
        <v>9.0701754385964914</v>
      </c>
      <c r="AJ38" s="83">
        <f>'Distributor Secondary'!AG10*'DSR con %'!AJ38</f>
        <v>16.403508771929825</v>
      </c>
      <c r="AK38" s="83">
        <f>'Distributor Secondary'!AH10*'DSR con %'!AK38</f>
        <v>21</v>
      </c>
      <c r="AL38" s="83">
        <f>'Distributor Secondary'!AI10*'DSR con %'!AL38</f>
        <v>14.491228070175438</v>
      </c>
      <c r="AM38" s="83">
        <f>'Distributor Secondary'!AJ10*'DSR con %'!AM38</f>
        <v>12.188679245283017</v>
      </c>
    </row>
    <row r="39" spans="1:93">
      <c r="A39" s="115" t="s">
        <v>46</v>
      </c>
      <c r="B39" s="79" t="s">
        <v>40</v>
      </c>
      <c r="C39" s="78" t="s">
        <v>40</v>
      </c>
      <c r="D39" s="115" t="s">
        <v>135</v>
      </c>
      <c r="E39" s="115" t="s">
        <v>136</v>
      </c>
      <c r="F39" s="81">
        <f>SUMPRODUCT(H39:AM39,$H$1:$AM$1)</f>
        <v>2488089.7121637166</v>
      </c>
      <c r="G39" s="111">
        <f>SUM(H39:AM39)</f>
        <v>1549.5288710530735</v>
      </c>
      <c r="H39" s="83">
        <f>'Distributor Secondary'!E10*'DSR con %'!H39</f>
        <v>165.75</v>
      </c>
      <c r="I39" s="83">
        <f>'Distributor Secondary'!F10*'DSR con %'!I39</f>
        <v>103.76842105263158</v>
      </c>
      <c r="J39" s="83">
        <f>'Distributor Secondary'!G10*'DSR con %'!J39</f>
        <v>87.03157894736843</v>
      </c>
      <c r="K39" s="83">
        <f>'Distributor Secondary'!H10*'DSR con %'!K39</f>
        <v>51</v>
      </c>
      <c r="L39" s="83">
        <f>'Distributor Secondary'!I10*'DSR con %'!L39</f>
        <v>80.526315789473685</v>
      </c>
      <c r="M39" s="83">
        <f>'Distributor Secondary'!J10*'DSR con %'!M39</f>
        <v>69.84375</v>
      </c>
      <c r="N39" s="83">
        <f>'Distributor Secondary'!K10*'DSR con %'!N39</f>
        <v>109.02531645569621</v>
      </c>
      <c r="O39" s="83">
        <f>'Distributor Secondary'!L10*'DSR con %'!O39</f>
        <v>145.34042553191489</v>
      </c>
      <c r="P39" s="83">
        <f>'Distributor Secondary'!M10*'DSR con %'!P39</f>
        <v>70.666666666666657</v>
      </c>
      <c r="Q39" s="83">
        <f>'Distributor Secondary'!N10*'DSR con %'!Q39</f>
        <v>56.666666666666664</v>
      </c>
      <c r="R39" s="83">
        <f>'Distributor Secondary'!O10*'DSR con %'!R39</f>
        <v>45.15625</v>
      </c>
      <c r="S39" s="83">
        <f>'Distributor Secondary'!P10*'DSR con %'!S39</f>
        <v>69.545454545454547</v>
      </c>
      <c r="T39" s="83">
        <f>'Distributor Secondary'!Q10*'DSR con %'!T39</f>
        <v>44.449999999999996</v>
      </c>
      <c r="U39" s="83">
        <f>'Distributor Secondary'!R10*'DSR con %'!U39</f>
        <v>51</v>
      </c>
      <c r="V39" s="83">
        <f>'Distributor Secondary'!S10*'DSR con %'!V39</f>
        <v>37.224137931034477</v>
      </c>
      <c r="W39" s="83">
        <f>'Distributor Secondary'!T10*'DSR con %'!W39</f>
        <v>45.267326732673268</v>
      </c>
      <c r="X39" s="83">
        <f>'Distributor Secondary'!U10*'DSR con %'!X39</f>
        <v>46.811594202898554</v>
      </c>
      <c r="Y39" s="83">
        <f>'Distributor Secondary'!V10*'DSR con %'!Y39</f>
        <v>44.173913043478258</v>
      </c>
      <c r="Z39" s="83">
        <f>'Distributor Secondary'!W10*'DSR con %'!Z39</f>
        <v>29.714285714285715</v>
      </c>
      <c r="AA39" s="83">
        <f>'Distributor Secondary'!X10*'DSR con %'!AA39</f>
        <v>2.2727272727272725</v>
      </c>
      <c r="AB39" s="83">
        <f>'Distributor Secondary'!Y10*'DSR con %'!AB39</f>
        <v>6.7692307692307692</v>
      </c>
      <c r="AC39" s="83">
        <f>'Distributor Secondary'!Z10*'DSR con %'!AC39</f>
        <v>8.0357142857142847</v>
      </c>
      <c r="AD39" s="83">
        <f>'Distributor Secondary'!AA10*'DSR con %'!AD39</f>
        <v>29.714285714285715</v>
      </c>
      <c r="AE39" s="83">
        <f>'Distributor Secondary'!AB10*'DSR con %'!AE39</f>
        <v>4.6363636363636367</v>
      </c>
      <c r="AF39" s="83">
        <f>'Distributor Secondary'!AC10*'DSR con %'!AF39</f>
        <v>26.482758620689655</v>
      </c>
      <c r="AG39" s="83">
        <f>'Distributor Secondary'!AD10*'DSR con %'!AG39</f>
        <v>11.842105263157896</v>
      </c>
      <c r="AH39" s="83">
        <f>'Distributor Secondary'!AE10*'DSR con %'!AH39</f>
        <v>15.238938053097346</v>
      </c>
      <c r="AI39" s="83">
        <f>'Distributor Secondary'!AF10*'DSR con %'!AI39</f>
        <v>19.789473684210524</v>
      </c>
      <c r="AJ39" s="83">
        <f>'Distributor Secondary'!AG10*'DSR con %'!AJ39</f>
        <v>35.789473684210527</v>
      </c>
      <c r="AK39" s="83">
        <f>'Distributor Secondary'!AH10*'DSR con %'!AK39</f>
        <v>0</v>
      </c>
      <c r="AL39" s="83">
        <f>'Distributor Secondary'!AI10*'DSR con %'!AL39</f>
        <v>23.807017543859647</v>
      </c>
      <c r="AM39" s="83">
        <f>'Distributor Secondary'!AJ10*'DSR con %'!AM39</f>
        <v>12.188679245283017</v>
      </c>
    </row>
    <row r="40" spans="1:93">
      <c r="A40" s="115" t="s">
        <v>46</v>
      </c>
      <c r="B40" s="79" t="s">
        <v>40</v>
      </c>
      <c r="C40" s="78" t="s">
        <v>40</v>
      </c>
      <c r="D40" s="115" t="s">
        <v>137</v>
      </c>
      <c r="E40" s="115" t="s">
        <v>138</v>
      </c>
      <c r="F40" s="81">
        <f>SUMPRODUCT(H40:AM40,$H$1:$AM$1)</f>
        <v>2402803.9001668282</v>
      </c>
      <c r="G40" s="111">
        <f>SUM(H40:AM40)</f>
        <v>1459.6361853520029</v>
      </c>
      <c r="H40" s="83">
        <f>'Distributor Secondary'!E10*'DSR con %'!H40</f>
        <v>106.25</v>
      </c>
      <c r="I40" s="83">
        <f>'Distributor Secondary'!F10*'DSR con %'!I40</f>
        <v>120.50526315789475</v>
      </c>
      <c r="J40" s="83">
        <f>'Distributor Secondary'!G10*'DSR con %'!J40</f>
        <v>113.81052631578947</v>
      </c>
      <c r="K40" s="83">
        <f>'Distributor Secondary'!H10*'DSR con %'!K40</f>
        <v>21.25</v>
      </c>
      <c r="L40" s="83">
        <f>'Distributor Secondary'!I10*'DSR con %'!L40</f>
        <v>55.473684210526315</v>
      </c>
      <c r="M40" s="83">
        <f>'Distributor Secondary'!J10*'DSR con %'!M40</f>
        <v>48.890625</v>
      </c>
      <c r="N40" s="83">
        <f>'Distributor Secondary'!K10*'DSR con %'!N40</f>
        <v>101.50632911392405</v>
      </c>
      <c r="O40" s="83">
        <f>'Distributor Secondary'!L10*'DSR con %'!O40</f>
        <v>85.308510638297875</v>
      </c>
      <c r="P40" s="83">
        <f>'Distributor Secondary'!M10*'DSR con %'!P40</f>
        <v>90.857142857142847</v>
      </c>
      <c r="Q40" s="83">
        <f>'Distributor Secondary'!N10*'DSR con %'!Q40</f>
        <v>72.857142857142847</v>
      </c>
      <c r="R40" s="83">
        <f>'Distributor Secondary'!O10*'DSR con %'!R40</f>
        <v>29.21875</v>
      </c>
      <c r="S40" s="83">
        <f>'Distributor Secondary'!P10*'DSR con %'!S40</f>
        <v>99.681818181818187</v>
      </c>
      <c r="T40" s="83">
        <f>'Distributor Secondary'!Q10*'DSR con %'!T40</f>
        <v>57.15</v>
      </c>
      <c r="U40" s="83">
        <f>'Distributor Secondary'!R10*'DSR con %'!U40</f>
        <v>63.142857142857146</v>
      </c>
      <c r="V40" s="83">
        <f>'Distributor Secondary'!S10*'DSR con %'!V40</f>
        <v>21.896551724137932</v>
      </c>
      <c r="W40" s="83">
        <f>'Distributor Secondary'!T10*'DSR con %'!W40</f>
        <v>51.554455445544555</v>
      </c>
      <c r="X40" s="83">
        <f>'Distributor Secondary'!U10*'DSR con %'!X40</f>
        <v>66.521739130434781</v>
      </c>
      <c r="Y40" s="83">
        <f>'Distributor Secondary'!V10*'DSR con %'!Y40</f>
        <v>49.695652173913047</v>
      </c>
      <c r="Z40" s="83">
        <f>'Distributor Secondary'!W10*'DSR con %'!Z40</f>
        <v>16</v>
      </c>
      <c r="AA40" s="83">
        <f>'Distributor Secondary'!X10*'DSR con %'!AA40</f>
        <v>1.1363636363636362</v>
      </c>
      <c r="AB40" s="83">
        <f>'Distributor Secondary'!Y10*'DSR con %'!AB40</f>
        <v>4.9230769230769234</v>
      </c>
      <c r="AC40" s="83">
        <f>'Distributor Secondary'!Z10*'DSR con %'!AC40</f>
        <v>2.6785714285714288</v>
      </c>
      <c r="AD40" s="83">
        <f>'Distributor Secondary'!AA10*'DSR con %'!AD40</f>
        <v>20.571428571428573</v>
      </c>
      <c r="AE40" s="83">
        <f>'Distributor Secondary'!AB10*'DSR con %'!AE40</f>
        <v>4.3636363636363633</v>
      </c>
      <c r="AF40" s="83">
        <f>'Distributor Secondary'!AC10*'DSR con %'!AF40</f>
        <v>24.275862068965516</v>
      </c>
      <c r="AG40" s="83">
        <f>'Distributor Secondary'!AD10*'DSR con %'!AG40</f>
        <v>11.578947368421051</v>
      </c>
      <c r="AH40" s="83">
        <f>'Distributor Secondary'!AE10*'DSR con %'!AH40</f>
        <v>12.265486725663717</v>
      </c>
      <c r="AI40" s="83">
        <f>'Distributor Secondary'!AF10*'DSR con %'!AI40</f>
        <v>18.140350877192983</v>
      </c>
      <c r="AJ40" s="83">
        <f>'Distributor Secondary'!AG10*'DSR con %'!AJ40</f>
        <v>32.807017543859651</v>
      </c>
      <c r="AK40" s="83">
        <f>'Distributor Secondary'!AH10*'DSR con %'!AK40</f>
        <v>21</v>
      </c>
      <c r="AL40" s="83">
        <f>'Distributor Secondary'!AI10*'DSR con %'!AL40</f>
        <v>20.701754385964911</v>
      </c>
      <c r="AM40" s="83">
        <f>'Distributor Secondary'!AJ10*'DSR con %'!AM40</f>
        <v>13.622641509433961</v>
      </c>
    </row>
    <row r="41" spans="1:93" s="89" customFormat="1">
      <c r="A41" s="116"/>
      <c r="B41" s="85"/>
      <c r="C41" s="84"/>
      <c r="D41" s="116"/>
      <c r="E41" s="116"/>
      <c r="F41" s="100">
        <f>SUM(F38:F40)</f>
        <v>6709222</v>
      </c>
      <c r="G41" s="114">
        <f>SUM(G38:G40)</f>
        <v>4127</v>
      </c>
      <c r="H41" s="87">
        <f>SUM(H38:H40)</f>
        <v>340</v>
      </c>
      <c r="I41" s="87">
        <f t="shared" ref="I41:AM41" si="6">SUM(I38:I40)</f>
        <v>318</v>
      </c>
      <c r="J41" s="87">
        <f t="shared" si="6"/>
        <v>318</v>
      </c>
      <c r="K41" s="87">
        <f t="shared" si="6"/>
        <v>85</v>
      </c>
      <c r="L41" s="87">
        <f t="shared" si="6"/>
        <v>170</v>
      </c>
      <c r="M41" s="87">
        <f t="shared" si="6"/>
        <v>149</v>
      </c>
      <c r="N41" s="87">
        <f t="shared" si="6"/>
        <v>297</v>
      </c>
      <c r="O41" s="87">
        <f t="shared" si="6"/>
        <v>297</v>
      </c>
      <c r="P41" s="87">
        <f t="shared" si="6"/>
        <v>212</v>
      </c>
      <c r="Q41" s="87">
        <f t="shared" si="6"/>
        <v>170</v>
      </c>
      <c r="R41" s="87">
        <f t="shared" si="6"/>
        <v>85</v>
      </c>
      <c r="S41" s="87">
        <f t="shared" si="6"/>
        <v>255</v>
      </c>
      <c r="T41" s="87">
        <f t="shared" si="6"/>
        <v>127</v>
      </c>
      <c r="U41" s="87">
        <f t="shared" si="6"/>
        <v>170</v>
      </c>
      <c r="V41" s="87">
        <f t="shared" si="6"/>
        <v>127</v>
      </c>
      <c r="W41" s="87">
        <f t="shared" si="6"/>
        <v>127</v>
      </c>
      <c r="X41" s="87">
        <f t="shared" si="6"/>
        <v>170</v>
      </c>
      <c r="Y41" s="87">
        <f t="shared" si="6"/>
        <v>127</v>
      </c>
      <c r="Z41" s="87">
        <f t="shared" si="6"/>
        <v>64</v>
      </c>
      <c r="AA41" s="87">
        <f t="shared" si="6"/>
        <v>5</v>
      </c>
      <c r="AB41" s="87">
        <f t="shared" si="6"/>
        <v>16</v>
      </c>
      <c r="AC41" s="87">
        <f t="shared" si="6"/>
        <v>14.999999999999998</v>
      </c>
      <c r="AD41" s="87">
        <f t="shared" si="6"/>
        <v>64</v>
      </c>
      <c r="AE41" s="87">
        <f t="shared" si="6"/>
        <v>12</v>
      </c>
      <c r="AF41" s="87">
        <f t="shared" si="6"/>
        <v>64</v>
      </c>
      <c r="AG41" s="87">
        <f t="shared" si="6"/>
        <v>30</v>
      </c>
      <c r="AH41" s="87">
        <f t="shared" si="6"/>
        <v>42</v>
      </c>
      <c r="AI41" s="87">
        <f t="shared" si="6"/>
        <v>47</v>
      </c>
      <c r="AJ41" s="87">
        <f t="shared" si="6"/>
        <v>85</v>
      </c>
      <c r="AK41" s="87">
        <f t="shared" si="6"/>
        <v>42</v>
      </c>
      <c r="AL41" s="87">
        <f t="shared" si="6"/>
        <v>58.999999999999993</v>
      </c>
      <c r="AM41" s="87">
        <f t="shared" si="6"/>
        <v>38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</row>
    <row r="42" spans="1:93">
      <c r="A42" s="115" t="s">
        <v>47</v>
      </c>
      <c r="B42" s="79" t="s">
        <v>40</v>
      </c>
      <c r="C42" s="78" t="s">
        <v>98</v>
      </c>
      <c r="D42" s="115" t="s">
        <v>115</v>
      </c>
      <c r="E42" s="115" t="s">
        <v>116</v>
      </c>
      <c r="F42" s="81">
        <f>SUMPRODUCT(H42:AM42,$H$1:$AM$1)</f>
        <v>1990368.4861306245</v>
      </c>
      <c r="G42" s="111">
        <f>SUM(H42:AM42)</f>
        <v>1247.8535302813054</v>
      </c>
      <c r="H42" s="83">
        <f>'Distributor Secondary'!E11*'DSR con %'!H42</f>
        <v>104.94915254237289</v>
      </c>
      <c r="I42" s="83">
        <f>'Distributor Secondary'!F11*'DSR con %'!I42</f>
        <v>97.326086956521749</v>
      </c>
      <c r="J42" s="83">
        <f>'Distributor Secondary'!G11*'DSR con %'!J42</f>
        <v>97.326086956521749</v>
      </c>
      <c r="K42" s="83">
        <f>'Distributor Secondary'!H11*'DSR con %'!K42</f>
        <v>26.758620689655171</v>
      </c>
      <c r="L42" s="83">
        <f>'Distributor Secondary'!I11*'DSR con %'!L42</f>
        <v>52.014492753623195</v>
      </c>
      <c r="M42" s="83">
        <f>'Distributor Secondary'!J11*'DSR con %'!M42</f>
        <v>45.923913043478258</v>
      </c>
      <c r="N42" s="83">
        <f>'Distributor Secondary'!K11*'DSR con %'!N42</f>
        <v>91.382608695652166</v>
      </c>
      <c r="O42" s="83">
        <f>'Distributor Secondary'!L11*'DSR con %'!O42</f>
        <v>90.891304347826093</v>
      </c>
      <c r="P42" s="83">
        <f>'Distributor Secondary'!M11*'DSR con %'!P42</f>
        <v>64.533333333333331</v>
      </c>
      <c r="Q42" s="83">
        <f>'Distributor Secondary'!N11*'DSR con %'!Q42</f>
        <v>51.945355191256837</v>
      </c>
      <c r="R42" s="83">
        <f>'Distributor Secondary'!O11*'DSR con %'!R42</f>
        <v>26.454545454545453</v>
      </c>
      <c r="S42" s="83">
        <f>'Distributor Secondary'!P11*'DSR con %'!S42</f>
        <v>78.541666666666657</v>
      </c>
      <c r="T42" s="83">
        <f>'Distributor Secondary'!Q11*'DSR con %'!T42</f>
        <v>41.428571428571423</v>
      </c>
      <c r="U42" s="83">
        <f>'Distributor Secondary'!R11*'DSR con %'!U42</f>
        <v>52.47540983606558</v>
      </c>
      <c r="V42" s="83">
        <f>'Distributor Secondary'!S11*'DSR con %'!V42</f>
        <v>39.150000000000006</v>
      </c>
      <c r="W42" s="83">
        <f>'Distributor Secondary'!T11*'DSR con %'!W42</f>
        <v>39.54545454545454</v>
      </c>
      <c r="X42" s="83">
        <f>'Distributor Secondary'!U11*'DSR con %'!X42</f>
        <v>52.323651452282157</v>
      </c>
      <c r="Y42" s="83">
        <f>'Distributor Secondary'!V11*'DSR con %'!Y42</f>
        <v>29.743589743589741</v>
      </c>
      <c r="Z42" s="83">
        <f>'Distributor Secondary'!W11*'DSR con %'!Z42</f>
        <v>14.897959183673469</v>
      </c>
      <c r="AA42" s="83">
        <f>'Distributor Secondary'!X11*'DSR con %'!AA42</f>
        <v>1.2307692307692308</v>
      </c>
      <c r="AB42" s="83">
        <f>'Distributor Secondary'!Y11*'DSR con %'!AB42</f>
        <v>3.6</v>
      </c>
      <c r="AC42" s="83">
        <f>'Distributor Secondary'!Z11*'DSR con %'!AC42</f>
        <v>3.4693877551020407</v>
      </c>
      <c r="AD42" s="83">
        <f>'Distributor Secondary'!AA11*'DSR con %'!AD42</f>
        <v>14.897959183673469</v>
      </c>
      <c r="AE42" s="83">
        <f>'Distributor Secondary'!AB11*'DSR con %'!AE42</f>
        <v>3.7333333333333334</v>
      </c>
      <c r="AF42" s="83">
        <f>'Distributor Secondary'!AC11*'DSR con %'!AF42</f>
        <v>20.039215686274513</v>
      </c>
      <c r="AG42" s="83">
        <f>'Distributor Secondary'!AD11*'DSR con %'!AG42</f>
        <v>9.18</v>
      </c>
      <c r="AH42" s="83">
        <f>'Distributor Secondary'!AE11*'DSR con %'!AH42</f>
        <v>12.96</v>
      </c>
      <c r="AI42" s="83">
        <f>'Distributor Secondary'!AF11*'DSR con %'!AI42</f>
        <v>14.31</v>
      </c>
      <c r="AJ42" s="83">
        <f>'Distributor Secondary'!AG11*'DSR con %'!AJ42</f>
        <v>26.19</v>
      </c>
      <c r="AK42" s="83">
        <f>'Distributor Secondary'!AH11*'DSR con %'!AK42</f>
        <v>10.666666666666666</v>
      </c>
      <c r="AL42" s="83">
        <f>'Distributor Secondary'!AI11*'DSR con %'!AL42</f>
        <v>18.36</v>
      </c>
      <c r="AM42" s="83">
        <f>'Distributor Secondary'!AJ11*'DSR con %'!AM42</f>
        <v>11.604395604395604</v>
      </c>
    </row>
    <row r="43" spans="1:93">
      <c r="A43" s="115" t="s">
        <v>47</v>
      </c>
      <c r="B43" s="79" t="s">
        <v>40</v>
      </c>
      <c r="C43" s="78" t="s">
        <v>98</v>
      </c>
      <c r="D43" s="115" t="s">
        <v>117</v>
      </c>
      <c r="E43" s="115" t="s">
        <v>118</v>
      </c>
      <c r="F43" s="81">
        <f>SUMPRODUCT(H43:AM43,$H$1:$AM$1)</f>
        <v>2104574.7123487499</v>
      </c>
      <c r="G43" s="111">
        <f>SUM(H43:AM43)</f>
        <v>1261.2542291216321</v>
      </c>
      <c r="H43" s="83">
        <f>'Distributor Secondary'!E11*'DSR con %'!H43</f>
        <v>101.66949152542374</v>
      </c>
      <c r="I43" s="83">
        <f>'Distributor Secondary'!F11*'DSR con %'!I43</f>
        <v>94.695652173913047</v>
      </c>
      <c r="J43" s="83">
        <f>'Distributor Secondary'!G11*'DSR con %'!J43</f>
        <v>94.695652173913047</v>
      </c>
      <c r="K43" s="83">
        <f>'Distributor Secondary'!H11*'DSR con %'!K43</f>
        <v>23.413793103448278</v>
      </c>
      <c r="L43" s="83">
        <f>'Distributor Secondary'!I11*'DSR con %'!L43</f>
        <v>50.608695652173914</v>
      </c>
      <c r="M43" s="83">
        <f>'Distributor Secondary'!J11*'DSR con %'!M43</f>
        <v>44.086956521739133</v>
      </c>
      <c r="N43" s="83">
        <f>'Distributor Secondary'!K11*'DSR con %'!N43</f>
        <v>88.434782608695656</v>
      </c>
      <c r="O43" s="83">
        <f>'Distributor Secondary'!L11*'DSR con %'!O43</f>
        <v>88.434782608695656</v>
      </c>
      <c r="P43" s="83">
        <f>'Distributor Secondary'!M11*'DSR con %'!P43</f>
        <v>64.533333333333331</v>
      </c>
      <c r="Q43" s="83">
        <f>'Distributor Secondary'!N11*'DSR con %'!Q43</f>
        <v>50.885245901639344</v>
      </c>
      <c r="R43" s="83">
        <f>'Distributor Secondary'!O11*'DSR con %'!R43</f>
        <v>24.690909090909088</v>
      </c>
      <c r="S43" s="83">
        <f>'Distributor Secondary'!P11*'DSR con %'!S43</f>
        <v>75.520833333333343</v>
      </c>
      <c r="T43" s="83">
        <f>'Distributor Secondary'!Q11*'DSR con %'!T43</f>
        <v>37.285714285714285</v>
      </c>
      <c r="U43" s="83">
        <f>'Distributor Secondary'!R11*'DSR con %'!U43</f>
        <v>50.885245901639344</v>
      </c>
      <c r="V43" s="83">
        <f>'Distributor Secondary'!S11*'DSR con %'!V43</f>
        <v>37.700000000000003</v>
      </c>
      <c r="W43" s="83">
        <f>'Distributor Secondary'!T11*'DSR con %'!W43</f>
        <v>37.897727272727273</v>
      </c>
      <c r="X43" s="83">
        <f>'Distributor Secondary'!U11*'DSR con %'!X43</f>
        <v>50.713692946058096</v>
      </c>
      <c r="Y43" s="83">
        <f>'Distributor Secondary'!V11*'DSR con %'!Y43</f>
        <v>52.051282051282051</v>
      </c>
      <c r="Z43" s="83">
        <f>'Distributor Secondary'!W11*'DSR con %'!Z43</f>
        <v>25.326530612244898</v>
      </c>
      <c r="AA43" s="83">
        <f>'Distributor Secondary'!X11*'DSR con %'!AA43</f>
        <v>2.1538461538461537</v>
      </c>
      <c r="AB43" s="83">
        <f>'Distributor Secondary'!Y11*'DSR con %'!AB43</f>
        <v>6.4</v>
      </c>
      <c r="AC43" s="83">
        <f>'Distributor Secondary'!Z11*'DSR con %'!AC43</f>
        <v>5.8979591836734695</v>
      </c>
      <c r="AD43" s="83">
        <f>'Distributor Secondary'!AA11*'DSR con %'!AD43</f>
        <v>25.326530612244898</v>
      </c>
      <c r="AE43" s="83">
        <f>'Distributor Secondary'!AB11*'DSR con %'!AE43</f>
        <v>3.7333333333333334</v>
      </c>
      <c r="AF43" s="83">
        <f>'Distributor Secondary'!AC11*'DSR con %'!AF43</f>
        <v>18.6078431372549</v>
      </c>
      <c r="AG43" s="83">
        <f>'Distributor Secondary'!AD11*'DSR con %'!AG43</f>
        <v>8.84</v>
      </c>
      <c r="AH43" s="83">
        <f>'Distributor Secondary'!AE11*'DSR con %'!AH43</f>
        <v>12.48</v>
      </c>
      <c r="AI43" s="83">
        <f>'Distributor Secondary'!AF11*'DSR con %'!AI43</f>
        <v>13.780000000000001</v>
      </c>
      <c r="AJ43" s="83">
        <f>'Distributor Secondary'!AG11*'DSR con %'!AJ43</f>
        <v>25.220000000000002</v>
      </c>
      <c r="AK43" s="83">
        <f>'Distributor Secondary'!AH11*'DSR con %'!AK43</f>
        <v>16</v>
      </c>
      <c r="AL43" s="83">
        <f>'Distributor Secondary'!AI11*'DSR con %'!AL43</f>
        <v>17.68</v>
      </c>
      <c r="AM43" s="83">
        <f>'Distributor Secondary'!AJ11*'DSR con %'!AM43</f>
        <v>11.604395604395604</v>
      </c>
    </row>
    <row r="44" spans="1:93">
      <c r="A44" s="115" t="s">
        <v>47</v>
      </c>
      <c r="B44" s="79" t="s">
        <v>40</v>
      </c>
      <c r="C44" s="78" t="s">
        <v>98</v>
      </c>
      <c r="D44" s="115" t="s">
        <v>119</v>
      </c>
      <c r="E44" s="115" t="s">
        <v>120</v>
      </c>
      <c r="F44" s="81">
        <f>SUMPRODUCT(H44:AM44,$H$1:$AM$1)</f>
        <v>1737782.6069151952</v>
      </c>
      <c r="G44" s="111">
        <f>SUM(H44:AM44)</f>
        <v>1090.4162823901631</v>
      </c>
      <c r="H44" s="83">
        <f>'Distributor Secondary'!E11*'DSR con %'!H44</f>
        <v>91.830508474576277</v>
      </c>
      <c r="I44" s="83">
        <f>'Distributor Secondary'!F11*'DSR con %'!I44</f>
        <v>86.804347826086953</v>
      </c>
      <c r="J44" s="83">
        <f>'Distributor Secondary'!G11*'DSR con %'!J44</f>
        <v>86.804347826086953</v>
      </c>
      <c r="K44" s="83">
        <f>'Distributor Secondary'!H11*'DSR con %'!K44</f>
        <v>23.413793103448278</v>
      </c>
      <c r="L44" s="83">
        <f>'Distributor Secondary'!I11*'DSR con %'!L44</f>
        <v>46.391304347826086</v>
      </c>
      <c r="M44" s="83">
        <f>'Distributor Secondary'!J11*'DSR con %'!M44</f>
        <v>40.413043478260867</v>
      </c>
      <c r="N44" s="83">
        <f>'Distributor Secondary'!K11*'DSR con %'!N44</f>
        <v>82.539130434782606</v>
      </c>
      <c r="O44" s="83">
        <f>'Distributor Secondary'!L11*'DSR con %'!O44</f>
        <v>81.065217391304344</v>
      </c>
      <c r="P44" s="83">
        <f>'Distributor Secondary'!M11*'DSR con %'!P44</f>
        <v>56.466666666666669</v>
      </c>
      <c r="Q44" s="83">
        <f>'Distributor Secondary'!N11*'DSR con %'!Q44</f>
        <v>46.644808743169399</v>
      </c>
      <c r="R44" s="83">
        <f>'Distributor Secondary'!O11*'DSR con %'!R44</f>
        <v>22.927272727272726</v>
      </c>
      <c r="S44" s="83">
        <f>'Distributor Secondary'!P11*'DSR con %'!S44</f>
        <v>66.458333333333329</v>
      </c>
      <c r="T44" s="83">
        <f>'Distributor Secondary'!Q11*'DSR con %'!T44</f>
        <v>33.142857142857139</v>
      </c>
      <c r="U44" s="83">
        <f>'Distributor Secondary'!R11*'DSR con %'!U44</f>
        <v>44.524590163934427</v>
      </c>
      <c r="V44" s="83">
        <f>'Distributor Secondary'!S11*'DSR con %'!V44</f>
        <v>33.35</v>
      </c>
      <c r="W44" s="83">
        <f>'Distributor Secondary'!T11*'DSR con %'!W44</f>
        <v>32.954545454545453</v>
      </c>
      <c r="X44" s="83">
        <f>'Distributor Secondary'!U11*'DSR con %'!X44</f>
        <v>44.273858921161825</v>
      </c>
      <c r="Y44" s="83">
        <f>'Distributor Secondary'!V11*'DSR con %'!Y44</f>
        <v>26.025641025641026</v>
      </c>
      <c r="Z44" s="83">
        <f>'Distributor Secondary'!W11*'DSR con %'!Z44</f>
        <v>13.408163265306124</v>
      </c>
      <c r="AA44" s="83">
        <f>'Distributor Secondary'!X11*'DSR con %'!AA44</f>
        <v>1.0769230769230769</v>
      </c>
      <c r="AB44" s="83">
        <f>'Distributor Secondary'!Y11*'DSR con %'!AB44</f>
        <v>3.2</v>
      </c>
      <c r="AC44" s="83">
        <f>'Distributor Secondary'!Z11*'DSR con %'!AC44</f>
        <v>3.1224489795918369</v>
      </c>
      <c r="AD44" s="83">
        <f>'Distributor Secondary'!AA11*'DSR con %'!AD44</f>
        <v>13.408163265306124</v>
      </c>
      <c r="AE44" s="83">
        <f>'Distributor Secondary'!AB11*'DSR con %'!AE44</f>
        <v>3.1733333333333333</v>
      </c>
      <c r="AF44" s="83">
        <f>'Distributor Secondary'!AC11*'DSR con %'!AF44</f>
        <v>17.176470588235293</v>
      </c>
      <c r="AG44" s="83">
        <f>'Distributor Secondary'!AD11*'DSR con %'!AG44</f>
        <v>7.82</v>
      </c>
      <c r="AH44" s="83">
        <f>'Distributor Secondary'!AE11*'DSR con %'!AH44</f>
        <v>11.040000000000001</v>
      </c>
      <c r="AI44" s="83">
        <f>'Distributor Secondary'!AF11*'DSR con %'!AI44</f>
        <v>12.190000000000001</v>
      </c>
      <c r="AJ44" s="83">
        <f>'Distributor Secondary'!AG11*'DSR con %'!AJ44</f>
        <v>22.310000000000002</v>
      </c>
      <c r="AK44" s="83">
        <f>'Distributor Secondary'!AH11*'DSR con %'!AK44</f>
        <v>10.666666666666666</v>
      </c>
      <c r="AL44" s="83">
        <f>'Distributor Secondary'!AI11*'DSR con %'!AL44</f>
        <v>15.64</v>
      </c>
      <c r="AM44" s="83">
        <f>'Distributor Secondary'!AJ11*'DSR con %'!AM44</f>
        <v>10.153846153846155</v>
      </c>
    </row>
    <row r="45" spans="1:93">
      <c r="A45" s="115" t="s">
        <v>47</v>
      </c>
      <c r="B45" s="79" t="s">
        <v>40</v>
      </c>
      <c r="C45" s="78" t="s">
        <v>98</v>
      </c>
      <c r="D45" s="115" t="s">
        <v>121</v>
      </c>
      <c r="E45" s="115" t="s">
        <v>122</v>
      </c>
      <c r="F45" s="81">
        <f>SUMPRODUCT(H45:AM45,$H$1:$AM$1)</f>
        <v>1829102.1946054301</v>
      </c>
      <c r="G45" s="111">
        <f>SUM(H45:AM45)</f>
        <v>1108.4759582068998</v>
      </c>
      <c r="H45" s="83">
        <f>'Distributor Secondary'!E11*'DSR con %'!H45</f>
        <v>88.550847457627114</v>
      </c>
      <c r="I45" s="83">
        <f>'Distributor Secondary'!F11*'DSR con %'!I45</f>
        <v>84.173913043478265</v>
      </c>
      <c r="J45" s="83">
        <f>'Distributor Secondary'!G11*'DSR con %'!J45</f>
        <v>84.173913043478265</v>
      </c>
      <c r="K45" s="83">
        <f>'Distributor Secondary'!H11*'DSR con %'!K45</f>
        <v>23.413793103448278</v>
      </c>
      <c r="L45" s="83">
        <f>'Distributor Secondary'!I11*'DSR con %'!L45</f>
        <v>44.985507246376812</v>
      </c>
      <c r="M45" s="83">
        <f>'Distributor Secondary'!J11*'DSR con %'!M45</f>
        <v>38.576086956521735</v>
      </c>
      <c r="N45" s="83">
        <f>'Distributor Secondary'!K11*'DSR con %'!N45</f>
        <v>76.643478260869571</v>
      </c>
      <c r="O45" s="83">
        <f>'Distributor Secondary'!L11*'DSR con %'!O45</f>
        <v>78.608695652173921</v>
      </c>
      <c r="P45" s="83">
        <f>'Distributor Secondary'!M11*'DSR con %'!P45</f>
        <v>56.466666666666669</v>
      </c>
      <c r="Q45" s="83">
        <f>'Distributor Secondary'!N11*'DSR con %'!Q45</f>
        <v>44.524590163934427</v>
      </c>
      <c r="R45" s="83">
        <f>'Distributor Secondary'!O11*'DSR con %'!R45</f>
        <v>22.927272727272726</v>
      </c>
      <c r="S45" s="83">
        <f>'Distributor Secondary'!P11*'DSR con %'!S45</f>
        <v>69.479166666666671</v>
      </c>
      <c r="T45" s="83">
        <f>'Distributor Secondary'!Q11*'DSR con %'!T45</f>
        <v>33.142857142857139</v>
      </c>
      <c r="U45" s="83">
        <f>'Distributor Secondary'!R11*'DSR con %'!U45</f>
        <v>46.114754098360656</v>
      </c>
      <c r="V45" s="83">
        <f>'Distributor Secondary'!S11*'DSR con %'!V45</f>
        <v>34.799999999999997</v>
      </c>
      <c r="W45" s="83">
        <f>'Distributor Secondary'!T11*'DSR con %'!W45</f>
        <v>34.602272727272727</v>
      </c>
      <c r="X45" s="83">
        <f>'Distributor Secondary'!U11*'DSR con %'!X45</f>
        <v>46.688796680497923</v>
      </c>
      <c r="Y45" s="83">
        <f>'Distributor Secondary'!V11*'DSR con %'!Y45</f>
        <v>37.179487179487175</v>
      </c>
      <c r="Z45" s="83">
        <f>'Distributor Secondary'!W11*'DSR con %'!Z45</f>
        <v>19.367346938775512</v>
      </c>
      <c r="AA45" s="83">
        <f>'Distributor Secondary'!X11*'DSR con %'!AA45</f>
        <v>1.5384615384615383</v>
      </c>
      <c r="AB45" s="83">
        <f>'Distributor Secondary'!Y11*'DSR con %'!AB45</f>
        <v>4.8</v>
      </c>
      <c r="AC45" s="83">
        <f>'Distributor Secondary'!Z11*'DSR con %'!AC45</f>
        <v>4.5102040816326534</v>
      </c>
      <c r="AD45" s="83">
        <f>'Distributor Secondary'!AA11*'DSR con %'!AD45</f>
        <v>19.367346938775512</v>
      </c>
      <c r="AE45" s="83">
        <f>'Distributor Secondary'!AB11*'DSR con %'!AE45</f>
        <v>3.36</v>
      </c>
      <c r="AF45" s="83">
        <f>'Distributor Secondary'!AC11*'DSR con %'!AF45</f>
        <v>17.176470588235293</v>
      </c>
      <c r="AG45" s="83">
        <f>'Distributor Secondary'!AD11*'DSR con %'!AG45</f>
        <v>8.16</v>
      </c>
      <c r="AH45" s="83">
        <f>'Distributor Secondary'!AE11*'DSR con %'!AH45</f>
        <v>11.52</v>
      </c>
      <c r="AI45" s="83">
        <f>'Distributor Secondary'!AF11*'DSR con %'!AI45</f>
        <v>12.719999999999999</v>
      </c>
      <c r="AJ45" s="83">
        <f>'Distributor Secondary'!AG11*'DSR con %'!AJ45</f>
        <v>23.279999999999998</v>
      </c>
      <c r="AK45" s="83">
        <f>'Distributor Secondary'!AH11*'DSR con %'!AK45</f>
        <v>10.666666666666666</v>
      </c>
      <c r="AL45" s="83">
        <f>'Distributor Secondary'!AI11*'DSR con %'!AL45</f>
        <v>16.32</v>
      </c>
      <c r="AM45" s="83">
        <f>'Distributor Secondary'!AJ11*'DSR con %'!AM45</f>
        <v>10.637362637362637</v>
      </c>
    </row>
    <row r="46" spans="1:93" s="89" customFormat="1">
      <c r="A46" s="116"/>
      <c r="B46" s="85"/>
      <c r="C46" s="84"/>
      <c r="D46" s="116"/>
      <c r="E46" s="116"/>
      <c r="F46" s="100">
        <f>SUM(F42:F45)</f>
        <v>7661828</v>
      </c>
      <c r="G46" s="114">
        <f>SUM(G42:G45)</f>
        <v>4708.0000000000009</v>
      </c>
      <c r="H46" s="87">
        <f>SUM(H42:H45)</f>
        <v>387</v>
      </c>
      <c r="I46" s="87">
        <f t="shared" ref="I46:AM46" si="7">SUM(I42:I45)</f>
        <v>363</v>
      </c>
      <c r="J46" s="87">
        <f t="shared" si="7"/>
        <v>363</v>
      </c>
      <c r="K46" s="87">
        <f t="shared" si="7"/>
        <v>97</v>
      </c>
      <c r="L46" s="87">
        <f t="shared" si="7"/>
        <v>194</v>
      </c>
      <c r="M46" s="87">
        <f t="shared" si="7"/>
        <v>169</v>
      </c>
      <c r="N46" s="87">
        <f t="shared" si="7"/>
        <v>339.00000000000006</v>
      </c>
      <c r="O46" s="87">
        <f t="shared" si="7"/>
        <v>339.00000000000006</v>
      </c>
      <c r="P46" s="87">
        <f t="shared" si="7"/>
        <v>242</v>
      </c>
      <c r="Q46" s="87">
        <f t="shared" si="7"/>
        <v>194</v>
      </c>
      <c r="R46" s="87">
        <f t="shared" si="7"/>
        <v>96.999999999999986</v>
      </c>
      <c r="S46" s="87">
        <f t="shared" si="7"/>
        <v>290</v>
      </c>
      <c r="T46" s="87">
        <f t="shared" si="7"/>
        <v>145</v>
      </c>
      <c r="U46" s="87">
        <f t="shared" si="7"/>
        <v>194</v>
      </c>
      <c r="V46" s="87">
        <f t="shared" si="7"/>
        <v>145</v>
      </c>
      <c r="W46" s="87">
        <f t="shared" si="7"/>
        <v>145</v>
      </c>
      <c r="X46" s="87">
        <f t="shared" si="7"/>
        <v>194</v>
      </c>
      <c r="Y46" s="87">
        <f t="shared" si="7"/>
        <v>145</v>
      </c>
      <c r="Z46" s="87">
        <f t="shared" si="7"/>
        <v>73</v>
      </c>
      <c r="AA46" s="87">
        <f t="shared" si="7"/>
        <v>6</v>
      </c>
      <c r="AB46" s="87">
        <f t="shared" si="7"/>
        <v>18</v>
      </c>
      <c r="AC46" s="87">
        <f t="shared" si="7"/>
        <v>17</v>
      </c>
      <c r="AD46" s="87">
        <f t="shared" si="7"/>
        <v>73</v>
      </c>
      <c r="AE46" s="87">
        <f t="shared" si="7"/>
        <v>14</v>
      </c>
      <c r="AF46" s="87">
        <f t="shared" si="7"/>
        <v>73</v>
      </c>
      <c r="AG46" s="87">
        <f t="shared" si="7"/>
        <v>34</v>
      </c>
      <c r="AH46" s="87">
        <f t="shared" si="7"/>
        <v>48</v>
      </c>
      <c r="AI46" s="87">
        <f t="shared" si="7"/>
        <v>53</v>
      </c>
      <c r="AJ46" s="87">
        <f t="shared" si="7"/>
        <v>97</v>
      </c>
      <c r="AK46" s="87">
        <f t="shared" si="7"/>
        <v>47.999999999999993</v>
      </c>
      <c r="AL46" s="87">
        <f t="shared" si="7"/>
        <v>68</v>
      </c>
      <c r="AM46" s="87">
        <f t="shared" si="7"/>
        <v>44</v>
      </c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</row>
    <row r="47" spans="1:93">
      <c r="A47" s="115" t="s">
        <v>48</v>
      </c>
      <c r="B47" s="79" t="s">
        <v>40</v>
      </c>
      <c r="C47" s="78" t="s">
        <v>69</v>
      </c>
      <c r="D47" s="115" t="s">
        <v>86</v>
      </c>
      <c r="E47" s="115" t="s">
        <v>87</v>
      </c>
      <c r="F47" s="81">
        <f>SUMPRODUCT(H47:AM47,$H$1:$AM$1)</f>
        <v>1505106.8527957187</v>
      </c>
      <c r="G47" s="111">
        <f>SUM(H47:AM47)</f>
        <v>861.21191781741106</v>
      </c>
      <c r="H47" s="83">
        <f>'Distributor Secondary'!E12*'DSR con %'!H47</f>
        <v>90.550724637681157</v>
      </c>
      <c r="I47" s="83">
        <f>'Distributor Secondary'!F12*'DSR con %'!I47</f>
        <v>52.459016393442624</v>
      </c>
      <c r="J47" s="83">
        <f>'Distributor Secondary'!G12*'DSR con %'!J47</f>
        <v>55.967078189300409</v>
      </c>
      <c r="K47" s="83">
        <f>'Distributor Secondary'!H12*'DSR con %'!K47</f>
        <v>12.588235294117647</v>
      </c>
      <c r="L47" s="83">
        <f>'Distributor Secondary'!I12*'DSR con %'!L47</f>
        <v>35.790983606557376</v>
      </c>
      <c r="M47" s="83">
        <f>'Distributor Secondary'!J12*'DSR con %'!M47</f>
        <v>23.945121951219512</v>
      </c>
      <c r="N47" s="83">
        <f>'Distributor Secondary'!K12*'DSR con %'!N47</f>
        <v>80.058536585365857</v>
      </c>
      <c r="O47" s="83">
        <f>'Distributor Secondary'!L12*'DSR con %'!O47</f>
        <v>82.888888888888886</v>
      </c>
      <c r="P47" s="83">
        <f>'Distributor Secondary'!M12*'DSR con %'!P47</f>
        <v>37.641509433962263</v>
      </c>
      <c r="Q47" s="83">
        <f>'Distributor Secondary'!N12*'DSR con %'!Q47</f>
        <v>19.006153846153843</v>
      </c>
      <c r="R47" s="83">
        <f>'Distributor Secondary'!O12*'DSR con %'!R47</f>
        <v>16.107526881720432</v>
      </c>
      <c r="S47" s="83">
        <f>'Distributor Secondary'!P12*'DSR con %'!S47</f>
        <v>35.887850467289717</v>
      </c>
      <c r="T47" s="83">
        <f>'Distributor Secondary'!Q12*'DSR con %'!T47</f>
        <v>16.271186440677965</v>
      </c>
      <c r="U47" s="83">
        <f>'Distributor Secondary'!R12*'DSR con %'!U47</f>
        <v>35.155339805825243</v>
      </c>
      <c r="V47" s="83">
        <f>'Distributor Secondary'!S12*'DSR con %'!V47</f>
        <v>26.666666666666664</v>
      </c>
      <c r="W47" s="83">
        <f>'Distributor Secondary'!T12*'DSR con %'!W47</f>
        <v>17.837837837837839</v>
      </c>
      <c r="X47" s="83">
        <f>'Distributor Secondary'!U12*'DSR con %'!X47</f>
        <v>31.555555555555554</v>
      </c>
      <c r="Y47" s="83">
        <f>'Distributor Secondary'!V12*'DSR con %'!Y47</f>
        <v>53.333333333333329</v>
      </c>
      <c r="Z47" s="83">
        <f>'Distributor Secondary'!W12*'DSR con %'!Z47</f>
        <v>11.428571428571427</v>
      </c>
      <c r="AA47" s="83">
        <f>'Distributor Secondary'!X12*'DSR con %'!AA47</f>
        <v>1.0909090909090908</v>
      </c>
      <c r="AB47" s="83">
        <f>'Distributor Secondary'!Y12*'DSR con %'!AB47</f>
        <v>3.0769230769230771</v>
      </c>
      <c r="AC47" s="83">
        <f>'Distributor Secondary'!Z12*'DSR con %'!AC47</f>
        <v>2.5333333333333332</v>
      </c>
      <c r="AD47" s="83">
        <f>'Distributor Secondary'!AA12*'DSR con %'!AD47</f>
        <v>17.142857142857142</v>
      </c>
      <c r="AE47" s="83">
        <f>'Distributor Secondary'!AB12*'DSR con %'!AE47</f>
        <v>2.2619047619047619</v>
      </c>
      <c r="AF47" s="83">
        <f>'Distributor Secondary'!AC12*'DSR con %'!AF47</f>
        <v>12.380952380952381</v>
      </c>
      <c r="AG47" s="83">
        <f>'Distributor Secondary'!AD12*'DSR con %'!AG47</f>
        <v>5.333333333333333</v>
      </c>
      <c r="AH47" s="83">
        <f>'Distributor Secondary'!AE12*'DSR con %'!AH47</f>
        <v>7.4580838323353289</v>
      </c>
      <c r="AI47" s="83">
        <f>'Distributor Secondary'!AF12*'DSR con %'!AI47</f>
        <v>8.3786982248520712</v>
      </c>
      <c r="AJ47" s="83">
        <f>'Distributor Secondary'!AG12*'DSR con %'!AJ47</f>
        <v>15.73529411764706</v>
      </c>
      <c r="AK47" s="83">
        <f>'Distributor Secondary'!AH12*'DSR con %'!AK47</f>
        <v>34.071428571428577</v>
      </c>
      <c r="AL47" s="83">
        <f>'Distributor Secondary'!AI12*'DSR con %'!AL47</f>
        <v>11.160714285714286</v>
      </c>
      <c r="AM47" s="83">
        <f>'Distributor Secondary'!AJ12*'DSR con %'!AM47</f>
        <v>5.4473684210526319</v>
      </c>
    </row>
    <row r="48" spans="1:93">
      <c r="A48" s="115" t="s">
        <v>48</v>
      </c>
      <c r="B48" s="79" t="s">
        <v>40</v>
      </c>
      <c r="C48" s="78" t="s">
        <v>69</v>
      </c>
      <c r="D48" s="115" t="s">
        <v>88</v>
      </c>
      <c r="E48" s="115" t="s">
        <v>89</v>
      </c>
      <c r="F48" s="81">
        <f>SUMPRODUCT(H48:AM48,$H$1:$AM$1)</f>
        <v>1129962.4726220984</v>
      </c>
      <c r="G48" s="111">
        <f>SUM(H48:AM48)</f>
        <v>728.88393709879415</v>
      </c>
      <c r="H48" s="83">
        <f>'Distributor Secondary'!E12*'DSR con %'!H48</f>
        <v>82.318840579710141</v>
      </c>
      <c r="I48" s="83">
        <f>'Distributor Secondary'!F12*'DSR con %'!I48</f>
        <v>73.770491803278688</v>
      </c>
      <c r="J48" s="83">
        <f>'Distributor Secondary'!G12*'DSR con %'!J48</f>
        <v>85.596707818930042</v>
      </c>
      <c r="K48" s="83">
        <f>'Distributor Secondary'!H12*'DSR con %'!K48</f>
        <v>16.784313725490197</v>
      </c>
      <c r="L48" s="83">
        <f>'Distributor Secondary'!I12*'DSR con %'!L48</f>
        <v>28.807377049180332</v>
      </c>
      <c r="M48" s="83">
        <f>'Distributor Secondary'!J12*'DSR con %'!M48</f>
        <v>33.067073170731703</v>
      </c>
      <c r="N48" s="83">
        <f>'Distributor Secondary'!K12*'DSR con %'!N48</f>
        <v>47.307317073170729</v>
      </c>
      <c r="O48" s="83">
        <f>'Distributor Secondary'!L12*'DSR con %'!O48</f>
        <v>41.444444444444443</v>
      </c>
      <c r="P48" s="83">
        <f>'Distributor Secondary'!M12*'DSR con %'!P48</f>
        <v>27.60377358490566</v>
      </c>
      <c r="Q48" s="83">
        <f>'Distributor Secondary'!N12*'DSR con %'!Q48</f>
        <v>17.695384615384615</v>
      </c>
      <c r="R48" s="83">
        <f>'Distributor Secondary'!O12*'DSR con %'!R48</f>
        <v>11.505376344086022</v>
      </c>
      <c r="S48" s="83">
        <f>'Distributor Secondary'!P12*'DSR con %'!S48</f>
        <v>40.872274143302178</v>
      </c>
      <c r="T48" s="83">
        <f>'Distributor Secondary'!Q12*'DSR con %'!T48</f>
        <v>16.271186440677965</v>
      </c>
      <c r="U48" s="83">
        <f>'Distributor Secondary'!R12*'DSR con %'!U48</f>
        <v>34.121359223300971</v>
      </c>
      <c r="V48" s="83">
        <f>'Distributor Secondary'!S12*'DSR con %'!V48</f>
        <v>20.952380952380953</v>
      </c>
      <c r="W48" s="83">
        <f>'Distributor Secondary'!T12*'DSR con %'!W48</f>
        <v>17.297297297297298</v>
      </c>
      <c r="X48" s="83">
        <f>'Distributor Secondary'!U12*'DSR con %'!X48</f>
        <v>27.348148148148152</v>
      </c>
      <c r="Y48" s="83">
        <f>'Distributor Secondary'!V12*'DSR con %'!Y48</f>
        <v>13.333333333333332</v>
      </c>
      <c r="Z48" s="83">
        <f>'Distributor Secondary'!W12*'DSR con %'!Z48</f>
        <v>5.7142857142857135</v>
      </c>
      <c r="AA48" s="83">
        <f>'Distributor Secondary'!X12*'DSR con %'!AA48</f>
        <v>0</v>
      </c>
      <c r="AB48" s="83">
        <f>'Distributor Secondary'!Y12*'DSR con %'!AB48</f>
        <v>1.5384615384615385</v>
      </c>
      <c r="AC48" s="83">
        <f>'Distributor Secondary'!Z12*'DSR con %'!AC48</f>
        <v>1.2666666666666666</v>
      </c>
      <c r="AD48" s="83">
        <f>'Distributor Secondary'!AA12*'DSR con %'!AD48</f>
        <v>5.7142857142857135</v>
      </c>
      <c r="AE48" s="83">
        <f>'Distributor Secondary'!AB12*'DSR con %'!AE48</f>
        <v>3.0952380952380949</v>
      </c>
      <c r="AF48" s="83">
        <f>'Distributor Secondary'!AC12*'DSR con %'!AF48</f>
        <v>15.238095238095237</v>
      </c>
      <c r="AG48" s="83">
        <f>'Distributor Secondary'!AD12*'DSR con %'!AG48</f>
        <v>6.6666666666666661</v>
      </c>
      <c r="AH48" s="83">
        <f>'Distributor Secondary'!AE12*'DSR con %'!AH48</f>
        <v>7.2994011976047908</v>
      </c>
      <c r="AI48" s="83">
        <f>'Distributor Secondary'!AF12*'DSR con %'!AI48</f>
        <v>8.0295857988165675</v>
      </c>
      <c r="AJ48" s="83">
        <f>'Distributor Secondary'!AG12*'DSR con %'!AJ48</f>
        <v>19.511764705882353</v>
      </c>
      <c r="AK48" s="83">
        <f>'Distributor Secondary'!AH12*'DSR con %'!AK48</f>
        <v>0</v>
      </c>
      <c r="AL48" s="83">
        <f>'Distributor Secondary'!AI12*'DSR con %'!AL48</f>
        <v>11.607142857142858</v>
      </c>
      <c r="AM48" s="83">
        <f>'Distributor Secondary'!AJ12*'DSR con %'!AM48</f>
        <v>7.1052631578947372</v>
      </c>
    </row>
    <row r="49" spans="1:93">
      <c r="A49" s="115" t="s">
        <v>48</v>
      </c>
      <c r="B49" s="79" t="s">
        <v>40</v>
      </c>
      <c r="C49" s="78" t="s">
        <v>69</v>
      </c>
      <c r="D49" s="115" t="s">
        <v>90</v>
      </c>
      <c r="E49" s="115" t="s">
        <v>91</v>
      </c>
      <c r="F49" s="81">
        <f>SUMPRODUCT(H49:AM49,$H$1:$AM$1)</f>
        <v>1975696.0209509388</v>
      </c>
      <c r="G49" s="111">
        <f>SUM(H49:AM49)</f>
        <v>1098.6125895250393</v>
      </c>
      <c r="H49" s="83">
        <f>'Distributor Secondary'!E12*'DSR con %'!H49</f>
        <v>80.260869565217391</v>
      </c>
      <c r="I49" s="83">
        <f>'Distributor Secondary'!F12*'DSR con %'!I49</f>
        <v>60.655737704918032</v>
      </c>
      <c r="J49" s="83">
        <f>'Distributor Secondary'!G12*'DSR con %'!J49</f>
        <v>49.382716049382715</v>
      </c>
      <c r="K49" s="83">
        <f>'Distributor Secondary'!H12*'DSR con %'!K49</f>
        <v>29.372549019607845</v>
      </c>
      <c r="L49" s="83">
        <f>'Distributor Secondary'!I12*'DSR con %'!L49</f>
        <v>43.647540983606561</v>
      </c>
      <c r="M49" s="83">
        <f>'Distributor Secondary'!J12*'DSR con %'!M49</f>
        <v>25.085365853658537</v>
      </c>
      <c r="N49" s="83">
        <f>'Distributor Secondary'!K12*'DSR con %'!N49</f>
        <v>65.502439024390242</v>
      </c>
      <c r="O49" s="83">
        <f>'Distributor Secondary'!L12*'DSR con %'!O49</f>
        <v>66.004115226337447</v>
      </c>
      <c r="P49" s="83">
        <f>'Distributor Secondary'!M12*'DSR con %'!P49</f>
        <v>57.716981132075475</v>
      </c>
      <c r="Q49" s="83">
        <f>'Distributor Secondary'!N12*'DSR con %'!Q49</f>
        <v>22.283076923076923</v>
      </c>
      <c r="R49" s="83">
        <f>'Distributor Secondary'!O12*'DSR con %'!R49</f>
        <v>32.215053763440864</v>
      </c>
      <c r="S49" s="83">
        <f>'Distributor Secondary'!P12*'DSR con %'!S49</f>
        <v>87.72585669781931</v>
      </c>
      <c r="T49" s="83">
        <f>'Distributor Secondary'!Q12*'DSR con %'!T49</f>
        <v>32.542372881355931</v>
      </c>
      <c r="U49" s="83">
        <f>'Distributor Secondary'!R12*'DSR con %'!U49</f>
        <v>42.393203883495147</v>
      </c>
      <c r="V49" s="83">
        <f>'Distributor Secondary'!S12*'DSR con %'!V49</f>
        <v>36.19047619047619</v>
      </c>
      <c r="W49" s="83">
        <f>'Distributor Secondary'!T12*'DSR con %'!W49</f>
        <v>45.405405405405403</v>
      </c>
      <c r="X49" s="83">
        <f>'Distributor Secondary'!U12*'DSR con %'!X49</f>
        <v>43.651851851851852</v>
      </c>
      <c r="Y49" s="83">
        <f>'Distributor Secondary'!V12*'DSR con %'!Y49</f>
        <v>53.333333333333329</v>
      </c>
      <c r="Z49" s="83">
        <f>'Distributor Secondary'!W12*'DSR con %'!Z49</f>
        <v>51.428571428571431</v>
      </c>
      <c r="AA49" s="83">
        <f>'Distributor Secondary'!X12*'DSR con %'!AA49</f>
        <v>3.8181818181818183</v>
      </c>
      <c r="AB49" s="83">
        <f>'Distributor Secondary'!Y12*'DSR con %'!AB49</f>
        <v>12.307692307692308</v>
      </c>
      <c r="AC49" s="83">
        <f>'Distributor Secondary'!Z12*'DSR con %'!AC49</f>
        <v>8.8666666666666671</v>
      </c>
      <c r="AD49" s="83">
        <f>'Distributor Secondary'!AA12*'DSR con %'!AD49</f>
        <v>51.428571428571431</v>
      </c>
      <c r="AE49" s="83">
        <f>'Distributor Secondary'!AB12*'DSR con %'!AE49</f>
        <v>2.5</v>
      </c>
      <c r="AF49" s="83">
        <f>'Distributor Secondary'!AC12*'DSR con %'!AF49</f>
        <v>17.142857142857142</v>
      </c>
      <c r="AG49" s="83">
        <f>'Distributor Secondary'!AD12*'DSR con %'!AG49</f>
        <v>5.7777777777777777</v>
      </c>
      <c r="AH49" s="83">
        <f>'Distributor Secondary'!AE12*'DSR con %'!AH49</f>
        <v>8.5688622754491011</v>
      </c>
      <c r="AI49" s="83">
        <f>'Distributor Secondary'!AF12*'DSR con %'!AI49</f>
        <v>9.4260355029585803</v>
      </c>
      <c r="AJ49" s="83">
        <f>'Distributor Secondary'!AG12*'DSR con %'!AJ49</f>
        <v>16.364705882352943</v>
      </c>
      <c r="AK49" s="83">
        <f>'Distributor Secondary'!AH12*'DSR con %'!AK49</f>
        <v>18.928571428571431</v>
      </c>
      <c r="AL49" s="83">
        <f>'Distributor Secondary'!AI12*'DSR con %'!AL49</f>
        <v>12.053571428571429</v>
      </c>
      <c r="AM49" s="83">
        <f>'Distributor Secondary'!AJ12*'DSR con %'!AM49</f>
        <v>6.6315789473684204</v>
      </c>
    </row>
    <row r="50" spans="1:93">
      <c r="A50" s="115" t="s">
        <v>48</v>
      </c>
      <c r="B50" s="79" t="s">
        <v>40</v>
      </c>
      <c r="C50" s="78" t="s">
        <v>69</v>
      </c>
      <c r="D50" s="115" t="s">
        <v>92</v>
      </c>
      <c r="E50" s="115" t="s">
        <v>93</v>
      </c>
      <c r="F50" s="81">
        <f>SUMPRODUCT(H50:AM50,$H$1:$AM$1)</f>
        <v>1186481.1579135975</v>
      </c>
      <c r="G50" s="111">
        <f>SUM(H50:AM50)</f>
        <v>733.46512163149669</v>
      </c>
      <c r="H50" s="83">
        <f>'Distributor Secondary'!E12*'DSR con %'!H50</f>
        <v>61.739130434782609</v>
      </c>
      <c r="I50" s="83">
        <f>'Distributor Secondary'!F12*'DSR con %'!I50</f>
        <v>68.852459016393439</v>
      </c>
      <c r="J50" s="83">
        <f>'Distributor Secondary'!G12*'DSR con %'!J50</f>
        <v>37.860082304526749</v>
      </c>
      <c r="K50" s="83">
        <f>'Distributor Secondary'!H12*'DSR con %'!K50</f>
        <v>16.784313725490197</v>
      </c>
      <c r="L50" s="83">
        <f>'Distributor Secondary'!I12*'DSR con %'!L50</f>
        <v>27.934426229508198</v>
      </c>
      <c r="M50" s="83">
        <f>'Distributor Secondary'!J12*'DSR con %'!M50</f>
        <v>37.628048780487809</v>
      </c>
      <c r="N50" s="83">
        <f>'Distributor Secondary'!K12*'DSR con %'!N50</f>
        <v>60.043902439024393</v>
      </c>
      <c r="O50" s="83">
        <f>'Distributor Secondary'!L12*'DSR con %'!O50</f>
        <v>59.864197530864196</v>
      </c>
      <c r="P50" s="83">
        <f>'Distributor Secondary'!M12*'DSR con %'!P50</f>
        <v>45.169811320754711</v>
      </c>
      <c r="Q50" s="83">
        <f>'Distributor Secondary'!N12*'DSR con %'!Q50</f>
        <v>57.673846153846149</v>
      </c>
      <c r="R50" s="83">
        <f>'Distributor Secondary'!O12*'DSR con %'!R50</f>
        <v>8.0537634408602159</v>
      </c>
      <c r="S50" s="83">
        <f>'Distributor Secondary'!P12*'DSR con %'!S50</f>
        <v>36.884735202492209</v>
      </c>
      <c r="T50" s="83">
        <f>'Distributor Secondary'!Q12*'DSR con %'!T50</f>
        <v>29.83050847457627</v>
      </c>
      <c r="U50" s="83">
        <f>'Distributor Secondary'!R12*'DSR con %'!U50</f>
        <v>13.441747572815533</v>
      </c>
      <c r="V50" s="83">
        <f>'Distributor Secondary'!S12*'DSR con %'!V50</f>
        <v>15.238095238095237</v>
      </c>
      <c r="W50" s="83">
        <f>'Distributor Secondary'!T12*'DSR con %'!W50</f>
        <v>20</v>
      </c>
      <c r="X50" s="83">
        <f>'Distributor Secondary'!U12*'DSR con %'!X50</f>
        <v>28.4</v>
      </c>
      <c r="Y50" s="83">
        <f>'Distributor Secondary'!V12*'DSR con %'!Y50</f>
        <v>13.333333333333332</v>
      </c>
      <c r="Z50" s="83">
        <f>'Distributor Secondary'!W12*'DSR con %'!Z50</f>
        <v>5.7142857142857135</v>
      </c>
      <c r="AA50" s="83">
        <f>'Distributor Secondary'!X12*'DSR con %'!AA50</f>
        <v>0.54545454545454541</v>
      </c>
      <c r="AB50" s="83">
        <f>'Distributor Secondary'!Y12*'DSR con %'!AB50</f>
        <v>1.5384615384615385</v>
      </c>
      <c r="AC50" s="83">
        <f>'Distributor Secondary'!Z12*'DSR con %'!AC50</f>
        <v>3.8000000000000003</v>
      </c>
      <c r="AD50" s="83">
        <f>'Distributor Secondary'!AA12*'DSR con %'!AD50</f>
        <v>0</v>
      </c>
      <c r="AE50" s="83">
        <f>'Distributor Secondary'!AB12*'DSR con %'!AE50</f>
        <v>2.5</v>
      </c>
      <c r="AF50" s="83">
        <f>'Distributor Secondary'!AC12*'DSR con %'!AF50</f>
        <v>10.476190476190476</v>
      </c>
      <c r="AG50" s="83">
        <f>'Distributor Secondary'!AD12*'DSR con %'!AG50</f>
        <v>6.5555555555555554</v>
      </c>
      <c r="AH50" s="83">
        <f>'Distributor Secondary'!AE12*'DSR con %'!AH50</f>
        <v>10.31437125748503</v>
      </c>
      <c r="AI50" s="83">
        <f>'Distributor Secondary'!AF12*'DSR con %'!AI50</f>
        <v>11.520710059171597</v>
      </c>
      <c r="AJ50" s="83">
        <f>'Distributor Secondary'!AG12*'DSR con %'!AJ50</f>
        <v>18.882352941176471</v>
      </c>
      <c r="AK50" s="83">
        <f>'Distributor Secondary'!AH12*'DSR con %'!AK50</f>
        <v>0</v>
      </c>
      <c r="AL50" s="83">
        <f>'Distributor Secondary'!AI12*'DSR con %'!AL50</f>
        <v>16.964285714285715</v>
      </c>
      <c r="AM50" s="83">
        <f>'Distributor Secondary'!AJ12*'DSR con %'!AM50</f>
        <v>5.9210526315789478</v>
      </c>
    </row>
    <row r="51" spans="1:93">
      <c r="A51" s="94" t="s">
        <v>48</v>
      </c>
      <c r="B51" s="79" t="s">
        <v>40</v>
      </c>
      <c r="C51" s="78" t="s">
        <v>69</v>
      </c>
      <c r="D51" s="94" t="s">
        <v>94</v>
      </c>
      <c r="E51" s="94" t="s">
        <v>95</v>
      </c>
      <c r="F51" s="81">
        <f>SUMPRODUCT(H51:AM51,$H$1:$AM$1)</f>
        <v>1688923.6899672884</v>
      </c>
      <c r="G51" s="111">
        <f>SUM(H51:AM51)</f>
        <v>1236.4689809873987</v>
      </c>
      <c r="H51" s="83">
        <f>'Distributor Secondary'!E12*'DSR con %'!H51</f>
        <v>84.376811594202891</v>
      </c>
      <c r="I51" s="83">
        <f>'Distributor Secondary'!F12*'DSR con %'!I51</f>
        <v>95.081967213114751</v>
      </c>
      <c r="J51" s="83">
        <f>'Distributor Secondary'!G12*'DSR con %'!J51</f>
        <v>146.50205761316872</v>
      </c>
      <c r="K51" s="83">
        <f>'Distributor Secondary'!H12*'DSR con %'!K51</f>
        <v>23.078431372549019</v>
      </c>
      <c r="L51" s="83">
        <f>'Distributor Secondary'!I12*'DSR con %'!L51</f>
        <v>61.106557377049178</v>
      </c>
      <c r="M51" s="83">
        <f>'Distributor Secondary'!J12*'DSR con %'!M51</f>
        <v>44.469512195121951</v>
      </c>
      <c r="N51" s="83">
        <f>'Distributor Secondary'!K12*'DSR con %'!N51</f>
        <v>70.960975609756105</v>
      </c>
      <c r="O51" s="83">
        <f>'Distributor Secondary'!L12*'DSR con %'!O51</f>
        <v>78.283950617283949</v>
      </c>
      <c r="P51" s="83">
        <f>'Distributor Secondary'!M12*'DSR con %'!P51</f>
        <v>67.754716981132077</v>
      </c>
      <c r="Q51" s="83">
        <f>'Distributor Secondary'!N12*'DSR con %'!Q51</f>
        <v>72.747692307692304</v>
      </c>
      <c r="R51" s="83">
        <f>'Distributor Secondary'!O12*'DSR con %'!R51</f>
        <v>31.06451612903226</v>
      </c>
      <c r="S51" s="83">
        <f>'Distributor Secondary'!P12*'DSR con %'!S51</f>
        <v>89.719626168224295</v>
      </c>
      <c r="T51" s="83">
        <f>'Distributor Secondary'!Q12*'DSR con %'!T51</f>
        <v>54.237288135593218</v>
      </c>
      <c r="U51" s="83">
        <f>'Distributor Secondary'!R12*'DSR con %'!U51</f>
        <v>62.038834951456309</v>
      </c>
      <c r="V51" s="83">
        <f>'Distributor Secondary'!S12*'DSR con %'!V51</f>
        <v>42.857142857142854</v>
      </c>
      <c r="W51" s="83">
        <f>'Distributor Secondary'!T12*'DSR con %'!W51</f>
        <v>44.86486486486487</v>
      </c>
      <c r="X51" s="83">
        <f>'Distributor Secondary'!U12*'DSR con %'!X51</f>
        <v>53.644444444444439</v>
      </c>
      <c r="Y51" s="83">
        <f>'Distributor Secondary'!V12*'DSR con %'!Y51</f>
        <v>13.333333333333332</v>
      </c>
      <c r="Z51" s="83">
        <f>'Distributor Secondary'!W12*'DSR con %'!Z51</f>
        <v>0</v>
      </c>
      <c r="AA51" s="83">
        <f>'Distributor Secondary'!X12*'DSR con %'!AA51</f>
        <v>0</v>
      </c>
      <c r="AB51" s="83">
        <f>'Distributor Secondary'!Y12*'DSR con %'!AB51</f>
        <v>0</v>
      </c>
      <c r="AC51" s="83">
        <f>'Distributor Secondary'!Z12*'DSR con %'!AC51</f>
        <v>1.2666666666666666</v>
      </c>
      <c r="AD51" s="83">
        <f>'Distributor Secondary'!AA12*'DSR con %'!AD51</f>
        <v>5.7142857142857135</v>
      </c>
      <c r="AE51" s="83">
        <f>'Distributor Secondary'!AB12*'DSR con %'!AE51</f>
        <v>2.5</v>
      </c>
      <c r="AF51" s="83">
        <f>'Distributor Secondary'!AC12*'DSR con %'!AF51</f>
        <v>15.238095238095237</v>
      </c>
      <c r="AG51" s="83">
        <f>'Distributor Secondary'!AD12*'DSR con %'!AG51</f>
        <v>6.8888888888888884</v>
      </c>
      <c r="AH51" s="83">
        <f>'Distributor Secondary'!AE12*'DSR con %'!AH51</f>
        <v>11.583832335329342</v>
      </c>
      <c r="AI51" s="83">
        <f>'Distributor Secondary'!AF12*'DSR con %'!AI51</f>
        <v>12.917159763313609</v>
      </c>
      <c r="AJ51" s="83">
        <f>'Distributor Secondary'!AG12*'DSR con %'!AJ51</f>
        <v>19.511764705882353</v>
      </c>
      <c r="AK51" s="83">
        <f>'Distributor Secondary'!AH12*'DSR con %'!AK51</f>
        <v>0</v>
      </c>
      <c r="AL51" s="83">
        <f>'Distributor Secondary'!AI12*'DSR con %'!AL51</f>
        <v>17.857142857142858</v>
      </c>
      <c r="AM51" s="83">
        <f>'Distributor Secondary'!AJ12*'DSR con %'!AM51</f>
        <v>6.8684210526315796</v>
      </c>
    </row>
    <row r="52" spans="1:93">
      <c r="A52" s="94" t="s">
        <v>48</v>
      </c>
      <c r="B52" s="79" t="s">
        <v>40</v>
      </c>
      <c r="C52" s="78" t="s">
        <v>69</v>
      </c>
      <c r="D52" s="94" t="s">
        <v>96</v>
      </c>
      <c r="E52" s="94" t="s">
        <v>97</v>
      </c>
      <c r="F52" s="81">
        <f>SUMPRODUCT(H52:AM52,$H$1:$AM$1)</f>
        <v>833687.80575035815</v>
      </c>
      <c r="G52" s="111">
        <f>SUM(H52:AM52)</f>
        <v>512.3574529398594</v>
      </c>
      <c r="H52" s="83">
        <f>'Distributor Secondary'!E12*'DSR con %'!H52</f>
        <v>26.753623188405797</v>
      </c>
      <c r="I52" s="83">
        <f>'Distributor Secondary'!F12*'DSR con %'!I52</f>
        <v>49.180327868852459</v>
      </c>
      <c r="J52" s="83">
        <f>'Distributor Secondary'!G12*'DSR con %'!J52</f>
        <v>24.691358024691358</v>
      </c>
      <c r="K52" s="83">
        <f>'Distributor Secondary'!H12*'DSR con %'!K52</f>
        <v>8.3921568627450984</v>
      </c>
      <c r="L52" s="83">
        <f>'Distributor Secondary'!I12*'DSR con %'!L52</f>
        <v>15.71311475409836</v>
      </c>
      <c r="M52" s="83">
        <f>'Distributor Secondary'!J12*'DSR con %'!M52</f>
        <v>22.804878048780488</v>
      </c>
      <c r="N52" s="83">
        <f>'Distributor Secondary'!K12*'DSR con %'!N52</f>
        <v>49.126829268292688</v>
      </c>
      <c r="O52" s="83">
        <f>'Distributor Secondary'!L12*'DSR con %'!O52</f>
        <v>44.514403292181072</v>
      </c>
      <c r="P52" s="83">
        <f>'Distributor Secondary'!M12*'DSR con %'!P52</f>
        <v>30.113207547169811</v>
      </c>
      <c r="Q52" s="83">
        <f>'Distributor Secondary'!N12*'DSR con %'!Q52</f>
        <v>23.593846153846155</v>
      </c>
      <c r="R52" s="83">
        <f>'Distributor Secondary'!O12*'DSR con %'!R52</f>
        <v>8.0537634408602159</v>
      </c>
      <c r="S52" s="83">
        <f>'Distributor Secondary'!P12*'DSR con %'!S52</f>
        <v>28.909657320872274</v>
      </c>
      <c r="T52" s="83">
        <f>'Distributor Secondary'!Q12*'DSR con %'!T52</f>
        <v>10.847457627118644</v>
      </c>
      <c r="U52" s="83">
        <f>'Distributor Secondary'!R12*'DSR con %'!U52</f>
        <v>25.849514563106798</v>
      </c>
      <c r="V52" s="83">
        <f>'Distributor Secondary'!S12*'DSR con %'!V52</f>
        <v>18.095238095238095</v>
      </c>
      <c r="W52" s="83">
        <f>'Distributor Secondary'!T12*'DSR con %'!W52</f>
        <v>14.594594594594595</v>
      </c>
      <c r="X52" s="83">
        <f>'Distributor Secondary'!U12*'DSR con %'!X52</f>
        <v>28.4</v>
      </c>
      <c r="Y52" s="83">
        <f>'Distributor Secondary'!V12*'DSR con %'!Y52</f>
        <v>13.333333333333332</v>
      </c>
      <c r="Z52" s="83">
        <f>'Distributor Secondary'!W12*'DSR con %'!Z52</f>
        <v>5.7142857142857135</v>
      </c>
      <c r="AA52" s="83">
        <f>'Distributor Secondary'!X12*'DSR con %'!AA52</f>
        <v>0.54545454545454541</v>
      </c>
      <c r="AB52" s="83">
        <f>'Distributor Secondary'!Y12*'DSR con %'!AB52</f>
        <v>1.5384615384615385</v>
      </c>
      <c r="AC52" s="83">
        <f>'Distributor Secondary'!Z12*'DSR con %'!AC52</f>
        <v>1.2666666666666666</v>
      </c>
      <c r="AD52" s="83">
        <f>'Distributor Secondary'!AA12*'DSR con %'!AD52</f>
        <v>0</v>
      </c>
      <c r="AE52" s="83">
        <f>'Distributor Secondary'!AB12*'DSR con %'!AE52</f>
        <v>2.1428571428571428</v>
      </c>
      <c r="AF52" s="83">
        <f>'Distributor Secondary'!AC12*'DSR con %'!AF52</f>
        <v>9.5238095238095237</v>
      </c>
      <c r="AG52" s="83">
        <f>'Distributor Secondary'!AD12*'DSR con %'!AG52</f>
        <v>5.7777777777777777</v>
      </c>
      <c r="AH52" s="83">
        <f>'Distributor Secondary'!AE12*'DSR con %'!AH52</f>
        <v>7.7754491017964069</v>
      </c>
      <c r="AI52" s="83">
        <f>'Distributor Secondary'!AF12*'DSR con %'!AI52</f>
        <v>8.7278106508875748</v>
      </c>
      <c r="AJ52" s="83">
        <f>'Distributor Secondary'!AG12*'DSR con %'!AJ52</f>
        <v>16.994117647058822</v>
      </c>
      <c r="AK52" s="83">
        <f>'Distributor Secondary'!AH12*'DSR con %'!AK52</f>
        <v>0</v>
      </c>
      <c r="AL52" s="83">
        <f>'Distributor Secondary'!AI12*'DSR con %'!AL52</f>
        <v>5.3571428571428568</v>
      </c>
      <c r="AM52" s="83">
        <f>'Distributor Secondary'!AJ12*'DSR con %'!AM52</f>
        <v>4.0263157894736841</v>
      </c>
    </row>
    <row r="53" spans="1:93" s="89" customFormat="1">
      <c r="A53" s="99"/>
      <c r="B53" s="85"/>
      <c r="C53" s="84"/>
      <c r="D53" s="99"/>
      <c r="E53" s="99"/>
      <c r="F53" s="100">
        <f>SUM(F47:F52)</f>
        <v>8319858</v>
      </c>
      <c r="G53" s="114">
        <f>SUM(G47:G52)</f>
        <v>5170.9999999999991</v>
      </c>
      <c r="H53" s="87">
        <f>SUM(H47:H52)</f>
        <v>426</v>
      </c>
      <c r="I53" s="87">
        <f t="shared" ref="I53:AM53" si="8">SUM(I47:I52)</f>
        <v>400</v>
      </c>
      <c r="J53" s="87">
        <f t="shared" si="8"/>
        <v>400</v>
      </c>
      <c r="K53" s="87">
        <f t="shared" si="8"/>
        <v>107</v>
      </c>
      <c r="L53" s="87">
        <f t="shared" si="8"/>
        <v>213</v>
      </c>
      <c r="M53" s="87">
        <f t="shared" si="8"/>
        <v>187</v>
      </c>
      <c r="N53" s="87">
        <f t="shared" si="8"/>
        <v>373</v>
      </c>
      <c r="O53" s="87">
        <f t="shared" si="8"/>
        <v>373</v>
      </c>
      <c r="P53" s="87">
        <f t="shared" si="8"/>
        <v>266</v>
      </c>
      <c r="Q53" s="87">
        <f t="shared" si="8"/>
        <v>212.99999999999997</v>
      </c>
      <c r="R53" s="87">
        <f t="shared" si="8"/>
        <v>107</v>
      </c>
      <c r="S53" s="87">
        <f t="shared" si="8"/>
        <v>320</v>
      </c>
      <c r="T53" s="87">
        <f t="shared" si="8"/>
        <v>160</v>
      </c>
      <c r="U53" s="87">
        <f t="shared" si="8"/>
        <v>212.99999999999997</v>
      </c>
      <c r="V53" s="87">
        <f t="shared" si="8"/>
        <v>160</v>
      </c>
      <c r="W53" s="87">
        <f t="shared" si="8"/>
        <v>160</v>
      </c>
      <c r="X53" s="87">
        <f t="shared" si="8"/>
        <v>213</v>
      </c>
      <c r="Y53" s="87">
        <f t="shared" si="8"/>
        <v>160</v>
      </c>
      <c r="Z53" s="87">
        <f t="shared" si="8"/>
        <v>79.999999999999986</v>
      </c>
      <c r="AA53" s="87">
        <f t="shared" si="8"/>
        <v>6</v>
      </c>
      <c r="AB53" s="87">
        <f t="shared" si="8"/>
        <v>20.000000000000004</v>
      </c>
      <c r="AC53" s="87">
        <f t="shared" si="8"/>
        <v>19</v>
      </c>
      <c r="AD53" s="87">
        <f t="shared" si="8"/>
        <v>79.999999999999986</v>
      </c>
      <c r="AE53" s="87">
        <f t="shared" si="8"/>
        <v>15</v>
      </c>
      <c r="AF53" s="87">
        <f t="shared" si="8"/>
        <v>79.999999999999986</v>
      </c>
      <c r="AG53" s="87">
        <f t="shared" si="8"/>
        <v>37</v>
      </c>
      <c r="AH53" s="87">
        <f t="shared" si="8"/>
        <v>52.999999999999993</v>
      </c>
      <c r="AI53" s="87">
        <f t="shared" si="8"/>
        <v>59</v>
      </c>
      <c r="AJ53" s="87">
        <f t="shared" si="8"/>
        <v>107</v>
      </c>
      <c r="AK53" s="87">
        <f t="shared" si="8"/>
        <v>53.000000000000007</v>
      </c>
      <c r="AL53" s="87">
        <f t="shared" si="8"/>
        <v>75.000000000000014</v>
      </c>
      <c r="AM53" s="87">
        <f t="shared" si="8"/>
        <v>36</v>
      </c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  <c r="CD53" s="76"/>
      <c r="CE53" s="76"/>
      <c r="CF53" s="76"/>
      <c r="CG53" s="76"/>
      <c r="CH53" s="76"/>
      <c r="CI53" s="76"/>
      <c r="CJ53" s="76"/>
      <c r="CK53" s="76"/>
      <c r="CL53" s="76"/>
      <c r="CM53" s="76"/>
      <c r="CN53" s="76"/>
      <c r="CO53" s="76"/>
    </row>
    <row r="54" spans="1:93">
      <c r="A54" s="115" t="s">
        <v>49</v>
      </c>
      <c r="B54" s="79" t="s">
        <v>40</v>
      </c>
      <c r="C54" s="78" t="s">
        <v>98</v>
      </c>
      <c r="D54" s="115" t="s">
        <v>107</v>
      </c>
      <c r="E54" s="115" t="s">
        <v>108</v>
      </c>
      <c r="F54" s="81">
        <f>SUMPRODUCT(H54:AM54,$H$1:$AM$1)</f>
        <v>1550767.443785493</v>
      </c>
      <c r="G54" s="111">
        <f>SUM(H54:AM54)</f>
        <v>794.83842944863375</v>
      </c>
      <c r="H54" s="83">
        <f>'Distributor Secondary'!E13*'DSR con %'!H54</f>
        <v>49.081081081081081</v>
      </c>
      <c r="I54" s="83">
        <f>'Distributor Secondary'!F13*'DSR con %'!I54</f>
        <v>45.526717557251906</v>
      </c>
      <c r="J54" s="83">
        <f>'Distributor Secondary'!G13*'DSR con %'!J54</f>
        <v>45.526717557251906</v>
      </c>
      <c r="K54" s="83">
        <f>'Distributor Secondary'!H13*'DSR con %'!K54</f>
        <v>12.214285714285714</v>
      </c>
      <c r="L54" s="83">
        <f>'Distributor Secondary'!I13*'DSR con %'!L54</f>
        <v>24.259541984732824</v>
      </c>
      <c r="M54" s="83">
        <f>'Distributor Secondary'!J13*'DSR con %'!M54</f>
        <v>22.359550561797754</v>
      </c>
      <c r="N54" s="83">
        <f>'Distributor Secondary'!K13*'DSR con %'!N54</f>
        <v>43.309090909090905</v>
      </c>
      <c r="O54" s="83">
        <f>'Distributor Secondary'!L13*'DSR con %'!O54</f>
        <v>42.427480916030532</v>
      </c>
      <c r="P54" s="83">
        <f>'Distributor Secondary'!M13*'DSR con %'!P54</f>
        <v>29.89473684210526</v>
      </c>
      <c r="Q54" s="83">
        <f>'Distributor Secondary'!N13*'DSR con %'!Q54</f>
        <v>24.645714285714284</v>
      </c>
      <c r="R54" s="83">
        <f>'Distributor Secondary'!O13*'DSR con %'!R54</f>
        <v>18</v>
      </c>
      <c r="S54" s="83">
        <f>'Distributor Secondary'!P13*'DSR con %'!S54</f>
        <v>55.390862944162436</v>
      </c>
      <c r="T54" s="83">
        <f>'Distributor Secondary'!Q13*'DSR con %'!T54</f>
        <v>27.567567567567568</v>
      </c>
      <c r="U54" s="83">
        <f>'Distributor Secondary'!R13*'DSR con %'!U54</f>
        <v>35.748031496062993</v>
      </c>
      <c r="V54" s="83">
        <f>'Distributor Secondary'!S13*'DSR con %'!V54</f>
        <v>27.78846153846154</v>
      </c>
      <c r="W54" s="83">
        <f>'Distributor Secondary'!T13*'DSR con %'!W54</f>
        <v>27.087912087912088</v>
      </c>
      <c r="X54" s="83">
        <f>'Distributor Secondary'!U13*'DSR con %'!X54</f>
        <v>36.612903225806448</v>
      </c>
      <c r="Y54" s="83">
        <f>'Distributor Secondary'!V13*'DSR con %'!Y54</f>
        <v>55.78125</v>
      </c>
      <c r="Z54" s="83">
        <f>'Distributor Secondary'!W13*'DSR con %'!Z54</f>
        <v>27.625</v>
      </c>
      <c r="AA54" s="83">
        <f>'Distributor Secondary'!X13*'DSR con %'!AA54</f>
        <v>2.296875</v>
      </c>
      <c r="AB54" s="83">
        <f>'Distributor Secondary'!Y13*'DSR con %'!AB54</f>
        <v>7.2328767123287667</v>
      </c>
      <c r="AC54" s="83">
        <f>'Distributor Secondary'!Z13*'DSR con %'!AC54</f>
        <v>6.6666666666666661</v>
      </c>
      <c r="AD54" s="83">
        <f>'Distributor Secondary'!AA13*'DSR con %'!AD54</f>
        <v>27.625</v>
      </c>
      <c r="AE54" s="83">
        <f>'Distributor Secondary'!AB13*'DSR con %'!AE54</f>
        <v>2.4935064935064934</v>
      </c>
      <c r="AF54" s="83">
        <f>'Distributor Secondary'!AC13*'DSR con %'!AF54</f>
        <v>13.076923076923078</v>
      </c>
      <c r="AG54" s="83">
        <f>'Distributor Secondary'!AD13*'DSR con %'!AG54</f>
        <v>6.4705882352941178</v>
      </c>
      <c r="AH54" s="83">
        <f>'Distributor Secondary'!AE13*'DSR con %'!AH54</f>
        <v>9.2205882352941178</v>
      </c>
      <c r="AI54" s="83">
        <f>'Distributor Secondary'!AF13*'DSR con %'!AI54</f>
        <v>10.134615384615385</v>
      </c>
      <c r="AJ54" s="83">
        <f>'Distributor Secondary'!AG13*'DSR con %'!AJ54</f>
        <v>18.634615384615383</v>
      </c>
      <c r="AK54" s="83">
        <f>'Distributor Secondary'!AH13*'DSR con %'!AK54</f>
        <v>19</v>
      </c>
      <c r="AL54" s="83">
        <f>'Distributor Secondary'!AI13*'DSR con %'!AL54</f>
        <v>12.913461538461538</v>
      </c>
      <c r="AM54" s="83">
        <f>'Distributor Secondary'!AJ13*'DSR con %'!AM54</f>
        <v>8.2258064516129021</v>
      </c>
    </row>
    <row r="55" spans="1:93">
      <c r="A55" s="115" t="s">
        <v>49</v>
      </c>
      <c r="B55" s="79" t="s">
        <v>40</v>
      </c>
      <c r="C55" s="78" t="s">
        <v>98</v>
      </c>
      <c r="D55" s="115" t="s">
        <v>109</v>
      </c>
      <c r="E55" s="115" t="s">
        <v>110</v>
      </c>
      <c r="F55" s="81">
        <f>SUMPRODUCT(H55:AM55,$H$1:$AM$1)</f>
        <v>2335215.5177058112</v>
      </c>
      <c r="G55" s="111">
        <f>SUM(H55:AM55)</f>
        <v>1502.8078037697983</v>
      </c>
      <c r="H55" s="83">
        <f>'Distributor Secondary'!E13*'DSR con %'!H55</f>
        <v>126.79279279279278</v>
      </c>
      <c r="I55" s="83">
        <f>'Distributor Secondary'!F13*'DSR con %'!I55</f>
        <v>120.32061068702291</v>
      </c>
      <c r="J55" s="83">
        <f>'Distributor Secondary'!G13*'DSR con %'!J55</f>
        <v>120.32061068702291</v>
      </c>
      <c r="K55" s="83">
        <f>'Distributor Secondary'!H13*'DSR con %'!K55</f>
        <v>32.571428571428569</v>
      </c>
      <c r="L55" s="83">
        <f>'Distributor Secondary'!I13*'DSR con %'!L55</f>
        <v>64.114503816793899</v>
      </c>
      <c r="M55" s="83">
        <f>'Distributor Secondary'!J13*'DSR con %'!M55</f>
        <v>55.898876404494388</v>
      </c>
      <c r="N55" s="83">
        <f>'Distributor Secondary'!K13*'DSR con %'!N55</f>
        <v>111.88181818181818</v>
      </c>
      <c r="O55" s="83">
        <f>'Distributor Secondary'!L13*'DSR con %'!O55</f>
        <v>112.12977099236642</v>
      </c>
      <c r="P55" s="83">
        <f>'Distributor Secondary'!M13*'DSR con %'!P55</f>
        <v>79.719298245614027</v>
      </c>
      <c r="Q55" s="83">
        <f>'Distributor Secondary'!N13*'DSR con %'!Q55</f>
        <v>63.560000000000009</v>
      </c>
      <c r="R55" s="83">
        <f>'Distributor Secondary'!O13*'DSR con %'!R55</f>
        <v>34</v>
      </c>
      <c r="S55" s="83">
        <f>'Distributor Secondary'!P13*'DSR con %'!S55</f>
        <v>98.664974619289339</v>
      </c>
      <c r="T55" s="83">
        <f>'Distributor Secondary'!Q13*'DSR con %'!T55</f>
        <v>50.54054054054054</v>
      </c>
      <c r="U55" s="83">
        <f>'Distributor Secondary'!R13*'DSR con %'!U55</f>
        <v>66.133858267716533</v>
      </c>
      <c r="V55" s="83">
        <f>'Distributor Secondary'!S13*'DSR con %'!V55</f>
        <v>49.038461538461533</v>
      </c>
      <c r="W55" s="83">
        <f>'Distributor Secondary'!T13*'DSR con %'!W55</f>
        <v>49.505494505494511</v>
      </c>
      <c r="X55" s="83">
        <f>'Distributor Secondary'!U13*'DSR con %'!X55</f>
        <v>65.903225806451616</v>
      </c>
      <c r="Y55" s="83">
        <f>'Distributor Secondary'!V13*'DSR con %'!Y55</f>
        <v>21.25</v>
      </c>
      <c r="Z55" s="83">
        <f>'Distributor Secondary'!W13*'DSR con %'!Z55</f>
        <v>10.625</v>
      </c>
      <c r="AA55" s="83">
        <f>'Distributor Secondary'!X13*'DSR con %'!AA55</f>
        <v>0.875</v>
      </c>
      <c r="AB55" s="83">
        <f>'Distributor Secondary'!Y13*'DSR con %'!AB55</f>
        <v>2.7123287671232874</v>
      </c>
      <c r="AC55" s="83">
        <f>'Distributor Secondary'!Z13*'DSR con %'!AC55</f>
        <v>2.3076923076923079</v>
      </c>
      <c r="AD55" s="83">
        <f>'Distributor Secondary'!AA13*'DSR con %'!AD55</f>
        <v>10.625</v>
      </c>
      <c r="AE55" s="83">
        <f>'Distributor Secondary'!AB13*'DSR con %'!AE55</f>
        <v>4.779220779220779</v>
      </c>
      <c r="AF55" s="83">
        <f>'Distributor Secondary'!AC13*'DSR con %'!AF55</f>
        <v>24.519230769230766</v>
      </c>
      <c r="AG55" s="83">
        <f>'Distributor Secondary'!AD13*'DSR con %'!AG55</f>
        <v>11.568627450980394</v>
      </c>
      <c r="AH55" s="83">
        <f>'Distributor Secondary'!AE13*'DSR con %'!AH55</f>
        <v>16.485294117647062</v>
      </c>
      <c r="AI55" s="83">
        <f>'Distributor Secondary'!AF13*'DSR con %'!AI55</f>
        <v>17.884615384615383</v>
      </c>
      <c r="AJ55" s="83">
        <f>'Distributor Secondary'!AG13*'DSR con %'!AJ55</f>
        <v>32.88461538461538</v>
      </c>
      <c r="AK55" s="83">
        <f>'Distributor Secondary'!AH13*'DSR con %'!AK55</f>
        <v>7.6</v>
      </c>
      <c r="AL55" s="83">
        <f>'Distributor Secondary'!AI13*'DSR con %'!AL55</f>
        <v>22.788461538461537</v>
      </c>
      <c r="AM55" s="83">
        <f>'Distributor Secondary'!AJ13*'DSR con %'!AM55</f>
        <v>14.806451612903226</v>
      </c>
    </row>
    <row r="56" spans="1:93">
      <c r="A56" s="115" t="s">
        <v>49</v>
      </c>
      <c r="B56" s="79" t="s">
        <v>40</v>
      </c>
      <c r="C56" s="78" t="s">
        <v>98</v>
      </c>
      <c r="D56" s="115" t="s">
        <v>111</v>
      </c>
      <c r="E56" s="115" t="s">
        <v>112</v>
      </c>
      <c r="F56" s="81">
        <f>SUMPRODUCT(H56:AM56,$H$1:$AM$1)</f>
        <v>2190514.0183849693</v>
      </c>
      <c r="G56" s="111">
        <f>SUM(H56:AM56)</f>
        <v>1364.3134788785794</v>
      </c>
      <c r="H56" s="83">
        <f>'Distributor Secondary'!E13*'DSR con %'!H56</f>
        <v>114.52252252252251</v>
      </c>
      <c r="I56" s="83">
        <f>'Distributor Secondary'!F13*'DSR con %'!I56</f>
        <v>107.31297709923663</v>
      </c>
      <c r="J56" s="83">
        <f>'Distributor Secondary'!G13*'DSR con %'!J56</f>
        <v>107.31297709923663</v>
      </c>
      <c r="K56" s="83">
        <f>'Distributor Secondary'!H13*'DSR con %'!K56</f>
        <v>28.5</v>
      </c>
      <c r="L56" s="83">
        <f>'Distributor Secondary'!I13*'DSR con %'!L56</f>
        <v>57.183206106870223</v>
      </c>
      <c r="M56" s="83">
        <f>'Distributor Secondary'!J13*'DSR con %'!M56</f>
        <v>49.191011235955052</v>
      </c>
      <c r="N56" s="83">
        <f>'Distributor Secondary'!K13*'DSR con %'!N56</f>
        <v>97.445454545454538</v>
      </c>
      <c r="O56" s="83">
        <f>'Distributor Secondary'!L13*'DSR con %'!O56</f>
        <v>100.00763358778624</v>
      </c>
      <c r="P56" s="83">
        <f>'Distributor Secondary'!M13*'DSR con %'!P56</f>
        <v>69.754385964912274</v>
      </c>
      <c r="Q56" s="83">
        <f>'Distributor Secondary'!N13*'DSR con %'!Q56</f>
        <v>57.074285714285715</v>
      </c>
      <c r="R56" s="83">
        <f>'Distributor Secondary'!O13*'DSR con %'!R56</f>
        <v>28</v>
      </c>
      <c r="S56" s="83">
        <f>'Distributor Secondary'!P13*'DSR con %'!S56</f>
        <v>84.817258883248726</v>
      </c>
      <c r="T56" s="83">
        <f>'Distributor Secondary'!Q13*'DSR con %'!T56</f>
        <v>41.351351351351354</v>
      </c>
      <c r="U56" s="83">
        <f>'Distributor Secondary'!R13*'DSR con %'!U56</f>
        <v>57.196850393700785</v>
      </c>
      <c r="V56" s="83">
        <f>'Distributor Secondary'!S13*'DSR con %'!V56</f>
        <v>42.5</v>
      </c>
      <c r="W56" s="83">
        <f>'Distributor Secondary'!T13*'DSR con %'!W56</f>
        <v>42.032967032967036</v>
      </c>
      <c r="X56" s="83">
        <f>'Distributor Secondary'!U13*'DSR con %'!X56</f>
        <v>56.75</v>
      </c>
      <c r="Y56" s="83">
        <f>'Distributor Secondary'!V13*'DSR con %'!Y56</f>
        <v>37.1875</v>
      </c>
      <c r="Z56" s="83">
        <f>'Distributor Secondary'!W13*'DSR con %'!Z56</f>
        <v>19.125</v>
      </c>
      <c r="AA56" s="83">
        <f>'Distributor Secondary'!X13*'DSR con %'!AA56</f>
        <v>1.53125</v>
      </c>
      <c r="AB56" s="83">
        <f>'Distributor Secondary'!Y13*'DSR con %'!AB56</f>
        <v>4.8219178082191778</v>
      </c>
      <c r="AC56" s="83">
        <f>'Distributor Secondary'!Z13*'DSR con %'!AC56</f>
        <v>4.3589743589743595</v>
      </c>
      <c r="AD56" s="83">
        <f>'Distributor Secondary'!AA13*'DSR con %'!AD56</f>
        <v>19.125</v>
      </c>
      <c r="AE56" s="83">
        <f>'Distributor Secondary'!AB13*'DSR con %'!AE56</f>
        <v>3.948051948051948</v>
      </c>
      <c r="AF56" s="83">
        <f>'Distributor Secondary'!AC13*'DSR con %'!AF56</f>
        <v>21.25</v>
      </c>
      <c r="AG56" s="83">
        <f>'Distributor Secondary'!AD13*'DSR con %'!AG56</f>
        <v>10</v>
      </c>
      <c r="AH56" s="83">
        <f>'Distributor Secondary'!AE13*'DSR con %'!AH56</f>
        <v>14.25</v>
      </c>
      <c r="AI56" s="83">
        <f>'Distributor Secondary'!AF13*'DSR con %'!AI56</f>
        <v>15.5</v>
      </c>
      <c r="AJ56" s="83">
        <f>'Distributor Secondary'!AG13*'DSR con %'!AJ56</f>
        <v>28.5</v>
      </c>
      <c r="AK56" s="83">
        <f>'Distributor Secondary'!AH13*'DSR con %'!AK56</f>
        <v>11.4</v>
      </c>
      <c r="AL56" s="83">
        <f>'Distributor Secondary'!AI13*'DSR con %'!AL56</f>
        <v>19.75</v>
      </c>
      <c r="AM56" s="83">
        <f>'Distributor Secondary'!AJ13*'DSR con %'!AM56</f>
        <v>12.612903225806452</v>
      </c>
    </row>
    <row r="57" spans="1:93">
      <c r="A57" s="115" t="s">
        <v>49</v>
      </c>
      <c r="B57" s="79" t="s">
        <v>40</v>
      </c>
      <c r="C57" s="78" t="s">
        <v>98</v>
      </c>
      <c r="D57" s="115" t="s">
        <v>113</v>
      </c>
      <c r="E57" s="115" t="s">
        <v>114</v>
      </c>
      <c r="F57" s="81">
        <f>SUMPRODUCT(H57:AM57,$H$1:$AM$1)</f>
        <v>2902407.0201237258</v>
      </c>
      <c r="G57" s="111">
        <f>SUM(H57:AM57)</f>
        <v>1858.0402879029887</v>
      </c>
      <c r="H57" s="83">
        <f>'Distributor Secondary'!E13*'DSR con %'!H57</f>
        <v>163.6036036036036</v>
      </c>
      <c r="I57" s="83">
        <f>'Distributor Secondary'!F13*'DSR con %'!I57</f>
        <v>152.83969465648855</v>
      </c>
      <c r="J57" s="83">
        <f>'Distributor Secondary'!G13*'DSR con %'!J57</f>
        <v>152.83969465648855</v>
      </c>
      <c r="K57" s="83">
        <f>'Distributor Secondary'!H13*'DSR con %'!K57</f>
        <v>40.714285714285715</v>
      </c>
      <c r="L57" s="83">
        <f>'Distributor Secondary'!I13*'DSR con %'!L57</f>
        <v>81.44274809160305</v>
      </c>
      <c r="M57" s="83">
        <f>'Distributor Secondary'!J13*'DSR con %'!M57</f>
        <v>71.550561797752806</v>
      </c>
      <c r="N57" s="83">
        <f>'Distributor Secondary'!K13*'DSR con %'!N57</f>
        <v>144.36363636363637</v>
      </c>
      <c r="O57" s="83">
        <f>'Distributor Secondary'!L13*'DSR con %'!O57</f>
        <v>142.43511450381678</v>
      </c>
      <c r="P57" s="83">
        <f>'Distributor Secondary'!M13*'DSR con %'!P57</f>
        <v>104.63157894736841</v>
      </c>
      <c r="Q57" s="83">
        <f>'Distributor Secondary'!N13*'DSR con %'!Q57</f>
        <v>81.72</v>
      </c>
      <c r="R57" s="83">
        <f>'Distributor Secondary'!O13*'DSR con %'!R57</f>
        <v>34</v>
      </c>
      <c r="S57" s="83">
        <f>'Distributor Secondary'!P13*'DSR con %'!S57</f>
        <v>102.1269035532995</v>
      </c>
      <c r="T57" s="83">
        <f>'Distributor Secondary'!Q13*'DSR con %'!T57</f>
        <v>50.54054054054054</v>
      </c>
      <c r="U57" s="83">
        <f>'Distributor Secondary'!R13*'DSR con %'!U57</f>
        <v>67.921259842519689</v>
      </c>
      <c r="V57" s="83">
        <f>'Distributor Secondary'!S13*'DSR con %'!V57</f>
        <v>50.67307692307692</v>
      </c>
      <c r="W57" s="83">
        <f>'Distributor Secondary'!T13*'DSR con %'!W57</f>
        <v>51.373626373626372</v>
      </c>
      <c r="X57" s="83">
        <f>'Distributor Secondary'!U13*'DSR con %'!X57</f>
        <v>67.733870967741936</v>
      </c>
      <c r="Y57" s="83">
        <f>'Distributor Secondary'!V13*'DSR con %'!Y57</f>
        <v>55.78125</v>
      </c>
      <c r="Z57" s="83">
        <f>'Distributor Secondary'!W13*'DSR con %'!Z57</f>
        <v>27.625</v>
      </c>
      <c r="AA57" s="83">
        <f>'Distributor Secondary'!X13*'DSR con %'!AA57</f>
        <v>2.296875</v>
      </c>
      <c r="AB57" s="83">
        <f>'Distributor Secondary'!Y13*'DSR con %'!AB57</f>
        <v>7.2328767123287667</v>
      </c>
      <c r="AC57" s="83">
        <f>'Distributor Secondary'!Z13*'DSR con %'!AC57</f>
        <v>6.6666666666666661</v>
      </c>
      <c r="AD57" s="83">
        <f>'Distributor Secondary'!AA13*'DSR con %'!AD57</f>
        <v>27.625</v>
      </c>
      <c r="AE57" s="83">
        <f>'Distributor Secondary'!AB13*'DSR con %'!AE57</f>
        <v>4.779220779220779</v>
      </c>
      <c r="AF57" s="83">
        <f>'Distributor Secondary'!AC13*'DSR con %'!AF57</f>
        <v>26.153846153846157</v>
      </c>
      <c r="AG57" s="83">
        <f>'Distributor Secondary'!AD13*'DSR con %'!AG57</f>
        <v>11.96078431372549</v>
      </c>
      <c r="AH57" s="83">
        <f>'Distributor Secondary'!AE13*'DSR con %'!AH57</f>
        <v>17.044117647058822</v>
      </c>
      <c r="AI57" s="83">
        <f>'Distributor Secondary'!AF13*'DSR con %'!AI57</f>
        <v>18.48076923076923</v>
      </c>
      <c r="AJ57" s="83">
        <f>'Distributor Secondary'!AG13*'DSR con %'!AJ57</f>
        <v>33.980769230769234</v>
      </c>
      <c r="AK57" s="83">
        <f>'Distributor Secondary'!AH13*'DSR con %'!AK57</f>
        <v>19</v>
      </c>
      <c r="AL57" s="83">
        <f>'Distributor Secondary'!AI13*'DSR con %'!AL57</f>
        <v>23.548076923076923</v>
      </c>
      <c r="AM57" s="83">
        <f>'Distributor Secondary'!AJ13*'DSR con %'!AM57</f>
        <v>15.35483870967742</v>
      </c>
    </row>
    <row r="58" spans="1:93" s="89" customFormat="1">
      <c r="A58" s="116"/>
      <c r="B58" s="85"/>
      <c r="C58" s="84"/>
      <c r="D58" s="116"/>
      <c r="E58" s="116"/>
      <c r="F58" s="100">
        <f>SUM(F54:F57)</f>
        <v>8978904</v>
      </c>
      <c r="G58" s="114">
        <f>SUM(G54:G57)</f>
        <v>5520</v>
      </c>
      <c r="H58" s="87">
        <f>SUM(H54:H57)</f>
        <v>454</v>
      </c>
      <c r="I58" s="87">
        <f t="shared" ref="I58:AM58" si="9">SUM(I54:I57)</f>
        <v>426</v>
      </c>
      <c r="J58" s="87">
        <f t="shared" si="9"/>
        <v>426</v>
      </c>
      <c r="K58" s="87">
        <f t="shared" si="9"/>
        <v>114</v>
      </c>
      <c r="L58" s="87">
        <f t="shared" si="9"/>
        <v>227</v>
      </c>
      <c r="M58" s="87">
        <f t="shared" si="9"/>
        <v>199</v>
      </c>
      <c r="N58" s="87">
        <f t="shared" si="9"/>
        <v>397</v>
      </c>
      <c r="O58" s="87">
        <f t="shared" si="9"/>
        <v>397</v>
      </c>
      <c r="P58" s="87">
        <f t="shared" si="9"/>
        <v>284</v>
      </c>
      <c r="Q58" s="87">
        <f t="shared" si="9"/>
        <v>227</v>
      </c>
      <c r="R58" s="87">
        <f t="shared" si="9"/>
        <v>114</v>
      </c>
      <c r="S58" s="87">
        <f t="shared" si="9"/>
        <v>341</v>
      </c>
      <c r="T58" s="87">
        <f t="shared" si="9"/>
        <v>170</v>
      </c>
      <c r="U58" s="87">
        <f t="shared" si="9"/>
        <v>227</v>
      </c>
      <c r="V58" s="87">
        <f t="shared" si="9"/>
        <v>170</v>
      </c>
      <c r="W58" s="87">
        <f t="shared" si="9"/>
        <v>170</v>
      </c>
      <c r="X58" s="87">
        <f t="shared" si="9"/>
        <v>227</v>
      </c>
      <c r="Y58" s="87">
        <f t="shared" si="9"/>
        <v>170</v>
      </c>
      <c r="Z58" s="87">
        <f t="shared" si="9"/>
        <v>85</v>
      </c>
      <c r="AA58" s="87">
        <f t="shared" si="9"/>
        <v>7</v>
      </c>
      <c r="AB58" s="87">
        <f t="shared" si="9"/>
        <v>22</v>
      </c>
      <c r="AC58" s="87">
        <f t="shared" si="9"/>
        <v>20</v>
      </c>
      <c r="AD58" s="87">
        <f t="shared" si="9"/>
        <v>85</v>
      </c>
      <c r="AE58" s="87">
        <f t="shared" si="9"/>
        <v>16</v>
      </c>
      <c r="AF58" s="87">
        <f t="shared" si="9"/>
        <v>85</v>
      </c>
      <c r="AG58" s="87">
        <f t="shared" si="9"/>
        <v>40</v>
      </c>
      <c r="AH58" s="87">
        <f t="shared" si="9"/>
        <v>57</v>
      </c>
      <c r="AI58" s="87">
        <f t="shared" si="9"/>
        <v>62</v>
      </c>
      <c r="AJ58" s="87">
        <f t="shared" si="9"/>
        <v>114</v>
      </c>
      <c r="AK58" s="87">
        <f t="shared" si="9"/>
        <v>57</v>
      </c>
      <c r="AL58" s="87">
        <f t="shared" si="9"/>
        <v>79</v>
      </c>
      <c r="AM58" s="87">
        <f t="shared" si="9"/>
        <v>51</v>
      </c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</row>
    <row r="59" spans="1:93">
      <c r="A59" s="94" t="s">
        <v>50</v>
      </c>
      <c r="B59" s="79" t="s">
        <v>40</v>
      </c>
      <c r="C59" s="78" t="s">
        <v>98</v>
      </c>
      <c r="D59" s="94" t="s">
        <v>99</v>
      </c>
      <c r="E59" s="94" t="s">
        <v>100</v>
      </c>
      <c r="F59" s="81">
        <f>SUMPRODUCT(H59:AM59,$H$1:$AM$1)</f>
        <v>3411529.0068984474</v>
      </c>
      <c r="G59" s="111">
        <f>SUM(H59:AM59)</f>
        <v>1973.3629358341839</v>
      </c>
      <c r="H59" s="83">
        <f>'Distributor Secondary'!E14*'DSR con %'!H59</f>
        <v>148.61344537815125</v>
      </c>
      <c r="I59" s="83">
        <f>'Distributor Secondary'!F14*'DSR con %'!I59</f>
        <v>141.35251798561151</v>
      </c>
      <c r="J59" s="83">
        <f>'Distributor Secondary'!G14*'DSR con %'!J59</f>
        <v>141.35251798561151</v>
      </c>
      <c r="K59" s="83">
        <f>'Distributor Secondary'!H14*'DSR con %'!K59</f>
        <v>39.586206896551722</v>
      </c>
      <c r="L59" s="83">
        <f>'Distributor Secondary'!I14*'DSR con %'!L59</f>
        <v>75.280575539568346</v>
      </c>
      <c r="M59" s="83">
        <f>'Distributor Secondary'!J14*'DSR con %'!M59</f>
        <v>66.463157894736838</v>
      </c>
      <c r="N59" s="83">
        <f>'Distributor Secondary'!K14*'DSR con %'!N59</f>
        <v>132.23076923076923</v>
      </c>
      <c r="O59" s="83">
        <f>'Distributor Secondary'!L14*'DSR con %'!O59</f>
        <v>131.91366906474821</v>
      </c>
      <c r="P59" s="83">
        <f>'Distributor Secondary'!M14*'DSR con %'!P59</f>
        <v>93.868852459016395</v>
      </c>
      <c r="Q59" s="83">
        <f>'Distributor Secondary'!N14*'DSR con %'!Q59</f>
        <v>75.596774193548384</v>
      </c>
      <c r="R59" s="83">
        <f>'Distributor Secondary'!O14*'DSR con %'!R59</f>
        <v>42.051282051282044</v>
      </c>
      <c r="S59" s="83">
        <f>'Distributor Secondary'!P14*'DSR con %'!S59</f>
        <v>123.65925925925924</v>
      </c>
      <c r="T59" s="83">
        <f>'Distributor Secondary'!Q14*'DSR con %'!T59</f>
        <v>60.244897959183675</v>
      </c>
      <c r="U59" s="83">
        <f>'Distributor Secondary'!R14*'DSR con %'!U59</f>
        <v>81.277456647398836</v>
      </c>
      <c r="V59" s="83">
        <f>'Distributor Secondary'!S14*'DSR con %'!V59</f>
        <v>61.930069930069934</v>
      </c>
      <c r="W59" s="83">
        <f>'Distributor Secondary'!T14*'DSR con %'!W59</f>
        <v>61.253012048192765</v>
      </c>
      <c r="X59" s="83">
        <f>'Distributor Secondary'!U14*'DSR con %'!X59</f>
        <v>81.510263929618773</v>
      </c>
      <c r="Y59" s="83">
        <f>'Distributor Secondary'!V14*'DSR con %'!Y59</f>
        <v>88.449438202247194</v>
      </c>
      <c r="Z59" s="83">
        <f>'Distributor Secondary'!W14*'DSR con %'!Z59</f>
        <v>44.009174311926607</v>
      </c>
      <c r="AA59" s="83">
        <f>'Distributor Secondary'!X14*'DSR con %'!AA59</f>
        <v>3.5632183908045976</v>
      </c>
      <c r="AB59" s="83">
        <f>'Distributor Secondary'!Y14*'DSR con %'!AB59</f>
        <v>11.16</v>
      </c>
      <c r="AC59" s="83">
        <f>'Distributor Secondary'!Z14*'DSR con %'!AC59</f>
        <v>10.570093457943925</v>
      </c>
      <c r="AD59" s="83">
        <f>'Distributor Secondary'!AA14*'DSR con %'!AD59</f>
        <v>44.009174311926607</v>
      </c>
      <c r="AE59" s="83">
        <f>'Distributor Secondary'!AB14*'DSR con %'!AE59</f>
        <v>5.75</v>
      </c>
      <c r="AF59" s="83">
        <f>'Distributor Secondary'!AC14*'DSR con %'!AF59</f>
        <v>30.75</v>
      </c>
      <c r="AG59" s="83">
        <f>'Distributor Secondary'!AD14*'DSR con %'!AG59</f>
        <v>14.199288256227758</v>
      </c>
      <c r="AH59" s="83">
        <f>'Distributor Secondary'!AE14*'DSR con %'!AH59</f>
        <v>20.427046263345197</v>
      </c>
      <c r="AI59" s="83">
        <f>'Distributor Secondary'!AF14*'DSR con %'!AI59</f>
        <v>22.65734265734266</v>
      </c>
      <c r="AJ59" s="83">
        <f>'Distributor Secondary'!AG14*'DSR con %'!AJ59</f>
        <v>41.286713286713294</v>
      </c>
      <c r="AK59" s="83">
        <f>'Distributor Secondary'!AH14*'DSR con %'!AK59</f>
        <v>30.75</v>
      </c>
      <c r="AL59" s="83">
        <f>'Distributor Secondary'!AI14*'DSR con %'!AL59</f>
        <v>28.951048951048953</v>
      </c>
      <c r="AM59" s="83">
        <f>'Distributor Secondary'!AJ14*'DSR con %'!AM59</f>
        <v>18.645669291338582</v>
      </c>
    </row>
    <row r="60" spans="1:93">
      <c r="A60" s="94" t="s">
        <v>50</v>
      </c>
      <c r="B60" s="79" t="s">
        <v>40</v>
      </c>
      <c r="C60" s="78" t="s">
        <v>98</v>
      </c>
      <c r="D60" s="94" t="s">
        <v>101</v>
      </c>
      <c r="E60" s="94" t="s">
        <v>102</v>
      </c>
      <c r="F60" s="81">
        <f>SUMPRODUCT(H60:AM60,$H$1:$AM$1)</f>
        <v>2998530.6002570321</v>
      </c>
      <c r="G60" s="111">
        <f>SUM(H60:AM60)</f>
        <v>1903.0161503201186</v>
      </c>
      <c r="H60" s="83">
        <f>'Distributor Secondary'!E14*'DSR con %'!H60</f>
        <v>165.12605042016807</v>
      </c>
      <c r="I60" s="83">
        <f>'Distributor Secondary'!F14*'DSR con %'!I60</f>
        <v>154.60431654676259</v>
      </c>
      <c r="J60" s="83">
        <f>'Distributor Secondary'!G14*'DSR con %'!J60</f>
        <v>154.60431654676259</v>
      </c>
      <c r="K60" s="83">
        <f>'Distributor Secondary'!H14*'DSR con %'!K60</f>
        <v>39.586206896551722</v>
      </c>
      <c r="L60" s="83">
        <f>'Distributor Secondary'!I14*'DSR con %'!L60</f>
        <v>82.338129496402871</v>
      </c>
      <c r="M60" s="83">
        <f>'Distributor Secondary'!J14*'DSR con %'!M60</f>
        <v>72.505263157894746</v>
      </c>
      <c r="N60" s="83">
        <f>'Distributor Secondary'!K14*'DSR con %'!N60</f>
        <v>142.02564102564102</v>
      </c>
      <c r="O60" s="83">
        <f>'Distributor Secondary'!L14*'DSR con %'!O60</f>
        <v>144.28057553956833</v>
      </c>
      <c r="P60" s="83">
        <f>'Distributor Secondary'!M14*'DSR con %'!P60</f>
        <v>100.57377049180327</v>
      </c>
      <c r="Q60" s="83">
        <f>'Distributor Secondary'!N14*'DSR con %'!Q60</f>
        <v>80.870967741935488</v>
      </c>
      <c r="R60" s="83">
        <f>'Distributor Secondary'!O14*'DSR con %'!R60</f>
        <v>37.846153846153847</v>
      </c>
      <c r="S60" s="83">
        <f>'Distributor Secondary'!P14*'DSR con %'!S60</f>
        <v>112.74814814814815</v>
      </c>
      <c r="T60" s="83">
        <f>'Distributor Secondary'!Q14*'DSR con %'!T60</f>
        <v>55.224489795918366</v>
      </c>
      <c r="U60" s="83">
        <f>'Distributor Secondary'!R14*'DSR con %'!U60</f>
        <v>75.606936416184965</v>
      </c>
      <c r="V60" s="83">
        <f>'Distributor Secondary'!S14*'DSR con %'!V60</f>
        <v>56.769230769230774</v>
      </c>
      <c r="W60" s="83">
        <f>'Distributor Secondary'!T14*'DSR con %'!W60</f>
        <v>56.313253012048193</v>
      </c>
      <c r="X60" s="83">
        <f>'Distributor Secondary'!U14*'DSR con %'!X60</f>
        <v>74.797653958944281</v>
      </c>
      <c r="Y60" s="83">
        <f>'Distributor Secondary'!V14*'DSR con %'!Y60</f>
        <v>49.752808988764045</v>
      </c>
      <c r="Z60" s="83">
        <f>'Distributor Secondary'!W14*'DSR con %'!Z60</f>
        <v>24.825688073394495</v>
      </c>
      <c r="AA60" s="83">
        <f>'Distributor Secondary'!X14*'DSR con %'!AA60</f>
        <v>1.9540229885057472</v>
      </c>
      <c r="AB60" s="83">
        <f>'Distributor Secondary'!Y14*'DSR con %'!AB60</f>
        <v>6.2</v>
      </c>
      <c r="AC60" s="83">
        <f>'Distributor Secondary'!Z14*'DSR con %'!AC60</f>
        <v>5.6915887850467284</v>
      </c>
      <c r="AD60" s="83">
        <f>'Distributor Secondary'!AA14*'DSR con %'!AD60</f>
        <v>24.825688073394495</v>
      </c>
      <c r="AE60" s="83">
        <f>'Distributor Secondary'!AB14*'DSR con %'!AE60</f>
        <v>5.3240740740740744</v>
      </c>
      <c r="AF60" s="83">
        <f>'Distributor Secondary'!AC14*'DSR con %'!AF60</f>
        <v>27.333333333333332</v>
      </c>
      <c r="AG60" s="83">
        <f>'Distributor Secondary'!AD14*'DSR con %'!AG60</f>
        <v>13.185053380782918</v>
      </c>
      <c r="AH60" s="83">
        <f>'Distributor Secondary'!AE14*'DSR con %'!AH60</f>
        <v>18.967971530249109</v>
      </c>
      <c r="AI60" s="83">
        <f>'Distributor Secondary'!AF14*'DSR con %'!AI60</f>
        <v>20.76923076923077</v>
      </c>
      <c r="AJ60" s="83">
        <f>'Distributor Secondary'!AG14*'DSR con %'!AJ60</f>
        <v>37.846153846153847</v>
      </c>
      <c r="AK60" s="83">
        <f>'Distributor Secondary'!AH14*'DSR con %'!AK60</f>
        <v>17.083333333333336</v>
      </c>
      <c r="AL60" s="83">
        <f>'Distributor Secondary'!AI14*'DSR con %'!AL60</f>
        <v>26.53846153846154</v>
      </c>
      <c r="AM60" s="83">
        <f>'Distributor Secondary'!AJ14*'DSR con %'!AM60</f>
        <v>16.897637795275593</v>
      </c>
    </row>
    <row r="61" spans="1:93">
      <c r="A61" s="115" t="s">
        <v>50</v>
      </c>
      <c r="B61" s="79" t="s">
        <v>40</v>
      </c>
      <c r="C61" s="78" t="s">
        <v>98</v>
      </c>
      <c r="D61" s="115" t="s">
        <v>103</v>
      </c>
      <c r="E61" s="115" t="s">
        <v>104</v>
      </c>
      <c r="F61" s="81">
        <f>SUMPRODUCT(H61:AM61,$H$1:$AM$1)</f>
        <v>3280226.4755981076</v>
      </c>
      <c r="G61" s="111">
        <f>SUM(H61:AM61)</f>
        <v>1978.3933691950699</v>
      </c>
      <c r="H61" s="83">
        <f>'Distributor Secondary'!E14*'DSR con %'!H61</f>
        <v>159.62184873949579</v>
      </c>
      <c r="I61" s="83">
        <f>'Distributor Secondary'!F14*'DSR con %'!I61</f>
        <v>145.76978417266187</v>
      </c>
      <c r="J61" s="83">
        <f>'Distributor Secondary'!G14*'DSR con %'!J61</f>
        <v>145.76978417266187</v>
      </c>
      <c r="K61" s="83">
        <f>'Distributor Secondary'!H14*'DSR con %'!K61</f>
        <v>39.586206896551722</v>
      </c>
      <c r="L61" s="83">
        <f>'Distributor Secondary'!I14*'DSR con %'!L61</f>
        <v>77.633093525179859</v>
      </c>
      <c r="M61" s="83">
        <f>'Distributor Secondary'!J14*'DSR con %'!M61</f>
        <v>69.484210526315792</v>
      </c>
      <c r="N61" s="83">
        <f>'Distributor Secondary'!K14*'DSR con %'!N61</f>
        <v>137.12820512820514</v>
      </c>
      <c r="O61" s="83">
        <f>'Distributor Secondary'!L14*'DSR con %'!O61</f>
        <v>136.03597122302159</v>
      </c>
      <c r="P61" s="83">
        <f>'Distributor Secondary'!M14*'DSR con %'!P61</f>
        <v>100.57377049180327</v>
      </c>
      <c r="Q61" s="83">
        <f>'Distributor Secondary'!N14*'DSR con %'!Q61</f>
        <v>79.112903225806448</v>
      </c>
      <c r="R61" s="83">
        <f>'Distributor Secondary'!O14*'DSR con %'!R61</f>
        <v>42.051282051282044</v>
      </c>
      <c r="S61" s="83">
        <f>'Distributor Secondary'!P14*'DSR con %'!S61</f>
        <v>127.29629629629629</v>
      </c>
      <c r="T61" s="83">
        <f>'Distributor Secondary'!Q14*'DSR con %'!T61</f>
        <v>65.26530612244899</v>
      </c>
      <c r="U61" s="83">
        <f>'Distributor Secondary'!R14*'DSR con %'!U61</f>
        <v>85.057803468208093</v>
      </c>
      <c r="V61" s="83">
        <f>'Distributor Secondary'!S14*'DSR con %'!V61</f>
        <v>63.650349650349654</v>
      </c>
      <c r="W61" s="83">
        <f>'Distributor Secondary'!T14*'DSR con %'!W61</f>
        <v>64.216867469879531</v>
      </c>
      <c r="X61" s="83">
        <f>'Distributor Secondary'!U14*'DSR con %'!X61</f>
        <v>85.346041055718473</v>
      </c>
      <c r="Y61" s="83">
        <f>'Distributor Secondary'!V14*'DSR con %'!Y61</f>
        <v>63.573033707865171</v>
      </c>
      <c r="Z61" s="83">
        <f>'Distributor Secondary'!W14*'DSR con %'!Z61</f>
        <v>31.596330275229359</v>
      </c>
      <c r="AA61" s="83">
        <f>'Distributor Secondary'!X14*'DSR con %'!AA61</f>
        <v>2.6436781609195403</v>
      </c>
      <c r="AB61" s="83">
        <f>'Distributor Secondary'!Y14*'DSR con %'!AB61</f>
        <v>8.06</v>
      </c>
      <c r="AC61" s="83">
        <f>'Distributor Secondary'!Z14*'DSR con %'!AC61</f>
        <v>7.5887850467289715</v>
      </c>
      <c r="AD61" s="83">
        <f>'Distributor Secondary'!AA14*'DSR con %'!AD61</f>
        <v>31.596330275229359</v>
      </c>
      <c r="AE61" s="83">
        <f>'Distributor Secondary'!AB14*'DSR con %'!AE61</f>
        <v>5.9629629629629628</v>
      </c>
      <c r="AF61" s="83">
        <f>'Distributor Secondary'!AC14*'DSR con %'!AF61</f>
        <v>32.458333333333336</v>
      </c>
      <c r="AG61" s="83">
        <f>'Distributor Secondary'!AD14*'DSR con %'!AG61</f>
        <v>14.807829181494661</v>
      </c>
      <c r="AH61" s="83">
        <f>'Distributor Secondary'!AE14*'DSR con %'!AH61</f>
        <v>21.302491103202847</v>
      </c>
      <c r="AI61" s="83">
        <f>'Distributor Secondary'!AF14*'DSR con %'!AI61</f>
        <v>23.286713286713287</v>
      </c>
      <c r="AJ61" s="83">
        <f>'Distributor Secondary'!AG14*'DSR con %'!AJ61</f>
        <v>42.433566433566433</v>
      </c>
      <c r="AK61" s="83">
        <f>'Distributor Secondary'!AH14*'DSR con %'!AK61</f>
        <v>20.5</v>
      </c>
      <c r="AL61" s="83">
        <f>'Distributor Secondary'!AI14*'DSR con %'!AL61</f>
        <v>29.755244755244757</v>
      </c>
      <c r="AM61" s="83">
        <f>'Distributor Secondary'!AJ14*'DSR con %'!AM61</f>
        <v>19.228346456692911</v>
      </c>
    </row>
    <row r="62" spans="1:93">
      <c r="A62" s="115" t="s">
        <v>50</v>
      </c>
      <c r="B62" s="79" t="s">
        <v>40</v>
      </c>
      <c r="C62" s="78" t="s">
        <v>98</v>
      </c>
      <c r="D62" s="115" t="s">
        <v>105</v>
      </c>
      <c r="E62" s="115" t="s">
        <v>106</v>
      </c>
      <c r="F62" s="81">
        <f>SUMPRODUCT(H62:AM62,$H$1:$AM$1)</f>
        <v>3267885.9172464139</v>
      </c>
      <c r="G62" s="111">
        <f>SUM(H62:AM62)</f>
        <v>2107.2275446506269</v>
      </c>
      <c r="H62" s="83">
        <f>'Distributor Secondary'!E14*'DSR con %'!H62</f>
        <v>181.63865546218489</v>
      </c>
      <c r="I62" s="83">
        <f>'Distributor Secondary'!F14*'DSR con %'!I62</f>
        <v>172.27338129496403</v>
      </c>
      <c r="J62" s="83">
        <f>'Distributor Secondary'!G14*'DSR con %'!J62</f>
        <v>172.27338129496403</v>
      </c>
      <c r="K62" s="83">
        <f>'Distributor Secondary'!H14*'DSR con %'!K62</f>
        <v>45.241379310344826</v>
      </c>
      <c r="L62" s="83">
        <f>'Distributor Secondary'!I14*'DSR con %'!L62</f>
        <v>91.748201438848909</v>
      </c>
      <c r="M62" s="83">
        <f>'Distributor Secondary'!J14*'DSR con %'!M62</f>
        <v>78.547368421052639</v>
      </c>
      <c r="N62" s="83">
        <f>'Distributor Secondary'!K14*'DSR con %'!N62</f>
        <v>161.61538461538461</v>
      </c>
      <c r="O62" s="83">
        <f>'Distributor Secondary'!L14*'DSR con %'!O62</f>
        <v>160.76978417266184</v>
      </c>
      <c r="P62" s="83">
        <f>'Distributor Secondary'!M14*'DSR con %'!P62</f>
        <v>113.98360655737704</v>
      </c>
      <c r="Q62" s="83">
        <f>'Distributor Secondary'!N14*'DSR con %'!Q62</f>
        <v>91.419354838709666</v>
      </c>
      <c r="R62" s="83">
        <f>'Distributor Secondary'!O14*'DSR con %'!R62</f>
        <v>42.051282051282044</v>
      </c>
      <c r="S62" s="83">
        <f>'Distributor Secondary'!P14*'DSR con %'!S62</f>
        <v>127.29629629629629</v>
      </c>
      <c r="T62" s="83">
        <f>'Distributor Secondary'!Q14*'DSR con %'!T62</f>
        <v>65.26530612244899</v>
      </c>
      <c r="U62" s="83">
        <f>'Distributor Secondary'!R14*'DSR con %'!U62</f>
        <v>85.057803468208093</v>
      </c>
      <c r="V62" s="83">
        <f>'Distributor Secondary'!S14*'DSR con %'!V62</f>
        <v>63.650349650349654</v>
      </c>
      <c r="W62" s="83">
        <f>'Distributor Secondary'!T14*'DSR con %'!W62</f>
        <v>64.216867469879531</v>
      </c>
      <c r="X62" s="83">
        <f>'Distributor Secondary'!U14*'DSR con %'!X62</f>
        <v>85.346041055718473</v>
      </c>
      <c r="Y62" s="83">
        <f>'Distributor Secondary'!V14*'DSR con %'!Y62</f>
        <v>44.224719101123597</v>
      </c>
      <c r="Z62" s="83">
        <f>'Distributor Secondary'!W14*'DSR con %'!Z62</f>
        <v>22.568807339449542</v>
      </c>
      <c r="AA62" s="83">
        <f>'Distributor Secondary'!X14*'DSR con %'!AA62</f>
        <v>1.8390804597701149</v>
      </c>
      <c r="AB62" s="83">
        <f>'Distributor Secondary'!Y14*'DSR con %'!AB62</f>
        <v>5.58</v>
      </c>
      <c r="AC62" s="83">
        <f>'Distributor Secondary'!Z14*'DSR con %'!AC62</f>
        <v>5.1495327102803738</v>
      </c>
      <c r="AD62" s="83">
        <f>'Distributor Secondary'!AA14*'DSR con %'!AD62</f>
        <v>22.568807339449542</v>
      </c>
      <c r="AE62" s="83">
        <f>'Distributor Secondary'!AB14*'DSR con %'!AE62</f>
        <v>5.9629629629629628</v>
      </c>
      <c r="AF62" s="83">
        <f>'Distributor Secondary'!AC14*'DSR con %'!AF62</f>
        <v>32.458333333333336</v>
      </c>
      <c r="AG62" s="83">
        <f>'Distributor Secondary'!AD14*'DSR con %'!AG62</f>
        <v>14.807829181494661</v>
      </c>
      <c r="AH62" s="83">
        <f>'Distributor Secondary'!AE14*'DSR con %'!AH62</f>
        <v>21.302491103202847</v>
      </c>
      <c r="AI62" s="83">
        <f>'Distributor Secondary'!AF14*'DSR con %'!AI62</f>
        <v>23.286713286713287</v>
      </c>
      <c r="AJ62" s="83">
        <f>'Distributor Secondary'!AG14*'DSR con %'!AJ62</f>
        <v>42.433566433566433</v>
      </c>
      <c r="AK62" s="83">
        <f>'Distributor Secondary'!AH14*'DSR con %'!AK62</f>
        <v>13.666666666666666</v>
      </c>
      <c r="AL62" s="83">
        <f>'Distributor Secondary'!AI14*'DSR con %'!AL62</f>
        <v>29.755244755244757</v>
      </c>
      <c r="AM62" s="83">
        <f>'Distributor Secondary'!AJ14*'DSR con %'!AM62</f>
        <v>19.228346456692911</v>
      </c>
    </row>
    <row r="63" spans="1:93" s="89" customFormat="1">
      <c r="A63" s="116"/>
      <c r="B63" s="85"/>
      <c r="C63" s="84"/>
      <c r="D63" s="116"/>
      <c r="E63" s="116"/>
      <c r="F63" s="100">
        <f>SUM(F59:F62)</f>
        <v>12958172.000000002</v>
      </c>
      <c r="G63" s="114">
        <f>SUM(G59:G62)</f>
        <v>7962</v>
      </c>
      <c r="H63" s="87">
        <f>SUM(H59:H62)</f>
        <v>655</v>
      </c>
      <c r="I63" s="87">
        <f t="shared" ref="I63:AM63" si="10">SUM(I59:I62)</f>
        <v>614</v>
      </c>
      <c r="J63" s="87">
        <f t="shared" si="10"/>
        <v>614</v>
      </c>
      <c r="K63" s="87">
        <f t="shared" si="10"/>
        <v>164</v>
      </c>
      <c r="L63" s="87">
        <f t="shared" si="10"/>
        <v>327</v>
      </c>
      <c r="M63" s="87">
        <f t="shared" si="10"/>
        <v>287</v>
      </c>
      <c r="N63" s="87">
        <f t="shared" si="10"/>
        <v>573</v>
      </c>
      <c r="O63" s="87">
        <f t="shared" si="10"/>
        <v>573</v>
      </c>
      <c r="P63" s="87">
        <f t="shared" si="10"/>
        <v>409</v>
      </c>
      <c r="Q63" s="87">
        <f t="shared" si="10"/>
        <v>327</v>
      </c>
      <c r="R63" s="87">
        <f t="shared" si="10"/>
        <v>163.99999999999997</v>
      </c>
      <c r="S63" s="87">
        <f t="shared" si="10"/>
        <v>491</v>
      </c>
      <c r="T63" s="87">
        <f t="shared" si="10"/>
        <v>246</v>
      </c>
      <c r="U63" s="87">
        <f t="shared" si="10"/>
        <v>326.99999999999994</v>
      </c>
      <c r="V63" s="87">
        <f t="shared" si="10"/>
        <v>246</v>
      </c>
      <c r="W63" s="87">
        <f t="shared" si="10"/>
        <v>246.00000000000003</v>
      </c>
      <c r="X63" s="87">
        <f t="shared" si="10"/>
        <v>327</v>
      </c>
      <c r="Y63" s="87">
        <f t="shared" si="10"/>
        <v>246</v>
      </c>
      <c r="Z63" s="87">
        <f t="shared" si="10"/>
        <v>123</v>
      </c>
      <c r="AA63" s="87">
        <f t="shared" si="10"/>
        <v>10</v>
      </c>
      <c r="AB63" s="87">
        <f t="shared" si="10"/>
        <v>31</v>
      </c>
      <c r="AC63" s="87">
        <f t="shared" si="10"/>
        <v>29</v>
      </c>
      <c r="AD63" s="87">
        <f t="shared" si="10"/>
        <v>123</v>
      </c>
      <c r="AE63" s="87">
        <f t="shared" si="10"/>
        <v>23</v>
      </c>
      <c r="AF63" s="87">
        <f t="shared" si="10"/>
        <v>123</v>
      </c>
      <c r="AG63" s="87">
        <f t="shared" si="10"/>
        <v>57</v>
      </c>
      <c r="AH63" s="87">
        <f t="shared" si="10"/>
        <v>82</v>
      </c>
      <c r="AI63" s="87">
        <f t="shared" si="10"/>
        <v>90</v>
      </c>
      <c r="AJ63" s="87">
        <f t="shared" si="10"/>
        <v>164</v>
      </c>
      <c r="AK63" s="87">
        <f t="shared" si="10"/>
        <v>82.000000000000014</v>
      </c>
      <c r="AL63" s="87">
        <f t="shared" si="10"/>
        <v>115.00000000000001</v>
      </c>
      <c r="AM63" s="87">
        <f t="shared" si="10"/>
        <v>74</v>
      </c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</row>
    <row r="64" spans="1:93">
      <c r="A64" s="109" t="s">
        <v>51</v>
      </c>
      <c r="B64" s="79" t="s">
        <v>40</v>
      </c>
      <c r="C64" s="78" t="s">
        <v>40</v>
      </c>
      <c r="D64" s="110" t="s">
        <v>151</v>
      </c>
      <c r="E64" s="109" t="s">
        <v>152</v>
      </c>
      <c r="F64" s="81">
        <f>SUMPRODUCT(H64:AM64,$H$1:$AM$1)</f>
        <v>7001778.0486352174</v>
      </c>
      <c r="G64" s="111">
        <f>SUM(H64:AM64)</f>
        <v>4003.3249378328833</v>
      </c>
      <c r="H64" s="83">
        <f>'Distributor Secondary'!E15*'DSR con %'!H64</f>
        <v>327.4503311258278</v>
      </c>
      <c r="I64" s="83">
        <f>'Distributor Secondary'!F15*'DSR con %'!I64</f>
        <v>266.71186440677968</v>
      </c>
      <c r="J64" s="83">
        <f>'Distributor Secondary'!G15*'DSR con %'!J64</f>
        <v>380.5542857142857</v>
      </c>
      <c r="K64" s="83">
        <f>'Distributor Secondary'!H15*'DSR con %'!K64</f>
        <v>66.891891891891902</v>
      </c>
      <c r="L64" s="83">
        <f>'Distributor Secondary'!I15*'DSR con %'!L64</f>
        <v>142.86363636363637</v>
      </c>
      <c r="M64" s="83">
        <f>'Distributor Secondary'!J15*'DSR con %'!M64</f>
        <v>125.49579831932772</v>
      </c>
      <c r="N64" s="83">
        <f>'Distributor Secondary'!K15*'DSR con %'!N64</f>
        <v>289.10204081632656</v>
      </c>
      <c r="O64" s="83">
        <f>'Distributor Secondary'!L15*'DSR con %'!O64</f>
        <v>222.31638418079098</v>
      </c>
      <c r="P64" s="83">
        <f>'Distributor Secondary'!M15*'DSR con %'!P64</f>
        <v>189.76623376623377</v>
      </c>
      <c r="Q64" s="83">
        <f>'Distributor Secondary'!N15*'DSR con %'!Q64</f>
        <v>164.31489361702126</v>
      </c>
      <c r="R64" s="83">
        <f>'Distributor Secondary'!O15*'DSR con %'!R64</f>
        <v>72.457627118644055</v>
      </c>
      <c r="S64" s="83">
        <f>'Distributor Secondary'!P15*'DSR con %'!S64</f>
        <v>222.42000000000002</v>
      </c>
      <c r="T64" s="83">
        <f>'Distributor Secondary'!Q15*'DSR con %'!T64</f>
        <v>136.62162162162164</v>
      </c>
      <c r="U64" s="83">
        <f>'Distributor Secondary'!R15*'DSR con %'!U64</f>
        <v>164.8671875</v>
      </c>
      <c r="V64" s="83">
        <f>'Distributor Secondary'!S15*'DSR con %'!V64</f>
        <v>109.12380952380953</v>
      </c>
      <c r="W64" s="83">
        <f>'Distributor Secondary'!T15*'DSR con %'!W64</f>
        <v>143.90810810810811</v>
      </c>
      <c r="X64" s="83">
        <f>'Distributor Secondary'!U15*'DSR con %'!X64</f>
        <v>147.300395256917</v>
      </c>
      <c r="Y64" s="83">
        <f>'Distributor Secondary'!V15*'DSR con %'!Y64</f>
        <v>151.88732394366198</v>
      </c>
      <c r="Z64" s="83">
        <f>'Distributor Secondary'!W15*'DSR con %'!Z64</f>
        <v>91.298850574712645</v>
      </c>
      <c r="AA64" s="83">
        <f>'Distributor Secondary'!X15*'DSR con %'!AA64</f>
        <v>6.9710144927536239</v>
      </c>
      <c r="AB64" s="83">
        <f>'Distributor Secondary'!Y15*'DSR con %'!AB64</f>
        <v>19.050632911392405</v>
      </c>
      <c r="AC64" s="83">
        <f>'Distributor Secondary'!Z15*'DSR con %'!AC64</f>
        <v>19.5</v>
      </c>
      <c r="AD64" s="83">
        <f>'Distributor Secondary'!AA15*'DSR con %'!AD64</f>
        <v>79.643678160919535</v>
      </c>
      <c r="AE64" s="83">
        <f>'Distributor Secondary'!AB15*'DSR con %'!AE64</f>
        <v>11.625</v>
      </c>
      <c r="AF64" s="83">
        <f>'Distributor Secondary'!AC15*'DSR con %'!AF64</f>
        <v>73.339622641509436</v>
      </c>
      <c r="AG64" s="83">
        <f>'Distributor Secondary'!AD15*'DSR con %'!AG64</f>
        <v>26.837320574162678</v>
      </c>
      <c r="AH64" s="83">
        <f>'Distributor Secondary'!AE15*'DSR con %'!AH64</f>
        <v>39.655502392344502</v>
      </c>
      <c r="AI64" s="83">
        <f>'Distributor Secondary'!AF15*'DSR con %'!AI64</f>
        <v>52.64150943396227</v>
      </c>
      <c r="AJ64" s="83">
        <f>'Distributor Secondary'!AG15*'DSR con %'!AJ64</f>
        <v>95.518867924528308</v>
      </c>
      <c r="AK64" s="83">
        <f>'Distributor Secondary'!AH15*'DSR con %'!AK64</f>
        <v>63.466666666666669</v>
      </c>
      <c r="AL64" s="83">
        <f>'Distributor Secondary'!AI15*'DSR con %'!AL64</f>
        <v>58.691588785046726</v>
      </c>
      <c r="AM64" s="83">
        <f>'Distributor Secondary'!AJ15*'DSR con %'!AM64</f>
        <v>41.03125</v>
      </c>
    </row>
    <row r="65" spans="1:93">
      <c r="A65" s="109" t="s">
        <v>51</v>
      </c>
      <c r="B65" s="79" t="s">
        <v>40</v>
      </c>
      <c r="C65" s="78" t="s">
        <v>40</v>
      </c>
      <c r="D65" s="110" t="s">
        <v>153</v>
      </c>
      <c r="E65" s="109" t="s">
        <v>154</v>
      </c>
      <c r="F65" s="81">
        <f>SUMPRODUCT(H65:AM65,$H$1:$AM$1)</f>
        <v>3408364.5001741876</v>
      </c>
      <c r="G65" s="111">
        <f>SUM(H65:AM65)</f>
        <v>2043.7165589381243</v>
      </c>
      <c r="H65" s="83">
        <f>'Distributor Secondary'!E15*'DSR con %'!H65</f>
        <v>166.7019867549669</v>
      </c>
      <c r="I65" s="83">
        <f>'Distributor Secondary'!F15*'DSR con %'!I65</f>
        <v>119.06779661016949</v>
      </c>
      <c r="J65" s="83">
        <f>'Distributor Secondary'!G15*'DSR con %'!J65</f>
        <v>101.16</v>
      </c>
      <c r="K65" s="83">
        <f>'Distributor Secondary'!H15*'DSR con %'!K65</f>
        <v>48.648648648648653</v>
      </c>
      <c r="L65" s="83">
        <f>'Distributor Secondary'!I15*'DSR con %'!L65</f>
        <v>122.45454545454544</v>
      </c>
      <c r="M65" s="83">
        <f>'Distributor Secondary'!J15*'DSR con %'!M65</f>
        <v>105.68067226890756</v>
      </c>
      <c r="N65" s="83">
        <f>'Distributor Secondary'!K15*'DSR con %'!N65</f>
        <v>112.42857142857142</v>
      </c>
      <c r="O65" s="83">
        <f>'Distributor Secondary'!L15*'DSR con %'!O65</f>
        <v>195.63841807909606</v>
      </c>
      <c r="P65" s="83">
        <f>'Distributor Secondary'!M15*'DSR con %'!P65</f>
        <v>109.48051948051949</v>
      </c>
      <c r="Q65" s="83">
        <f>'Distributor Secondary'!N15*'DSR con %'!Q65</f>
        <v>63.051063829787239</v>
      </c>
      <c r="R65" s="83">
        <f>'Distributor Secondary'!O15*'DSR con %'!R65</f>
        <v>41.949152542372879</v>
      </c>
      <c r="S65" s="83">
        <f>'Distributor Secondary'!P15*'DSR con %'!S65</f>
        <v>148.28</v>
      </c>
      <c r="T65" s="83">
        <f>'Distributor Secondary'!Q15*'DSR con %'!T65</f>
        <v>54.648648648648653</v>
      </c>
      <c r="U65" s="83">
        <f>'Distributor Secondary'!R15*'DSR con %'!U65</f>
        <v>108.7421875</v>
      </c>
      <c r="V65" s="83">
        <f>'Distributor Secondary'!S15*'DSR con %'!V65</f>
        <v>57.771428571428572</v>
      </c>
      <c r="W65" s="83">
        <f>'Distributor Secondary'!T15*'DSR con %'!W65</f>
        <v>56.470270270270277</v>
      </c>
      <c r="X65" s="83">
        <f>'Distributor Secondary'!U15*'DSR con %'!X65</f>
        <v>99.383399209486171</v>
      </c>
      <c r="Y65" s="83">
        <f>'Distributor Secondary'!V15*'DSR con %'!Y65</f>
        <v>37.971830985915496</v>
      </c>
      <c r="Z65" s="83">
        <f>'Distributor Secondary'!W15*'DSR con %'!Z65</f>
        <v>25.252873563218394</v>
      </c>
      <c r="AA65" s="83">
        <f>'Distributor Secondary'!X15*'DSR con %'!AA65</f>
        <v>2.0724637681159419</v>
      </c>
      <c r="AB65" s="83">
        <f>'Distributor Secondary'!Y15*'DSR con %'!AB65</f>
        <v>7.6202531645569618</v>
      </c>
      <c r="AC65" s="83">
        <f>'Distributor Secondary'!Z15*'DSR con %'!AC65</f>
        <v>5.441860465116279</v>
      </c>
      <c r="AD65" s="83">
        <f>'Distributor Secondary'!AA15*'DSR con %'!AD65</f>
        <v>17.482758620689655</v>
      </c>
      <c r="AE65" s="83">
        <f>'Distributor Secondary'!AB15*'DSR con %'!AE65</f>
        <v>5.4249999999999998</v>
      </c>
      <c r="AF65" s="83">
        <f>'Distributor Secondary'!AC15*'DSR con %'!AF65</f>
        <v>38.264150943396224</v>
      </c>
      <c r="AG65" s="83">
        <f>'Distributor Secondary'!AD15*'DSR con %'!AG65</f>
        <v>16.631578947368421</v>
      </c>
      <c r="AH65" s="83">
        <f>'Distributor Secondary'!AE15*'DSR con %'!AH65</f>
        <v>23.578947368421051</v>
      </c>
      <c r="AI65" s="83">
        <f>'Distributor Secondary'!AF15*'DSR con %'!AI65</f>
        <v>29.245283018867926</v>
      </c>
      <c r="AJ65" s="83">
        <f>'Distributor Secondary'!AG15*'DSR con %'!AJ65</f>
        <v>53.066037735849058</v>
      </c>
      <c r="AK65" s="83">
        <f>'Distributor Secondary'!AH15*'DSR con %'!AK65</f>
        <v>18.666666666666664</v>
      </c>
      <c r="AL65" s="83">
        <f>'Distributor Secondary'!AI15*'DSR con %'!AL65</f>
        <v>29.345794392523363</v>
      </c>
      <c r="AM65" s="83">
        <f>'Distributor Secondary'!AJ15*'DSR con %'!AM65</f>
        <v>22.09375</v>
      </c>
    </row>
    <row r="66" spans="1:93">
      <c r="A66" s="109" t="s">
        <v>51</v>
      </c>
      <c r="B66" s="79" t="s">
        <v>40</v>
      </c>
      <c r="C66" s="78" t="s">
        <v>40</v>
      </c>
      <c r="D66" s="110" t="s">
        <v>155</v>
      </c>
      <c r="E66" s="109" t="s">
        <v>156</v>
      </c>
      <c r="F66" s="81">
        <f>SUMPRODUCT(H66:AM66,$H$1:$AM$1)</f>
        <v>4054301.4772828878</v>
      </c>
      <c r="G66" s="111">
        <f>SUM(H66:AM66)</f>
        <v>2611.7285219577489</v>
      </c>
      <c r="H66" s="83">
        <f>'Distributor Secondary'!E15*'DSR con %'!H66</f>
        <v>214.33112582781456</v>
      </c>
      <c r="I66" s="83">
        <f>'Distributor Secondary'!F15*'DSR con %'!I66</f>
        <v>257.18644067796612</v>
      </c>
      <c r="J66" s="83">
        <f>'Distributor Secondary'!G15*'DSR con %'!J66</f>
        <v>192.68571428571428</v>
      </c>
      <c r="K66" s="83">
        <f>'Distributor Secondary'!H15*'DSR con %'!K66</f>
        <v>60.810810810810814</v>
      </c>
      <c r="L66" s="83">
        <f>'Distributor Secondary'!I15*'DSR con %'!L66</f>
        <v>102.04545454545455</v>
      </c>
      <c r="M66" s="83">
        <f>'Distributor Secondary'!J15*'DSR con %'!M66</f>
        <v>89.168067226890756</v>
      </c>
      <c r="N66" s="83">
        <f>'Distributor Secondary'!K15*'DSR con %'!N66</f>
        <v>208.79591836734696</v>
      </c>
      <c r="O66" s="83">
        <f>'Distributor Secondary'!L15*'DSR con %'!O66</f>
        <v>208.9774011299435</v>
      </c>
      <c r="P66" s="83">
        <f>'Distributor Secondary'!M15*'DSR con %'!P66</f>
        <v>167.87012987012986</v>
      </c>
      <c r="Q66" s="83">
        <f>'Distributor Secondary'!N15*'DSR con %'!Q66</f>
        <v>120.37021276595745</v>
      </c>
      <c r="R66" s="83">
        <f>'Distributor Secondary'!O15*'DSR con %'!R66</f>
        <v>49.576271186440678</v>
      </c>
      <c r="S66" s="83">
        <f>'Distributor Secondary'!P15*'DSR con %'!S66</f>
        <v>151.65</v>
      </c>
      <c r="T66" s="83">
        <f>'Distributor Secondary'!Q15*'DSR con %'!T66</f>
        <v>72.86486486486487</v>
      </c>
      <c r="U66" s="83">
        <f>'Distributor Secondary'!R15*'DSR con %'!U66</f>
        <v>52.6171875</v>
      </c>
      <c r="V66" s="83">
        <f>'Distributor Secondary'!S15*'DSR con %'!V66</f>
        <v>64.19047619047619</v>
      </c>
      <c r="W66" s="83">
        <f>'Distributor Secondary'!T15*'DSR con %'!W66</f>
        <v>69.221621621621622</v>
      </c>
      <c r="X66" s="83">
        <f>'Distributor Secondary'!U15*'DSR con %'!X66</f>
        <v>101.15810276679842</v>
      </c>
      <c r="Y66" s="83">
        <f>'Distributor Secondary'!V15*'DSR con %'!Y66</f>
        <v>99.676056338028161</v>
      </c>
      <c r="Z66" s="83">
        <f>'Distributor Secondary'!W15*'DSR con %'!Z66</f>
        <v>34.96551724137931</v>
      </c>
      <c r="AA66" s="83">
        <f>'Distributor Secondary'!X15*'DSR con %'!AA66</f>
        <v>2.63768115942029</v>
      </c>
      <c r="AB66" s="83">
        <f>'Distributor Secondary'!Y15*'DSR con %'!AB66</f>
        <v>8.7088607594936711</v>
      </c>
      <c r="AC66" s="83">
        <f>'Distributor Secondary'!Z15*'DSR con %'!AC66</f>
        <v>6.3488372093023262</v>
      </c>
      <c r="AD66" s="83">
        <f>'Distributor Secondary'!AA15*'DSR con %'!AD66</f>
        <v>44.678160919540232</v>
      </c>
      <c r="AE66" s="83">
        <f>'Distributor Secondary'!AB15*'DSR con %'!AE66</f>
        <v>8.9124999999999996</v>
      </c>
      <c r="AF66" s="83">
        <f>'Distributor Secondary'!AC15*'DSR con %'!AF66</f>
        <v>25.509433962264151</v>
      </c>
      <c r="AG66" s="83">
        <f>'Distributor Secondary'!AD15*'DSR con %'!AG66</f>
        <v>24.569377990430624</v>
      </c>
      <c r="AH66" s="83">
        <f>'Distributor Secondary'!AE15*'DSR con %'!AH66</f>
        <v>30.545454545454543</v>
      </c>
      <c r="AI66" s="83">
        <f>'Distributor Secondary'!AF15*'DSR con %'!AI66</f>
        <v>19.886792452830189</v>
      </c>
      <c r="AJ66" s="83">
        <f>'Distributor Secondary'!AG15*'DSR con %'!AJ66</f>
        <v>36.084905660377359</v>
      </c>
      <c r="AK66" s="83">
        <f>'Distributor Secondary'!AH15*'DSR con %'!AK66</f>
        <v>13.066666666666666</v>
      </c>
      <c r="AL66" s="83">
        <f>'Distributor Secondary'!AI15*'DSR con %'!AL66</f>
        <v>48.420560747663551</v>
      </c>
      <c r="AM66" s="83">
        <f>'Distributor Secondary'!AJ15*'DSR con %'!AM66</f>
        <v>24.197916666666668</v>
      </c>
    </row>
    <row r="67" spans="1:93">
      <c r="A67" s="109" t="s">
        <v>51</v>
      </c>
      <c r="B67" s="79" t="s">
        <v>40</v>
      </c>
      <c r="C67" s="78" t="s">
        <v>40</v>
      </c>
      <c r="D67" s="110" t="s">
        <v>157</v>
      </c>
      <c r="E67" s="109" t="s">
        <v>158</v>
      </c>
      <c r="F67" s="81">
        <f>SUMPRODUCT(H67:AM67,$H$1:$AM$1)</f>
        <v>3302630.9739077082</v>
      </c>
      <c r="G67" s="111">
        <f>SUM(H67:AM67)</f>
        <v>2266.2299812712458</v>
      </c>
      <c r="H67" s="83">
        <f>'Distributor Secondary'!E15*'DSR con %'!H67</f>
        <v>190.51655629139074</v>
      </c>
      <c r="I67" s="83">
        <f>'Distributor Secondary'!F15*'DSR con %'!I67</f>
        <v>200.03389830508476</v>
      </c>
      <c r="J67" s="83">
        <f>'Distributor Secondary'!G15*'DSR con %'!J67</f>
        <v>168.60000000000002</v>
      </c>
      <c r="K67" s="83">
        <f>'Distributor Secondary'!H15*'DSR con %'!K67</f>
        <v>48.648648648648653</v>
      </c>
      <c r="L67" s="83">
        <f>'Distributor Secondary'!I15*'DSR con %'!L67</f>
        <v>81.63636363636364</v>
      </c>
      <c r="M67" s="83">
        <f>'Distributor Secondary'!J15*'DSR con %'!M67</f>
        <v>72.655462184873954</v>
      </c>
      <c r="N67" s="83">
        <f>'Distributor Secondary'!K15*'DSR con %'!N67</f>
        <v>176.67346938775509</v>
      </c>
      <c r="O67" s="83">
        <f>'Distributor Secondary'!L15*'DSR con %'!O67</f>
        <v>160.06779661016949</v>
      </c>
      <c r="P67" s="83">
        <f>'Distributor Secondary'!M15*'DSR con %'!P67</f>
        <v>94.883116883116884</v>
      </c>
      <c r="Q67" s="83">
        <f>'Distributor Secondary'!N15*'DSR con %'!Q67</f>
        <v>101.26382978723404</v>
      </c>
      <c r="R67" s="83">
        <f>'Distributor Secondary'!O15*'DSR con %'!R67</f>
        <v>61.016949152542374</v>
      </c>
      <c r="S67" s="83">
        <f>'Distributor Secondary'!P15*'DSR con %'!S67</f>
        <v>151.65</v>
      </c>
      <c r="T67" s="83">
        <f>'Distributor Secondary'!Q15*'DSR con %'!T67</f>
        <v>72.86486486486487</v>
      </c>
      <c r="U67" s="83">
        <f>'Distributor Secondary'!R15*'DSR con %'!U67</f>
        <v>122.7734375</v>
      </c>
      <c r="V67" s="83">
        <f>'Distributor Secondary'!S15*'DSR con %'!V67</f>
        <v>105.91428571428571</v>
      </c>
      <c r="W67" s="83">
        <f>'Distributor Secondary'!T15*'DSR con %'!W67</f>
        <v>67.400000000000006</v>
      </c>
      <c r="X67" s="83">
        <f>'Distributor Secondary'!U15*'DSR con %'!X67</f>
        <v>101.15810276679842</v>
      </c>
      <c r="Y67" s="83">
        <f>'Distributor Secondary'!V15*'DSR con %'!Y67</f>
        <v>47.464788732394368</v>
      </c>
      <c r="Z67" s="83">
        <f>'Distributor Secondary'!W15*'DSR con %'!Z67</f>
        <v>17.482758620689655</v>
      </c>
      <c r="AA67" s="83">
        <f>'Distributor Secondary'!X15*'DSR con %'!AA67</f>
        <v>1.318840579710145</v>
      </c>
      <c r="AB67" s="83">
        <f>'Distributor Secondary'!Y15*'DSR con %'!AB67</f>
        <v>7.6202531645569618</v>
      </c>
      <c r="AC67" s="83">
        <f>'Distributor Secondary'!Z15*'DSR con %'!AC67</f>
        <v>7.7093023255813948</v>
      </c>
      <c r="AD67" s="83">
        <f>'Distributor Secondary'!AA15*'DSR con %'!AD67</f>
        <v>27.195402298850574</v>
      </c>
      <c r="AE67" s="83">
        <f>'Distributor Secondary'!AB15*'DSR con %'!AE67</f>
        <v>5.0375000000000005</v>
      </c>
      <c r="AF67" s="83">
        <f>'Distributor Secondary'!AC15*'DSR con %'!AF67</f>
        <v>31.886792452830193</v>
      </c>
      <c r="AG67" s="83">
        <f>'Distributor Secondary'!AD15*'DSR con %'!AG67</f>
        <v>10.961722488038278</v>
      </c>
      <c r="AH67" s="83">
        <f>'Distributor Secondary'!AE15*'DSR con %'!AH67</f>
        <v>18.220095693779903</v>
      </c>
      <c r="AI67" s="83">
        <f>'Distributor Secondary'!AF15*'DSR con %'!AI67</f>
        <v>22.226415094339622</v>
      </c>
      <c r="AJ67" s="83">
        <f>'Distributor Secondary'!AG15*'DSR con %'!AJ67</f>
        <v>40.330188679245282</v>
      </c>
      <c r="AK67" s="83">
        <f>'Distributor Secondary'!AH15*'DSR con %'!AK67</f>
        <v>16.8</v>
      </c>
      <c r="AL67" s="83">
        <f>'Distributor Secondary'!AI15*'DSR con %'!AL67</f>
        <v>20.542056074766354</v>
      </c>
      <c r="AM67" s="83">
        <f>'Distributor Secondary'!AJ15*'DSR con %'!AM67</f>
        <v>13.677083333333332</v>
      </c>
    </row>
    <row r="68" spans="1:93" s="89" customFormat="1">
      <c r="A68" s="112"/>
      <c r="B68" s="85"/>
      <c r="C68" s="84"/>
      <c r="D68" s="113"/>
      <c r="E68" s="112"/>
      <c r="F68" s="100">
        <f>SUM(F64:F67)</f>
        <v>17767075</v>
      </c>
      <c r="G68" s="114">
        <f>SUM(G64:G67)</f>
        <v>10925.000000000002</v>
      </c>
      <c r="H68" s="87">
        <f>SUM(H64:H67)</f>
        <v>899</v>
      </c>
      <c r="I68" s="87">
        <f t="shared" ref="I68:AM68" si="11">SUM(I64:I67)</f>
        <v>843.00000000000011</v>
      </c>
      <c r="J68" s="87">
        <f t="shared" si="11"/>
        <v>843</v>
      </c>
      <c r="K68" s="87">
        <f t="shared" si="11"/>
        <v>225</v>
      </c>
      <c r="L68" s="87">
        <f t="shared" si="11"/>
        <v>449</v>
      </c>
      <c r="M68" s="87">
        <f t="shared" si="11"/>
        <v>393</v>
      </c>
      <c r="N68" s="87">
        <f t="shared" si="11"/>
        <v>787</v>
      </c>
      <c r="O68" s="87">
        <f t="shared" si="11"/>
        <v>787</v>
      </c>
      <c r="P68" s="87">
        <f t="shared" si="11"/>
        <v>562</v>
      </c>
      <c r="Q68" s="87">
        <f t="shared" si="11"/>
        <v>449</v>
      </c>
      <c r="R68" s="87">
        <f t="shared" si="11"/>
        <v>224.99999999999997</v>
      </c>
      <c r="S68" s="87">
        <f t="shared" si="11"/>
        <v>674</v>
      </c>
      <c r="T68" s="87">
        <f t="shared" si="11"/>
        <v>337</v>
      </c>
      <c r="U68" s="87">
        <f t="shared" si="11"/>
        <v>449</v>
      </c>
      <c r="V68" s="87">
        <f t="shared" si="11"/>
        <v>337</v>
      </c>
      <c r="W68" s="87">
        <f t="shared" si="11"/>
        <v>337</v>
      </c>
      <c r="X68" s="87">
        <f t="shared" si="11"/>
        <v>449.00000000000006</v>
      </c>
      <c r="Y68" s="87">
        <f t="shared" si="11"/>
        <v>337</v>
      </c>
      <c r="Z68" s="87">
        <f t="shared" si="11"/>
        <v>169</v>
      </c>
      <c r="AA68" s="87">
        <f t="shared" si="11"/>
        <v>13</v>
      </c>
      <c r="AB68" s="87">
        <f t="shared" si="11"/>
        <v>43.000000000000007</v>
      </c>
      <c r="AC68" s="87">
        <f t="shared" si="11"/>
        <v>39</v>
      </c>
      <c r="AD68" s="87">
        <f t="shared" si="11"/>
        <v>169</v>
      </c>
      <c r="AE68" s="87">
        <f t="shared" si="11"/>
        <v>31</v>
      </c>
      <c r="AF68" s="87">
        <f t="shared" si="11"/>
        <v>169</v>
      </c>
      <c r="AG68" s="87">
        <f t="shared" si="11"/>
        <v>79</v>
      </c>
      <c r="AH68" s="87">
        <f t="shared" si="11"/>
        <v>112</v>
      </c>
      <c r="AI68" s="87">
        <f t="shared" si="11"/>
        <v>124</v>
      </c>
      <c r="AJ68" s="87">
        <f t="shared" si="11"/>
        <v>225</v>
      </c>
      <c r="AK68" s="87">
        <f t="shared" si="11"/>
        <v>111.99999999999999</v>
      </c>
      <c r="AL68" s="87">
        <f t="shared" si="11"/>
        <v>157</v>
      </c>
      <c r="AM68" s="87">
        <f t="shared" si="11"/>
        <v>101</v>
      </c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</row>
    <row r="69" spans="1:93">
      <c r="A69" s="115" t="s">
        <v>52</v>
      </c>
      <c r="B69" s="79" t="s">
        <v>40</v>
      </c>
      <c r="C69" s="78" t="s">
        <v>98</v>
      </c>
      <c r="D69" s="115" t="s">
        <v>123</v>
      </c>
      <c r="E69" s="115" t="s">
        <v>124</v>
      </c>
      <c r="F69" s="81">
        <f>SUMPRODUCT(H69:AM69,$H$1:$AM$1)</f>
        <v>2729356.3458341518</v>
      </c>
      <c r="G69" s="111">
        <f>SUM(H69:AM69)</f>
        <v>1603.9639147990263</v>
      </c>
      <c r="H69" s="83">
        <f>'Distributor Secondary'!E16*'DSR con %'!H69</f>
        <v>122.41666666666667</v>
      </c>
      <c r="I69" s="83">
        <f>'Distributor Secondary'!F16*'DSR con %'!I69</f>
        <v>113.57142857142857</v>
      </c>
      <c r="J69" s="83">
        <f>'Distributor Secondary'!G16*'DSR con %'!J69</f>
        <v>113.57142857142857</v>
      </c>
      <c r="K69" s="83">
        <f>'Distributor Secondary'!H16*'DSR con %'!K69</f>
        <v>29.142857142857142</v>
      </c>
      <c r="L69" s="83">
        <f>'Distributor Secondary'!I16*'DSR con %'!L69</f>
        <v>60.535714285714285</v>
      </c>
      <c r="M69" s="83">
        <f>'Distributor Secondary'!J16*'DSR con %'!M69</f>
        <v>52.56637168141593</v>
      </c>
      <c r="N69" s="83">
        <f>'Distributor Secondary'!K16*'DSR con %'!N69</f>
        <v>105.1418439716312</v>
      </c>
      <c r="O69" s="83">
        <f>'Distributor Secondary'!L16*'DSR con %'!O69</f>
        <v>105.89285714285714</v>
      </c>
      <c r="P69" s="83">
        <f>'Distributor Secondary'!M16*'DSR con %'!P69</f>
        <v>76.555555555555557</v>
      </c>
      <c r="Q69" s="83">
        <f>'Distributor Secondary'!N16*'DSR con %'!Q69</f>
        <v>60.807174887892373</v>
      </c>
      <c r="R69" s="83">
        <f>'Distributor Secondary'!O16*'DSR con %'!R69</f>
        <v>38.309859154929576</v>
      </c>
      <c r="S69" s="83">
        <f>'Distributor Secondary'!P16*'DSR con %'!S69</f>
        <v>111.73170731707317</v>
      </c>
      <c r="T69" s="83">
        <f>'Distributor Secondary'!Q16*'DSR con %'!T69</f>
        <v>56.444444444444443</v>
      </c>
      <c r="U69" s="83">
        <f>'Distributor Secondary'!R16*'DSR con %'!U69</f>
        <v>73.884615384615387</v>
      </c>
      <c r="V69" s="83">
        <f>'Distributor Secondary'!S16*'DSR con %'!V69</f>
        <v>55.131782945736433</v>
      </c>
      <c r="W69" s="83">
        <f>'Distributor Secondary'!T16*'DSR con %'!W69</f>
        <v>56.194690265486727</v>
      </c>
      <c r="X69" s="83">
        <f>'Distributor Secondary'!U16*'DSR con %'!X69</f>
        <v>74.601941747572809</v>
      </c>
      <c r="Y69" s="83">
        <f>'Distributor Secondary'!V16*'DSR con %'!Y69</f>
        <v>49.803921568627452</v>
      </c>
      <c r="Z69" s="83">
        <f>'Distributor Secondary'!W16*'DSR con %'!Z69</f>
        <v>25.796875</v>
      </c>
      <c r="AA69" s="83">
        <f>'Distributor Secondary'!X16*'DSR con %'!AA69</f>
        <v>2</v>
      </c>
      <c r="AB69" s="83">
        <f>'Distributor Secondary'!Y16*'DSR con %'!AB69</f>
        <v>6.6206896551724137</v>
      </c>
      <c r="AC69" s="83">
        <f>'Distributor Secondary'!Z16*'DSR con %'!AC69</f>
        <v>5.806451612903226</v>
      </c>
      <c r="AD69" s="83">
        <f>'Distributor Secondary'!AA16*'DSR con %'!AD69</f>
        <v>25.796875</v>
      </c>
      <c r="AE69" s="83">
        <f>'Distributor Secondary'!AB16*'DSR con %'!AE69</f>
        <v>5.3052631578947365</v>
      </c>
      <c r="AF69" s="83">
        <f>'Distributor Secondary'!AC16*'DSR con %'!AF69</f>
        <v>27.78125</v>
      </c>
      <c r="AG69" s="83">
        <f>'Distributor Secondary'!AD16*'DSR con %'!AG69</f>
        <v>13.007874015748031</v>
      </c>
      <c r="AH69" s="83">
        <f>'Distributor Secondary'!AE16*'DSR con %'!AH69</f>
        <v>18.740157480314959</v>
      </c>
      <c r="AI69" s="83">
        <f>'Distributor Secondary'!AF16*'DSR con %'!AI69</f>
        <v>20.186046511627907</v>
      </c>
      <c r="AJ69" s="83">
        <f>'Distributor Secondary'!AG16*'DSR con %'!AJ69</f>
        <v>36.899224806201552</v>
      </c>
      <c r="AK69" s="83">
        <f>'Distributor Secondary'!AH16*'DSR con %'!AK69</f>
        <v>17</v>
      </c>
      <c r="AL69" s="83">
        <f>'Distributor Secondary'!AI16*'DSR con %'!AL69</f>
        <v>25.829457364341085</v>
      </c>
      <c r="AM69" s="83">
        <f>'Distributor Secondary'!AJ16*'DSR con %'!AM69</f>
        <v>16.888888888888889</v>
      </c>
    </row>
    <row r="70" spans="1:93">
      <c r="A70" s="115" t="s">
        <v>52</v>
      </c>
      <c r="B70" s="79" t="s">
        <v>40</v>
      </c>
      <c r="C70" s="78" t="s">
        <v>98</v>
      </c>
      <c r="D70" s="115" t="s">
        <v>125</v>
      </c>
      <c r="E70" s="115" t="s">
        <v>126</v>
      </c>
      <c r="F70" s="81">
        <f>SUMPRODUCT(H70:AM70,$H$1:$AM$1)</f>
        <v>2005034.8059760695</v>
      </c>
      <c r="G70" s="111">
        <f>SUM(H70:AM70)</f>
        <v>1311.1556301260227</v>
      </c>
      <c r="H70" s="83">
        <f>'Distributor Secondary'!E16*'DSR con %'!H70</f>
        <v>113</v>
      </c>
      <c r="I70" s="83">
        <f>'Distributor Secondary'!F16*'DSR con %'!I70</f>
        <v>109.78571428571428</v>
      </c>
      <c r="J70" s="83">
        <f>'Distributor Secondary'!G16*'DSR con %'!J70</f>
        <v>109.78571428571428</v>
      </c>
      <c r="K70" s="83">
        <f>'Distributor Secondary'!H16*'DSR con %'!K70</f>
        <v>29.142857142857142</v>
      </c>
      <c r="L70" s="83">
        <f>'Distributor Secondary'!I16*'DSR con %'!L70</f>
        <v>58.517857142857139</v>
      </c>
      <c r="M70" s="83">
        <f>'Distributor Secondary'!J16*'DSR con %'!M70</f>
        <v>49.938053097345133</v>
      </c>
      <c r="N70" s="83">
        <f>'Distributor Secondary'!K16*'DSR con %'!N70</f>
        <v>100.93617021276596</v>
      </c>
      <c r="O70" s="83">
        <f>'Distributor Secondary'!L16*'DSR con %'!O70</f>
        <v>102.36309523809524</v>
      </c>
      <c r="P70" s="83">
        <f>'Distributor Secondary'!M16*'DSR con %'!P70</f>
        <v>70.666666666666657</v>
      </c>
      <c r="Q70" s="83">
        <f>'Distributor Secondary'!N16*'DSR con %'!Q70</f>
        <v>57.766816143497756</v>
      </c>
      <c r="R70" s="83">
        <f>'Distributor Secondary'!O16*'DSR con %'!R70</f>
        <v>26.338028169014084</v>
      </c>
      <c r="S70" s="83">
        <f>'Distributor Secondary'!P16*'DSR con %'!S70</f>
        <v>80.695121951219519</v>
      </c>
      <c r="T70" s="83">
        <f>'Distributor Secondary'!Q16*'DSR con %'!T70</f>
        <v>39.511111111111113</v>
      </c>
      <c r="U70" s="83">
        <f>'Distributor Secondary'!R16*'DSR con %'!U70</f>
        <v>54.32692307692308</v>
      </c>
      <c r="V70" s="83">
        <f>'Distributor Secondary'!S16*'DSR con %'!V70</f>
        <v>41.348837209302332</v>
      </c>
      <c r="W70" s="83">
        <f>'Distributor Secondary'!T16*'DSR con %'!W70</f>
        <v>40.460176991150441</v>
      </c>
      <c r="X70" s="83">
        <f>'Distributor Secondary'!U16*'DSR con %'!X70</f>
        <v>53.757281553398059</v>
      </c>
      <c r="Y70" s="83">
        <f>'Distributor Secondary'!V16*'DSR con %'!Y70</f>
        <v>19.921568627450981</v>
      </c>
      <c r="Z70" s="83">
        <f>'Distributor Secondary'!W16*'DSR con %'!Z70</f>
        <v>9.921875</v>
      </c>
      <c r="AA70" s="83">
        <f>'Distributor Secondary'!X16*'DSR con %'!AA70</f>
        <v>0.8</v>
      </c>
      <c r="AB70" s="83">
        <f>'Distributor Secondary'!Y16*'DSR con %'!AB70</f>
        <v>2.7586206896551726</v>
      </c>
      <c r="AC70" s="83">
        <f>'Distributor Secondary'!Z16*'DSR con %'!AC70</f>
        <v>2.4193548387096775</v>
      </c>
      <c r="AD70" s="83">
        <f>'Distributor Secondary'!AA16*'DSR con %'!AD70</f>
        <v>9.921875</v>
      </c>
      <c r="AE70" s="83">
        <f>'Distributor Secondary'!AB16*'DSR con %'!AE70</f>
        <v>3.7894736842105261</v>
      </c>
      <c r="AF70" s="83">
        <f>'Distributor Secondary'!AC16*'DSR con %'!AF70</f>
        <v>19.84375</v>
      </c>
      <c r="AG70" s="83">
        <f>'Distributor Secondary'!AD16*'DSR con %'!AG70</f>
        <v>9.5236220472440944</v>
      </c>
      <c r="AH70" s="83">
        <f>'Distributor Secondary'!AE16*'DSR con %'!AH70</f>
        <v>13.720472440944881</v>
      </c>
      <c r="AI70" s="83">
        <f>'Distributor Secondary'!AF16*'DSR con %'!AI70</f>
        <v>15.13953488372093</v>
      </c>
      <c r="AJ70" s="83">
        <f>'Distributor Secondary'!AG16*'DSR con %'!AJ70</f>
        <v>27.674418604651166</v>
      </c>
      <c r="AK70" s="83">
        <f>'Distributor Secondary'!AH16*'DSR con %'!AK70</f>
        <v>5.666666666666667</v>
      </c>
      <c r="AL70" s="83">
        <f>'Distributor Secondary'!AI16*'DSR con %'!AL70</f>
        <v>19.372093023255815</v>
      </c>
      <c r="AM70" s="83">
        <f>'Distributor Secondary'!AJ16*'DSR con %'!AM70</f>
        <v>12.341880341880342</v>
      </c>
    </row>
    <row r="71" spans="1:93">
      <c r="A71" s="115" t="s">
        <v>52</v>
      </c>
      <c r="B71" s="79" t="s">
        <v>40</v>
      </c>
      <c r="C71" s="78" t="s">
        <v>98</v>
      </c>
      <c r="D71" s="115" t="s">
        <v>127</v>
      </c>
      <c r="E71" s="115" t="s">
        <v>128</v>
      </c>
      <c r="F71" s="81">
        <f>SUMPRODUCT(H71:AM71,$H$1:$AM$1)</f>
        <v>2521099.2637347868</v>
      </c>
      <c r="G71" s="111">
        <f>SUM(H71:AM71)</f>
        <v>1626.0732533152516</v>
      </c>
      <c r="H71" s="83">
        <f>'Distributor Secondary'!E16*'DSR con %'!H71</f>
        <v>141.25</v>
      </c>
      <c r="I71" s="83">
        <f>'Distributor Secondary'!F16*'DSR con %'!I71</f>
        <v>132.5</v>
      </c>
      <c r="J71" s="83">
        <f>'Distributor Secondary'!G16*'DSR con %'!J71</f>
        <v>132.5</v>
      </c>
      <c r="K71" s="83">
        <f>'Distributor Secondary'!H16*'DSR con %'!K71</f>
        <v>34</v>
      </c>
      <c r="L71" s="83">
        <f>'Distributor Secondary'!I16*'DSR con %'!L71</f>
        <v>70.625</v>
      </c>
      <c r="M71" s="83">
        <f>'Distributor Secondary'!J16*'DSR con %'!M71</f>
        <v>63.079646017699112</v>
      </c>
      <c r="N71" s="83">
        <f>'Distributor Secondary'!K16*'DSR con %'!N71</f>
        <v>126.17021276595744</v>
      </c>
      <c r="O71" s="83">
        <f>'Distributor Secondary'!L16*'DSR con %'!O71</f>
        <v>123.54166666666667</v>
      </c>
      <c r="P71" s="83">
        <f>'Distributor Secondary'!M16*'DSR con %'!P71</f>
        <v>88.333333333333343</v>
      </c>
      <c r="Q71" s="83">
        <f>'Distributor Secondary'!N16*'DSR con %'!Q71</f>
        <v>71.448430493273548</v>
      </c>
      <c r="R71" s="83">
        <f>'Distributor Secondary'!O16*'DSR con %'!R71</f>
        <v>31.126760563380284</v>
      </c>
      <c r="S71" s="83">
        <f>'Distributor Secondary'!P16*'DSR con %'!S71</f>
        <v>97.247967479674799</v>
      </c>
      <c r="T71" s="83">
        <f>'Distributor Secondary'!Q16*'DSR con %'!T71</f>
        <v>50.800000000000004</v>
      </c>
      <c r="U71" s="83">
        <f>'Distributor Secondary'!R16*'DSR con %'!U71</f>
        <v>65.192307692307693</v>
      </c>
      <c r="V71" s="83">
        <f>'Distributor Secondary'!S16*'DSR con %'!V71</f>
        <v>49.224806201550393</v>
      </c>
      <c r="W71" s="83">
        <f>'Distributor Secondary'!T16*'DSR con %'!W71</f>
        <v>48.32743362831858</v>
      </c>
      <c r="X71" s="83">
        <f>'Distributor Secondary'!U16*'DSR con %'!X71</f>
        <v>64.728155339805824</v>
      </c>
      <c r="Y71" s="83">
        <f>'Distributor Secondary'!V16*'DSR con %'!Y71</f>
        <v>34.86274509803922</v>
      </c>
      <c r="Z71" s="83">
        <f>'Distributor Secondary'!W16*'DSR con %'!Z71</f>
        <v>17.859375</v>
      </c>
      <c r="AA71" s="83">
        <f>'Distributor Secondary'!X16*'DSR con %'!AA71</f>
        <v>1.4000000000000001</v>
      </c>
      <c r="AB71" s="83">
        <f>'Distributor Secondary'!Y16*'DSR con %'!AB71</f>
        <v>4.4137931034482758</v>
      </c>
      <c r="AC71" s="83">
        <f>'Distributor Secondary'!Z16*'DSR con %'!AC71</f>
        <v>4.3548387096774199</v>
      </c>
      <c r="AD71" s="83">
        <f>'Distributor Secondary'!AA16*'DSR con %'!AD71</f>
        <v>17.859375</v>
      </c>
      <c r="AE71" s="83">
        <f>'Distributor Secondary'!AB16*'DSR con %'!AE71</f>
        <v>4.5473684210526315</v>
      </c>
      <c r="AF71" s="83">
        <f>'Distributor Secondary'!AC16*'DSR con %'!AF71</f>
        <v>23.8125</v>
      </c>
      <c r="AG71" s="83">
        <f>'Distributor Secondary'!AD16*'DSR con %'!AG71</f>
        <v>11.149606299212598</v>
      </c>
      <c r="AH71" s="83">
        <f>'Distributor Secondary'!AE16*'DSR con %'!AH71</f>
        <v>16.062992125984252</v>
      </c>
      <c r="AI71" s="83">
        <f>'Distributor Secondary'!AF16*'DSR con %'!AI71</f>
        <v>18.02325581395349</v>
      </c>
      <c r="AJ71" s="83">
        <f>'Distributor Secondary'!AG16*'DSR con %'!AJ71</f>
        <v>32.945736434108532</v>
      </c>
      <c r="AK71" s="83">
        <f>'Distributor Secondary'!AH16*'DSR con %'!AK71</f>
        <v>11.333333333333334</v>
      </c>
      <c r="AL71" s="83">
        <f>'Distributor Secondary'!AI16*'DSR con %'!AL71</f>
        <v>23.062015503875969</v>
      </c>
      <c r="AM71" s="83">
        <f>'Distributor Secondary'!AJ16*'DSR con %'!AM71</f>
        <v>14.29059829059829</v>
      </c>
    </row>
    <row r="72" spans="1:93">
      <c r="A72" s="115" t="s">
        <v>52</v>
      </c>
      <c r="B72" s="79" t="s">
        <v>40</v>
      </c>
      <c r="C72" s="78" t="s">
        <v>98</v>
      </c>
      <c r="D72" s="115" t="s">
        <v>129</v>
      </c>
      <c r="E72" s="115" t="s">
        <v>130</v>
      </c>
      <c r="F72" s="81">
        <f>SUMPRODUCT(H72:AM72,$H$1:$AM$1)</f>
        <v>2697046.3540424756</v>
      </c>
      <c r="G72" s="111">
        <f>SUM(H72:AM72)</f>
        <v>1733.5482584079514</v>
      </c>
      <c r="H72" s="83">
        <f>'Distributor Secondary'!E16*'DSR con %'!H72</f>
        <v>150.66666666666666</v>
      </c>
      <c r="I72" s="83">
        <f>'Distributor Secondary'!F16*'DSR con %'!I72</f>
        <v>140.07142857142856</v>
      </c>
      <c r="J72" s="83">
        <f>'Distributor Secondary'!G16*'DSR con %'!J72</f>
        <v>140.07142857142856</v>
      </c>
      <c r="K72" s="83">
        <f>'Distributor Secondary'!H16*'DSR con %'!K72</f>
        <v>38.857142857142854</v>
      </c>
      <c r="L72" s="83">
        <f>'Distributor Secondary'!I16*'DSR con %'!L72</f>
        <v>74.660714285714278</v>
      </c>
      <c r="M72" s="83">
        <f>'Distributor Secondary'!J16*'DSR con %'!M72</f>
        <v>65.707964601769916</v>
      </c>
      <c r="N72" s="83">
        <f>'Distributor Secondary'!K16*'DSR con %'!N72</f>
        <v>130.3758865248227</v>
      </c>
      <c r="O72" s="83">
        <f>'Distributor Secondary'!L16*'DSR con %'!O72</f>
        <v>130.60119047619048</v>
      </c>
      <c r="P72" s="83">
        <f>'Distributor Secondary'!M16*'DSR con %'!P72</f>
        <v>94.222222222222214</v>
      </c>
      <c r="Q72" s="83">
        <f>'Distributor Secondary'!N16*'DSR con %'!Q72</f>
        <v>74.488789237668158</v>
      </c>
      <c r="R72" s="83">
        <f>'Distributor Secondary'!O16*'DSR con %'!R72</f>
        <v>35.91549295774648</v>
      </c>
      <c r="S72" s="83">
        <f>'Distributor Secondary'!P16*'DSR con %'!S72</f>
        <v>107.59349593495935</v>
      </c>
      <c r="T72" s="83">
        <f>'Distributor Secondary'!Q16*'DSR con %'!T72</f>
        <v>50.800000000000004</v>
      </c>
      <c r="U72" s="83">
        <f>'Distributor Secondary'!R16*'DSR con %'!U72</f>
        <v>71.711538461538467</v>
      </c>
      <c r="V72" s="83">
        <f>'Distributor Secondary'!S16*'DSR con %'!V72</f>
        <v>53.162790697674424</v>
      </c>
      <c r="W72" s="83">
        <f>'Distributor Secondary'!T16*'DSR con %'!W72</f>
        <v>52.823008849557517</v>
      </c>
      <c r="X72" s="83">
        <f>'Distributor Secondary'!U16*'DSR con %'!X72</f>
        <v>71.310679611650485</v>
      </c>
      <c r="Y72" s="83">
        <f>'Distributor Secondary'!V16*'DSR con %'!Y72</f>
        <v>34.86274509803922</v>
      </c>
      <c r="Z72" s="83">
        <f>'Distributor Secondary'!W16*'DSR con %'!Z72</f>
        <v>17.859375</v>
      </c>
      <c r="AA72" s="83">
        <f>'Distributor Secondary'!X16*'DSR con %'!AA72</f>
        <v>1.4000000000000001</v>
      </c>
      <c r="AB72" s="83">
        <f>'Distributor Secondary'!Y16*'DSR con %'!AB72</f>
        <v>4.4137931034482758</v>
      </c>
      <c r="AC72" s="83">
        <f>'Distributor Secondary'!Z16*'DSR con %'!AC72</f>
        <v>4.3548387096774199</v>
      </c>
      <c r="AD72" s="83">
        <f>'Distributor Secondary'!AA16*'DSR con %'!AD72</f>
        <v>17.859375</v>
      </c>
      <c r="AE72" s="83">
        <f>'Distributor Secondary'!AB16*'DSR con %'!AE72</f>
        <v>5.0526315789473681</v>
      </c>
      <c r="AF72" s="83">
        <f>'Distributor Secondary'!AC16*'DSR con %'!AF72</f>
        <v>27.78125</v>
      </c>
      <c r="AG72" s="83">
        <f>'Distributor Secondary'!AD16*'DSR con %'!AG72</f>
        <v>12.311023622047243</v>
      </c>
      <c r="AH72" s="83">
        <f>'Distributor Secondary'!AE16*'DSR con %'!AH72</f>
        <v>17.736220472440944</v>
      </c>
      <c r="AI72" s="83">
        <f>'Distributor Secondary'!AF16*'DSR con %'!AI72</f>
        <v>19.465116279069768</v>
      </c>
      <c r="AJ72" s="83">
        <f>'Distributor Secondary'!AG16*'DSR con %'!AJ72</f>
        <v>35.581395348837212</v>
      </c>
      <c r="AK72" s="83">
        <f>'Distributor Secondary'!AH16*'DSR con %'!AK72</f>
        <v>11.333333333333334</v>
      </c>
      <c r="AL72" s="83">
        <f>'Distributor Secondary'!AI16*'DSR con %'!AL72</f>
        <v>24.906976744186046</v>
      </c>
      <c r="AM72" s="83">
        <f>'Distributor Secondary'!AJ16*'DSR con %'!AM72</f>
        <v>15.589743589743589</v>
      </c>
    </row>
    <row r="73" spans="1:93">
      <c r="A73" s="115" t="s">
        <v>52</v>
      </c>
      <c r="B73" s="79" t="s">
        <v>40</v>
      </c>
      <c r="C73" s="78" t="s">
        <v>98</v>
      </c>
      <c r="D73" s="115" t="s">
        <v>131</v>
      </c>
      <c r="E73" s="115" t="s">
        <v>132</v>
      </c>
      <c r="F73" s="81">
        <f>SUMPRODUCT(H73:AM73,$H$1:$AM$1)</f>
        <v>3454099.2304125163</v>
      </c>
      <c r="G73" s="111">
        <f>SUM(H73:AM73)</f>
        <v>1967.2589433517483</v>
      </c>
      <c r="H73" s="83">
        <f>'Distributor Secondary'!E16*'DSR con %'!H73</f>
        <v>150.66666666666666</v>
      </c>
      <c r="I73" s="83">
        <f>'Distributor Secondary'!F16*'DSR con %'!I73</f>
        <v>140.07142857142856</v>
      </c>
      <c r="J73" s="83">
        <f>'Distributor Secondary'!G16*'DSR con %'!J73</f>
        <v>140.07142857142856</v>
      </c>
      <c r="K73" s="83">
        <f>'Distributor Secondary'!H16*'DSR con %'!K73</f>
        <v>38.857142857142854</v>
      </c>
      <c r="L73" s="83">
        <f>'Distributor Secondary'!I16*'DSR con %'!L73</f>
        <v>74.660714285714278</v>
      </c>
      <c r="M73" s="83">
        <f>'Distributor Secondary'!J16*'DSR con %'!M73</f>
        <v>65.707964601769916</v>
      </c>
      <c r="N73" s="83">
        <f>'Distributor Secondary'!K16*'DSR con %'!N73</f>
        <v>130.3758865248227</v>
      </c>
      <c r="O73" s="83">
        <f>'Distributor Secondary'!L16*'DSR con %'!O73</f>
        <v>130.60119047619048</v>
      </c>
      <c r="P73" s="83">
        <f>'Distributor Secondary'!M16*'DSR con %'!P73</f>
        <v>94.222222222222214</v>
      </c>
      <c r="Q73" s="83">
        <f>'Distributor Secondary'!N16*'DSR con %'!Q73</f>
        <v>74.488789237668158</v>
      </c>
      <c r="R73" s="83">
        <f>'Distributor Secondary'!O16*'DSR con %'!R73</f>
        <v>38.309859154929576</v>
      </c>
      <c r="S73" s="83">
        <f>'Distributor Secondary'!P16*'DSR con %'!S73</f>
        <v>111.73170731707317</v>
      </c>
      <c r="T73" s="83">
        <f>'Distributor Secondary'!Q16*'DSR con %'!T73</f>
        <v>56.444444444444443</v>
      </c>
      <c r="U73" s="83">
        <f>'Distributor Secondary'!R16*'DSR con %'!U73</f>
        <v>73.884615384615387</v>
      </c>
      <c r="V73" s="83">
        <f>'Distributor Secondary'!S16*'DSR con %'!V73</f>
        <v>55.131782945736433</v>
      </c>
      <c r="W73" s="83">
        <f>'Distributor Secondary'!T16*'DSR con %'!W73</f>
        <v>56.194690265486727</v>
      </c>
      <c r="X73" s="83">
        <f>'Distributor Secondary'!U16*'DSR con %'!X73</f>
        <v>74.601941747572809</v>
      </c>
      <c r="Y73" s="83">
        <f>'Distributor Secondary'!V16*'DSR con %'!Y73</f>
        <v>114.54901960784314</v>
      </c>
      <c r="Z73" s="83">
        <f>'Distributor Secondary'!W16*'DSR con %'!Z73</f>
        <v>55.5625</v>
      </c>
      <c r="AA73" s="83">
        <f>'Distributor Secondary'!X16*'DSR con %'!AA73</f>
        <v>4.4000000000000004</v>
      </c>
      <c r="AB73" s="83">
        <f>'Distributor Secondary'!Y16*'DSR con %'!AB73</f>
        <v>13.793103448275861</v>
      </c>
      <c r="AC73" s="83">
        <f>'Distributor Secondary'!Z16*'DSR con %'!AC73</f>
        <v>13.064516129032258</v>
      </c>
      <c r="AD73" s="83">
        <f>'Distributor Secondary'!AA16*'DSR con %'!AD73</f>
        <v>55.5625</v>
      </c>
      <c r="AE73" s="83">
        <f>'Distributor Secondary'!AB16*'DSR con %'!AE73</f>
        <v>5.3052631578947365</v>
      </c>
      <c r="AF73" s="83">
        <f>'Distributor Secondary'!AC16*'DSR con %'!AF73</f>
        <v>27.78125</v>
      </c>
      <c r="AG73" s="83">
        <f>'Distributor Secondary'!AD16*'DSR con %'!AG73</f>
        <v>13.007874015748031</v>
      </c>
      <c r="AH73" s="83">
        <f>'Distributor Secondary'!AE16*'DSR con %'!AH73</f>
        <v>18.740157480314959</v>
      </c>
      <c r="AI73" s="83">
        <f>'Distributor Secondary'!AF16*'DSR con %'!AI73</f>
        <v>20.186046511627907</v>
      </c>
      <c r="AJ73" s="83">
        <f>'Distributor Secondary'!AG16*'DSR con %'!AJ73</f>
        <v>36.899224806201552</v>
      </c>
      <c r="AK73" s="83">
        <f>'Distributor Secondary'!AH16*'DSR con %'!AK73</f>
        <v>39.666666666666664</v>
      </c>
      <c r="AL73" s="83">
        <f>'Distributor Secondary'!AI16*'DSR con %'!AL73</f>
        <v>25.829457364341085</v>
      </c>
      <c r="AM73" s="83">
        <f>'Distributor Secondary'!AJ16*'DSR con %'!AM73</f>
        <v>16.888888888888889</v>
      </c>
    </row>
    <row r="74" spans="1:93" s="89" customFormat="1">
      <c r="A74" s="116"/>
      <c r="B74" s="85"/>
      <c r="C74" s="84"/>
      <c r="D74" s="116"/>
      <c r="E74" s="116"/>
      <c r="F74" s="100">
        <f>SUM(F69:F73)</f>
        <v>13406636</v>
      </c>
      <c r="G74" s="114">
        <f>SUM(G69:G73)</f>
        <v>8242</v>
      </c>
      <c r="H74" s="87">
        <f>SUM(H69:H73)</f>
        <v>678</v>
      </c>
      <c r="I74" s="87">
        <f t="shared" ref="I74:AM74" si="12">SUM(I69:I73)</f>
        <v>636</v>
      </c>
      <c r="J74" s="87">
        <f t="shared" si="12"/>
        <v>636</v>
      </c>
      <c r="K74" s="87">
        <f t="shared" si="12"/>
        <v>170</v>
      </c>
      <c r="L74" s="87">
        <f t="shared" si="12"/>
        <v>338.99999999999994</v>
      </c>
      <c r="M74" s="87">
        <f t="shared" si="12"/>
        <v>297</v>
      </c>
      <c r="N74" s="87">
        <f t="shared" si="12"/>
        <v>593</v>
      </c>
      <c r="O74" s="87">
        <f t="shared" si="12"/>
        <v>593</v>
      </c>
      <c r="P74" s="87">
        <f t="shared" si="12"/>
        <v>424</v>
      </c>
      <c r="Q74" s="87">
        <f t="shared" si="12"/>
        <v>339</v>
      </c>
      <c r="R74" s="87">
        <f t="shared" si="12"/>
        <v>170</v>
      </c>
      <c r="S74" s="87">
        <f t="shared" si="12"/>
        <v>509</v>
      </c>
      <c r="T74" s="87">
        <f t="shared" si="12"/>
        <v>254</v>
      </c>
      <c r="U74" s="87">
        <f t="shared" si="12"/>
        <v>339</v>
      </c>
      <c r="V74" s="87">
        <f t="shared" si="12"/>
        <v>254.00000000000003</v>
      </c>
      <c r="W74" s="87">
        <f t="shared" si="12"/>
        <v>254</v>
      </c>
      <c r="X74" s="87">
        <f t="shared" si="12"/>
        <v>339</v>
      </c>
      <c r="Y74" s="87">
        <f t="shared" si="12"/>
        <v>254</v>
      </c>
      <c r="Z74" s="87">
        <f t="shared" si="12"/>
        <v>127</v>
      </c>
      <c r="AA74" s="87">
        <f t="shared" si="12"/>
        <v>10</v>
      </c>
      <c r="AB74" s="87">
        <f t="shared" si="12"/>
        <v>32</v>
      </c>
      <c r="AC74" s="87">
        <f t="shared" si="12"/>
        <v>30</v>
      </c>
      <c r="AD74" s="87">
        <f t="shared" si="12"/>
        <v>127</v>
      </c>
      <c r="AE74" s="87">
        <f t="shared" si="12"/>
        <v>24</v>
      </c>
      <c r="AF74" s="87">
        <f t="shared" si="12"/>
        <v>127</v>
      </c>
      <c r="AG74" s="87">
        <f t="shared" si="12"/>
        <v>59</v>
      </c>
      <c r="AH74" s="87">
        <f t="shared" si="12"/>
        <v>85</v>
      </c>
      <c r="AI74" s="87">
        <f t="shared" si="12"/>
        <v>93</v>
      </c>
      <c r="AJ74" s="87">
        <f t="shared" si="12"/>
        <v>170.00000000000003</v>
      </c>
      <c r="AK74" s="87">
        <f t="shared" si="12"/>
        <v>85</v>
      </c>
      <c r="AL74" s="87">
        <f t="shared" si="12"/>
        <v>118.99999999999999</v>
      </c>
      <c r="AM74" s="87">
        <f t="shared" si="12"/>
        <v>76</v>
      </c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</row>
    <row r="75" spans="1:93">
      <c r="A75" s="115" t="s">
        <v>53</v>
      </c>
      <c r="B75" s="79" t="s">
        <v>40</v>
      </c>
      <c r="C75" s="78" t="s">
        <v>40</v>
      </c>
      <c r="D75" s="115" t="s">
        <v>139</v>
      </c>
      <c r="E75" s="115" t="s">
        <v>140</v>
      </c>
      <c r="F75" s="81">
        <f>SUMPRODUCT(H75:AM75,$H$1:$AM$1)</f>
        <v>1305312.1155906608</v>
      </c>
      <c r="G75" s="111">
        <f>SUM(H75:AM75)</f>
        <v>699.52134845944693</v>
      </c>
      <c r="H75" s="83">
        <f>'Distributor Secondary'!E17*'DSR con %'!H75</f>
        <v>45.645161290322577</v>
      </c>
      <c r="I75" s="83">
        <f>'Distributor Secondary'!F17*'DSR con %'!I75</f>
        <v>24.423963133640555</v>
      </c>
      <c r="J75" s="83">
        <f>'Distributor Secondary'!G17*'DSR con %'!J75</f>
        <v>24.423963133640555</v>
      </c>
      <c r="K75" s="83">
        <f>'Distributor Secondary'!H17*'DSR con %'!K75</f>
        <v>15.326086956521738</v>
      </c>
      <c r="L75" s="83">
        <f>'Distributor Secondary'!I17*'DSR con %'!L75</f>
        <v>35.050458715596335</v>
      </c>
      <c r="M75" s="83">
        <f>'Distributor Secondary'!J17*'DSR con %'!M75</f>
        <v>30.452054794520546</v>
      </c>
      <c r="N75" s="83">
        <f>'Distributor Secondary'!K17*'DSR con %'!N75</f>
        <v>35.552486187845304</v>
      </c>
      <c r="O75" s="83">
        <f>'Distributor Secondary'!L17*'DSR con %'!O75</f>
        <v>52.22477064220184</v>
      </c>
      <c r="P75" s="83">
        <f>'Distributor Secondary'!M17*'DSR con %'!P75</f>
        <v>29.810526315789474</v>
      </c>
      <c r="Q75" s="83">
        <f>'Distributor Secondary'!N17*'DSR con %'!Q75</f>
        <v>20.564013840830452</v>
      </c>
      <c r="R75" s="83">
        <f>'Distributor Secondary'!O17*'DSR con %'!R75</f>
        <v>14.842105263157894</v>
      </c>
      <c r="S75" s="83">
        <f>'Distributor Secondary'!P17*'DSR con %'!S75</f>
        <v>55.233716475095783</v>
      </c>
      <c r="T75" s="83">
        <f>'Distributor Secondary'!Q17*'DSR con %'!T75</f>
        <v>17.30612244897959</v>
      </c>
      <c r="U75" s="83">
        <f>'Distributor Secondary'!R17*'DSR con %'!U75</f>
        <v>25.419161676646706</v>
      </c>
      <c r="V75" s="83">
        <f>'Distributor Secondary'!S17*'DSR con %'!V75</f>
        <v>24.759124087591239</v>
      </c>
      <c r="W75" s="83">
        <f>'Distributor Secondary'!T17*'DSR con %'!W75</f>
        <v>29.02904564315353</v>
      </c>
      <c r="X75" s="83">
        <f>'Distributor Secondary'!U17*'DSR con %'!X75</f>
        <v>36.875757575757575</v>
      </c>
      <c r="Y75" s="83">
        <f>'Distributor Secondary'!V17*'DSR con %'!Y75</f>
        <v>38.866666666666667</v>
      </c>
      <c r="Z75" s="83">
        <f>'Distributor Secondary'!W17*'DSR con %'!Z75</f>
        <v>31.093333333333334</v>
      </c>
      <c r="AA75" s="83">
        <f>'Distributor Secondary'!X17*'DSR con %'!AA75</f>
        <v>2.1333333333333333</v>
      </c>
      <c r="AB75" s="83">
        <f>'Distributor Secondary'!Y17*'DSR con %'!AB75</f>
        <v>5.4782608695652177</v>
      </c>
      <c r="AC75" s="83">
        <f>'Distributor Secondary'!Z17*'DSR con %'!AC75</f>
        <v>3.7162162162162162</v>
      </c>
      <c r="AD75" s="83">
        <f>'Distributor Secondary'!AA17*'DSR con %'!AD75</f>
        <v>20.921052631578949</v>
      </c>
      <c r="AE75" s="83">
        <f>'Distributor Secondary'!AB17*'DSR con %'!AE75</f>
        <v>2.7184466019417473</v>
      </c>
      <c r="AF75" s="83">
        <f>'Distributor Secondary'!AC17*'DSR con %'!AF75</f>
        <v>14.029411764705882</v>
      </c>
      <c r="AG75" s="83">
        <f>'Distributor Secondary'!AD17*'DSR con %'!AG75</f>
        <v>4.158671586715867</v>
      </c>
      <c r="AH75" s="83">
        <f>'Distributor Secondary'!AE17*'DSR con %'!AH75</f>
        <v>6.0036764705882355</v>
      </c>
      <c r="AI75" s="83">
        <f>'Distributor Secondary'!AF17*'DSR con %'!AI75</f>
        <v>10.817518248175181</v>
      </c>
      <c r="AJ75" s="83">
        <f>'Distributor Secondary'!AG17*'DSR con %'!AJ75</f>
        <v>19.554744525547445</v>
      </c>
      <c r="AK75" s="83">
        <f>'Distributor Secondary'!AH17*'DSR con %'!AK75</f>
        <v>6.7619047619047619</v>
      </c>
      <c r="AL75" s="83">
        <f>'Distributor Secondary'!AI17*'DSR con %'!AL75</f>
        <v>10.652173913043478</v>
      </c>
      <c r="AM75" s="83">
        <f>'Distributor Secondary'!AJ17*'DSR con %'!AM75</f>
        <v>5.67741935483871</v>
      </c>
    </row>
    <row r="76" spans="1:93">
      <c r="A76" s="115" t="s">
        <v>53</v>
      </c>
      <c r="B76" s="79" t="s">
        <v>40</v>
      </c>
      <c r="C76" s="78" t="s">
        <v>40</v>
      </c>
      <c r="D76" s="115" t="s">
        <v>141</v>
      </c>
      <c r="E76" s="115" t="s">
        <v>142</v>
      </c>
      <c r="F76" s="81">
        <f>SUMPRODUCT(H76:AM76,$H$1:$AM$1)</f>
        <v>1792479.3512421444</v>
      </c>
      <c r="G76" s="111">
        <f>SUM(H76:AM76)</f>
        <v>1115.5732749084252</v>
      </c>
      <c r="H76" s="83">
        <f>'Distributor Secondary'!E17*'DSR con %'!H76</f>
        <v>100.41935483870968</v>
      </c>
      <c r="I76" s="83">
        <f>'Distributor Secondary'!F17*'DSR con %'!I76</f>
        <v>102.58064516129032</v>
      </c>
      <c r="J76" s="83">
        <f>'Distributor Secondary'!G17*'DSR con %'!J76</f>
        <v>102.58064516129032</v>
      </c>
      <c r="K76" s="83">
        <f>'Distributor Secondary'!H17*'DSR con %'!K76</f>
        <v>21.456521739130437</v>
      </c>
      <c r="L76" s="83">
        <f>'Distributor Secondary'!I17*'DSR con %'!L76</f>
        <v>59.715596330275233</v>
      </c>
      <c r="M76" s="83">
        <f>'Distributor Secondary'!J17*'DSR con %'!M76</f>
        <v>38.910958904109584</v>
      </c>
      <c r="N76" s="83">
        <f>'Distributor Secondary'!K17*'DSR con %'!N76</f>
        <v>92.983425414364632</v>
      </c>
      <c r="O76" s="83">
        <f>'Distributor Secondary'!L17*'DSR con %'!O76</f>
        <v>81.743119266055047</v>
      </c>
      <c r="P76" s="83">
        <f>'Distributor Secondary'!M17*'DSR con %'!P76</f>
        <v>44.715789473684211</v>
      </c>
      <c r="Q76" s="83">
        <f>'Distributor Secondary'!N17*'DSR con %'!Q76</f>
        <v>52.878892733564015</v>
      </c>
      <c r="R76" s="83">
        <f>'Distributor Secondary'!O17*'DSR con %'!R76</f>
        <v>25.973684210526315</v>
      </c>
      <c r="S76" s="83">
        <f>'Distributor Secondary'!P17*'DSR con %'!S76</f>
        <v>50.360153256704983</v>
      </c>
      <c r="T76" s="83">
        <f>'Distributor Secondary'!Q17*'DSR con %'!T76</f>
        <v>25.959183673469386</v>
      </c>
      <c r="U76" s="83">
        <f>'Distributor Secondary'!R17*'DSR con %'!U76</f>
        <v>38.976047904191617</v>
      </c>
      <c r="V76" s="83">
        <f>'Distributor Secondary'!S17*'DSR con %'!V76</f>
        <v>29.401459854014597</v>
      </c>
      <c r="W76" s="83">
        <f>'Distributor Secondary'!T17*'DSR con %'!W76</f>
        <v>26.390041493775932</v>
      </c>
      <c r="X76" s="83">
        <f>'Distributor Secondary'!U17*'DSR con %'!X76</f>
        <v>34.303030303030305</v>
      </c>
      <c r="Y76" s="83">
        <f>'Distributor Secondary'!V17*'DSR con %'!Y76</f>
        <v>28.266666666666666</v>
      </c>
      <c r="Z76" s="83">
        <f>'Distributor Secondary'!W17*'DSR con %'!Z76</f>
        <v>14.133333333333333</v>
      </c>
      <c r="AA76" s="83">
        <f>'Distributor Secondary'!X17*'DSR con %'!AA76</f>
        <v>1.3333333333333333</v>
      </c>
      <c r="AB76" s="83">
        <f>'Distributor Secondary'!Y17*'DSR con %'!AB76</f>
        <v>3.9130434782608696</v>
      </c>
      <c r="AC76" s="83">
        <f>'Distributor Secondary'!Z17*'DSR con %'!AC76</f>
        <v>3.7162162162162162</v>
      </c>
      <c r="AD76" s="83">
        <f>'Distributor Secondary'!AA17*'DSR con %'!AD76</f>
        <v>20.921052631578949</v>
      </c>
      <c r="AE76" s="83">
        <f>'Distributor Secondary'!AB17*'DSR con %'!AE76</f>
        <v>3.6893203883495147</v>
      </c>
      <c r="AF76" s="83">
        <f>'Distributor Secondary'!AC17*'DSR con %'!AF76</f>
        <v>18.705882352941178</v>
      </c>
      <c r="AG76" s="83">
        <f>'Distributor Secondary'!AD17*'DSR con %'!AG76</f>
        <v>8.317343173431734</v>
      </c>
      <c r="AH76" s="83">
        <f>'Distributor Secondary'!AE17*'DSR con %'!AH76</f>
        <v>10.441176470588236</v>
      </c>
      <c r="AI76" s="83">
        <f>'Distributor Secondary'!AF17*'DSR con %'!AI76</f>
        <v>13.664233576642337</v>
      </c>
      <c r="AJ76" s="83">
        <f>'Distributor Secondary'!AG17*'DSR con %'!AJ76</f>
        <v>24.700729927007302</v>
      </c>
      <c r="AK76" s="83">
        <f>'Distributor Secondary'!AH17*'DSR con %'!AK76</f>
        <v>11.833333333333332</v>
      </c>
      <c r="AL76" s="83">
        <f>'Distributor Secondary'!AI17*'DSR con %'!AL76</f>
        <v>12.782608695652174</v>
      </c>
      <c r="AM76" s="83">
        <f>'Distributor Secondary'!AJ17*'DSR con %'!AM76</f>
        <v>9.806451612903226</v>
      </c>
    </row>
    <row r="77" spans="1:93">
      <c r="A77" s="115" t="s">
        <v>53</v>
      </c>
      <c r="B77" s="79" t="s">
        <v>40</v>
      </c>
      <c r="C77" s="78" t="s">
        <v>40</v>
      </c>
      <c r="D77" s="115" t="s">
        <v>143</v>
      </c>
      <c r="E77" s="115" t="s">
        <v>144</v>
      </c>
      <c r="F77" s="81">
        <f>SUMPRODUCT(H77:AM77,$H$1:$AM$1)</f>
        <v>2319074.2969893883</v>
      </c>
      <c r="G77" s="111">
        <f>SUM(H77:AM77)</f>
        <v>1338.0952216343753</v>
      </c>
      <c r="H77" s="83">
        <f>'Distributor Secondary'!E17*'DSR con %'!H77</f>
        <v>60.86021505376344</v>
      </c>
      <c r="I77" s="83">
        <f>'Distributor Secondary'!F17*'DSR con %'!I77</f>
        <v>124.56221198156682</v>
      </c>
      <c r="J77" s="83">
        <f>'Distributor Secondary'!G17*'DSR con %'!J77</f>
        <v>124.56221198156682</v>
      </c>
      <c r="K77" s="83">
        <f>'Distributor Secondary'!H17*'DSR con %'!K77</f>
        <v>36.782608695652172</v>
      </c>
      <c r="L77" s="83">
        <f>'Distributor Secondary'!I17*'DSR con %'!L77</f>
        <v>42.839449541284409</v>
      </c>
      <c r="M77" s="83">
        <f>'Distributor Secondary'!J17*'DSR con %'!M77</f>
        <v>50.753424657534246</v>
      </c>
      <c r="N77" s="83">
        <f>'Distributor Secondary'!K17*'DSR con %'!N77</f>
        <v>62.900552486187848</v>
      </c>
      <c r="O77" s="83">
        <f>'Distributor Secondary'!L17*'DSR con %'!O77</f>
        <v>65.848623853211009</v>
      </c>
      <c r="P77" s="83">
        <f>'Distributor Secondary'!M17*'DSR con %'!P77</f>
        <v>104.33684210526314</v>
      </c>
      <c r="Q77" s="83">
        <f>'Distributor Secondary'!N17*'DSR con %'!Q77</f>
        <v>35.252595155709344</v>
      </c>
      <c r="R77" s="83">
        <f>'Distributor Secondary'!O17*'DSR con %'!R77</f>
        <v>24.118421052631579</v>
      </c>
      <c r="S77" s="83">
        <f>'Distributor Secondary'!P17*'DSR con %'!S77</f>
        <v>69.854406130268202</v>
      </c>
      <c r="T77" s="83">
        <f>'Distributor Secondary'!Q17*'DSR con %'!T77</f>
        <v>51.918367346938773</v>
      </c>
      <c r="U77" s="83">
        <f>'Distributor Secondary'!R17*'DSR con %'!U77</f>
        <v>66.089820359281433</v>
      </c>
      <c r="V77" s="83">
        <f>'Distributor Secondary'!S17*'DSR con %'!V77</f>
        <v>52.613138686131386</v>
      </c>
      <c r="W77" s="83">
        <f>'Distributor Secondary'!T17*'DSR con %'!W77</f>
        <v>51.020746887966808</v>
      </c>
      <c r="X77" s="83">
        <f>'Distributor Secondary'!U17*'DSR con %'!X77</f>
        <v>46.309090909090912</v>
      </c>
      <c r="Y77" s="83">
        <f>'Distributor Secondary'!V17*'DSR con %'!Y77</f>
        <v>53</v>
      </c>
      <c r="Z77" s="83">
        <f>'Distributor Secondary'!W17*'DSR con %'!Z77</f>
        <v>19.786666666666669</v>
      </c>
      <c r="AA77" s="83">
        <f>'Distributor Secondary'!X17*'DSR con %'!AA77</f>
        <v>1.4666666666666666</v>
      </c>
      <c r="AB77" s="83">
        <f>'Distributor Secondary'!Y17*'DSR con %'!AB77</f>
        <v>7.4347826086956523</v>
      </c>
      <c r="AC77" s="83">
        <f>'Distributor Secondary'!Z17*'DSR con %'!AC77</f>
        <v>6.4189189189189184</v>
      </c>
      <c r="AD77" s="83">
        <f>'Distributor Secondary'!AA17*'DSR con %'!AD77</f>
        <v>18.131578947368421</v>
      </c>
      <c r="AE77" s="83">
        <f>'Distributor Secondary'!AB17*'DSR con %'!AE77</f>
        <v>3.6893203883495147</v>
      </c>
      <c r="AF77" s="83">
        <f>'Distributor Secondary'!AC17*'DSR con %'!AF77</f>
        <v>23.382352941176471</v>
      </c>
      <c r="AG77" s="83">
        <f>'Distributor Secondary'!AD17*'DSR con %'!AG77</f>
        <v>11.210332103321033</v>
      </c>
      <c r="AH77" s="83">
        <f>'Distributor Secondary'!AE17*'DSR con %'!AH77</f>
        <v>20.360294117647058</v>
      </c>
      <c r="AI77" s="83">
        <f>'Distributor Secondary'!AF17*'DSR con %'!AI77</f>
        <v>17.080291970802921</v>
      </c>
      <c r="AJ77" s="83">
        <f>'Distributor Secondary'!AG17*'DSR con %'!AJ77</f>
        <v>30.875912408759124</v>
      </c>
      <c r="AK77" s="83">
        <f>'Distributor Secondary'!AH17*'DSR con %'!AK77</f>
        <v>21.976190476190478</v>
      </c>
      <c r="AL77" s="83">
        <f>'Distributor Secondary'!AI17*'DSR con %'!AL77</f>
        <v>21.304347826086957</v>
      </c>
      <c r="AM77" s="83">
        <f>'Distributor Secondary'!AJ17*'DSR con %'!AM77</f>
        <v>11.35483870967742</v>
      </c>
    </row>
    <row r="78" spans="1:93">
      <c r="A78" s="115" t="s">
        <v>53</v>
      </c>
      <c r="B78" s="79" t="s">
        <v>40</v>
      </c>
      <c r="C78" s="78" t="s">
        <v>40</v>
      </c>
      <c r="D78" s="115" t="s">
        <v>145</v>
      </c>
      <c r="E78" s="115" t="s">
        <v>146</v>
      </c>
      <c r="F78" s="81">
        <f>SUMPRODUCT(H78:AM78,$H$1:$AM$1)</f>
        <v>1208921.4091094809</v>
      </c>
      <c r="G78" s="111">
        <f>SUM(H78:AM78)</f>
        <v>664.16394803240985</v>
      </c>
      <c r="H78" s="83">
        <f>'Distributor Secondary'!E17*'DSR con %'!H78</f>
        <v>39.559139784946233</v>
      </c>
      <c r="I78" s="83">
        <f>'Distributor Secondary'!F17*'DSR con %'!I78</f>
        <v>48.84792626728111</v>
      </c>
      <c r="J78" s="83">
        <f>'Distributor Secondary'!G17*'DSR con %'!J78</f>
        <v>48.84792626728111</v>
      </c>
      <c r="K78" s="83">
        <f>'Distributor Secondary'!H17*'DSR con %'!K78</f>
        <v>18.391304347826086</v>
      </c>
      <c r="L78" s="83">
        <f>'Distributor Secondary'!I17*'DSR con %'!L78</f>
        <v>14.279816513761469</v>
      </c>
      <c r="M78" s="83">
        <f>'Distributor Secondary'!J17*'DSR con %'!M78</f>
        <v>11.842465753424657</v>
      </c>
      <c r="N78" s="83">
        <f>'Distributor Secondary'!K17*'DSR con %'!N78</f>
        <v>38.287292817679557</v>
      </c>
      <c r="O78" s="83">
        <f>'Distributor Secondary'!L17*'DSR con %'!O78</f>
        <v>22.706422018348626</v>
      </c>
      <c r="P78" s="83">
        <f>'Distributor Secondary'!M17*'DSR con %'!P78</f>
        <v>40.989473684210523</v>
      </c>
      <c r="Q78" s="83">
        <f>'Distributor Secondary'!N17*'DSR con %'!Q78</f>
        <v>22.522491349480969</v>
      </c>
      <c r="R78" s="83">
        <f>'Distributor Secondary'!O17*'DSR con %'!R78</f>
        <v>14.842105263157894</v>
      </c>
      <c r="S78" s="83">
        <f>'Distributor Secondary'!P17*'DSR con %'!S78</f>
        <v>47.111111111111107</v>
      </c>
      <c r="T78" s="83">
        <f>'Distributor Secondary'!Q17*'DSR con %'!T78</f>
        <v>17.30612244897959</v>
      </c>
      <c r="U78" s="83">
        <f>'Distributor Secondary'!R17*'DSR con %'!U78</f>
        <v>22.029940119760479</v>
      </c>
      <c r="V78" s="83">
        <f>'Distributor Secondary'!S17*'DSR con %'!V78</f>
        <v>27.854014598540147</v>
      </c>
      <c r="W78" s="83">
        <f>'Distributor Secondary'!T17*'DSR con %'!W78</f>
        <v>33.427385892116185</v>
      </c>
      <c r="X78" s="83">
        <f>'Distributor Secondary'!U17*'DSR con %'!X78</f>
        <v>30.872727272727271</v>
      </c>
      <c r="Y78" s="83">
        <f>'Distributor Secondary'!V17*'DSR con %'!Y78</f>
        <v>38.866666666666667</v>
      </c>
      <c r="Z78" s="83">
        <f>'Distributor Secondary'!W17*'DSR con %'!Z78</f>
        <v>15.546666666666667</v>
      </c>
      <c r="AA78" s="83">
        <f>'Distributor Secondary'!X17*'DSR con %'!AA78</f>
        <v>1.2</v>
      </c>
      <c r="AB78" s="83">
        <f>'Distributor Secondary'!Y17*'DSR con %'!AB78</f>
        <v>4.3043478260869561</v>
      </c>
      <c r="AC78" s="83">
        <f>'Distributor Secondary'!Z17*'DSR con %'!AC78</f>
        <v>4.0540540540540544</v>
      </c>
      <c r="AD78" s="83">
        <f>'Distributor Secondary'!AA17*'DSR con %'!AD78</f>
        <v>20.921052631578949</v>
      </c>
      <c r="AE78" s="83">
        <f>'Distributor Secondary'!AB17*'DSR con %'!AE78</f>
        <v>2.3300970873786406</v>
      </c>
      <c r="AF78" s="83">
        <f>'Distributor Secondary'!AC17*'DSR con %'!AF78</f>
        <v>15.588235294117647</v>
      </c>
      <c r="AG78" s="83">
        <f>'Distributor Secondary'!AD17*'DSR con %'!AG78</f>
        <v>3.2546125461254616</v>
      </c>
      <c r="AH78" s="83">
        <f>'Distributor Secondary'!AE17*'DSR con %'!AH78</f>
        <v>4.6985294117647056</v>
      </c>
      <c r="AI78" s="83">
        <f>'Distributor Secondary'!AF17*'DSR con %'!AI78</f>
        <v>10.817518248175181</v>
      </c>
      <c r="AJ78" s="83">
        <f>'Distributor Secondary'!AG17*'DSR con %'!AJ78</f>
        <v>19.554744525547445</v>
      </c>
      <c r="AK78" s="83">
        <f>'Distributor Secondary'!AH17*'DSR con %'!AK78</f>
        <v>10.142857142857142</v>
      </c>
      <c r="AL78" s="83">
        <f>'Distributor Secondary'!AI17*'DSR con %'!AL78</f>
        <v>8.5217391304347831</v>
      </c>
      <c r="AM78" s="83">
        <f>'Distributor Secondary'!AJ17*'DSR con %'!AM78</f>
        <v>4.645161290322581</v>
      </c>
    </row>
    <row r="79" spans="1:93">
      <c r="A79" s="109" t="s">
        <v>53</v>
      </c>
      <c r="B79" s="79" t="s">
        <v>40</v>
      </c>
      <c r="C79" s="78" t="s">
        <v>40</v>
      </c>
      <c r="D79" s="110" t="s">
        <v>147</v>
      </c>
      <c r="E79" s="109" t="s">
        <v>148</v>
      </c>
      <c r="F79" s="81">
        <f>SUMPRODUCT(H79:AM79,$H$1:$AM$1)</f>
        <v>2498721.4232859612</v>
      </c>
      <c r="G79" s="111">
        <f>SUM(H79:AM79)</f>
        <v>1694.3350256154326</v>
      </c>
      <c r="H79" s="83">
        <f>'Distributor Secondary'!E17*'DSR con %'!H79</f>
        <v>173.45161290322582</v>
      </c>
      <c r="I79" s="83">
        <f>'Distributor Secondary'!F17*'DSR con %'!I79</f>
        <v>131.88940092165899</v>
      </c>
      <c r="J79" s="83">
        <f>'Distributor Secondary'!G17*'DSR con %'!J79</f>
        <v>131.88940092165899</v>
      </c>
      <c r="K79" s="83">
        <f>'Distributor Secondary'!H17*'DSR con %'!K79</f>
        <v>21.456521739130437</v>
      </c>
      <c r="L79" s="83">
        <f>'Distributor Secondary'!I17*'DSR con %'!L79</f>
        <v>51.926605504587158</v>
      </c>
      <c r="M79" s="83">
        <f>'Distributor Secondary'!J17*'DSR con %'!M79</f>
        <v>45.678082191780817</v>
      </c>
      <c r="N79" s="83">
        <f>'Distributor Secondary'!K17*'DSR con %'!N79</f>
        <v>172.292817679558</v>
      </c>
      <c r="O79" s="83">
        <f>'Distributor Secondary'!L17*'DSR con %'!O79</f>
        <v>158.94495412844037</v>
      </c>
      <c r="P79" s="83">
        <f>'Distributor Secondary'!M17*'DSR con %'!P79</f>
        <v>74.526315789473685</v>
      </c>
      <c r="Q79" s="83">
        <f>'Distributor Secondary'!N17*'DSR con %'!Q79</f>
        <v>98.903114186851212</v>
      </c>
      <c r="R79" s="83">
        <f>'Distributor Secondary'!O17*'DSR con %'!R79</f>
        <v>29.684210526315788</v>
      </c>
      <c r="S79" s="83">
        <f>'Distributor Secondary'!P17*'DSR con %'!S79</f>
        <v>108.84291187739464</v>
      </c>
      <c r="T79" s="83">
        <f>'Distributor Secondary'!Q17*'DSR con %'!T79</f>
        <v>47.591836734693878</v>
      </c>
      <c r="U79" s="83">
        <f>'Distributor Secondary'!R17*'DSR con %'!U79</f>
        <v>83.035928143712567</v>
      </c>
      <c r="V79" s="83">
        <f>'Distributor Secondary'!S17*'DSR con %'!V79</f>
        <v>43.32846715328467</v>
      </c>
      <c r="W79" s="83">
        <f>'Distributor Secondary'!T17*'DSR con %'!W79</f>
        <v>41.344398340248965</v>
      </c>
      <c r="X79" s="83">
        <f>'Distributor Secondary'!U17*'DSR con %'!X79</f>
        <v>72.893939393939391</v>
      </c>
      <c r="Y79" s="83">
        <f>'Distributor Secondary'!V17*'DSR con %'!Y79</f>
        <v>28.266666666666666</v>
      </c>
      <c r="Z79" s="83">
        <f>'Distributor Secondary'!W17*'DSR con %'!Z79</f>
        <v>14.133333333333333</v>
      </c>
      <c r="AA79" s="83">
        <f>'Distributor Secondary'!X17*'DSR con %'!AA79</f>
        <v>1.0666666666666667</v>
      </c>
      <c r="AB79" s="83">
        <f>'Distributor Secondary'!Y17*'DSR con %'!AB79</f>
        <v>1.9565217391304348</v>
      </c>
      <c r="AC79" s="83">
        <f>'Distributor Secondary'!Z17*'DSR con %'!AC79</f>
        <v>4.3918918918918921</v>
      </c>
      <c r="AD79" s="83">
        <f>'Distributor Secondary'!AA17*'DSR con %'!AD79</f>
        <v>12.552631578947368</v>
      </c>
      <c r="AE79" s="83">
        <f>'Distributor Secondary'!AB17*'DSR con %'!AE79</f>
        <v>4.2718446601941746</v>
      </c>
      <c r="AF79" s="83">
        <f>'Distributor Secondary'!AC17*'DSR con %'!AF79</f>
        <v>20.264705882352938</v>
      </c>
      <c r="AG79" s="83">
        <f>'Distributor Secondary'!AD17*'DSR con %'!AG79</f>
        <v>11.571955719557195</v>
      </c>
      <c r="AH79" s="83">
        <f>'Distributor Secondary'!AE17*'DSR con %'!AH79</f>
        <v>15.661764705882353</v>
      </c>
      <c r="AI79" s="83">
        <f>'Distributor Secondary'!AF17*'DSR con %'!AI79</f>
        <v>15.372262773722628</v>
      </c>
      <c r="AJ79" s="83">
        <f>'Distributor Secondary'!AG17*'DSR con %'!AJ79</f>
        <v>27.788321167883215</v>
      </c>
      <c r="AK79" s="83">
        <f>'Distributor Secondary'!AH17*'DSR con %'!AK79</f>
        <v>15.214285714285714</v>
      </c>
      <c r="AL79" s="83">
        <f>'Distributor Secondary'!AI17*'DSR con %'!AL79</f>
        <v>19.173913043478262</v>
      </c>
      <c r="AM79" s="83">
        <f>'Distributor Secondary'!AJ17*'DSR con %'!AM79</f>
        <v>14.96774193548387</v>
      </c>
    </row>
    <row r="80" spans="1:93">
      <c r="A80" s="109" t="s">
        <v>53</v>
      </c>
      <c r="B80" s="79" t="s">
        <v>40</v>
      </c>
      <c r="C80" s="78" t="s">
        <v>40</v>
      </c>
      <c r="D80" s="110" t="s">
        <v>149</v>
      </c>
      <c r="E80" s="109" t="s">
        <v>150</v>
      </c>
      <c r="F80" s="81">
        <f>SUMPRODUCT(H80:AM80,$H$1:$AM$1)</f>
        <v>2052128.4037823649</v>
      </c>
      <c r="G80" s="111">
        <f>SUM(H80:AM80)</f>
        <v>1361.3111813499104</v>
      </c>
      <c r="H80" s="83">
        <f>'Distributor Secondary'!E17*'DSR con %'!H80</f>
        <v>146.06451612903226</v>
      </c>
      <c r="I80" s="83">
        <f>'Distributor Secondary'!F17*'DSR con %'!I80</f>
        <v>97.695852534562221</v>
      </c>
      <c r="J80" s="83">
        <f>'Distributor Secondary'!G17*'DSR con %'!J80</f>
        <v>97.695852534562221</v>
      </c>
      <c r="K80" s="83">
        <f>'Distributor Secondary'!H17*'DSR con %'!K80</f>
        <v>27.586956521739133</v>
      </c>
      <c r="L80" s="83">
        <f>'Distributor Secondary'!I17*'DSR con %'!L80</f>
        <v>79.188073394495405</v>
      </c>
      <c r="M80" s="83">
        <f>'Distributor Secondary'!J17*'DSR con %'!M80</f>
        <v>69.363013698630141</v>
      </c>
      <c r="N80" s="83">
        <f>'Distributor Secondary'!K17*'DSR con %'!N80</f>
        <v>92.983425414364632</v>
      </c>
      <c r="O80" s="83">
        <f>'Distributor Secondary'!L17*'DSR con %'!O80</f>
        <v>113.53211009174312</v>
      </c>
      <c r="P80" s="83">
        <f>'Distributor Secondary'!M17*'DSR con %'!P80</f>
        <v>59.621052631578948</v>
      </c>
      <c r="Q80" s="83">
        <f>'Distributor Secondary'!N17*'DSR con %'!Q80</f>
        <v>52.878892733564015</v>
      </c>
      <c r="R80" s="83">
        <f>'Distributor Secondary'!O17*'DSR con %'!R80</f>
        <v>31.539473684210527</v>
      </c>
      <c r="S80" s="83">
        <f>'Distributor Secondary'!P17*'DSR con %'!S80</f>
        <v>92.597701149425291</v>
      </c>
      <c r="T80" s="83">
        <f>'Distributor Secondary'!Q17*'DSR con %'!T80</f>
        <v>51.918367346938773</v>
      </c>
      <c r="U80" s="83">
        <f>'Distributor Secondary'!R17*'DSR con %'!U80</f>
        <v>47.449101796407184</v>
      </c>
      <c r="V80" s="83">
        <f>'Distributor Secondary'!S17*'DSR con %'!V80</f>
        <v>34.043795620437955</v>
      </c>
      <c r="W80" s="83">
        <f>'Distributor Secondary'!T17*'DSR con %'!W80</f>
        <v>30.78838174273859</v>
      </c>
      <c r="X80" s="83">
        <f>'Distributor Secondary'!U17*'DSR con %'!X80</f>
        <v>61.745454545454542</v>
      </c>
      <c r="Y80" s="83">
        <f>'Distributor Secondary'!V17*'DSR con %'!Y80</f>
        <v>24.733333333333334</v>
      </c>
      <c r="Z80" s="83">
        <f>'Distributor Secondary'!W17*'DSR con %'!Z80</f>
        <v>11.306666666666667</v>
      </c>
      <c r="AA80" s="83">
        <f>'Distributor Secondary'!X17*'DSR con %'!AA80</f>
        <v>0.8</v>
      </c>
      <c r="AB80" s="83">
        <f>'Distributor Secondary'!Y17*'DSR con %'!AB80</f>
        <v>3.9130434782608696</v>
      </c>
      <c r="AC80" s="83">
        <f>'Distributor Secondary'!Z17*'DSR con %'!AC80</f>
        <v>2.7027027027027026</v>
      </c>
      <c r="AD80" s="83">
        <f>'Distributor Secondary'!AA17*'DSR con %'!AD80</f>
        <v>12.552631578947368</v>
      </c>
      <c r="AE80" s="83">
        <f>'Distributor Secondary'!AB17*'DSR con %'!AE80</f>
        <v>3.3009708737864081</v>
      </c>
      <c r="AF80" s="83">
        <f>'Distributor Secondary'!AC17*'DSR con %'!AF80</f>
        <v>14.029411764705882</v>
      </c>
      <c r="AG80" s="83">
        <f>'Distributor Secondary'!AD17*'DSR con %'!AG80</f>
        <v>10.487084870848708</v>
      </c>
      <c r="AH80" s="83">
        <f>'Distributor Secondary'!AE17*'DSR con %'!AH80</f>
        <v>13.834558823529411</v>
      </c>
      <c r="AI80" s="83">
        <f>'Distributor Secondary'!AF17*'DSR con %'!AI80</f>
        <v>10.248175182481752</v>
      </c>
      <c r="AJ80" s="83">
        <f>'Distributor Secondary'!AG17*'DSR con %'!AJ80</f>
        <v>18.525547445255476</v>
      </c>
      <c r="AK80" s="83">
        <f>'Distributor Secondary'!AH17*'DSR con %'!AK80</f>
        <v>5.0714285714285712</v>
      </c>
      <c r="AL80" s="83">
        <f>'Distributor Secondary'!AI17*'DSR con %'!AL80</f>
        <v>25.565217391304348</v>
      </c>
      <c r="AM80" s="83">
        <f>'Distributor Secondary'!AJ17*'DSR con %'!AM80</f>
        <v>17.548387096774192</v>
      </c>
    </row>
    <row r="81" spans="1:93" s="89" customFormat="1">
      <c r="A81" s="112"/>
      <c r="B81" s="85"/>
      <c r="C81" s="84"/>
      <c r="D81" s="113"/>
      <c r="E81" s="112"/>
      <c r="F81" s="100">
        <f>SUM(F75:F80)</f>
        <v>11176637</v>
      </c>
      <c r="G81" s="114">
        <f>SUM(G75:G80)</f>
        <v>6873</v>
      </c>
      <c r="H81" s="87">
        <f>SUM(H75:H80)</f>
        <v>566</v>
      </c>
      <c r="I81" s="87">
        <f t="shared" ref="I81:AM81" si="13">SUM(I75:I80)</f>
        <v>530</v>
      </c>
      <c r="J81" s="87">
        <f t="shared" si="13"/>
        <v>530</v>
      </c>
      <c r="K81" s="87">
        <f t="shared" si="13"/>
        <v>141</v>
      </c>
      <c r="L81" s="87">
        <f t="shared" si="13"/>
        <v>283</v>
      </c>
      <c r="M81" s="87">
        <f t="shared" si="13"/>
        <v>246.99999999999997</v>
      </c>
      <c r="N81" s="87">
        <f t="shared" si="13"/>
        <v>495</v>
      </c>
      <c r="O81" s="87">
        <f t="shared" si="13"/>
        <v>495</v>
      </c>
      <c r="P81" s="87">
        <f t="shared" si="13"/>
        <v>354</v>
      </c>
      <c r="Q81" s="87">
        <f t="shared" si="13"/>
        <v>283</v>
      </c>
      <c r="R81" s="87">
        <f t="shared" si="13"/>
        <v>140.99999999999997</v>
      </c>
      <c r="S81" s="87">
        <f t="shared" si="13"/>
        <v>424</v>
      </c>
      <c r="T81" s="87">
        <f t="shared" si="13"/>
        <v>211.99999999999997</v>
      </c>
      <c r="U81" s="87">
        <f t="shared" si="13"/>
        <v>283</v>
      </c>
      <c r="V81" s="87">
        <f t="shared" si="13"/>
        <v>211.99999999999997</v>
      </c>
      <c r="W81" s="87">
        <f t="shared" si="13"/>
        <v>212</v>
      </c>
      <c r="X81" s="87">
        <f t="shared" si="13"/>
        <v>283</v>
      </c>
      <c r="Y81" s="87">
        <f t="shared" si="13"/>
        <v>212</v>
      </c>
      <c r="Z81" s="87">
        <f t="shared" si="13"/>
        <v>106</v>
      </c>
      <c r="AA81" s="87">
        <f t="shared" si="13"/>
        <v>8</v>
      </c>
      <c r="AB81" s="87">
        <f t="shared" si="13"/>
        <v>27.000000000000004</v>
      </c>
      <c r="AC81" s="87">
        <f t="shared" si="13"/>
        <v>24.999999999999996</v>
      </c>
      <c r="AD81" s="87">
        <f t="shared" si="13"/>
        <v>106</v>
      </c>
      <c r="AE81" s="87">
        <f t="shared" si="13"/>
        <v>19.999999999999996</v>
      </c>
      <c r="AF81" s="87">
        <f t="shared" si="13"/>
        <v>106</v>
      </c>
      <c r="AG81" s="87">
        <f t="shared" si="13"/>
        <v>49</v>
      </c>
      <c r="AH81" s="87">
        <f t="shared" si="13"/>
        <v>71</v>
      </c>
      <c r="AI81" s="87">
        <f t="shared" si="13"/>
        <v>78</v>
      </c>
      <c r="AJ81" s="87">
        <f t="shared" si="13"/>
        <v>141</v>
      </c>
      <c r="AK81" s="87">
        <f t="shared" si="13"/>
        <v>70.999999999999986</v>
      </c>
      <c r="AL81" s="87">
        <f t="shared" si="13"/>
        <v>98</v>
      </c>
      <c r="AM81" s="87">
        <f t="shared" si="13"/>
        <v>64</v>
      </c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</row>
    <row r="82" spans="1:93">
      <c r="A82" s="115" t="s">
        <v>54</v>
      </c>
      <c r="B82" s="79" t="s">
        <v>40</v>
      </c>
      <c r="C82" s="78" t="s">
        <v>69</v>
      </c>
      <c r="D82" s="115" t="s">
        <v>70</v>
      </c>
      <c r="E82" s="115" t="s">
        <v>71</v>
      </c>
      <c r="F82" s="81">
        <f>SUMPRODUCT(H82:AM82,$H$1:$AM$1)</f>
        <v>1980828.8653392992</v>
      </c>
      <c r="G82" s="111">
        <f>SUM(H82:AM82)</f>
        <v>1313.063740110545</v>
      </c>
      <c r="H82" s="83">
        <f>'Distributor Secondary'!E18*'DSR con %'!H82</f>
        <v>92.407407407407405</v>
      </c>
      <c r="I82" s="83">
        <f>'Distributor Secondary'!F18*'DSR con %'!I82</f>
        <v>119.4888178913738</v>
      </c>
      <c r="J82" s="83">
        <f>'Distributor Secondary'!G18*'DSR con %'!J82</f>
        <v>112.7936507936508</v>
      </c>
      <c r="K82" s="83">
        <f>'Distributor Secondary'!H18*'DSR con %'!K82</f>
        <v>15.5625</v>
      </c>
      <c r="L82" s="83">
        <f>'Distributor Secondary'!I18*'DSR con %'!L82</f>
        <v>66.745222929936304</v>
      </c>
      <c r="M82" s="83">
        <f>'Distributor Secondary'!J18*'DSR con %'!M82</f>
        <v>55.655660377358487</v>
      </c>
      <c r="N82" s="83">
        <f>'Distributor Secondary'!K18*'DSR con %'!N82</f>
        <v>109.125</v>
      </c>
      <c r="O82" s="83">
        <f>'Distributor Secondary'!L18*'DSR con %'!O82</f>
        <v>122.7220447284345</v>
      </c>
      <c r="P82" s="83">
        <f>'Distributor Secondary'!M18*'DSR con %'!P82</f>
        <v>45.217391304347828</v>
      </c>
      <c r="Q82" s="83">
        <f>'Distributor Secondary'!N18*'DSR con %'!Q82</f>
        <v>82.370813397129183</v>
      </c>
      <c r="R82" s="83">
        <f>'Distributor Secondary'!O18*'DSR con %'!R82</f>
        <v>16.289719626168221</v>
      </c>
      <c r="S82" s="83">
        <f>'Distributor Secondary'!P18*'DSR con %'!S82</f>
        <v>55.331506849315069</v>
      </c>
      <c r="T82" s="83">
        <f>'Distributor Secondary'!Q18*'DSR con %'!T82</f>
        <v>33</v>
      </c>
      <c r="U82" s="83">
        <f>'Distributor Secondary'!R18*'DSR con %'!U82</f>
        <v>66.39055793991416</v>
      </c>
      <c r="V82" s="83">
        <f>'Distributor Secondary'!S18*'DSR con %'!V82</f>
        <v>32.943005181347147</v>
      </c>
      <c r="W82" s="83">
        <f>'Distributor Secondary'!T18*'DSR con %'!W82</f>
        <v>27.744807121661719</v>
      </c>
      <c r="X82" s="83">
        <f>'Distributor Secondary'!U18*'DSR con %'!X82</f>
        <v>64.28165938864629</v>
      </c>
      <c r="Y82" s="83">
        <f>'Distributor Secondary'!V18*'DSR con %'!Y82</f>
        <v>40.90625</v>
      </c>
      <c r="Z82" s="83">
        <f>'Distributor Secondary'!W18*'DSR con %'!Z82</f>
        <v>11.543209876543209</v>
      </c>
      <c r="AA82" s="83">
        <f>'Distributor Secondary'!X18*'DSR con %'!AA82</f>
        <v>0.9375</v>
      </c>
      <c r="AB82" s="83">
        <f>'Distributor Secondary'!Y18*'DSR con %'!AB82</f>
        <v>4.5694444444444446</v>
      </c>
      <c r="AC82" s="83">
        <f>'Distributor Secondary'!Z18*'DSR con %'!AC82</f>
        <v>6.6835443037974684</v>
      </c>
      <c r="AD82" s="83">
        <f>'Distributor Secondary'!AA18*'DSR con %'!AD82</f>
        <v>20.777777777777775</v>
      </c>
      <c r="AE82" s="83">
        <f>'Distributor Secondary'!AB18*'DSR con %'!AE82</f>
        <v>2.9166666666666665</v>
      </c>
      <c r="AF82" s="83">
        <f>'Distributor Secondary'!AC18*'DSR con %'!AF82</f>
        <v>13.635416666666668</v>
      </c>
      <c r="AG82" s="83">
        <f>'Distributor Secondary'!AD18*'DSR con %'!AG82</f>
        <v>8.9525065963060673</v>
      </c>
      <c r="AH82" s="83">
        <f>'Distributor Secondary'!AE18*'DSR con %'!AH82</f>
        <v>14.550264550264549</v>
      </c>
      <c r="AI82" s="83">
        <f>'Distributor Secondary'!AF18*'DSR con %'!AI82</f>
        <v>16.242268041237114</v>
      </c>
      <c r="AJ82" s="83">
        <f>'Distributor Secondary'!AG18*'DSR con %'!AJ82</f>
        <v>25.803108808290155</v>
      </c>
      <c r="AK82" s="83">
        <f>'Distributor Secondary'!AH18*'DSR con %'!AK82</f>
        <v>0</v>
      </c>
      <c r="AL82" s="83">
        <f>'Distributor Secondary'!AI18*'DSR con %'!AL82</f>
        <v>16.40625</v>
      </c>
      <c r="AM82" s="83">
        <f>'Distributor Secondary'!AJ18*'DSR con %'!AM82</f>
        <v>11.069767441860465</v>
      </c>
    </row>
    <row r="83" spans="1:93">
      <c r="A83" s="115" t="s">
        <v>54</v>
      </c>
      <c r="B83" s="79" t="s">
        <v>40</v>
      </c>
      <c r="C83" s="78" t="s">
        <v>69</v>
      </c>
      <c r="D83" s="115" t="s">
        <v>72</v>
      </c>
      <c r="E83" s="115" t="s">
        <v>73</v>
      </c>
      <c r="F83" s="81">
        <f>SUMPRODUCT(H83:AM83,$H$1:$AM$1)</f>
        <v>1950575.5754763596</v>
      </c>
      <c r="G83" s="111">
        <f>SUM(H83:AM83)</f>
        <v>1320.5416716309751</v>
      </c>
      <c r="H83" s="83">
        <f>'Distributor Secondary'!E18*'DSR con %'!H83</f>
        <v>88.711111111111109</v>
      </c>
      <c r="I83" s="83">
        <f>'Distributor Secondary'!F18*'DSR con %'!I83</f>
        <v>134.42492012779553</v>
      </c>
      <c r="J83" s="83">
        <f>'Distributor Secondary'!G18*'DSR con %'!J83</f>
        <v>139.50793650793651</v>
      </c>
      <c r="K83" s="83">
        <f>'Distributor Secondary'!H18*'DSR con %'!K83</f>
        <v>31.125</v>
      </c>
      <c r="L83" s="83">
        <f>'Distributor Secondary'!I18*'DSR con %'!L83</f>
        <v>76.280254777070056</v>
      </c>
      <c r="M83" s="83">
        <f>'Distributor Secondary'!J18*'DSR con %'!M83</f>
        <v>55.655660377358487</v>
      </c>
      <c r="N83" s="83">
        <f>'Distributor Secondary'!K18*'DSR con %'!N83</f>
        <v>49.602272727272727</v>
      </c>
      <c r="O83" s="83">
        <f>'Distributor Secondary'!L18*'DSR con %'!O83</f>
        <v>78.095846645367402</v>
      </c>
      <c r="P83" s="83">
        <f>'Distributor Secondary'!M18*'DSR con %'!P83</f>
        <v>85.913043478260875</v>
      </c>
      <c r="Q83" s="83">
        <f>'Distributor Secondary'!N18*'DSR con %'!Q83</f>
        <v>38.200956937799042</v>
      </c>
      <c r="R83" s="83">
        <f>'Distributor Secondary'!O18*'DSR con %'!R83</f>
        <v>18.616822429906541</v>
      </c>
      <c r="S83" s="83">
        <f>'Distributor Secondary'!P18*'DSR con %'!S83</f>
        <v>104.51506849315069</v>
      </c>
      <c r="T83" s="83">
        <f>'Distributor Secondary'!Q18*'DSR con %'!T83</f>
        <v>27.5</v>
      </c>
      <c r="U83" s="83">
        <f>'Distributor Secondary'!R18*'DSR con %'!U83</f>
        <v>38.54935622317597</v>
      </c>
      <c r="V83" s="83">
        <f>'Distributor Secondary'!S18*'DSR con %'!V83</f>
        <v>21.316062176165804</v>
      </c>
      <c r="W83" s="83">
        <f>'Distributor Secondary'!T18*'DSR con %'!W83</f>
        <v>52.160237388724042</v>
      </c>
      <c r="X83" s="83">
        <f>'Distributor Secondary'!U18*'DSR con %'!X83</f>
        <v>41.401746724890828</v>
      </c>
      <c r="Y83" s="83">
        <f>'Distributor Secondary'!V18*'DSR con %'!Y83</f>
        <v>70.125</v>
      </c>
      <c r="Z83" s="83">
        <f>'Distributor Secondary'!W18*'DSR con %'!Z83</f>
        <v>30.012345679012345</v>
      </c>
      <c r="AA83" s="83">
        <f>'Distributor Secondary'!X18*'DSR con %'!AA83</f>
        <v>2.34375</v>
      </c>
      <c r="AB83" s="83">
        <f>'Distributor Secondary'!Y18*'DSR con %'!AB83</f>
        <v>7.1805555555555562</v>
      </c>
      <c r="AC83" s="83">
        <f>'Distributor Secondary'!Z18*'DSR con %'!AC83</f>
        <v>5.5696202531645573</v>
      </c>
      <c r="AD83" s="83">
        <f>'Distributor Secondary'!AA18*'DSR con %'!AD83</f>
        <v>34.629629629629626</v>
      </c>
      <c r="AE83" s="83">
        <f>'Distributor Secondary'!AB18*'DSR con %'!AE83</f>
        <v>2.1875</v>
      </c>
      <c r="AF83" s="83">
        <f>'Distributor Secondary'!AC18*'DSR con %'!AF83</f>
        <v>21.427083333333332</v>
      </c>
      <c r="AG83" s="83">
        <f>'Distributor Secondary'!AD18*'DSR con %'!AG83</f>
        <v>5.5092348284960426</v>
      </c>
      <c r="AH83" s="83">
        <f>'Distributor Secondary'!AE18*'DSR con %'!AH83</f>
        <v>8.2671957671957674</v>
      </c>
      <c r="AI83" s="83">
        <f>'Distributor Secondary'!AF18*'DSR con %'!AI83</f>
        <v>9.18041237113402</v>
      </c>
      <c r="AJ83" s="83">
        <f>'Distributor Secondary'!AG18*'DSR con %'!AJ83</f>
        <v>15.481865284974093</v>
      </c>
      <c r="AK83" s="83">
        <f>'Distributor Secondary'!AH18*'DSR con %'!AK83</f>
        <v>5.4347826086956523</v>
      </c>
      <c r="AL83" s="83">
        <f>'Distributor Secondary'!AI18*'DSR con %'!AL83</f>
        <v>11.848958333333332</v>
      </c>
      <c r="AM83" s="83">
        <f>'Distributor Secondary'!AJ18*'DSR con %'!AM83</f>
        <v>9.7674418604651159</v>
      </c>
    </row>
    <row r="84" spans="1:93">
      <c r="A84" s="115" t="s">
        <v>54</v>
      </c>
      <c r="B84" s="79" t="s">
        <v>40</v>
      </c>
      <c r="C84" s="78" t="s">
        <v>69</v>
      </c>
      <c r="D84" s="115" t="s">
        <v>74</v>
      </c>
      <c r="E84" s="115" t="s">
        <v>75</v>
      </c>
      <c r="F84" s="81">
        <f>SUMPRODUCT(H84:AM84,$H$1:$AM$1)</f>
        <v>2614170.1296164552</v>
      </c>
      <c r="G84" s="111">
        <f>SUM(H84:AM84)</f>
        <v>1669.7607774789558</v>
      </c>
      <c r="H84" s="83">
        <f>'Distributor Secondary'!E18*'DSR con %'!H84</f>
        <v>147.85185185185185</v>
      </c>
      <c r="I84" s="83">
        <f>'Distributor Secondary'!F18*'DSR con %'!I84</f>
        <v>104.55271565495207</v>
      </c>
      <c r="J84" s="83">
        <f>'Distributor Secondary'!G18*'DSR con %'!J84</f>
        <v>139.50793650793651</v>
      </c>
      <c r="K84" s="83">
        <f>'Distributor Secondary'!H18*'DSR con %'!K84</f>
        <v>35.015625</v>
      </c>
      <c r="L84" s="83">
        <f>'Distributor Secondary'!I18*'DSR con %'!L84</f>
        <v>74.691082802547768</v>
      </c>
      <c r="M84" s="83">
        <f>'Distributor Secondary'!J18*'DSR con %'!M84</f>
        <v>49.471698113207552</v>
      </c>
      <c r="N84" s="83">
        <f>'Distributor Secondary'!K18*'DSR con %'!N84</f>
        <v>142.19318181818181</v>
      </c>
      <c r="O84" s="83">
        <f>'Distributor Secondary'!L18*'DSR con %'!O84</f>
        <v>153.40255591054313</v>
      </c>
      <c r="P84" s="83">
        <f>'Distributor Secondary'!M18*'DSR con %'!P84</f>
        <v>85.913043478260875</v>
      </c>
      <c r="Q84" s="83">
        <f>'Distributor Secondary'!N18*'DSR con %'!Q84</f>
        <v>71.626794258373209</v>
      </c>
      <c r="R84" s="83">
        <f>'Distributor Secondary'!O18*'DSR con %'!R84</f>
        <v>46.54205607476635</v>
      </c>
      <c r="S84" s="83">
        <f>'Distributor Secondary'!P18*'DSR con %'!S84</f>
        <v>79.923287671232885</v>
      </c>
      <c r="T84" s="83">
        <f>'Distributor Secondary'!Q18*'DSR con %'!T84</f>
        <v>44</v>
      </c>
      <c r="U84" s="83">
        <f>'Distributor Secondary'!R18*'DSR con %'!U84</f>
        <v>96.373390557939913</v>
      </c>
      <c r="V84" s="83">
        <f>'Distributor Secondary'!S18*'DSR con %'!V84</f>
        <v>50.383419689119172</v>
      </c>
      <c r="W84" s="83">
        <f>'Distributor Secondary'!T18*'DSR con %'!W84</f>
        <v>39.952522255192875</v>
      </c>
      <c r="X84" s="83">
        <f>'Distributor Secondary'!U18*'DSR con %'!X84</f>
        <v>46.849344978165938</v>
      </c>
      <c r="Y84" s="83">
        <f>'Distributor Secondary'!V18*'DSR con %'!Y84</f>
        <v>29.21875</v>
      </c>
      <c r="Z84" s="83">
        <f>'Distributor Secondary'!W18*'DSR con %'!Z84</f>
        <v>36.938271604938272</v>
      </c>
      <c r="AA84" s="83">
        <f>'Distributor Secondary'!X18*'DSR con %'!AA84</f>
        <v>2.8125</v>
      </c>
      <c r="AB84" s="83">
        <f>'Distributor Secondary'!Y18*'DSR con %'!AB84</f>
        <v>7.833333333333333</v>
      </c>
      <c r="AC84" s="83">
        <f>'Distributor Secondary'!Z18*'DSR con %'!AC84</f>
        <v>10.025316455696203</v>
      </c>
      <c r="AD84" s="83">
        <f>'Distributor Secondary'!AA18*'DSR con %'!AD84</f>
        <v>32.320987654320987</v>
      </c>
      <c r="AE84" s="83">
        <f>'Distributor Secondary'!AB18*'DSR con %'!AE84</f>
        <v>2.9166666666666665</v>
      </c>
      <c r="AF84" s="83">
        <f>'Distributor Secondary'!AC18*'DSR con %'!AF84</f>
        <v>23.375</v>
      </c>
      <c r="AG84" s="83">
        <f>'Distributor Secondary'!AD18*'DSR con %'!AG84</f>
        <v>10.78891820580475</v>
      </c>
      <c r="AH84" s="83">
        <f>'Distributor Secondary'!AE18*'DSR con %'!AH84</f>
        <v>16.534391534391535</v>
      </c>
      <c r="AI84" s="83">
        <f>'Distributor Secondary'!AF18*'DSR con %'!AI84</f>
        <v>18.36082474226804</v>
      </c>
      <c r="AJ84" s="83">
        <f>'Distributor Secondary'!AG18*'DSR con %'!AJ84</f>
        <v>30.963730569948186</v>
      </c>
      <c r="AK84" s="83">
        <f>'Distributor Secondary'!AH18*'DSR con %'!AK84</f>
        <v>5.4347826086956523</v>
      </c>
      <c r="AL84" s="83">
        <f>'Distributor Secondary'!AI18*'DSR con %'!AL84</f>
        <v>20.963541666666668</v>
      </c>
      <c r="AM84" s="83">
        <f>'Distributor Secondary'!AJ18*'DSR con %'!AM84</f>
        <v>13.023255813953488</v>
      </c>
    </row>
    <row r="85" spans="1:93">
      <c r="A85" s="115" t="s">
        <v>54</v>
      </c>
      <c r="B85" s="79" t="s">
        <v>40</v>
      </c>
      <c r="C85" s="78" t="s">
        <v>69</v>
      </c>
      <c r="D85" s="115" t="s">
        <v>76</v>
      </c>
      <c r="E85" s="115" t="s">
        <v>77</v>
      </c>
      <c r="F85" s="81">
        <f>SUMPRODUCT(H85:AM85,$H$1:$AM$1)</f>
        <v>3285760.5865519433</v>
      </c>
      <c r="G85" s="111">
        <f>SUM(H85:AM85)</f>
        <v>1773.5207595974957</v>
      </c>
      <c r="H85" s="83">
        <f>'Distributor Secondary'!E18*'DSR con %'!H85</f>
        <v>170.02962962962962</v>
      </c>
      <c r="I85" s="83">
        <f>'Distributor Secondary'!F18*'DSR con %'!I85</f>
        <v>110.52715654952077</v>
      </c>
      <c r="J85" s="83">
        <f>'Distributor Secondary'!G18*'DSR con %'!J85</f>
        <v>89.047619047619037</v>
      </c>
      <c r="K85" s="83">
        <f>'Distributor Secondary'!H18*'DSR con %'!K85</f>
        <v>23.34375</v>
      </c>
      <c r="L85" s="83">
        <f>'Distributor Secondary'!I18*'DSR con %'!L85</f>
        <v>46.085987261146492</v>
      </c>
      <c r="M85" s="83">
        <f>'Distributor Secondary'!J18*'DSR con %'!M85</f>
        <v>51.533018867924532</v>
      </c>
      <c r="N85" s="83">
        <f>'Distributor Secondary'!K18*'DSR con %'!N85</f>
        <v>205.02272727272728</v>
      </c>
      <c r="O85" s="83">
        <f>'Distributor Secondary'!L18*'DSR con %'!O85</f>
        <v>139.45686900958466</v>
      </c>
      <c r="P85" s="83">
        <f>'Distributor Secondary'!M18*'DSR con %'!P85</f>
        <v>72.347826086956516</v>
      </c>
      <c r="Q85" s="83">
        <f>'Distributor Secondary'!N18*'DSR con %'!Q85</f>
        <v>44.169856459330148</v>
      </c>
      <c r="R85" s="83">
        <f>'Distributor Secondary'!O18*'DSR con %'!R85</f>
        <v>16.289719626168221</v>
      </c>
      <c r="S85" s="83">
        <f>'Distributor Secondary'!P18*'DSR con %'!S85</f>
        <v>116.81095890410958</v>
      </c>
      <c r="T85" s="83">
        <f>'Distributor Secondary'!Q18*'DSR con %'!T85</f>
        <v>71.5</v>
      </c>
      <c r="U85" s="83">
        <f>'Distributor Secondary'!R18*'DSR con %'!U85</f>
        <v>27.841201716738198</v>
      </c>
      <c r="V85" s="83">
        <f>'Distributor Secondary'!S18*'DSR con %'!V85</f>
        <v>75.575129533678762</v>
      </c>
      <c r="W85" s="83">
        <f>'Distributor Secondary'!T18*'DSR con %'!W85</f>
        <v>58.818991097922847</v>
      </c>
      <c r="X85" s="83">
        <f>'Distributor Secondary'!U18*'DSR con %'!X85</f>
        <v>116.57860262008734</v>
      </c>
      <c r="Y85" s="83">
        <f>'Distributor Secondary'!V18*'DSR con %'!Y85</f>
        <v>29.21875</v>
      </c>
      <c r="Z85" s="83">
        <f>'Distributor Secondary'!W18*'DSR con %'!Z85</f>
        <v>13.851851851851851</v>
      </c>
      <c r="AA85" s="83">
        <f>'Distributor Secondary'!X18*'DSR con %'!AA85</f>
        <v>1.171875</v>
      </c>
      <c r="AB85" s="83">
        <f>'Distributor Secondary'!Y18*'DSR con %'!AB85</f>
        <v>3.9166666666666665</v>
      </c>
      <c r="AC85" s="83">
        <f>'Distributor Secondary'!Z18*'DSR con %'!AC85</f>
        <v>3.8987341772151898</v>
      </c>
      <c r="AD85" s="83">
        <f>'Distributor Secondary'!AA18*'DSR con %'!AD85</f>
        <v>18.469135802469136</v>
      </c>
      <c r="AE85" s="83">
        <f>'Distributor Secondary'!AB18*'DSR con %'!AE85</f>
        <v>10.451388888888889</v>
      </c>
      <c r="AF85" s="83">
        <f>'Distributor Secondary'!AC18*'DSR con %'!AF85</f>
        <v>44.802083333333336</v>
      </c>
      <c r="AG85" s="83">
        <f>'Distributor Secondary'!AD18*'DSR con %'!AG85</f>
        <v>15.379947229551451</v>
      </c>
      <c r="AH85" s="83">
        <f>'Distributor Secondary'!AE18*'DSR con %'!AH85</f>
        <v>26.455026455026452</v>
      </c>
      <c r="AI85" s="83">
        <f>'Distributor Secondary'!AF18*'DSR con %'!AI85</f>
        <v>28.953608247422679</v>
      </c>
      <c r="AJ85" s="83">
        <f>'Distributor Secondary'!AG18*'DSR con %'!AJ85</f>
        <v>43.865284974093264</v>
      </c>
      <c r="AK85" s="83">
        <f>'Distributor Secondary'!AH18*'DSR con %'!AK85</f>
        <v>32.608695652173914</v>
      </c>
      <c r="AL85" s="83">
        <f>'Distributor Secondary'!AI18*'DSR con %'!AL85</f>
        <v>44.661458333333329</v>
      </c>
      <c r="AM85" s="83">
        <f>'Distributor Secondary'!AJ18*'DSR con %'!AM85</f>
        <v>20.837209302325583</v>
      </c>
    </row>
    <row r="86" spans="1:93">
      <c r="A86" s="115" t="s">
        <v>54</v>
      </c>
      <c r="B86" s="79" t="s">
        <v>40</v>
      </c>
      <c r="C86" s="78" t="s">
        <v>69</v>
      </c>
      <c r="D86" s="115" t="s">
        <v>78</v>
      </c>
      <c r="E86" s="115" t="s">
        <v>79</v>
      </c>
      <c r="F86" s="81">
        <f>SUMPRODUCT(H86:AM86,$H$1:$AM$1)</f>
        <v>1690135.7964931184</v>
      </c>
      <c r="G86" s="111">
        <f>SUM(H86:AM86)</f>
        <v>1001.6081591975376</v>
      </c>
      <c r="H86" s="83">
        <f>'Distributor Secondary'!E18*'DSR con %'!H86</f>
        <v>85.014814814814812</v>
      </c>
      <c r="I86" s="83">
        <f>'Distributor Secondary'!F18*'DSR con %'!I86</f>
        <v>59.744408945686899</v>
      </c>
      <c r="J86" s="83">
        <f>'Distributor Secondary'!G18*'DSR con %'!J86</f>
        <v>115.76190476190476</v>
      </c>
      <c r="K86" s="83">
        <f>'Distributor Secondary'!H18*'DSR con %'!K86</f>
        <v>31.125</v>
      </c>
      <c r="L86" s="83">
        <f>'Distributor Secondary'!I18*'DSR con %'!L86</f>
        <v>34.961783439490446</v>
      </c>
      <c r="M86" s="83">
        <f>'Distributor Secondary'!J18*'DSR con %'!M86</f>
        <v>35.04245283018868</v>
      </c>
      <c r="N86" s="83">
        <f>'Distributor Secondary'!K18*'DSR con %'!N86</f>
        <v>49.602272727272727</v>
      </c>
      <c r="O86" s="83">
        <f>'Distributor Secondary'!L18*'DSR con %'!O86</f>
        <v>47.415335463258785</v>
      </c>
      <c r="P86" s="83">
        <f>'Distributor Secondary'!M18*'DSR con %'!P86</f>
        <v>76.869565217391312</v>
      </c>
      <c r="Q86" s="83">
        <f>'Distributor Secondary'!N18*'DSR con %'!Q86</f>
        <v>41.782296650717704</v>
      </c>
      <c r="R86" s="83">
        <f>'Distributor Secondary'!O18*'DSR con %'!R86</f>
        <v>18.616822429906541</v>
      </c>
      <c r="S86" s="83">
        <f>'Distributor Secondary'!P18*'DSR con %'!S86</f>
        <v>57.38082191780822</v>
      </c>
      <c r="T86" s="83">
        <f>'Distributor Secondary'!Q18*'DSR con %'!T86</f>
        <v>22</v>
      </c>
      <c r="U86" s="83">
        <f>'Distributor Secondary'!R18*'DSR con %'!U86</f>
        <v>27.841201716738198</v>
      </c>
      <c r="V86" s="83">
        <f>'Distributor Secondary'!S18*'DSR con %'!V86</f>
        <v>19.37823834196891</v>
      </c>
      <c r="W86" s="83">
        <f>'Distributor Secondary'!T18*'DSR con %'!W86</f>
        <v>28.854599406528191</v>
      </c>
      <c r="X86" s="83">
        <f>'Distributor Secondary'!U18*'DSR con %'!X86</f>
        <v>49.028384279475979</v>
      </c>
      <c r="Y86" s="83">
        <f>'Distributor Secondary'!V18*'DSR con %'!Y86</f>
        <v>40.90625</v>
      </c>
      <c r="Z86" s="83">
        <f>'Distributor Secondary'!W18*'DSR con %'!Z86</f>
        <v>20.777777777777775</v>
      </c>
      <c r="AA86" s="83">
        <f>'Distributor Secondary'!X18*'DSR con %'!AA86</f>
        <v>1.640625</v>
      </c>
      <c r="AB86" s="83">
        <f>'Distributor Secondary'!Y18*'DSR con %'!AB86</f>
        <v>6.5277777777777777</v>
      </c>
      <c r="AC86" s="83">
        <f>'Distributor Secondary'!Z18*'DSR con %'!AC86</f>
        <v>3.8987341772151898</v>
      </c>
      <c r="AD86" s="83">
        <f>'Distributor Secondary'!AA18*'DSR con %'!AD86</f>
        <v>18.469135802469136</v>
      </c>
      <c r="AE86" s="83">
        <f>'Distributor Secondary'!AB18*'DSR con %'!AE86</f>
        <v>3.1597222222222223</v>
      </c>
      <c r="AF86" s="83">
        <f>'Distributor Secondary'!AC18*'DSR con %'!AF86</f>
        <v>21.427083333333332</v>
      </c>
      <c r="AG86" s="83">
        <f>'Distributor Secondary'!AD18*'DSR con %'!AG86</f>
        <v>8.0343007915567277</v>
      </c>
      <c r="AH86" s="83">
        <f>'Distributor Secondary'!AE18*'DSR con %'!AH86</f>
        <v>8.9285714285714288</v>
      </c>
      <c r="AI86" s="83">
        <f>'Distributor Secondary'!AF18*'DSR con %'!AI86</f>
        <v>9.8865979381443285</v>
      </c>
      <c r="AJ86" s="83">
        <f>'Distributor Secondary'!AG18*'DSR con %'!AJ86</f>
        <v>23.222797927461141</v>
      </c>
      <c r="AK86" s="83">
        <f>'Distributor Secondary'!AH18*'DSR con %'!AK86</f>
        <v>10.869565217391305</v>
      </c>
      <c r="AL86" s="83">
        <f>'Distributor Secondary'!AI18*'DSR con %'!AL86</f>
        <v>13.671875</v>
      </c>
      <c r="AM86" s="83">
        <f>'Distributor Secondary'!AJ18*'DSR con %'!AM86</f>
        <v>9.7674418604651159</v>
      </c>
    </row>
    <row r="87" spans="1:93">
      <c r="A87" s="115" t="s">
        <v>54</v>
      </c>
      <c r="B87" s="79" t="s">
        <v>40</v>
      </c>
      <c r="C87" s="78" t="s">
        <v>69</v>
      </c>
      <c r="D87" s="115" t="s">
        <v>80</v>
      </c>
      <c r="E87" s="115" t="s">
        <v>81</v>
      </c>
      <c r="F87" s="81">
        <f>SUMPRODUCT(H87:AM87,$H$1:$AM$1)</f>
        <v>2828321.19900135</v>
      </c>
      <c r="G87" s="111">
        <f>SUM(H87:AM87)</f>
        <v>1607.8882055180748</v>
      </c>
      <c r="H87" s="83">
        <f>'Distributor Secondary'!E18*'DSR con %'!H87</f>
        <v>144.15555555555554</v>
      </c>
      <c r="I87" s="83">
        <f>'Distributor Secondary'!F18*'DSR con %'!I87</f>
        <v>116.50159744408946</v>
      </c>
      <c r="J87" s="83">
        <f>'Distributor Secondary'!G18*'DSR con %'!J87</f>
        <v>62.333333333333336</v>
      </c>
      <c r="K87" s="83">
        <f>'Distributor Secondary'!H18*'DSR con %'!K87</f>
        <v>27.234375</v>
      </c>
      <c r="L87" s="83">
        <f>'Distributor Secondary'!I18*'DSR con %'!L87</f>
        <v>76.280254777070056</v>
      </c>
      <c r="M87" s="83">
        <f>'Distributor Secondary'!J18*'DSR con %'!M87</f>
        <v>49.471698113207552</v>
      </c>
      <c r="N87" s="83">
        <f>'Distributor Secondary'!K18*'DSR con %'!N87</f>
        <v>138.88636363636363</v>
      </c>
      <c r="O87" s="83">
        <f>'Distributor Secondary'!L18*'DSR con %'!O87</f>
        <v>122.7220447284345</v>
      </c>
      <c r="P87" s="83">
        <f>'Distributor Secondary'!M18*'DSR con %'!P87</f>
        <v>90.434782608695656</v>
      </c>
      <c r="Q87" s="83">
        <f>'Distributor Secondary'!N18*'DSR con %'!Q87</f>
        <v>64.464114832535884</v>
      </c>
      <c r="R87" s="83">
        <f>'Distributor Secondary'!O18*'DSR con %'!R87</f>
        <v>41.887850467289717</v>
      </c>
      <c r="S87" s="83">
        <f>'Distributor Secondary'!P18*'DSR con %'!S87</f>
        <v>84.021917808219172</v>
      </c>
      <c r="T87" s="83">
        <f>'Distributor Secondary'!Q18*'DSR con %'!T87</f>
        <v>71.5</v>
      </c>
      <c r="U87" s="83">
        <f>'Distributor Secondary'!R18*'DSR con %'!U87</f>
        <v>59.9656652360515</v>
      </c>
      <c r="V87" s="83">
        <f>'Distributor Secondary'!S18*'DSR con %'!V87</f>
        <v>48.445595854922274</v>
      </c>
      <c r="W87" s="83">
        <f>'Distributor Secondary'!T18*'DSR con %'!W87</f>
        <v>42.172106824925812</v>
      </c>
      <c r="X87" s="83">
        <f>'Distributor Secondary'!U18*'DSR con %'!X87</f>
        <v>66.460698689956331</v>
      </c>
      <c r="Y87" s="83">
        <f>'Distributor Secondary'!V18*'DSR con %'!Y87</f>
        <v>52.59375</v>
      </c>
      <c r="Z87" s="83">
        <f>'Distributor Secondary'!W18*'DSR con %'!Z87</f>
        <v>16.160493827160494</v>
      </c>
      <c r="AA87" s="83">
        <f>'Distributor Secondary'!X18*'DSR con %'!AA87</f>
        <v>1.171875</v>
      </c>
      <c r="AB87" s="83">
        <f>'Distributor Secondary'!Y18*'DSR con %'!AB87</f>
        <v>4.5694444444444446</v>
      </c>
      <c r="AC87" s="83">
        <f>'Distributor Secondary'!Z18*'DSR con %'!AC87</f>
        <v>6.1265822784810124</v>
      </c>
      <c r="AD87" s="83">
        <f>'Distributor Secondary'!AA18*'DSR con %'!AD87</f>
        <v>18.469135802469136</v>
      </c>
      <c r="AE87" s="83">
        <f>'Distributor Secondary'!AB18*'DSR con %'!AE87</f>
        <v>6.3194444444444446</v>
      </c>
      <c r="AF87" s="83">
        <f>'Distributor Secondary'!AC18*'DSR con %'!AF87</f>
        <v>17.53125</v>
      </c>
      <c r="AG87" s="83">
        <f>'Distributor Secondary'!AD18*'DSR con %'!AG87</f>
        <v>16.75725593667546</v>
      </c>
      <c r="AH87" s="83">
        <f>'Distributor Secondary'!AE18*'DSR con %'!AH87</f>
        <v>17.195767195767196</v>
      </c>
      <c r="AI87" s="83">
        <f>'Distributor Secondary'!AF18*'DSR con %'!AI87</f>
        <v>18.36082474226804</v>
      </c>
      <c r="AJ87" s="83">
        <f>'Distributor Secondary'!AG18*'DSR con %'!AJ87</f>
        <v>47.735751295336783</v>
      </c>
      <c r="AK87" s="83">
        <f>'Distributor Secondary'!AH18*'DSR con %'!AK87</f>
        <v>27.173913043478262</v>
      </c>
      <c r="AL87" s="83">
        <f>'Distributor Secondary'!AI18*'DSR con %'!AL87</f>
        <v>31.901041666666664</v>
      </c>
      <c r="AM87" s="83">
        <f>'Distributor Secondary'!AJ18*'DSR con %'!AM87</f>
        <v>18.883720930232556</v>
      </c>
    </row>
    <row r="88" spans="1:93">
      <c r="A88" s="115" t="s">
        <v>54</v>
      </c>
      <c r="B88" s="79" t="s">
        <v>40</v>
      </c>
      <c r="C88" s="78" t="s">
        <v>69</v>
      </c>
      <c r="D88" s="115" t="s">
        <v>82</v>
      </c>
      <c r="E88" s="115" t="s">
        <v>83</v>
      </c>
      <c r="F88" s="81">
        <f>SUMPRODUCT(H88:AM88,$H$1:$AM$1)</f>
        <v>3298829.7092901734</v>
      </c>
      <c r="G88" s="111">
        <f>SUM(H88:AM88)</f>
        <v>2164.9753065535947</v>
      </c>
      <c r="H88" s="83">
        <f>'Distributor Secondary'!E18*'DSR con %'!H88</f>
        <v>162.63703703703706</v>
      </c>
      <c r="I88" s="83">
        <f>'Distributor Secondary'!F18*'DSR con %'!I88</f>
        <v>194.16932907348243</v>
      </c>
      <c r="J88" s="83">
        <f>'Distributor Secondary'!G18*'DSR con %'!J88</f>
        <v>192.93650793650792</v>
      </c>
      <c r="K88" s="83">
        <f>'Distributor Secondary'!H18*'DSR con %'!K88</f>
        <v>54.46875</v>
      </c>
      <c r="L88" s="83">
        <f>'Distributor Secondary'!I18*'DSR con %'!L88</f>
        <v>85.815286624203821</v>
      </c>
      <c r="M88" s="83">
        <f>'Distributor Secondary'!J18*'DSR con %'!M88</f>
        <v>90.698113207547181</v>
      </c>
      <c r="N88" s="83">
        <f>'Distributor Secondary'!K18*'DSR con %'!N88</f>
        <v>112.43181818181817</v>
      </c>
      <c r="O88" s="83">
        <f>'Distributor Secondary'!L18*'DSR con %'!O88</f>
        <v>133.87859424920129</v>
      </c>
      <c r="P88" s="83">
        <f>'Distributor Secondary'!M18*'DSR con %'!P88</f>
        <v>76.869565217391312</v>
      </c>
      <c r="Q88" s="83">
        <f>'Distributor Secondary'!N18*'DSR con %'!Q88</f>
        <v>87.145933014354071</v>
      </c>
      <c r="R88" s="83">
        <f>'Distributor Secondary'!O18*'DSR con %'!R88</f>
        <v>53.523364485981304</v>
      </c>
      <c r="S88" s="83">
        <f>'Distributor Secondary'!P18*'DSR con %'!S88</f>
        <v>159.84657534246577</v>
      </c>
      <c r="T88" s="83">
        <f>'Distributor Secondary'!Q18*'DSR con %'!T88</f>
        <v>66</v>
      </c>
      <c r="U88" s="83">
        <f>'Distributor Secondary'!R18*'DSR con %'!U88</f>
        <v>132.78111587982832</v>
      </c>
      <c r="V88" s="83">
        <f>'Distributor Secondary'!S18*'DSR con %'!V88</f>
        <v>81.388601036269435</v>
      </c>
      <c r="W88" s="83">
        <f>'Distributor Secondary'!T18*'DSR con %'!W88</f>
        <v>79.90504451038575</v>
      </c>
      <c r="X88" s="83">
        <f>'Distributor Secondary'!U18*'DSR con %'!X88</f>
        <v>58.834061135371179</v>
      </c>
      <c r="Y88" s="83">
        <f>'Distributor Secondary'!V18*'DSR con %'!Y88</f>
        <v>75.96875</v>
      </c>
      <c r="Z88" s="83">
        <f>'Distributor Secondary'!W18*'DSR con %'!Z88</f>
        <v>43.864197530864196</v>
      </c>
      <c r="AA88" s="83">
        <f>'Distributor Secondary'!X18*'DSR con %'!AA88</f>
        <v>3.515625</v>
      </c>
      <c r="AB88" s="83">
        <f>'Distributor Secondary'!Y18*'DSR con %'!AB88</f>
        <v>7.833333333333333</v>
      </c>
      <c r="AC88" s="83">
        <f>'Distributor Secondary'!Z18*'DSR con %'!AC88</f>
        <v>5.0126582278481013</v>
      </c>
      <c r="AD88" s="83">
        <f>'Distributor Secondary'!AA18*'DSR con %'!AD88</f>
        <v>27.703703703703702</v>
      </c>
      <c r="AE88" s="83">
        <f>'Distributor Secondary'!AB18*'DSR con %'!AE88</f>
        <v>4.375</v>
      </c>
      <c r="AF88" s="83">
        <f>'Distributor Secondary'!AC18*'DSR con %'!AF88</f>
        <v>25.322916666666664</v>
      </c>
      <c r="AG88" s="83">
        <f>'Distributor Secondary'!AD18*'DSR con %'!AG88</f>
        <v>13.313984168865435</v>
      </c>
      <c r="AH88" s="83">
        <f>'Distributor Secondary'!AE18*'DSR con %'!AH88</f>
        <v>13.227513227513226</v>
      </c>
      <c r="AI88" s="83">
        <f>'Distributor Secondary'!AF18*'DSR con %'!AI88</f>
        <v>14.123711340206185</v>
      </c>
      <c r="AJ88" s="83">
        <f>'Distributor Secondary'!AG18*'DSR con %'!AJ88</f>
        <v>38.704663212435236</v>
      </c>
      <c r="AK88" s="83">
        <f>'Distributor Secondary'!AH18*'DSR con %'!AK88</f>
        <v>32.608695652173914</v>
      </c>
      <c r="AL88" s="83">
        <f>'Distributor Secondary'!AI18*'DSR con %'!AL88</f>
        <v>19.140625</v>
      </c>
      <c r="AM88" s="83">
        <f>'Distributor Secondary'!AJ18*'DSR con %'!AM88</f>
        <v>16.930232558139533</v>
      </c>
    </row>
    <row r="89" spans="1:93">
      <c r="A89" s="115" t="s">
        <v>54</v>
      </c>
      <c r="B89" s="79" t="s">
        <v>40</v>
      </c>
      <c r="C89" s="78" t="s">
        <v>69</v>
      </c>
      <c r="D89" s="115" t="s">
        <v>84</v>
      </c>
      <c r="E89" s="115" t="s">
        <v>85</v>
      </c>
      <c r="F89" s="81">
        <f>SUMPRODUCT(H89:AM89,$H$1:$AM$1)</f>
        <v>2071097.1382313007</v>
      </c>
      <c r="G89" s="111">
        <f>SUM(H89:AM89)</f>
        <v>1273.6413799128206</v>
      </c>
      <c r="H89" s="83">
        <f>'Distributor Secondary'!E18*'DSR con %'!H89</f>
        <v>107.19259259259259</v>
      </c>
      <c r="I89" s="83">
        <f>'Distributor Secondary'!F18*'DSR con %'!I89</f>
        <v>95.591054313099036</v>
      </c>
      <c r="J89" s="83">
        <f>'Distributor Secondary'!G18*'DSR con %'!J89</f>
        <v>83.111111111111114</v>
      </c>
      <c r="K89" s="83">
        <f>'Distributor Secondary'!H18*'DSR con %'!K89</f>
        <v>31.125</v>
      </c>
      <c r="L89" s="83">
        <f>'Distributor Secondary'!I18*'DSR con %'!L89</f>
        <v>38.140127388535028</v>
      </c>
      <c r="M89" s="83">
        <f>'Distributor Secondary'!J18*'DSR con %'!M89</f>
        <v>49.471698113207552</v>
      </c>
      <c r="N89" s="83">
        <f>'Distributor Secondary'!K18*'DSR con %'!N89</f>
        <v>66.13636363636364</v>
      </c>
      <c r="O89" s="83">
        <f>'Distributor Secondary'!L18*'DSR con %'!O89</f>
        <v>75.306709265175712</v>
      </c>
      <c r="P89" s="83">
        <f>'Distributor Secondary'!M18*'DSR con %'!P89</f>
        <v>90.434782608695656</v>
      </c>
      <c r="Q89" s="83">
        <f>'Distributor Secondary'!N18*'DSR con %'!Q89</f>
        <v>69.239234449760772</v>
      </c>
      <c r="R89" s="83">
        <f>'Distributor Secondary'!O18*'DSR con %'!R89</f>
        <v>37.233644859813083</v>
      </c>
      <c r="S89" s="83">
        <f>'Distributor Secondary'!P18*'DSR con %'!S89</f>
        <v>90.169863013698631</v>
      </c>
      <c r="T89" s="83">
        <f>'Distributor Secondary'!Q18*'DSR con %'!T89</f>
        <v>38.5</v>
      </c>
      <c r="U89" s="83">
        <f>'Distributor Secondary'!R18*'DSR con %'!U89</f>
        <v>49.257510729613735</v>
      </c>
      <c r="V89" s="83">
        <f>'Distributor Secondary'!S18*'DSR con %'!V89</f>
        <v>44.569948186528492</v>
      </c>
      <c r="W89" s="83">
        <f>'Distributor Secondary'!T18*'DSR con %'!W89</f>
        <v>44.391691394658757</v>
      </c>
      <c r="X89" s="83">
        <f>'Distributor Secondary'!U18*'DSR con %'!X89</f>
        <v>55.56550218340611</v>
      </c>
      <c r="Y89" s="83">
        <f>'Distributor Secondary'!V18*'DSR con %'!Y89</f>
        <v>35.0625</v>
      </c>
      <c r="Z89" s="83">
        <f>'Distributor Secondary'!W18*'DSR con %'!Z89</f>
        <v>13.851851851851851</v>
      </c>
      <c r="AA89" s="83">
        <f>'Distributor Secondary'!X18*'DSR con %'!AA89</f>
        <v>1.40625</v>
      </c>
      <c r="AB89" s="83">
        <f>'Distributor Secondary'!Y18*'DSR con %'!AB89</f>
        <v>4.5694444444444446</v>
      </c>
      <c r="AC89" s="83">
        <f>'Distributor Secondary'!Z18*'DSR con %'!AC89</f>
        <v>2.7848101265822787</v>
      </c>
      <c r="AD89" s="83">
        <f>'Distributor Secondary'!AA18*'DSR con %'!AD89</f>
        <v>16.160493827160494</v>
      </c>
      <c r="AE89" s="83">
        <f>'Distributor Secondary'!AB18*'DSR con %'!AE89</f>
        <v>2.6736111111111112</v>
      </c>
      <c r="AF89" s="83">
        <f>'Distributor Secondary'!AC18*'DSR con %'!AF89</f>
        <v>19.479166666666668</v>
      </c>
      <c r="AG89" s="83">
        <f>'Distributor Secondary'!AD18*'DSR con %'!AG89</f>
        <v>8.263852242744063</v>
      </c>
      <c r="AH89" s="83">
        <f>'Distributor Secondary'!AE18*'DSR con %'!AH89</f>
        <v>19.841269841269842</v>
      </c>
      <c r="AI89" s="83">
        <f>'Distributor Secondary'!AF18*'DSR con %'!AI89</f>
        <v>21.891752577319586</v>
      </c>
      <c r="AJ89" s="83">
        <f>'Distributor Secondary'!AG18*'DSR con %'!AJ89</f>
        <v>23.222797927461141</v>
      </c>
      <c r="AK89" s="83">
        <f>'Distributor Secondary'!AH18*'DSR con %'!AK89</f>
        <v>10.869565217391305</v>
      </c>
      <c r="AL89" s="83">
        <f>'Distributor Secondary'!AI18*'DSR con %'!AL89</f>
        <v>16.40625</v>
      </c>
      <c r="AM89" s="83">
        <f>'Distributor Secondary'!AJ18*'DSR con %'!AM89</f>
        <v>11.720930232558141</v>
      </c>
    </row>
    <row r="90" spans="1:93" s="89" customFormat="1">
      <c r="A90" s="116"/>
      <c r="B90" s="85"/>
      <c r="C90" s="84"/>
      <c r="D90" s="116"/>
      <c r="E90" s="116"/>
      <c r="F90" s="100">
        <f>SUM(F82:F89)</f>
        <v>19719719</v>
      </c>
      <c r="G90" s="114">
        <f>SUM(G82:G89)</f>
        <v>12125</v>
      </c>
      <c r="H90" s="87">
        <f>SUM(H82:H89)</f>
        <v>998.00000000000011</v>
      </c>
      <c r="I90" s="87">
        <f t="shared" ref="I90:AM90" si="14">SUM(I82:I89)</f>
        <v>935</v>
      </c>
      <c r="J90" s="87">
        <f t="shared" si="14"/>
        <v>935</v>
      </c>
      <c r="K90" s="87">
        <f t="shared" si="14"/>
        <v>249</v>
      </c>
      <c r="L90" s="87">
        <f t="shared" si="14"/>
        <v>499</v>
      </c>
      <c r="M90" s="87">
        <f t="shared" si="14"/>
        <v>437</v>
      </c>
      <c r="N90" s="87">
        <f t="shared" si="14"/>
        <v>872.99999999999989</v>
      </c>
      <c r="O90" s="87">
        <f t="shared" si="14"/>
        <v>873.00000000000011</v>
      </c>
      <c r="P90" s="87">
        <f t="shared" si="14"/>
        <v>623.99999999999989</v>
      </c>
      <c r="Q90" s="87">
        <f t="shared" si="14"/>
        <v>499</v>
      </c>
      <c r="R90" s="87">
        <f t="shared" si="14"/>
        <v>248.99999999999994</v>
      </c>
      <c r="S90" s="87">
        <f t="shared" si="14"/>
        <v>748</v>
      </c>
      <c r="T90" s="87">
        <f t="shared" si="14"/>
        <v>374</v>
      </c>
      <c r="U90" s="87">
        <f t="shared" si="14"/>
        <v>499</v>
      </c>
      <c r="V90" s="87">
        <f t="shared" si="14"/>
        <v>374</v>
      </c>
      <c r="W90" s="87">
        <f t="shared" si="14"/>
        <v>374</v>
      </c>
      <c r="X90" s="87">
        <f t="shared" si="14"/>
        <v>499.00000000000006</v>
      </c>
      <c r="Y90" s="87">
        <f t="shared" si="14"/>
        <v>374</v>
      </c>
      <c r="Z90" s="87">
        <f t="shared" si="14"/>
        <v>187</v>
      </c>
      <c r="AA90" s="87">
        <f t="shared" si="14"/>
        <v>15</v>
      </c>
      <c r="AB90" s="87">
        <f t="shared" si="14"/>
        <v>47</v>
      </c>
      <c r="AC90" s="87">
        <f t="shared" si="14"/>
        <v>44</v>
      </c>
      <c r="AD90" s="87">
        <f t="shared" si="14"/>
        <v>187</v>
      </c>
      <c r="AE90" s="87">
        <f t="shared" si="14"/>
        <v>35</v>
      </c>
      <c r="AF90" s="87">
        <f t="shared" si="14"/>
        <v>187</v>
      </c>
      <c r="AG90" s="87">
        <f t="shared" si="14"/>
        <v>87</v>
      </c>
      <c r="AH90" s="87">
        <f t="shared" si="14"/>
        <v>125</v>
      </c>
      <c r="AI90" s="87">
        <f t="shared" si="14"/>
        <v>137</v>
      </c>
      <c r="AJ90" s="87">
        <f t="shared" si="14"/>
        <v>249</v>
      </c>
      <c r="AK90" s="87">
        <f t="shared" si="14"/>
        <v>125</v>
      </c>
      <c r="AL90" s="87">
        <f t="shared" si="14"/>
        <v>175</v>
      </c>
      <c r="AM90" s="87">
        <f t="shared" si="14"/>
        <v>112.00000000000001</v>
      </c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</row>
    <row r="91" spans="1:93">
      <c r="A91" s="117" t="s">
        <v>175</v>
      </c>
      <c r="B91" s="118" t="s">
        <v>165</v>
      </c>
      <c r="C91" s="119" t="s">
        <v>166</v>
      </c>
      <c r="D91" s="120" t="s">
        <v>176</v>
      </c>
      <c r="E91" s="120" t="s">
        <v>177</v>
      </c>
      <c r="F91" s="81">
        <f>SUMPRODUCT(H91:AM91,$H$1:$AM$1)</f>
        <v>3944488.4577504103</v>
      </c>
      <c r="G91" s="141">
        <f>SUM(H91:AM91)</f>
        <v>2185.1881103519627</v>
      </c>
      <c r="H91" s="83">
        <f>'Distributor Secondary'!E19*'DSR con %'!H91</f>
        <v>162.90322580645162</v>
      </c>
      <c r="I91" s="83">
        <f>'Distributor Secondary'!F19*'DSR con %'!I91</f>
        <v>152.37583892617448</v>
      </c>
      <c r="J91" s="83">
        <f>'Distributor Secondary'!G19*'DSR con %'!J91</f>
        <v>152.37583892617448</v>
      </c>
      <c r="K91" s="83">
        <f>'Distributor Secondary'!H19*'DSR con %'!K91</f>
        <v>40.645161290322577</v>
      </c>
      <c r="L91" s="83">
        <f>'Distributor Secondary'!I19*'DSR con %'!L91</f>
        <v>81.181208053691265</v>
      </c>
      <c r="M91" s="83">
        <f>'Distributor Secondary'!J19*'DSR con %'!M91</f>
        <v>70.72</v>
      </c>
      <c r="N91" s="83">
        <f>'Distributor Secondary'!K19*'DSR con %'!N91</f>
        <v>142.58064516129031</v>
      </c>
      <c r="O91" s="83">
        <f>'Distributor Secondary'!L19*'DSR con %'!O91</f>
        <v>142.38926174496643</v>
      </c>
      <c r="P91" s="83">
        <f>'Distributor Secondary'!M19*'DSR con %'!P91</f>
        <v>100.22727272727272</v>
      </c>
      <c r="Q91" s="83">
        <f>'Distributor Secondary'!N19*'DSR con %'!Q91</f>
        <v>80.181818181818187</v>
      </c>
      <c r="R91" s="83">
        <f>'Distributor Secondary'!O19*'DSR con %'!R91</f>
        <v>40.5</v>
      </c>
      <c r="S91" s="83">
        <f>'Distributor Secondary'!P19*'DSR con %'!S91</f>
        <v>121.82142857142858</v>
      </c>
      <c r="T91" s="83">
        <f>'Distributor Secondary'!Q19*'DSR con %'!T91</f>
        <v>75.600000000000009</v>
      </c>
      <c r="U91" s="83">
        <f>'Distributor Secondary'!R19*'DSR con %'!U91</f>
        <v>88.819672131147541</v>
      </c>
      <c r="V91" s="83">
        <f>'Distributor Secondary'!S19*'DSR con %'!V91</f>
        <v>66.149999999999991</v>
      </c>
      <c r="W91" s="83">
        <f>'Distributor Secondary'!T19*'DSR con %'!W91</f>
        <v>65.930232558139537</v>
      </c>
      <c r="X91" s="83">
        <f>'Distributor Secondary'!U19*'DSR con %'!X91</f>
        <v>92.84210526315789</v>
      </c>
      <c r="Y91" s="83">
        <f>'Distributor Secondary'!V19*'DSR con %'!Y91</f>
        <v>111.46153846153847</v>
      </c>
      <c r="Z91" s="83">
        <f>'Distributor Secondary'!W19*'DSR con %'!Z91</f>
        <v>57.395833333333329</v>
      </c>
      <c r="AA91" s="83">
        <f>'Distributor Secondary'!X19*'DSR con %'!AA91</f>
        <v>4</v>
      </c>
      <c r="AB91" s="83">
        <f>'Distributor Secondary'!Y19*'DSR con %'!AB91</f>
        <v>10.666666666666666</v>
      </c>
      <c r="AC91" s="83">
        <f>'Distributor Secondary'!Z19*'DSR con %'!AC91</f>
        <v>8.979591836734695</v>
      </c>
      <c r="AD91" s="83">
        <f>'Distributor Secondary'!AA19*'DSR con %'!AD91</f>
        <v>38.775510204081634</v>
      </c>
      <c r="AE91" s="83">
        <f>'Distributor Secondary'!AB19*'DSR con %'!AE91</f>
        <v>7.2972972972972974</v>
      </c>
      <c r="AF91" s="83">
        <f>'Distributor Secondary'!AC19*'DSR con %'!AF91</f>
        <v>47.5</v>
      </c>
      <c r="AG91" s="83">
        <f>'Distributor Secondary'!AD19*'DSR con %'!AG91</f>
        <v>15.411167512690355</v>
      </c>
      <c r="AH91" s="83">
        <f>'Distributor Secondary'!AE19*'DSR con %'!AH91</f>
        <v>31.659898477157359</v>
      </c>
      <c r="AI91" s="83">
        <f>'Distributor Secondary'!AF19*'DSR con %'!AI91</f>
        <v>27.6</v>
      </c>
      <c r="AJ91" s="83">
        <f>'Distributor Secondary'!AG19*'DSR con %'!AJ91</f>
        <v>63</v>
      </c>
      <c r="AK91" s="83">
        <f>'Distributor Secondary'!AH19*'DSR con %'!AK91</f>
        <v>33.352941176470587</v>
      </c>
      <c r="AL91" s="83">
        <f>'Distributor Secondary'!AI19*'DSR con %'!AL91</f>
        <v>30.799999999999997</v>
      </c>
      <c r="AM91" s="83">
        <f>'Distributor Secondary'!AJ19*'DSR con %'!AM91</f>
        <v>20.043956043956044</v>
      </c>
    </row>
    <row r="92" spans="1:93">
      <c r="A92" s="117" t="s">
        <v>175</v>
      </c>
      <c r="B92" s="118" t="s">
        <v>165</v>
      </c>
      <c r="C92" s="119" t="s">
        <v>166</v>
      </c>
      <c r="D92" s="120" t="s">
        <v>178</v>
      </c>
      <c r="E92" s="120" t="s">
        <v>179</v>
      </c>
      <c r="F92" s="81">
        <f>SUMPRODUCT(H92:AM92,$H$1:$AM$1)</f>
        <v>2447446.8077250994</v>
      </c>
      <c r="G92" s="141">
        <f>SUM(H92:AM92)</f>
        <v>1593.6687145032902</v>
      </c>
      <c r="H92" s="83">
        <f>'Distributor Secondary'!E19*'DSR con %'!H92</f>
        <v>134.39516129032256</v>
      </c>
      <c r="I92" s="83">
        <f>'Distributor Secondary'!F19*'DSR con %'!I92</f>
        <v>126.97986577181209</v>
      </c>
      <c r="J92" s="83">
        <f>'Distributor Secondary'!G19*'DSR con %'!J92</f>
        <v>126.97986577181209</v>
      </c>
      <c r="K92" s="83">
        <f>'Distributor Secondary'!H19*'DSR con %'!K92</f>
        <v>32.516129032258064</v>
      </c>
      <c r="L92" s="83">
        <f>'Distributor Secondary'!I19*'DSR con %'!L92</f>
        <v>67.651006711409394</v>
      </c>
      <c r="M92" s="83">
        <f>'Distributor Secondary'!J19*'DSR con %'!M92</f>
        <v>59.67</v>
      </c>
      <c r="N92" s="83">
        <f>'Distributor Secondary'!K19*'DSR con %'!N92</f>
        <v>117.62903225806451</v>
      </c>
      <c r="O92" s="83">
        <f>'Distributor Secondary'!L19*'DSR con %'!O92</f>
        <v>118.65771812080537</v>
      </c>
      <c r="P92" s="83">
        <f>'Distributor Secondary'!M19*'DSR con %'!P92</f>
        <v>85.909090909090907</v>
      </c>
      <c r="Q92" s="83">
        <f>'Distributor Secondary'!N19*'DSR con %'!Q92</f>
        <v>67.454545454545453</v>
      </c>
      <c r="R92" s="83">
        <f>'Distributor Secondary'!O19*'DSR con %'!R92</f>
        <v>33.75</v>
      </c>
      <c r="S92" s="83">
        <f>'Distributor Secondary'!P19*'DSR con %'!S92</f>
        <v>102.48469387755102</v>
      </c>
      <c r="T92" s="83">
        <f>'Distributor Secondary'!Q19*'DSR con %'!T92</f>
        <v>48.599999999999994</v>
      </c>
      <c r="U92" s="83">
        <f>'Distributor Secondary'!R19*'DSR con %'!U92</f>
        <v>68.163934426229517</v>
      </c>
      <c r="V92" s="83">
        <f>'Distributor Secondary'!S19*'DSR con %'!V92</f>
        <v>51.03</v>
      </c>
      <c r="W92" s="83">
        <f>'Distributor Secondary'!T19*'DSR con %'!W92</f>
        <v>50.546511627906973</v>
      </c>
      <c r="X92" s="83">
        <f>'Distributor Secondary'!U19*'DSR con %'!X92</f>
        <v>75.497975708502025</v>
      </c>
      <c r="Y92" s="83">
        <f>'Distributor Secondary'!V19*'DSR con %'!Y92</f>
        <v>33.92307692307692</v>
      </c>
      <c r="Z92" s="83">
        <f>'Distributor Secondary'!W19*'DSR con %'!Z92</f>
        <v>13.854166666666668</v>
      </c>
      <c r="AA92" s="83">
        <f>'Distributor Secondary'!X19*'DSR con %'!AA92</f>
        <v>1.6</v>
      </c>
      <c r="AB92" s="83">
        <f>'Distributor Secondary'!Y19*'DSR con %'!AB92</f>
        <v>4.8000000000000007</v>
      </c>
      <c r="AC92" s="83">
        <f>'Distributor Secondary'!Z19*'DSR con %'!AC92</f>
        <v>5.8367346938775517</v>
      </c>
      <c r="AD92" s="83">
        <f>'Distributor Secondary'!AA19*'DSR con %'!AD92</f>
        <v>25.204081632653065</v>
      </c>
      <c r="AE92" s="83">
        <f>'Distributor Secondary'!AB19*'DSR con %'!AE92</f>
        <v>4.8648648648648649</v>
      </c>
      <c r="AF92" s="83">
        <f>'Distributor Secondary'!AC19*'DSR con %'!AF92</f>
        <v>19</v>
      </c>
      <c r="AG92" s="83">
        <f>'Distributor Secondary'!AD19*'DSR con %'!AG92</f>
        <v>11.837563451776649</v>
      </c>
      <c r="AH92" s="83">
        <f>'Distributor Secondary'!AE19*'DSR con %'!AH92</f>
        <v>12.472081218274113</v>
      </c>
      <c r="AI92" s="83">
        <f>'Distributor Secondary'!AF19*'DSR con %'!AI92</f>
        <v>17.25</v>
      </c>
      <c r="AJ92" s="83">
        <f>'Distributor Secondary'!AG19*'DSR con %'!AJ92</f>
        <v>25.200000000000003</v>
      </c>
      <c r="AK92" s="83">
        <f>'Distributor Secondary'!AH19*'DSR con %'!AK92</f>
        <v>11.117647058823531</v>
      </c>
      <c r="AL92" s="83">
        <f>'Distributor Secondary'!AI19*'DSR con %'!AL92</f>
        <v>23.76</v>
      </c>
      <c r="AM92" s="83">
        <f>'Distributor Secondary'!AJ19*'DSR con %'!AM92</f>
        <v>15.032967032967033</v>
      </c>
    </row>
    <row r="93" spans="1:93">
      <c r="A93" s="117" t="s">
        <v>175</v>
      </c>
      <c r="B93" s="118" t="s">
        <v>165</v>
      </c>
      <c r="C93" s="119" t="s">
        <v>166</v>
      </c>
      <c r="D93" s="120" t="s">
        <v>180</v>
      </c>
      <c r="E93" s="120" t="s">
        <v>181</v>
      </c>
      <c r="F93" s="81">
        <f>SUMPRODUCT(H93:AM93,$H$1:$AM$1)</f>
        <v>1424216.189471626</v>
      </c>
      <c r="G93" s="141">
        <f>SUM(H93:AM93)</f>
        <v>976.53047731233221</v>
      </c>
      <c r="H93" s="83">
        <f>'Distributor Secondary'!E19*'DSR con %'!H93</f>
        <v>89.596774193548399</v>
      </c>
      <c r="I93" s="83">
        <f>'Distributor Secondary'!F19*'DSR con %'!I93</f>
        <v>85.711409395973149</v>
      </c>
      <c r="J93" s="83">
        <f>'Distributor Secondary'!G19*'DSR con %'!J93</f>
        <v>85.711409395973149</v>
      </c>
      <c r="K93" s="83">
        <f>'Distributor Secondary'!H19*'DSR con %'!K93</f>
        <v>24.387096774193548</v>
      </c>
      <c r="L93" s="83">
        <f>'Distributor Secondary'!I19*'DSR con %'!L93</f>
        <v>45.664429530201339</v>
      </c>
      <c r="M93" s="83">
        <f>'Distributor Secondary'!J19*'DSR con %'!M93</f>
        <v>39.78</v>
      </c>
      <c r="N93" s="83">
        <f>'Distributor Secondary'!K19*'DSR con %'!N93</f>
        <v>78.41935483870968</v>
      </c>
      <c r="O93" s="83">
        <f>'Distributor Secondary'!L19*'DSR con %'!O93</f>
        <v>80.09395973154362</v>
      </c>
      <c r="P93" s="83">
        <f>'Distributor Secondary'!M19*'DSR con %'!P93</f>
        <v>57.272727272727273</v>
      </c>
      <c r="Q93" s="83">
        <f>'Distributor Secondary'!N19*'DSR con %'!Q93</f>
        <v>45.81818181818182</v>
      </c>
      <c r="R93" s="83">
        <f>'Distributor Secondary'!O19*'DSR con %'!R93</f>
        <v>22.5</v>
      </c>
      <c r="S93" s="83">
        <f>'Distributor Secondary'!P19*'DSR con %'!S93</f>
        <v>67.678571428571431</v>
      </c>
      <c r="T93" s="83">
        <f>'Distributor Secondary'!Q19*'DSR con %'!T93</f>
        <v>21.599999999999998</v>
      </c>
      <c r="U93" s="83">
        <f>'Distributor Secondary'!R19*'DSR con %'!U93</f>
        <v>37.180327868852459</v>
      </c>
      <c r="V93" s="83">
        <f>'Distributor Secondary'!S19*'DSR con %'!V93</f>
        <v>28.349999999999998</v>
      </c>
      <c r="W93" s="83">
        <f>'Distributor Secondary'!T19*'DSR con %'!W93</f>
        <v>28.569767441860463</v>
      </c>
      <c r="X93" s="83">
        <f>'Distributor Secondary'!U19*'DSR con %'!X93</f>
        <v>25.506072874493928</v>
      </c>
      <c r="Y93" s="83">
        <f>'Distributor Secondary'!V19*'DSR con %'!Y93</f>
        <v>9.6923076923076916</v>
      </c>
      <c r="Z93" s="83">
        <f>'Distributor Secondary'!W19*'DSR con %'!Z93</f>
        <v>9.8958333333333339</v>
      </c>
      <c r="AA93" s="83">
        <f>'Distributor Secondary'!X19*'DSR con %'!AA93</f>
        <v>0.8</v>
      </c>
      <c r="AB93" s="83">
        <f>'Distributor Secondary'!Y19*'DSR con %'!AB93</f>
        <v>3.7333333333333334</v>
      </c>
      <c r="AC93" s="83">
        <f>'Distributor Secondary'!Z19*'DSR con %'!AC93</f>
        <v>2.2448979591836737</v>
      </c>
      <c r="AD93" s="83">
        <f>'Distributor Secondary'!AA19*'DSR con %'!AD93</f>
        <v>9.6938775510204085</v>
      </c>
      <c r="AE93" s="83">
        <f>'Distributor Secondary'!AB19*'DSR con %'!AE93</f>
        <v>1.7027027027027029</v>
      </c>
      <c r="AF93" s="83">
        <f>'Distributor Secondary'!AC19*'DSR con %'!AF93</f>
        <v>9.5</v>
      </c>
      <c r="AG93" s="83">
        <f>'Distributor Secondary'!AD19*'DSR con %'!AG93</f>
        <v>6.7005076142131985</v>
      </c>
      <c r="AH93" s="83">
        <f>'Distributor Secondary'!AE19*'DSR con %'!AH93</f>
        <v>6.3959390862944163</v>
      </c>
      <c r="AI93" s="83">
        <f>'Distributor Secondary'!AF19*'DSR con %'!AI93</f>
        <v>10.35</v>
      </c>
      <c r="AJ93" s="83">
        <f>'Distributor Secondary'!AG19*'DSR con %'!AJ93</f>
        <v>12.600000000000001</v>
      </c>
      <c r="AK93" s="83">
        <f>'Distributor Secondary'!AH19*'DSR con %'!AK93</f>
        <v>7.4117647058823533</v>
      </c>
      <c r="AL93" s="83">
        <f>'Distributor Secondary'!AI19*'DSR con %'!AL93</f>
        <v>13.2</v>
      </c>
      <c r="AM93" s="83">
        <f>'Distributor Secondary'!AJ19*'DSR con %'!AM93</f>
        <v>8.7692307692307701</v>
      </c>
    </row>
    <row r="94" spans="1:93">
      <c r="A94" s="117" t="s">
        <v>175</v>
      </c>
      <c r="B94" s="118" t="s">
        <v>165</v>
      </c>
      <c r="C94" s="119" t="s">
        <v>166</v>
      </c>
      <c r="D94" s="120" t="s">
        <v>182</v>
      </c>
      <c r="E94" s="120" t="s">
        <v>183</v>
      </c>
      <c r="F94" s="81">
        <f>SUMPRODUCT(H94:AM94,$H$1:$AM$1)</f>
        <v>2159819.5450528637</v>
      </c>
      <c r="G94" s="141">
        <f>SUM(H94:AM94)</f>
        <v>1377.6126978324151</v>
      </c>
      <c r="H94" s="83">
        <f>'Distributor Secondary'!E19*'DSR con %'!H94</f>
        <v>118.10483870967741</v>
      </c>
      <c r="I94" s="83">
        <f>'Distributor Secondary'!F19*'DSR con %'!I94</f>
        <v>107.93288590604027</v>
      </c>
      <c r="J94" s="83">
        <f>'Distributor Secondary'!G19*'DSR con %'!J94</f>
        <v>107.93288590604027</v>
      </c>
      <c r="K94" s="83">
        <f>'Distributor Secondary'!H19*'DSR con %'!K94</f>
        <v>28.451612903225804</v>
      </c>
      <c r="L94" s="83">
        <f>'Distributor Secondary'!I19*'DSR con %'!L94</f>
        <v>57.503355704697988</v>
      </c>
      <c r="M94" s="83">
        <f>'Distributor Secondary'!J19*'DSR con %'!M94</f>
        <v>50.830000000000005</v>
      </c>
      <c r="N94" s="83">
        <f>'Distributor Secondary'!K19*'DSR con %'!N94</f>
        <v>103.37096774193547</v>
      </c>
      <c r="O94" s="83">
        <f>'Distributor Secondary'!L19*'DSR con %'!O94</f>
        <v>100.85906040268456</v>
      </c>
      <c r="P94" s="83">
        <f>'Distributor Secondary'!M19*'DSR con %'!P94</f>
        <v>71.590909090909093</v>
      </c>
      <c r="Q94" s="83">
        <f>'Distributor Secondary'!N19*'DSR con %'!Q94</f>
        <v>58.545454545454547</v>
      </c>
      <c r="R94" s="83">
        <f>'Distributor Secondary'!O19*'DSR con %'!R94</f>
        <v>29.25</v>
      </c>
      <c r="S94" s="83">
        <f>'Distributor Secondary'!P19*'DSR con %'!S94</f>
        <v>87.015306122448976</v>
      </c>
      <c r="T94" s="83">
        <f>'Distributor Secondary'!Q19*'DSR con %'!T94</f>
        <v>43.199999999999996</v>
      </c>
      <c r="U94" s="83">
        <f>'Distributor Secondary'!R19*'DSR con %'!U94</f>
        <v>57.83606557377049</v>
      </c>
      <c r="V94" s="83">
        <f>'Distributor Secondary'!S19*'DSR con %'!V94</f>
        <v>43.47</v>
      </c>
      <c r="W94" s="83">
        <f>'Distributor Secondary'!T19*'DSR con %'!W94</f>
        <v>43.95348837209302</v>
      </c>
      <c r="X94" s="83">
        <f>'Distributor Secondary'!U19*'DSR con %'!X94</f>
        <v>58.15384615384616</v>
      </c>
      <c r="Y94" s="83">
        <f>'Distributor Secondary'!V19*'DSR con %'!Y94</f>
        <v>33.92307692307692</v>
      </c>
      <c r="Z94" s="83">
        <f>'Distributor Secondary'!W19*'DSR con %'!Z94</f>
        <v>13.854166666666668</v>
      </c>
      <c r="AA94" s="83">
        <f>'Distributor Secondary'!X19*'DSR con %'!AA94</f>
        <v>1.6</v>
      </c>
      <c r="AB94" s="83">
        <f>'Distributor Secondary'!Y19*'DSR con %'!AB94</f>
        <v>4.8000000000000007</v>
      </c>
      <c r="AC94" s="83">
        <f>'Distributor Secondary'!Z19*'DSR con %'!AC94</f>
        <v>4.9387755102040813</v>
      </c>
      <c r="AD94" s="83">
        <f>'Distributor Secondary'!AA19*'DSR con %'!AD94</f>
        <v>21.326530612244898</v>
      </c>
      <c r="AE94" s="83">
        <f>'Distributor Secondary'!AB19*'DSR con %'!AE94</f>
        <v>4.1351351351351351</v>
      </c>
      <c r="AF94" s="83">
        <f>'Distributor Secondary'!AC19*'DSR con %'!AF94</f>
        <v>19</v>
      </c>
      <c r="AG94" s="83">
        <f>'Distributor Secondary'!AD19*'DSR con %'!AG94</f>
        <v>10.050761421319796</v>
      </c>
      <c r="AH94" s="83">
        <f>'Distributor Secondary'!AE19*'DSR con %'!AH94</f>
        <v>12.472081218274113</v>
      </c>
      <c r="AI94" s="83">
        <f>'Distributor Secondary'!AF19*'DSR con %'!AI94</f>
        <v>13.8</v>
      </c>
      <c r="AJ94" s="83">
        <f>'Distributor Secondary'!AG19*'DSR con %'!AJ94</f>
        <v>25.200000000000003</v>
      </c>
      <c r="AK94" s="83">
        <f>'Distributor Secondary'!AH19*'DSR con %'!AK94</f>
        <v>11.117647058823531</v>
      </c>
      <c r="AL94" s="83">
        <f>'Distributor Secondary'!AI19*'DSR con %'!AL94</f>
        <v>20.240000000000002</v>
      </c>
      <c r="AM94" s="83">
        <f>'Distributor Secondary'!AJ19*'DSR con %'!AM94</f>
        <v>13.153846153846155</v>
      </c>
    </row>
    <row r="95" spans="1:93" s="89" customFormat="1">
      <c r="A95" s="121"/>
      <c r="B95" s="122"/>
      <c r="C95" s="123"/>
      <c r="D95" s="124"/>
      <c r="E95" s="124"/>
      <c r="F95" s="100">
        <f>SUM(F91:F94)</f>
        <v>9975971</v>
      </c>
      <c r="G95" s="101">
        <f>SUM(G91:G94)</f>
        <v>6133</v>
      </c>
      <c r="H95" s="87">
        <f>SUM(H91:H94)</f>
        <v>505</v>
      </c>
      <c r="I95" s="87">
        <f t="shared" ref="I95:AM95" si="15">SUM(I91:I94)</f>
        <v>472.99999999999994</v>
      </c>
      <c r="J95" s="87">
        <f t="shared" si="15"/>
        <v>472.99999999999994</v>
      </c>
      <c r="K95" s="87">
        <f t="shared" si="15"/>
        <v>126</v>
      </c>
      <c r="L95" s="87">
        <f t="shared" si="15"/>
        <v>252</v>
      </c>
      <c r="M95" s="87">
        <f t="shared" si="15"/>
        <v>221</v>
      </c>
      <c r="N95" s="87">
        <f t="shared" si="15"/>
        <v>442</v>
      </c>
      <c r="O95" s="87">
        <f t="shared" si="15"/>
        <v>442</v>
      </c>
      <c r="P95" s="87">
        <f t="shared" si="15"/>
        <v>315</v>
      </c>
      <c r="Q95" s="87">
        <f t="shared" si="15"/>
        <v>252</v>
      </c>
      <c r="R95" s="87">
        <f t="shared" si="15"/>
        <v>126</v>
      </c>
      <c r="S95" s="87">
        <f t="shared" si="15"/>
        <v>379</v>
      </c>
      <c r="T95" s="87">
        <f t="shared" si="15"/>
        <v>189</v>
      </c>
      <c r="U95" s="87">
        <f t="shared" si="15"/>
        <v>252.00000000000003</v>
      </c>
      <c r="V95" s="87">
        <f t="shared" si="15"/>
        <v>189</v>
      </c>
      <c r="W95" s="87">
        <f t="shared" si="15"/>
        <v>189</v>
      </c>
      <c r="X95" s="87">
        <f t="shared" si="15"/>
        <v>252</v>
      </c>
      <c r="Y95" s="87">
        <f t="shared" si="15"/>
        <v>189</v>
      </c>
      <c r="Z95" s="87">
        <f t="shared" si="15"/>
        <v>95</v>
      </c>
      <c r="AA95" s="87">
        <f t="shared" si="15"/>
        <v>8</v>
      </c>
      <c r="AB95" s="87">
        <f t="shared" si="15"/>
        <v>24</v>
      </c>
      <c r="AC95" s="87">
        <f t="shared" si="15"/>
        <v>22.000000000000004</v>
      </c>
      <c r="AD95" s="87">
        <f t="shared" si="15"/>
        <v>95</v>
      </c>
      <c r="AE95" s="87">
        <f t="shared" si="15"/>
        <v>18</v>
      </c>
      <c r="AF95" s="87">
        <f t="shared" si="15"/>
        <v>95</v>
      </c>
      <c r="AG95" s="87">
        <f t="shared" si="15"/>
        <v>44</v>
      </c>
      <c r="AH95" s="87">
        <f t="shared" si="15"/>
        <v>63</v>
      </c>
      <c r="AI95" s="87">
        <f t="shared" si="15"/>
        <v>69</v>
      </c>
      <c r="AJ95" s="87">
        <f t="shared" si="15"/>
        <v>126.00000000000001</v>
      </c>
      <c r="AK95" s="87">
        <f t="shared" si="15"/>
        <v>63</v>
      </c>
      <c r="AL95" s="87">
        <f t="shared" si="15"/>
        <v>88</v>
      </c>
      <c r="AM95" s="87">
        <f t="shared" si="15"/>
        <v>57.000000000000007</v>
      </c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</row>
    <row r="96" spans="1:93">
      <c r="A96" s="125" t="s">
        <v>56</v>
      </c>
      <c r="B96" s="118" t="s">
        <v>165</v>
      </c>
      <c r="C96" s="119" t="s">
        <v>166</v>
      </c>
      <c r="D96" s="126" t="s">
        <v>167</v>
      </c>
      <c r="E96" s="126" t="s">
        <v>168</v>
      </c>
      <c r="F96" s="81">
        <f>SUMPRODUCT(H96:AM96,$H$1:$AM$1)</f>
        <v>3849495.1396765709</v>
      </c>
      <c r="G96" s="141">
        <f>SUM(H96:AM96)</f>
        <v>2343.9208934452063</v>
      </c>
      <c r="H96" s="83">
        <f>'Distributor Secondary'!E20*'DSR con %'!H96</f>
        <v>186.14093959731545</v>
      </c>
      <c r="I96" s="83">
        <f>'Distributor Secondary'!F20*'DSR con %'!I96</f>
        <v>175.75418994413408</v>
      </c>
      <c r="J96" s="83">
        <f>'Distributor Secondary'!G20*'DSR con %'!J96</f>
        <v>175.75418994413408</v>
      </c>
      <c r="K96" s="83">
        <f>'Distributor Secondary'!H20*'DSR con %'!K96</f>
        <v>46.60526315789474</v>
      </c>
      <c r="L96" s="83">
        <f>'Distributor Secondary'!I20*'DSR con %'!L96</f>
        <v>93.541899441340789</v>
      </c>
      <c r="M96" s="83">
        <f>'Distributor Secondary'!J20*'DSR con %'!M96</f>
        <v>82.25</v>
      </c>
      <c r="N96" s="83">
        <f>'Distributor Secondary'!K20*'DSR con %'!N96</f>
        <v>162.76510067114094</v>
      </c>
      <c r="O96" s="83">
        <f>'Distributor Secondary'!L20*'DSR con %'!O96</f>
        <v>163.84357541899442</v>
      </c>
      <c r="P96" s="83">
        <f>'Distributor Secondary'!M20*'DSR con %'!P96</f>
        <v>117.32911392405063</v>
      </c>
      <c r="Q96" s="83">
        <f>'Distributor Secondary'!N20*'DSR con %'!Q96</f>
        <v>96.46413502109705</v>
      </c>
      <c r="R96" s="83">
        <f>'Distributor Secondary'!O20*'DSR con %'!R96</f>
        <v>48.059701492537307</v>
      </c>
      <c r="S96" s="83">
        <f>'Distributor Secondary'!P20*'DSR con %'!S96</f>
        <v>144.99578059071729</v>
      </c>
      <c r="T96" s="83">
        <f>'Distributor Secondary'!Q20*'DSR con %'!T96</f>
        <v>70.829268292682926</v>
      </c>
      <c r="U96" s="83">
        <f>'Distributor Secondary'!R20*'DSR con %'!U96</f>
        <v>95.72972972972974</v>
      </c>
      <c r="V96" s="83">
        <f>'Distributor Secondary'!S20*'DSR con %'!V96</f>
        <v>71.779661016949149</v>
      </c>
      <c r="W96" s="83">
        <f>'Distributor Secondary'!T20*'DSR con %'!W96</f>
        <v>72.134615384615387</v>
      </c>
      <c r="X96" s="83">
        <f>'Distributor Secondary'!U20*'DSR con %'!X96</f>
        <v>113.13513513513514</v>
      </c>
      <c r="Y96" s="83">
        <f>'Distributor Secondary'!V20*'DSR con %'!Y96</f>
        <v>83.959183673469383</v>
      </c>
      <c r="Z96" s="83">
        <f>'Distributor Secondary'!W20*'DSR con %'!Z96</f>
        <v>42.935483870967744</v>
      </c>
      <c r="AA96" s="83">
        <f>'Distributor Secondary'!X20*'DSR con %'!AA96</f>
        <v>3.4693877551020407</v>
      </c>
      <c r="AB96" s="83">
        <f>'Distributor Secondary'!Y20*'DSR con %'!AB96</f>
        <v>10.709090909090909</v>
      </c>
      <c r="AC96" s="83">
        <f>'Distributor Secondary'!Z20*'DSR con %'!AC96</f>
        <v>9.935483870967742</v>
      </c>
      <c r="AD96" s="83">
        <f>'Distributor Secondary'!AA20*'DSR con %'!AD96</f>
        <v>42.935483870967744</v>
      </c>
      <c r="AE96" s="83">
        <f>'Distributor Secondary'!AB20*'DSR con %'!AE96</f>
        <v>6.4606741573033712</v>
      </c>
      <c r="AF96" s="83">
        <f>'Distributor Secondary'!AC20*'DSR con %'!AF96</f>
        <v>34.864406779661017</v>
      </c>
      <c r="AG96" s="83">
        <f>'Distributor Secondary'!AD20*'DSR con %'!AG96</f>
        <v>15.594936708860759</v>
      </c>
      <c r="AH96" s="83">
        <f>'Distributor Secondary'!AE20*'DSR con %'!AH96</f>
        <v>22.556962025316455</v>
      </c>
      <c r="AI96" s="83">
        <f>'Distributor Secondary'!AF20*'DSR con %'!AI96</f>
        <v>31.15</v>
      </c>
      <c r="AJ96" s="83">
        <f>'Distributor Secondary'!AG20*'DSR con %'!AJ96</f>
        <v>44.647058823529413</v>
      </c>
      <c r="AK96" s="83">
        <f>'Distributor Secondary'!AH20*'DSR con %'!AK96</f>
        <v>22.09090909090909</v>
      </c>
      <c r="AL96" s="83">
        <f>'Distributor Secondary'!AI20*'DSR con %'!AL96</f>
        <v>33.27731092436975</v>
      </c>
      <c r="AM96" s="83">
        <f>'Distributor Secondary'!AJ20*'DSR con %'!AM96</f>
        <v>22.222222222222221</v>
      </c>
    </row>
    <row r="97" spans="1:93">
      <c r="A97" s="125" t="s">
        <v>56</v>
      </c>
      <c r="B97" s="118" t="s">
        <v>165</v>
      </c>
      <c r="C97" s="119" t="s">
        <v>166</v>
      </c>
      <c r="D97" s="126" t="s">
        <v>169</v>
      </c>
      <c r="E97" s="126" t="s">
        <v>170</v>
      </c>
      <c r="F97" s="81">
        <f>SUMPRODUCT(H97:AM97,$H$1:$AM$1)</f>
        <v>3308008.987391348</v>
      </c>
      <c r="G97" s="141">
        <f>SUM(H97:AM97)</f>
        <v>1998.3634936715007</v>
      </c>
      <c r="H97" s="83">
        <f>'Distributor Secondary'!E20*'DSR con %'!H97</f>
        <v>160.16778523489933</v>
      </c>
      <c r="I97" s="83">
        <f>'Distributor Secondary'!F20*'DSR con %'!I97</f>
        <v>152.09497206703912</v>
      </c>
      <c r="J97" s="83">
        <f>'Distributor Secondary'!G20*'DSR con %'!J97</f>
        <v>152.09497206703912</v>
      </c>
      <c r="K97" s="83">
        <f>'Distributor Secondary'!H20*'DSR con %'!K97</f>
        <v>42.368421052631575</v>
      </c>
      <c r="L97" s="83">
        <f>'Distributor Secondary'!I20*'DSR con %'!L97</f>
        <v>80.949720670391059</v>
      </c>
      <c r="M97" s="83">
        <f>'Distributor Secondary'!J20*'DSR con %'!M97</f>
        <v>70.5</v>
      </c>
      <c r="N97" s="83">
        <f>'Distributor Secondary'!K20*'DSR con %'!N97</f>
        <v>140.05369127516778</v>
      </c>
      <c r="O97" s="83">
        <f>'Distributor Secondary'!L20*'DSR con %'!O97</f>
        <v>141.78770949720672</v>
      </c>
      <c r="P97" s="83">
        <f>'Distributor Secondary'!M20*'DSR con %'!P97</f>
        <v>102.02531645569621</v>
      </c>
      <c r="Q97" s="83">
        <f>'Distributor Secondary'!N20*'DSR con %'!Q97</f>
        <v>84.23628691983123</v>
      </c>
      <c r="R97" s="83">
        <f>'Distributor Secondary'!O20*'DSR con %'!R97</f>
        <v>40.850746268656721</v>
      </c>
      <c r="S97" s="83">
        <f>'Distributor Secondary'!P20*'DSR con %'!S97</f>
        <v>126.61603375527427</v>
      </c>
      <c r="T97" s="83">
        <f>'Distributor Secondary'!Q20*'DSR con %'!T97</f>
        <v>64.926829268292693</v>
      </c>
      <c r="U97" s="83">
        <f>'Distributor Secondary'!R20*'DSR con %'!U97</f>
        <v>82.675675675675677</v>
      </c>
      <c r="V97" s="83">
        <f>'Distributor Secondary'!S20*'DSR con %'!V97</f>
        <v>63.576271186440685</v>
      </c>
      <c r="W97" s="83">
        <f>'Distributor Secondary'!T20*'DSR con %'!W97</f>
        <v>62.82692307692308</v>
      </c>
      <c r="X97" s="83">
        <f>'Distributor Secondary'!U20*'DSR con %'!X97</f>
        <v>80.5</v>
      </c>
      <c r="Y97" s="83">
        <f>'Distributor Secondary'!V20*'DSR con %'!Y97</f>
        <v>59.265306122448976</v>
      </c>
      <c r="Z97" s="83">
        <f>'Distributor Secondary'!W20*'DSR con %'!Z97</f>
        <v>31.225806451612904</v>
      </c>
      <c r="AA97" s="83">
        <f>'Distributor Secondary'!X20*'DSR con %'!AA97</f>
        <v>2.4489795918367347</v>
      </c>
      <c r="AB97" s="83">
        <f>'Distributor Secondary'!Y20*'DSR con %'!AB97</f>
        <v>7.8909090909090898</v>
      </c>
      <c r="AC97" s="83">
        <f>'Distributor Secondary'!Z20*'DSR con %'!AC97</f>
        <v>7.225806451612903</v>
      </c>
      <c r="AD97" s="83">
        <f>'Distributor Secondary'!AA20*'DSR con %'!AD97</f>
        <v>31.225806451612904</v>
      </c>
      <c r="AE97" s="83">
        <f>'Distributor Secondary'!AB20*'DSR con %'!AE97</f>
        <v>5.9438202247191017</v>
      </c>
      <c r="AF97" s="83">
        <f>'Distributor Secondary'!AC20*'DSR con %'!AF97</f>
        <v>30.762711864406779</v>
      </c>
      <c r="AG97" s="83">
        <f>'Distributor Secondary'!AD20*'DSR con %'!AG97</f>
        <v>14.649789029535867</v>
      </c>
      <c r="AH97" s="83">
        <f>'Distributor Secondary'!AE20*'DSR con %'!AH97</f>
        <v>21.189873417721522</v>
      </c>
      <c r="AI97" s="83">
        <f>'Distributor Secondary'!AF20*'DSR con %'!AI97</f>
        <v>22.25</v>
      </c>
      <c r="AJ97" s="83">
        <f>'Distributor Secondary'!AG20*'DSR con %'!AJ97</f>
        <v>41.941176470588239</v>
      </c>
      <c r="AK97" s="83">
        <f>'Distributor Secondary'!AH20*'DSR con %'!AK97</f>
        <v>22.09090909090909</v>
      </c>
      <c r="AL97" s="83">
        <f>'Distributor Secondary'!AI20*'DSR con %'!AL97</f>
        <v>31.260504201680675</v>
      </c>
      <c r="AM97" s="83">
        <f>'Distributor Secondary'!AJ20*'DSR con %'!AM97</f>
        <v>20.74074074074074</v>
      </c>
    </row>
    <row r="98" spans="1:93">
      <c r="A98" s="125" t="s">
        <v>56</v>
      </c>
      <c r="B98" s="118" t="s">
        <v>165</v>
      </c>
      <c r="C98" s="119" t="s">
        <v>166</v>
      </c>
      <c r="D98" s="126" t="s">
        <v>171</v>
      </c>
      <c r="E98" s="126" t="s">
        <v>172</v>
      </c>
      <c r="F98" s="81">
        <f>SUMPRODUCT(H98:AM98,$H$1:$AM$1)</f>
        <v>2776859.0864855032</v>
      </c>
      <c r="G98" s="141">
        <f>SUM(H98:AM98)</f>
        <v>1702.140441774477</v>
      </c>
      <c r="H98" s="83">
        <f>'Distributor Secondary'!E20*'DSR con %'!H98</f>
        <v>142.85234899328859</v>
      </c>
      <c r="I98" s="83">
        <f>'Distributor Secondary'!F20*'DSR con %'!I98</f>
        <v>131.81564245810054</v>
      </c>
      <c r="J98" s="83">
        <f>'Distributor Secondary'!G20*'DSR con %'!J98</f>
        <v>131.81564245810054</v>
      </c>
      <c r="K98" s="83">
        <f>'Distributor Secondary'!H20*'DSR con %'!K98</f>
        <v>33.89473684210526</v>
      </c>
      <c r="L98" s="83">
        <f>'Distributor Secondary'!I20*'DSR con %'!L98</f>
        <v>70.156424581005581</v>
      </c>
      <c r="M98" s="83">
        <f>'Distributor Secondary'!J20*'DSR con %'!M98</f>
        <v>61.1</v>
      </c>
      <c r="N98" s="83">
        <f>'Distributor Secondary'!K20*'DSR con %'!N98</f>
        <v>124.91275167785236</v>
      </c>
      <c r="O98" s="83">
        <f>'Distributor Secondary'!L20*'DSR con %'!O98</f>
        <v>122.8826815642458</v>
      </c>
      <c r="P98" s="83">
        <f>'Distributor Secondary'!M20*'DSR con %'!P98</f>
        <v>86.721518987341781</v>
      </c>
      <c r="Q98" s="83">
        <f>'Distributor Secondary'!N20*'DSR con %'!Q98</f>
        <v>70.649789029535867</v>
      </c>
      <c r="R98" s="83">
        <f>'Distributor Secondary'!O20*'DSR con %'!R98</f>
        <v>36.044776119402989</v>
      </c>
      <c r="S98" s="83">
        <f>'Distributor Secondary'!P20*'DSR con %'!S98</f>
        <v>106.19409282700423</v>
      </c>
      <c r="T98" s="83">
        <f>'Distributor Secondary'!Q20*'DSR con %'!T98</f>
        <v>53.121951219512198</v>
      </c>
      <c r="U98" s="83">
        <f>'Distributor Secondary'!R20*'DSR con %'!U98</f>
        <v>71.797297297297291</v>
      </c>
      <c r="V98" s="83">
        <f>'Distributor Secondary'!S20*'DSR con %'!V98</f>
        <v>53.322033898305087</v>
      </c>
      <c r="W98" s="83">
        <f>'Distributor Secondary'!T20*'DSR con %'!W98</f>
        <v>53.519230769230766</v>
      </c>
      <c r="X98" s="83">
        <f>'Distributor Secondary'!U20*'DSR con %'!X98</f>
        <v>64.182432432432435</v>
      </c>
      <c r="Y98" s="83">
        <f>'Distributor Secondary'!V20*'DSR con %'!Y98</f>
        <v>49.387755102040821</v>
      </c>
      <c r="Z98" s="83">
        <f>'Distributor Secondary'!W20*'DSR con %'!Z98</f>
        <v>23.419354838709676</v>
      </c>
      <c r="AA98" s="83">
        <f>'Distributor Secondary'!X20*'DSR con %'!AA98</f>
        <v>2.0408163265306123</v>
      </c>
      <c r="AB98" s="83">
        <f>'Distributor Secondary'!Y20*'DSR con %'!AB98</f>
        <v>6.2</v>
      </c>
      <c r="AC98" s="83">
        <f>'Distributor Secondary'!Z20*'DSR con %'!AC98</f>
        <v>5.419354838709677</v>
      </c>
      <c r="AD98" s="83">
        <f>'Distributor Secondary'!AA20*'DSR con %'!AD98</f>
        <v>23.419354838709676</v>
      </c>
      <c r="AE98" s="83">
        <f>'Distributor Secondary'!AB20*'DSR con %'!AE98</f>
        <v>5.1685393258426968</v>
      </c>
      <c r="AF98" s="83">
        <f>'Distributor Secondary'!AC20*'DSR con %'!AF98</f>
        <v>26.661016949152543</v>
      </c>
      <c r="AG98" s="83">
        <f>'Distributor Secondary'!AD20*'DSR con %'!AG98</f>
        <v>12.28691983122363</v>
      </c>
      <c r="AH98" s="83">
        <f>'Distributor Secondary'!AE20*'DSR con %'!AH98</f>
        <v>17.77215189873418</v>
      </c>
      <c r="AI98" s="83">
        <f>'Distributor Secondary'!AF20*'DSR con %'!AI98</f>
        <v>17.8</v>
      </c>
      <c r="AJ98" s="83">
        <f>'Distributor Secondary'!AG20*'DSR con %'!AJ98</f>
        <v>35.176470588235297</v>
      </c>
      <c r="AK98" s="83">
        <f>'Distributor Secondary'!AH20*'DSR con %'!AK98</f>
        <v>18.40909090909091</v>
      </c>
      <c r="AL98" s="83">
        <f>'Distributor Secondary'!AI20*'DSR con %'!AL98</f>
        <v>26.218487394957982</v>
      </c>
      <c r="AM98" s="83">
        <f>'Distributor Secondary'!AJ20*'DSR con %'!AM98</f>
        <v>17.777777777777779</v>
      </c>
    </row>
    <row r="99" spans="1:93">
      <c r="A99" s="125" t="s">
        <v>56</v>
      </c>
      <c r="B99" s="118" t="s">
        <v>165</v>
      </c>
      <c r="C99" s="119" t="s">
        <v>166</v>
      </c>
      <c r="D99" s="126" t="s">
        <v>173</v>
      </c>
      <c r="E99" s="126" t="s">
        <v>174</v>
      </c>
      <c r="F99" s="81">
        <f>SUMPRODUCT(H99:AM99,$H$1:$AM$1)</f>
        <v>2946508.7864465793</v>
      </c>
      <c r="G99" s="141">
        <f>SUM(H99:AM99)</f>
        <v>1808.575171108816</v>
      </c>
      <c r="H99" s="83">
        <f>'Distributor Secondary'!E20*'DSR con %'!H99</f>
        <v>155.83892617449666</v>
      </c>
      <c r="I99" s="83">
        <f>'Distributor Secondary'!F20*'DSR con %'!I99</f>
        <v>145.33519553072625</v>
      </c>
      <c r="J99" s="83">
        <f>'Distributor Secondary'!G20*'DSR con %'!J99</f>
        <v>145.33519553072625</v>
      </c>
      <c r="K99" s="83">
        <f>'Distributor Secondary'!H20*'DSR con %'!K99</f>
        <v>38.131578947368418</v>
      </c>
      <c r="L99" s="83">
        <f>'Distributor Secondary'!I20*'DSR con %'!L99</f>
        <v>77.351955307262571</v>
      </c>
      <c r="M99" s="83">
        <f>'Distributor Secondary'!J20*'DSR con %'!M99</f>
        <v>68.150000000000006</v>
      </c>
      <c r="N99" s="83">
        <f>'Distributor Secondary'!K20*'DSR con %'!N99</f>
        <v>136.26845637583892</v>
      </c>
      <c r="O99" s="83">
        <f>'Distributor Secondary'!L20*'DSR con %'!O99</f>
        <v>135.48603351955308</v>
      </c>
      <c r="P99" s="83">
        <f>'Distributor Secondary'!M20*'DSR con %'!P99</f>
        <v>96.924050632911388</v>
      </c>
      <c r="Q99" s="83">
        <f>'Distributor Secondary'!N20*'DSR con %'!Q99</f>
        <v>70.649789029535867</v>
      </c>
      <c r="R99" s="83">
        <f>'Distributor Secondary'!O20*'DSR con %'!R99</f>
        <v>36.044776119402989</v>
      </c>
      <c r="S99" s="83">
        <f>'Distributor Secondary'!P20*'DSR con %'!S99</f>
        <v>106.19409282700423</v>
      </c>
      <c r="T99" s="83">
        <f>'Distributor Secondary'!Q20*'DSR con %'!T99</f>
        <v>53.121951219512198</v>
      </c>
      <c r="U99" s="83">
        <f>'Distributor Secondary'!R20*'DSR con %'!U99</f>
        <v>71.797297297297291</v>
      </c>
      <c r="V99" s="83">
        <f>'Distributor Secondary'!S20*'DSR con %'!V99</f>
        <v>53.322033898305087</v>
      </c>
      <c r="W99" s="83">
        <f>'Distributor Secondary'!T20*'DSR con %'!W99</f>
        <v>53.519230769230766</v>
      </c>
      <c r="X99" s="83">
        <f>'Distributor Secondary'!U20*'DSR con %'!X99</f>
        <v>64.182432432432435</v>
      </c>
      <c r="Y99" s="83">
        <f>'Distributor Secondary'!V20*'DSR con %'!Y99</f>
        <v>49.387755102040821</v>
      </c>
      <c r="Z99" s="83">
        <f>'Distributor Secondary'!W20*'DSR con %'!Z99</f>
        <v>23.419354838709676</v>
      </c>
      <c r="AA99" s="83">
        <f>'Distributor Secondary'!X20*'DSR con %'!AA99</f>
        <v>2.0408163265306123</v>
      </c>
      <c r="AB99" s="83">
        <f>'Distributor Secondary'!Y20*'DSR con %'!AB99</f>
        <v>6.2</v>
      </c>
      <c r="AC99" s="83">
        <f>'Distributor Secondary'!Z20*'DSR con %'!AC99</f>
        <v>5.419354838709677</v>
      </c>
      <c r="AD99" s="83">
        <f>'Distributor Secondary'!AA20*'DSR con %'!AD99</f>
        <v>23.419354838709676</v>
      </c>
      <c r="AE99" s="83">
        <f>'Distributor Secondary'!AB20*'DSR con %'!AE99</f>
        <v>5.4269662921348312</v>
      </c>
      <c r="AF99" s="83">
        <f>'Distributor Secondary'!AC20*'DSR con %'!AF99</f>
        <v>28.711864406779661</v>
      </c>
      <c r="AG99" s="83">
        <f>'Distributor Secondary'!AD20*'DSR con %'!AG99</f>
        <v>13.468354430379748</v>
      </c>
      <c r="AH99" s="83">
        <f>'Distributor Secondary'!AE20*'DSR con %'!AH99</f>
        <v>19.481012658227847</v>
      </c>
      <c r="AI99" s="83">
        <f>'Distributor Secondary'!AF20*'DSR con %'!AI99</f>
        <v>17.8</v>
      </c>
      <c r="AJ99" s="83">
        <f>'Distributor Secondary'!AG20*'DSR con %'!AJ99</f>
        <v>39.235294117647058</v>
      </c>
      <c r="AK99" s="83">
        <f>'Distributor Secondary'!AH20*'DSR con %'!AK99</f>
        <v>18.40909090909091</v>
      </c>
      <c r="AL99" s="83">
        <f>'Distributor Secondary'!AI20*'DSR con %'!AL99</f>
        <v>29.243697478991596</v>
      </c>
      <c r="AM99" s="83">
        <f>'Distributor Secondary'!AJ20*'DSR con %'!AM99</f>
        <v>19.25925925925926</v>
      </c>
    </row>
    <row r="100" spans="1:93" s="89" customFormat="1">
      <c r="A100" s="127"/>
      <c r="B100" s="122"/>
      <c r="C100" s="123"/>
      <c r="D100" s="128"/>
      <c r="E100" s="128"/>
      <c r="F100" s="100">
        <f>SUM(F96:F99)</f>
        <v>12880872</v>
      </c>
      <c r="G100" s="101">
        <f>SUM(G96:G99)</f>
        <v>7853</v>
      </c>
      <c r="H100" s="87">
        <f>SUM(H96:H99)</f>
        <v>645.00000000000011</v>
      </c>
      <c r="I100" s="87">
        <f t="shared" ref="I100:AM100" si="16">SUM(I96:I99)</f>
        <v>605</v>
      </c>
      <c r="J100" s="87">
        <f t="shared" si="16"/>
        <v>605</v>
      </c>
      <c r="K100" s="87">
        <f t="shared" si="16"/>
        <v>161</v>
      </c>
      <c r="L100" s="87">
        <f t="shared" si="16"/>
        <v>322</v>
      </c>
      <c r="M100" s="87">
        <f t="shared" si="16"/>
        <v>282</v>
      </c>
      <c r="N100" s="87">
        <f t="shared" si="16"/>
        <v>564</v>
      </c>
      <c r="O100" s="87">
        <f t="shared" si="16"/>
        <v>564</v>
      </c>
      <c r="P100" s="87">
        <f t="shared" si="16"/>
        <v>403</v>
      </c>
      <c r="Q100" s="87">
        <f t="shared" si="16"/>
        <v>322</v>
      </c>
      <c r="R100" s="87">
        <f t="shared" si="16"/>
        <v>161.00000000000003</v>
      </c>
      <c r="S100" s="87">
        <f t="shared" si="16"/>
        <v>484</v>
      </c>
      <c r="T100" s="87">
        <f t="shared" si="16"/>
        <v>242</v>
      </c>
      <c r="U100" s="87">
        <f t="shared" si="16"/>
        <v>322</v>
      </c>
      <c r="V100" s="87">
        <f t="shared" si="16"/>
        <v>242</v>
      </c>
      <c r="W100" s="87">
        <f t="shared" si="16"/>
        <v>242</v>
      </c>
      <c r="X100" s="87">
        <f t="shared" si="16"/>
        <v>322.00000000000006</v>
      </c>
      <c r="Y100" s="87">
        <f t="shared" si="16"/>
        <v>242</v>
      </c>
      <c r="Z100" s="87">
        <f t="shared" si="16"/>
        <v>121</v>
      </c>
      <c r="AA100" s="87">
        <f t="shared" si="16"/>
        <v>10</v>
      </c>
      <c r="AB100" s="87">
        <f t="shared" si="16"/>
        <v>30.999999999999996</v>
      </c>
      <c r="AC100" s="87">
        <f t="shared" si="16"/>
        <v>27.999999999999996</v>
      </c>
      <c r="AD100" s="87">
        <f t="shared" si="16"/>
        <v>121</v>
      </c>
      <c r="AE100" s="87">
        <f t="shared" si="16"/>
        <v>23.000000000000004</v>
      </c>
      <c r="AF100" s="87">
        <f t="shared" si="16"/>
        <v>121</v>
      </c>
      <c r="AG100" s="87">
        <f t="shared" si="16"/>
        <v>56</v>
      </c>
      <c r="AH100" s="87">
        <f t="shared" si="16"/>
        <v>81</v>
      </c>
      <c r="AI100" s="87">
        <f t="shared" si="16"/>
        <v>89</v>
      </c>
      <c r="AJ100" s="87">
        <f t="shared" si="16"/>
        <v>161</v>
      </c>
      <c r="AK100" s="87">
        <f t="shared" si="16"/>
        <v>81</v>
      </c>
      <c r="AL100" s="87">
        <f t="shared" si="16"/>
        <v>119.99999999999999</v>
      </c>
      <c r="AM100" s="87">
        <f t="shared" si="16"/>
        <v>80</v>
      </c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</row>
    <row r="101" spans="1:93">
      <c r="A101" s="129" t="s">
        <v>57</v>
      </c>
      <c r="B101" s="118" t="s">
        <v>165</v>
      </c>
      <c r="C101" s="119" t="s">
        <v>166</v>
      </c>
      <c r="D101" s="120" t="s">
        <v>184</v>
      </c>
      <c r="E101" s="120" t="s">
        <v>185</v>
      </c>
      <c r="F101" s="81">
        <f>SUMPRODUCT(H101:AM101,$H$1:$AM$1)</f>
        <v>4411160.0996278757</v>
      </c>
      <c r="G101" s="141">
        <f>SUM(H101:AM101)</f>
        <v>2674.7728839206761</v>
      </c>
      <c r="H101" s="83">
        <f>'Distributor Secondary'!E21*'DSR con %'!H101</f>
        <v>219.21951219512198</v>
      </c>
      <c r="I101" s="83">
        <f>'Distributor Secondary'!F21*'DSR con %'!I101</f>
        <v>204.91116751269035</v>
      </c>
      <c r="J101" s="83">
        <f>'Distributor Secondary'!G21*'DSR con %'!J101</f>
        <v>204.91116751269035</v>
      </c>
      <c r="K101" s="83">
        <f>'Distributor Secondary'!H21*'DSR con %'!K101</f>
        <v>54.144578313253007</v>
      </c>
      <c r="L101" s="83">
        <f>'Distributor Secondary'!I21*'DSR con %'!L101</f>
        <v>109.51269035532995</v>
      </c>
      <c r="M101" s="83">
        <f>'Distributor Secondary'!J21*'DSR con %'!M101</f>
        <v>96.526717557251914</v>
      </c>
      <c r="N101" s="83">
        <f>'Distributor Secondary'!K21*'DSR con %'!N101</f>
        <v>192.07317073170734</v>
      </c>
      <c r="O101" s="83">
        <f>'Distributor Secondary'!L21*'DSR con %'!O101</f>
        <v>191.30710659898477</v>
      </c>
      <c r="P101" s="83">
        <f>'Distributor Secondary'!M21*'DSR con %'!P101</f>
        <v>135.55813953488371</v>
      </c>
      <c r="Q101" s="83">
        <f>'Distributor Secondary'!N21*'DSR con %'!Q101</f>
        <v>108.9657794676806</v>
      </c>
      <c r="R101" s="83">
        <f>'Distributor Secondary'!O21*'DSR con %'!R101</f>
        <v>54.965753424657528</v>
      </c>
      <c r="S101" s="83">
        <f>'Distributor Secondary'!P21*'DSR con %'!S101</f>
        <v>164.04588910133842</v>
      </c>
      <c r="T101" s="83">
        <f>'Distributor Secondary'!Q21*'DSR con %'!T101</f>
        <v>80.5</v>
      </c>
      <c r="U101" s="83">
        <f>'Distributor Secondary'!R21*'DSR con %'!U101</f>
        <v>108.65030674846625</v>
      </c>
      <c r="V101" s="83">
        <f>'Distributor Secondary'!S21*'DSR con %'!V101</f>
        <v>81.73846153846155</v>
      </c>
      <c r="W101" s="83">
        <f>'Distributor Secondary'!T21*'DSR con %'!W101</f>
        <v>82.078431372549019</v>
      </c>
      <c r="X101" s="83">
        <f>'Distributor Secondary'!U21*'DSR con %'!X101</f>
        <v>109.63803680981594</v>
      </c>
      <c r="Y101" s="83">
        <f>'Distributor Secondary'!V21*'DSR con %'!Y101</f>
        <v>87.399999999999991</v>
      </c>
      <c r="Z101" s="83">
        <f>'Distributor Secondary'!W21*'DSR con %'!Z101</f>
        <v>43.63636363636364</v>
      </c>
      <c r="AA101" s="83">
        <f>'Distributor Secondary'!X21*'DSR con %'!AA101</f>
        <v>3.6190476190476191</v>
      </c>
      <c r="AB101" s="83">
        <f>'Distributor Secondary'!Y21*'DSR con %'!AB101</f>
        <v>10.764705882352942</v>
      </c>
      <c r="AC101" s="83">
        <f>'Distributor Secondary'!Z21*'DSR con %'!AC101</f>
        <v>9.8181818181818183</v>
      </c>
      <c r="AD101" s="83">
        <f>'Distributor Secondary'!AA21*'DSR con %'!AD101</f>
        <v>43.63636363636364</v>
      </c>
      <c r="AE101" s="83">
        <f>'Distributor Secondary'!AB21*'DSR con %'!AE101</f>
        <v>7.2397959183673466</v>
      </c>
      <c r="AF101" s="83">
        <f>'Distributor Secondary'!AC21*'DSR con %'!AF101</f>
        <v>40.930232558139537</v>
      </c>
      <c r="AG101" s="83">
        <f>'Distributor Secondary'!AD21*'DSR con %'!AG101</f>
        <v>19.436781609195403</v>
      </c>
      <c r="AH101" s="83">
        <f>'Distributor Secondary'!AE21*'DSR con %'!AH101</f>
        <v>27.279693486590038</v>
      </c>
      <c r="AI101" s="83">
        <f>'Distributor Secondary'!AF21*'DSR con %'!AI101</f>
        <v>30.114068441064639</v>
      </c>
      <c r="AJ101" s="83">
        <f>'Distributor Secondary'!AG21*'DSR con %'!AJ101</f>
        <v>54.923954372623569</v>
      </c>
      <c r="AK101" s="83">
        <f>'Distributor Secondary'!AH21*'DSR con %'!AK101</f>
        <v>27.826086956521738</v>
      </c>
      <c r="AL101" s="83">
        <f>'Distributor Secondary'!AI21*'DSR con %'!AL101</f>
        <v>41.984732824427482</v>
      </c>
      <c r="AM101" s="83">
        <f>'Distributor Secondary'!AJ21*'DSR con %'!AM101</f>
        <v>27.415966386554622</v>
      </c>
    </row>
    <row r="102" spans="1:93">
      <c r="A102" s="129" t="s">
        <v>57</v>
      </c>
      <c r="B102" s="118" t="s">
        <v>165</v>
      </c>
      <c r="C102" s="119" t="s">
        <v>166</v>
      </c>
      <c r="D102" s="120" t="s">
        <v>186</v>
      </c>
      <c r="E102" s="120" t="s">
        <v>187</v>
      </c>
      <c r="F102" s="81">
        <f>SUMPRODUCT(H102:AM102,$H$1:$AM$1)</f>
        <v>4309716.9318075208</v>
      </c>
      <c r="G102" s="141">
        <f>SUM(H102:AM102)</f>
        <v>2654.1342018274363</v>
      </c>
      <c r="H102" s="83">
        <f>'Distributor Secondary'!E21*'DSR con %'!H102</f>
        <v>219.21951219512198</v>
      </c>
      <c r="I102" s="83">
        <f>'Distributor Secondary'!F21*'DSR con %'!I102</f>
        <v>204.91116751269035</v>
      </c>
      <c r="J102" s="83">
        <f>'Distributor Secondary'!G21*'DSR con %'!J102</f>
        <v>204.91116751269035</v>
      </c>
      <c r="K102" s="83">
        <f>'Distributor Secondary'!H21*'DSR con %'!K102</f>
        <v>54.144578313253007</v>
      </c>
      <c r="L102" s="83">
        <f>'Distributor Secondary'!I21*'DSR con %'!L102</f>
        <v>109.51269035532995</v>
      </c>
      <c r="M102" s="83">
        <f>'Distributor Secondary'!J21*'DSR con %'!M102</f>
        <v>96.526717557251914</v>
      </c>
      <c r="N102" s="83">
        <f>'Distributor Secondary'!K21*'DSR con %'!N102</f>
        <v>192.07317073170734</v>
      </c>
      <c r="O102" s="83">
        <f>'Distributor Secondary'!L21*'DSR con %'!O102</f>
        <v>191.30710659898477</v>
      </c>
      <c r="P102" s="83">
        <f>'Distributor Secondary'!M21*'DSR con %'!P102</f>
        <v>135.55813953488371</v>
      </c>
      <c r="Q102" s="83">
        <f>'Distributor Secondary'!N21*'DSR con %'!Q102</f>
        <v>108.9657794676806</v>
      </c>
      <c r="R102" s="83">
        <f>'Distributor Secondary'!O21*'DSR con %'!R102</f>
        <v>54.965753424657528</v>
      </c>
      <c r="S102" s="83">
        <f>'Distributor Secondary'!P21*'DSR con %'!S102</f>
        <v>164.04588910133842</v>
      </c>
      <c r="T102" s="83">
        <f>'Distributor Secondary'!Q21*'DSR con %'!T102</f>
        <v>80.5</v>
      </c>
      <c r="U102" s="83">
        <f>'Distributor Secondary'!R21*'DSR con %'!U102</f>
        <v>108.65030674846625</v>
      </c>
      <c r="V102" s="83">
        <f>'Distributor Secondary'!S21*'DSR con %'!V102</f>
        <v>81.73846153846155</v>
      </c>
      <c r="W102" s="83">
        <f>'Distributor Secondary'!T21*'DSR con %'!W102</f>
        <v>82.078431372549019</v>
      </c>
      <c r="X102" s="83">
        <f>'Distributor Secondary'!U21*'DSR con %'!X102</f>
        <v>109.63803680981594</v>
      </c>
      <c r="Y102" s="83">
        <f>'Distributor Secondary'!V21*'DSR con %'!Y102</f>
        <v>82.8</v>
      </c>
      <c r="Z102" s="83">
        <f>'Distributor Secondary'!W21*'DSR con %'!Z102</f>
        <v>40</v>
      </c>
      <c r="AA102" s="83">
        <f>'Distributor Secondary'!X21*'DSR con %'!AA102</f>
        <v>3.4285714285714288</v>
      </c>
      <c r="AB102" s="83">
        <f>'Distributor Secondary'!Y21*'DSR con %'!AB102</f>
        <v>10.252100840336135</v>
      </c>
      <c r="AC102" s="83">
        <f>'Distributor Secondary'!Z21*'DSR con %'!AC102</f>
        <v>9</v>
      </c>
      <c r="AD102" s="83">
        <f>'Distributor Secondary'!AA21*'DSR con %'!AD102</f>
        <v>40</v>
      </c>
      <c r="AE102" s="83">
        <f>'Distributor Secondary'!AB21*'DSR con %'!AE102</f>
        <v>7.2397959183673466</v>
      </c>
      <c r="AF102" s="83">
        <f>'Distributor Secondary'!AC21*'DSR con %'!AF102</f>
        <v>40.930232558139537</v>
      </c>
      <c r="AG102" s="83">
        <f>'Distributor Secondary'!AD21*'DSR con %'!AG102</f>
        <v>19.436781609195403</v>
      </c>
      <c r="AH102" s="83">
        <f>'Distributor Secondary'!AE21*'DSR con %'!AH102</f>
        <v>27.279693486590038</v>
      </c>
      <c r="AI102" s="83">
        <f>'Distributor Secondary'!AF21*'DSR con %'!AI102</f>
        <v>30.114068441064639</v>
      </c>
      <c r="AJ102" s="83">
        <f>'Distributor Secondary'!AG21*'DSR con %'!AJ102</f>
        <v>54.923954372623569</v>
      </c>
      <c r="AK102" s="83">
        <f>'Distributor Secondary'!AH21*'DSR con %'!AK102</f>
        <v>27.826086956521738</v>
      </c>
      <c r="AL102" s="83">
        <f>'Distributor Secondary'!AI21*'DSR con %'!AL102</f>
        <v>37.786259541984734</v>
      </c>
      <c r="AM102" s="83">
        <f>'Distributor Secondary'!AJ21*'DSR con %'!AM102</f>
        <v>24.369747899159666</v>
      </c>
    </row>
    <row r="103" spans="1:93">
      <c r="A103" s="129" t="s">
        <v>57</v>
      </c>
      <c r="B103" s="118" t="s">
        <v>165</v>
      </c>
      <c r="C103" s="119" t="s">
        <v>166</v>
      </c>
      <c r="D103" s="120" t="s">
        <v>188</v>
      </c>
      <c r="E103" s="120" t="s">
        <v>189</v>
      </c>
      <c r="F103" s="81">
        <f>SUMPRODUCT(H103:AM103,$H$1:$AM$1)</f>
        <v>1828966.9626239676</v>
      </c>
      <c r="G103" s="141">
        <f>SUM(H103:AM103)</f>
        <v>1110.0722755629988</v>
      </c>
      <c r="H103" s="83">
        <f>'Distributor Secondary'!E21*'DSR con %'!H103</f>
        <v>90.036585365853668</v>
      </c>
      <c r="I103" s="83">
        <f>'Distributor Secondary'!F21*'DSR con %'!I103</f>
        <v>85.634517766497467</v>
      </c>
      <c r="J103" s="83">
        <f>'Distributor Secondary'!G21*'DSR con %'!J103</f>
        <v>85.634517766497467</v>
      </c>
      <c r="K103" s="83">
        <f>'Distributor Secondary'!H21*'DSR con %'!K103</f>
        <v>23.204819277108431</v>
      </c>
      <c r="L103" s="83">
        <f>'Distributor Secondary'!I21*'DSR con %'!L103</f>
        <v>45.766497461928935</v>
      </c>
      <c r="M103" s="83">
        <f>'Distributor Secondary'!J21*'DSR con %'!M103</f>
        <v>38.610687022900763</v>
      </c>
      <c r="N103" s="83">
        <f>'Distributor Secondary'!K21*'DSR con %'!N103</f>
        <v>78.887195121951223</v>
      </c>
      <c r="O103" s="83">
        <f>'Distributor Secondary'!L21*'DSR con %'!O103</f>
        <v>79.949238578680209</v>
      </c>
      <c r="P103" s="83">
        <f>'Distributor Secondary'!M21*'DSR con %'!P103</f>
        <v>56.093023255813954</v>
      </c>
      <c r="Q103" s="83">
        <f>'Distributor Secondary'!N21*'DSR con %'!Q103</f>
        <v>45.300380228136888</v>
      </c>
      <c r="R103" s="83">
        <f>'Distributor Secondary'!O21*'DSR con %'!R103</f>
        <v>21.986301369863014</v>
      </c>
      <c r="S103" s="83">
        <f>'Distributor Secondary'!P21*'DSR con %'!S103</f>
        <v>68.198852772466537</v>
      </c>
      <c r="T103" s="83">
        <f>'Distributor Secondary'!Q21*'DSR con %'!T103</f>
        <v>32.200000000000003</v>
      </c>
      <c r="U103" s="83">
        <f>'Distributor Secondary'!R21*'DSR con %'!U103</f>
        <v>45.435582822085884</v>
      </c>
      <c r="V103" s="83">
        <f>'Distributor Secondary'!S21*'DSR con %'!V103</f>
        <v>33.438461538461539</v>
      </c>
      <c r="W103" s="83">
        <f>'Distributor Secondary'!T21*'DSR con %'!W103</f>
        <v>33.673202614379086</v>
      </c>
      <c r="X103" s="83">
        <f>'Distributor Secondary'!U21*'DSR con %'!X103</f>
        <v>45.435582822085884</v>
      </c>
      <c r="Y103" s="83">
        <f>'Distributor Secondary'!V21*'DSR con %'!Y103</f>
        <v>36.800000000000004</v>
      </c>
      <c r="Z103" s="83">
        <f>'Distributor Secondary'!W21*'DSR con %'!Z103</f>
        <v>20</v>
      </c>
      <c r="AA103" s="83">
        <f>'Distributor Secondary'!X21*'DSR con %'!AA103</f>
        <v>1.5238095238095239</v>
      </c>
      <c r="AB103" s="83">
        <f>'Distributor Secondary'!Y21*'DSR con %'!AB103</f>
        <v>5.1260504201680677</v>
      </c>
      <c r="AC103" s="83">
        <f>'Distributor Secondary'!Z21*'DSR con %'!AC103</f>
        <v>4.5</v>
      </c>
      <c r="AD103" s="83">
        <f>'Distributor Secondary'!AA21*'DSR con %'!AD103</f>
        <v>20</v>
      </c>
      <c r="AE103" s="83">
        <f>'Distributor Secondary'!AB21*'DSR con %'!AE103</f>
        <v>3.0714285714285712</v>
      </c>
      <c r="AF103" s="83">
        <f>'Distributor Secondary'!AC21*'DSR con %'!AF103</f>
        <v>16.744186046511629</v>
      </c>
      <c r="AG103" s="83">
        <f>'Distributor Secondary'!AD21*'DSR con %'!AG103</f>
        <v>8.0804597701149419</v>
      </c>
      <c r="AH103" s="83">
        <f>'Distributor Secondary'!AE21*'DSR con %'!AH103</f>
        <v>11.340996168582375</v>
      </c>
      <c r="AI103" s="83">
        <f>'Distributor Secondary'!AF21*'DSR con %'!AI103</f>
        <v>12.045627376425855</v>
      </c>
      <c r="AJ103" s="83">
        <f>'Distributor Secondary'!AG21*'DSR con %'!AJ103</f>
        <v>21.969581749049432</v>
      </c>
      <c r="AK103" s="83">
        <f>'Distributor Secondary'!AH21*'DSR con %'!AK103</f>
        <v>13.913043478260869</v>
      </c>
      <c r="AL103" s="83">
        <f>'Distributor Secondary'!AI21*'DSR con %'!AL103</f>
        <v>15.114503816793894</v>
      </c>
      <c r="AM103" s="83">
        <f>'Distributor Secondary'!AJ21*'DSR con %'!AM103</f>
        <v>10.357142857142856</v>
      </c>
    </row>
    <row r="104" spans="1:93">
      <c r="A104" s="129" t="s">
        <v>57</v>
      </c>
      <c r="B104" s="118" t="s">
        <v>165</v>
      </c>
      <c r="C104" s="119" t="s">
        <v>166</v>
      </c>
      <c r="D104" s="120" t="s">
        <v>190</v>
      </c>
      <c r="E104" s="120" t="s">
        <v>191</v>
      </c>
      <c r="F104" s="81">
        <f>SUMPRODUCT(H104:AM104,$H$1:$AM$1)</f>
        <v>3013106.8258729023</v>
      </c>
      <c r="G104" s="141">
        <f>SUM(H104:AM104)</f>
        <v>1877.5409857608536</v>
      </c>
      <c r="H104" s="83">
        <f>'Distributor Secondary'!E21*'DSR con %'!H104</f>
        <v>152.67073170731706</v>
      </c>
      <c r="I104" s="83">
        <f>'Distributor Secondary'!F21*'DSR con %'!I104</f>
        <v>143.74365482233503</v>
      </c>
      <c r="J104" s="83">
        <f>'Distributor Secondary'!G21*'DSR con %'!J104</f>
        <v>143.74365482233503</v>
      </c>
      <c r="K104" s="83">
        <f>'Distributor Secondary'!H21*'DSR con %'!K104</f>
        <v>38.674698795180724</v>
      </c>
      <c r="L104" s="83">
        <f>'Distributor Secondary'!I21*'DSR con %'!L104</f>
        <v>76.82233502538071</v>
      </c>
      <c r="M104" s="83">
        <f>'Distributor Secondary'!J21*'DSR con %'!M104</f>
        <v>66.496183206106878</v>
      </c>
      <c r="N104" s="83">
        <f>'Distributor Secondary'!K21*'DSR con %'!N104</f>
        <v>133.76524390243901</v>
      </c>
      <c r="O104" s="83">
        <f>'Distributor Secondary'!L21*'DSR con %'!O104</f>
        <v>134.20050761421319</v>
      </c>
      <c r="P104" s="83">
        <f>'Distributor Secondary'!M21*'DSR con %'!P104</f>
        <v>98.16279069767441</v>
      </c>
      <c r="Q104" s="83">
        <f>'Distributor Secondary'!N21*'DSR con %'!Q104</f>
        <v>77.133079847908746</v>
      </c>
      <c r="R104" s="83">
        <f>'Distributor Secondary'!O21*'DSR con %'!R104</f>
        <v>37.37671232876712</v>
      </c>
      <c r="S104" s="83">
        <f>'Distributor Secondary'!P21*'DSR con %'!S104</f>
        <v>116.12237093690248</v>
      </c>
      <c r="T104" s="83">
        <f>'Distributor Secondary'!Q21*'DSR con %'!T104</f>
        <v>59.033333333333331</v>
      </c>
      <c r="U104" s="83">
        <f>'Distributor Secondary'!R21*'DSR con %'!U104</f>
        <v>77.042944785276077</v>
      </c>
      <c r="V104" s="83">
        <f>'Distributor Secondary'!S21*'DSR con %'!V104</f>
        <v>57.588461538461544</v>
      </c>
      <c r="W104" s="83">
        <f>'Distributor Secondary'!T21*'DSR con %'!W104</f>
        <v>57.875816993464049</v>
      </c>
      <c r="X104" s="83">
        <f>'Distributor Secondary'!U21*'DSR con %'!X104</f>
        <v>77.042944785276077</v>
      </c>
      <c r="Y104" s="83">
        <f>'Distributor Secondary'!V21*'DSR con %'!Y104</f>
        <v>69</v>
      </c>
      <c r="Z104" s="83">
        <f>'Distributor Secondary'!W21*'DSR con %'!Z104</f>
        <v>32.727272727272727</v>
      </c>
      <c r="AA104" s="83">
        <f>'Distributor Secondary'!X21*'DSR con %'!AA104</f>
        <v>2.8571428571428568</v>
      </c>
      <c r="AB104" s="83">
        <f>'Distributor Secondary'!Y21*'DSR con %'!AB104</f>
        <v>8.7142857142857135</v>
      </c>
      <c r="AC104" s="83">
        <f>'Distributor Secondary'!Z21*'DSR con %'!AC104</f>
        <v>7.3636363636363633</v>
      </c>
      <c r="AD104" s="83">
        <f>'Distributor Secondary'!AA21*'DSR con %'!AD104</f>
        <v>32.727272727272727</v>
      </c>
      <c r="AE104" s="83">
        <f>'Distributor Secondary'!AB21*'DSR con %'!AE104</f>
        <v>4.8265306122448983</v>
      </c>
      <c r="AF104" s="83">
        <f>'Distributor Secondary'!AC21*'DSR con %'!AF104</f>
        <v>26.046511627906977</v>
      </c>
      <c r="AG104" s="83">
        <f>'Distributor Secondary'!AD21*'DSR con %'!AG104</f>
        <v>12.448275862068966</v>
      </c>
      <c r="AH104" s="83">
        <f>'Distributor Secondary'!AE21*'DSR con %'!AH104</f>
        <v>17.471264367816094</v>
      </c>
      <c r="AI104" s="83">
        <f>'Distributor Secondary'!AF21*'DSR con %'!AI104</f>
        <v>19.406844106463879</v>
      </c>
      <c r="AJ104" s="83">
        <f>'Distributor Secondary'!AG21*'DSR con %'!AJ104</f>
        <v>35.395437262357412</v>
      </c>
      <c r="AK104" s="83">
        <f>'Distributor Secondary'!AH21*'DSR con %'!AK104</f>
        <v>20.869565217391305</v>
      </c>
      <c r="AL104" s="83">
        <f>'Distributor Secondary'!AI21*'DSR con %'!AL104</f>
        <v>24.351145038167939</v>
      </c>
      <c r="AM104" s="83">
        <f>'Distributor Secondary'!AJ21*'DSR con %'!AM104</f>
        <v>15.840336134453782</v>
      </c>
    </row>
    <row r="105" spans="1:93">
      <c r="A105" s="129" t="s">
        <v>57</v>
      </c>
      <c r="B105" s="118" t="s">
        <v>165</v>
      </c>
      <c r="C105" s="119" t="s">
        <v>166</v>
      </c>
      <c r="D105" s="120" t="s">
        <v>192</v>
      </c>
      <c r="E105" s="120" t="s">
        <v>193</v>
      </c>
      <c r="F105" s="81">
        <f>SUMPRODUCT(H105:AM105,$H$1:$AM$1)</f>
        <v>2044857.5634533074</v>
      </c>
      <c r="G105" s="141">
        <f>SUM(H105:AM105)</f>
        <v>1256.3031009623846</v>
      </c>
      <c r="H105" s="83">
        <f>'Distributor Secondary'!E21*'DSR con %'!H105</f>
        <v>101.78048780487805</v>
      </c>
      <c r="I105" s="83">
        <f>'Distributor Secondary'!F21*'DSR con %'!I105</f>
        <v>97.868020304568518</v>
      </c>
      <c r="J105" s="83">
        <f>'Distributor Secondary'!G21*'DSR con %'!J105</f>
        <v>97.868020304568518</v>
      </c>
      <c r="K105" s="83">
        <f>'Distributor Secondary'!H21*'DSR con %'!K105</f>
        <v>27.072289156626503</v>
      </c>
      <c r="L105" s="83">
        <f>'Distributor Secondary'!I21*'DSR con %'!L105</f>
        <v>52.304568527918775</v>
      </c>
      <c r="M105" s="83">
        <f>'Distributor Secondary'!J21*'DSR con %'!M105</f>
        <v>45.045801526717554</v>
      </c>
      <c r="N105" s="83">
        <f>'Distributor Secondary'!K21*'DSR con %'!N105</f>
        <v>89.176829268292678</v>
      </c>
      <c r="O105" s="83">
        <f>'Distributor Secondary'!L21*'DSR con %'!O105</f>
        <v>91.370558375634516</v>
      </c>
      <c r="P105" s="83">
        <f>'Distributor Secondary'!M21*'DSR con %'!P105</f>
        <v>65.441860465116278</v>
      </c>
      <c r="Q105" s="83">
        <f>'Distributor Secondary'!N21*'DSR con %'!Q105</f>
        <v>51.422053231939167</v>
      </c>
      <c r="R105" s="83">
        <f>'Distributor Secondary'!O21*'DSR con %'!R105</f>
        <v>26.383561643835616</v>
      </c>
      <c r="S105" s="83">
        <f>'Distributor Secondary'!P21*'DSR con %'!S105</f>
        <v>77.414913957934985</v>
      </c>
      <c r="T105" s="83">
        <f>'Distributor Secondary'!Q21*'DSR con %'!T105</f>
        <v>37.56666666666667</v>
      </c>
      <c r="U105" s="83">
        <f>'Distributor Secondary'!R21*'DSR con %'!U105</f>
        <v>51.361963190184049</v>
      </c>
      <c r="V105" s="83">
        <f>'Distributor Secondary'!S21*'DSR con %'!V105</f>
        <v>39.011538461538464</v>
      </c>
      <c r="W105" s="83">
        <f>'Distributor Secondary'!T21*'DSR con %'!W105</f>
        <v>38.934640522875817</v>
      </c>
      <c r="X105" s="83">
        <f>'Distributor Secondary'!U21*'DSR con %'!X105</f>
        <v>51.361963190184049</v>
      </c>
      <c r="Y105" s="83">
        <f>'Distributor Secondary'!V21*'DSR con %'!Y105</f>
        <v>36.800000000000004</v>
      </c>
      <c r="Z105" s="83">
        <f>'Distributor Secondary'!W21*'DSR con %'!Z105</f>
        <v>20</v>
      </c>
      <c r="AA105" s="83">
        <f>'Distributor Secondary'!X21*'DSR con %'!AA105</f>
        <v>1.5238095238095239</v>
      </c>
      <c r="AB105" s="83">
        <f>'Distributor Secondary'!Y21*'DSR con %'!AB105</f>
        <v>5.1260504201680677</v>
      </c>
      <c r="AC105" s="83">
        <f>'Distributor Secondary'!Z21*'DSR con %'!AC105</f>
        <v>4.5</v>
      </c>
      <c r="AD105" s="83">
        <f>'Distributor Secondary'!AA21*'DSR con %'!AD105</f>
        <v>20</v>
      </c>
      <c r="AE105" s="83">
        <f>'Distributor Secondary'!AB21*'DSR con %'!AE105</f>
        <v>3.510204081632653</v>
      </c>
      <c r="AF105" s="83">
        <f>'Distributor Secondary'!AC21*'DSR con %'!AF105</f>
        <v>18.604651162790699</v>
      </c>
      <c r="AG105" s="83">
        <f>'Distributor Secondary'!AD21*'DSR con %'!AG105</f>
        <v>9.1724137931034484</v>
      </c>
      <c r="AH105" s="83">
        <f>'Distributor Secondary'!AE21*'DSR con %'!AH105</f>
        <v>12.873563218390805</v>
      </c>
      <c r="AI105" s="83">
        <f>'Distributor Secondary'!AF21*'DSR con %'!AI105</f>
        <v>14.053231939163499</v>
      </c>
      <c r="AJ105" s="83">
        <f>'Distributor Secondary'!AG21*'DSR con %'!AJ105</f>
        <v>25.631178707224336</v>
      </c>
      <c r="AK105" s="83">
        <f>'Distributor Secondary'!AH21*'DSR con %'!AK105</f>
        <v>13.913043478260869</v>
      </c>
      <c r="AL105" s="83">
        <f>'Distributor Secondary'!AI21*'DSR con %'!AL105</f>
        <v>17.63358778625954</v>
      </c>
      <c r="AM105" s="83">
        <f>'Distributor Secondary'!AJ21*'DSR con %'!AM105</f>
        <v>11.57563025210084</v>
      </c>
    </row>
    <row r="106" spans="1:93">
      <c r="A106" s="129" t="s">
        <v>57</v>
      </c>
      <c r="B106" s="118" t="s">
        <v>165</v>
      </c>
      <c r="C106" s="119" t="s">
        <v>166</v>
      </c>
      <c r="D106" s="120" t="s">
        <v>194</v>
      </c>
      <c r="E106" s="130" t="s">
        <v>195</v>
      </c>
      <c r="F106" s="81">
        <f>SUMPRODUCT(H106:AM106,$H$1:$AM$1)</f>
        <v>3539712.1828857143</v>
      </c>
      <c r="G106" s="141">
        <f>SUM(H106:AM106)</f>
        <v>2181.6316481627077</v>
      </c>
      <c r="H106" s="83">
        <f>'Distributor Secondary'!E21*'DSR con %'!H106</f>
        <v>180.07317073170734</v>
      </c>
      <c r="I106" s="83">
        <f>'Distributor Secondary'!F21*'DSR con %'!I106</f>
        <v>168.21065989847716</v>
      </c>
      <c r="J106" s="83">
        <f>'Distributor Secondary'!G21*'DSR con %'!J106</f>
        <v>168.21065989847716</v>
      </c>
      <c r="K106" s="83">
        <f>'Distributor Secondary'!H21*'DSR con %'!K106</f>
        <v>46.409638554216862</v>
      </c>
      <c r="L106" s="83">
        <f>'Distributor Secondary'!I21*'DSR con %'!L106</f>
        <v>89.898477157360404</v>
      </c>
      <c r="M106" s="83">
        <f>'Distributor Secondary'!J21*'DSR con %'!M106</f>
        <v>79.36641221374046</v>
      </c>
      <c r="N106" s="83">
        <f>'Distributor Secondary'!K21*'DSR con %'!N106</f>
        <v>157.77439024390245</v>
      </c>
      <c r="O106" s="83">
        <f>'Distributor Secondary'!L21*'DSR con %'!O106</f>
        <v>157.04314720812184</v>
      </c>
      <c r="P106" s="83">
        <f>'Distributor Secondary'!M21*'DSR con %'!P106</f>
        <v>112.18604651162791</v>
      </c>
      <c r="Q106" s="83">
        <f>'Distributor Secondary'!N21*'DSR con %'!Q106</f>
        <v>90.600760456273775</v>
      </c>
      <c r="R106" s="83">
        <f>'Distributor Secondary'!O21*'DSR con %'!R106</f>
        <v>43.972602739726028</v>
      </c>
      <c r="S106" s="83">
        <f>'Distributor Secondary'!P21*'DSR con %'!S106</f>
        <v>134.55449330783941</v>
      </c>
      <c r="T106" s="83">
        <f>'Distributor Secondary'!Q21*'DSR con %'!T106</f>
        <v>69.766666666666666</v>
      </c>
      <c r="U106" s="83">
        <f>'Distributor Secondary'!R21*'DSR con %'!U106</f>
        <v>90.871165644171768</v>
      </c>
      <c r="V106" s="83">
        <f>'Distributor Secondary'!S21*'DSR con %'!V106</f>
        <v>68.734615384615381</v>
      </c>
      <c r="W106" s="83">
        <f>'Distributor Secondary'!T21*'DSR con %'!W106</f>
        <v>67.346405228758172</v>
      </c>
      <c r="X106" s="83">
        <f>'Distributor Secondary'!U21*'DSR con %'!X106</f>
        <v>89.883435582822088</v>
      </c>
      <c r="Y106" s="83">
        <f>'Distributor Secondary'!V21*'DSR con %'!Y106</f>
        <v>64.400000000000006</v>
      </c>
      <c r="Z106" s="83">
        <f>'Distributor Secondary'!W21*'DSR con %'!Z106</f>
        <v>30.909090909090907</v>
      </c>
      <c r="AA106" s="83">
        <f>'Distributor Secondary'!X21*'DSR con %'!AA106</f>
        <v>2.6666666666666665</v>
      </c>
      <c r="AB106" s="83">
        <f>'Distributor Secondary'!Y21*'DSR con %'!AB106</f>
        <v>7.6890756302521002</v>
      </c>
      <c r="AC106" s="83">
        <f>'Distributor Secondary'!Z21*'DSR con %'!AC106</f>
        <v>6.9545454545454541</v>
      </c>
      <c r="AD106" s="83">
        <f>'Distributor Secondary'!AA21*'DSR con %'!AD106</f>
        <v>30.909090909090907</v>
      </c>
      <c r="AE106" s="83">
        <f>'Distributor Secondary'!AB21*'DSR con %'!AE106</f>
        <v>5.9234693877551017</v>
      </c>
      <c r="AF106" s="83">
        <f>'Distributor Secondary'!AC21*'DSR con %'!AF106</f>
        <v>33.488372093023258</v>
      </c>
      <c r="AG106" s="83">
        <f>'Distributor Secondary'!AD21*'DSR con %'!AG106</f>
        <v>15.942528735632182</v>
      </c>
      <c r="AH106" s="83">
        <f>'Distributor Secondary'!AE21*'DSR con %'!AH106</f>
        <v>22.375478927203062</v>
      </c>
      <c r="AI106" s="83">
        <f>'Distributor Secondary'!AF21*'DSR con %'!AI106</f>
        <v>24.760456273764259</v>
      </c>
      <c r="AJ106" s="83">
        <f>'Distributor Secondary'!AG21*'DSR con %'!AJ106</f>
        <v>45.159695817490494</v>
      </c>
      <c r="AK106" s="83">
        <f>'Distributor Secondary'!AH21*'DSR con %'!AK106</f>
        <v>20.869565217391305</v>
      </c>
      <c r="AL106" s="83">
        <f>'Distributor Secondary'!AI21*'DSR con %'!AL106</f>
        <v>32.748091603053432</v>
      </c>
      <c r="AM106" s="83">
        <f>'Distributor Secondary'!AJ21*'DSR con %'!AM106</f>
        <v>21.932773109243698</v>
      </c>
    </row>
    <row r="107" spans="1:93">
      <c r="A107" s="129" t="s">
        <v>57</v>
      </c>
      <c r="B107" s="118" t="s">
        <v>165</v>
      </c>
      <c r="C107" s="119" t="s">
        <v>166</v>
      </c>
      <c r="D107" s="120" t="s">
        <v>196</v>
      </c>
      <c r="E107" s="120" t="s">
        <v>197</v>
      </c>
      <c r="F107" s="81">
        <f>SUMPRODUCT(H107:AM107,$H$1:$AM$1)</f>
        <v>3684107.6751429415</v>
      </c>
      <c r="G107" s="141">
        <f>SUM(H107:AM107)</f>
        <v>2329.4571716531013</v>
      </c>
      <c r="H107" s="83">
        <f>'Distributor Secondary'!E21*'DSR con %'!H107</f>
        <v>191.8170731707317</v>
      </c>
      <c r="I107" s="83">
        <f>'Distributor Secondary'!F21*'DSR con %'!I107</f>
        <v>180.44416243654823</v>
      </c>
      <c r="J107" s="83">
        <f>'Distributor Secondary'!G21*'DSR con %'!J107</f>
        <v>180.44416243654823</v>
      </c>
      <c r="K107" s="83">
        <f>'Distributor Secondary'!H21*'DSR con %'!K107</f>
        <v>46.409638554216862</v>
      </c>
      <c r="L107" s="83">
        <f>'Distributor Secondary'!I21*'DSR con %'!L107</f>
        <v>96.436548223350258</v>
      </c>
      <c r="M107" s="83">
        <f>'Distributor Secondary'!J21*'DSR con %'!M107</f>
        <v>83.656488549618317</v>
      </c>
      <c r="N107" s="83">
        <f>'Distributor Secondary'!K21*'DSR con %'!N107</f>
        <v>168.0640243902439</v>
      </c>
      <c r="O107" s="83">
        <f>'Distributor Secondary'!L21*'DSR con %'!O107</f>
        <v>168.46446700507616</v>
      </c>
      <c r="P107" s="83">
        <f>'Distributor Secondary'!M21*'DSR con %'!P107</f>
        <v>121.53488372093022</v>
      </c>
      <c r="Q107" s="83">
        <f>'Distributor Secondary'!N21*'DSR con %'!Q107</f>
        <v>96.722433460076047</v>
      </c>
      <c r="R107" s="83">
        <f>'Distributor Secondary'!O21*'DSR con %'!R107</f>
        <v>48.369863013698627</v>
      </c>
      <c r="S107" s="83">
        <f>'Distributor Secondary'!P21*'DSR con %'!S107</f>
        <v>143.77055449330786</v>
      </c>
      <c r="T107" s="83">
        <f>'Distributor Secondary'!Q21*'DSR con %'!T107</f>
        <v>75.13333333333334</v>
      </c>
      <c r="U107" s="83">
        <f>'Distributor Secondary'!R21*'DSR con %'!U107</f>
        <v>96.797546012269933</v>
      </c>
      <c r="V107" s="83">
        <f>'Distributor Secondary'!S21*'DSR con %'!V107</f>
        <v>72.45</v>
      </c>
      <c r="W107" s="83">
        <f>'Distributor Secondary'!T21*'DSR con %'!W107</f>
        <v>72.607843137254903</v>
      </c>
      <c r="X107" s="83">
        <f>'Distributor Secondary'!U21*'DSR con %'!X107</f>
        <v>96.797546012269933</v>
      </c>
      <c r="Y107" s="83">
        <f>'Distributor Secondary'!V21*'DSR con %'!Y107</f>
        <v>73.600000000000009</v>
      </c>
      <c r="Z107" s="83">
        <f>'Distributor Secondary'!W21*'DSR con %'!Z107</f>
        <v>36.363636363636367</v>
      </c>
      <c r="AA107" s="83">
        <f>'Distributor Secondary'!X21*'DSR con %'!AA107</f>
        <v>3.0476190476190479</v>
      </c>
      <c r="AB107" s="83">
        <f>'Distributor Secondary'!Y21*'DSR con %'!AB107</f>
        <v>9.2268907563025202</v>
      </c>
      <c r="AC107" s="83">
        <f>'Distributor Secondary'!Z21*'DSR con %'!AC107</f>
        <v>8.1818181818181817</v>
      </c>
      <c r="AD107" s="83">
        <f>'Distributor Secondary'!AA21*'DSR con %'!AD107</f>
        <v>36.363636363636367</v>
      </c>
      <c r="AE107" s="83">
        <f>'Distributor Secondary'!AB21*'DSR con %'!AE107</f>
        <v>6.3622448979591839</v>
      </c>
      <c r="AF107" s="83">
        <f>'Distributor Secondary'!AC21*'DSR con %'!AF107</f>
        <v>37.209302325581397</v>
      </c>
      <c r="AG107" s="83">
        <f>'Distributor Secondary'!AD21*'DSR con %'!AG107</f>
        <v>17.03448275862069</v>
      </c>
      <c r="AH107" s="83">
        <f>'Distributor Secondary'!AE21*'DSR con %'!AH107</f>
        <v>23.908045977011497</v>
      </c>
      <c r="AI107" s="83">
        <f>'Distributor Secondary'!AF21*'DSR con %'!AI107</f>
        <v>26.098859315589351</v>
      </c>
      <c r="AJ107" s="83">
        <f>'Distributor Secondary'!AG21*'DSR con %'!AJ107</f>
        <v>47.600760456273761</v>
      </c>
      <c r="AK107" s="83">
        <f>'Distributor Secondary'!AH21*'DSR con %'!AK107</f>
        <v>24.347826086956523</v>
      </c>
      <c r="AL107" s="83">
        <f>'Distributor Secondary'!AI21*'DSR con %'!AL107</f>
        <v>24.351145038167939</v>
      </c>
      <c r="AM107" s="83">
        <f>'Distributor Secondary'!AJ21*'DSR con %'!AM107</f>
        <v>15.840336134453782</v>
      </c>
    </row>
    <row r="108" spans="1:93">
      <c r="A108" s="131" t="s">
        <v>57</v>
      </c>
      <c r="B108" s="132" t="s">
        <v>165</v>
      </c>
      <c r="C108" s="133" t="s">
        <v>166</v>
      </c>
      <c r="D108" s="130" t="s">
        <v>198</v>
      </c>
      <c r="E108" s="130" t="s">
        <v>199</v>
      </c>
      <c r="F108" s="134">
        <f>SUMPRODUCT(H108:AM108,$H$1:$AM$1)</f>
        <v>2512380.7585857688</v>
      </c>
      <c r="G108" s="142">
        <f>SUM(H108:AM108)</f>
        <v>1534.087732149841</v>
      </c>
      <c r="H108" s="135">
        <f>'Distributor Secondary'!E21*'DSR con %'!H108</f>
        <v>129.1829268292683</v>
      </c>
      <c r="I108" s="135">
        <f>'Distributor Secondary'!F21*'DSR con %'!I108</f>
        <v>119.2766497461929</v>
      </c>
      <c r="J108" s="135">
        <f>'Distributor Secondary'!G21*'DSR con %'!J108</f>
        <v>119.2766497461929</v>
      </c>
      <c r="K108" s="135">
        <f>'Distributor Secondary'!H21*'DSR con %'!K108</f>
        <v>30.939759036144579</v>
      </c>
      <c r="L108" s="135">
        <f>'Distributor Secondary'!I21*'DSR con %'!L108</f>
        <v>63.746192893401016</v>
      </c>
      <c r="M108" s="135">
        <f>'Distributor Secondary'!J21*'DSR con %'!M108</f>
        <v>55.770992366412216</v>
      </c>
      <c r="N108" s="135">
        <f>'Distributor Secondary'!K21*'DSR con %'!N108</f>
        <v>113.1859756097561</v>
      </c>
      <c r="O108" s="135">
        <f>'Distributor Secondary'!L21*'DSR con %'!O108</f>
        <v>111.35786802030458</v>
      </c>
      <c r="P108" s="135">
        <f>'Distributor Secondary'!M21*'DSR con %'!P108</f>
        <v>79.465116279069761</v>
      </c>
      <c r="Q108" s="135">
        <f>'Distributor Secondary'!N21*'DSR con %'!Q108</f>
        <v>64.889733840304189</v>
      </c>
      <c r="R108" s="135">
        <f>'Distributor Secondary'!O21*'DSR con %'!R108</f>
        <v>32.979452054794521</v>
      </c>
      <c r="S108" s="135">
        <f>'Distributor Secondary'!P21*'DSR con %'!S108</f>
        <v>95.847036328871894</v>
      </c>
      <c r="T108" s="135">
        <f>'Distributor Secondary'!Q21*'DSR con %'!T108</f>
        <v>48.300000000000004</v>
      </c>
      <c r="U108" s="135">
        <f>'Distributor Secondary'!R21*'DSR con %'!U108</f>
        <v>65.190184049079747</v>
      </c>
      <c r="V108" s="135">
        <f>'Distributor Secondary'!S21*'DSR con %'!V108</f>
        <v>48.300000000000004</v>
      </c>
      <c r="W108" s="135">
        <f>'Distributor Secondary'!T21*'DSR con %'!W108</f>
        <v>48.405228758169933</v>
      </c>
      <c r="X108" s="135">
        <f>'Distributor Secondary'!U21*'DSR con %'!X108</f>
        <v>64.202453987730053</v>
      </c>
      <c r="Y108" s="135">
        <f>'Distributor Secondary'!V21*'DSR con %'!Y108</f>
        <v>32.200000000000003</v>
      </c>
      <c r="Z108" s="135">
        <f>'Distributor Secondary'!W21*'DSR con %'!Z108</f>
        <v>16.363636363636363</v>
      </c>
      <c r="AA108" s="135">
        <f>'Distributor Secondary'!X21*'DSR con %'!AA108</f>
        <v>1.3333333333333333</v>
      </c>
      <c r="AB108" s="135">
        <f>'Distributor Secondary'!Y21*'DSR con %'!AB108</f>
        <v>4.1008403361344534</v>
      </c>
      <c r="AC108" s="135">
        <f>'Distributor Secondary'!Z21*'DSR con %'!AC108</f>
        <v>3.6818181818181817</v>
      </c>
      <c r="AD108" s="135">
        <f>'Distributor Secondary'!AA21*'DSR con %'!AD108</f>
        <v>16.363636363636363</v>
      </c>
      <c r="AE108" s="135">
        <f>'Distributor Secondary'!AB21*'DSR con %'!AE108</f>
        <v>4.8265306122448983</v>
      </c>
      <c r="AF108" s="135">
        <f>'Distributor Secondary'!AC21*'DSR con %'!AF108</f>
        <v>26.046511627906977</v>
      </c>
      <c r="AG108" s="135">
        <f>'Distributor Secondary'!AD21*'DSR con %'!AG108</f>
        <v>12.448275862068966</v>
      </c>
      <c r="AH108" s="135">
        <f>'Distributor Secondary'!AE21*'DSR con %'!AH108</f>
        <v>17.471264367816094</v>
      </c>
      <c r="AI108" s="135">
        <f>'Distributor Secondary'!AF21*'DSR con %'!AI108</f>
        <v>19.406844106463879</v>
      </c>
      <c r="AJ108" s="135">
        <f>'Distributor Secondary'!AG21*'DSR con %'!AJ108</f>
        <v>35.395437262357412</v>
      </c>
      <c r="AK108" s="135">
        <f>'Distributor Secondary'!AH21*'DSR con %'!AK108</f>
        <v>10.434782608695652</v>
      </c>
      <c r="AL108" s="135">
        <f>'Distributor Secondary'!AI21*'DSR con %'!AL108</f>
        <v>26.03053435114504</v>
      </c>
      <c r="AM108" s="135">
        <f>'Distributor Secondary'!AJ21*'DSR con %'!AM108</f>
        <v>17.668067226890756</v>
      </c>
    </row>
    <row r="109" spans="1:93" s="89" customFormat="1">
      <c r="A109" s="136"/>
      <c r="B109" s="136"/>
      <c r="C109" s="136"/>
      <c r="D109" s="136"/>
      <c r="E109" s="136"/>
      <c r="F109" s="136">
        <f>SUM(F101:F108)</f>
        <v>25344008.999999996</v>
      </c>
      <c r="G109" s="136">
        <f>SUM(G101:G108)</f>
        <v>15617.999999999998</v>
      </c>
      <c r="H109" s="137">
        <f>SUM(H101:H108)</f>
        <v>1284</v>
      </c>
      <c r="I109" s="137">
        <f t="shared" ref="I109:AM109" si="17">SUM(I101:I108)</f>
        <v>1205</v>
      </c>
      <c r="J109" s="137">
        <f t="shared" si="17"/>
        <v>1205</v>
      </c>
      <c r="K109" s="137">
        <f t="shared" si="17"/>
        <v>321</v>
      </c>
      <c r="L109" s="137">
        <f t="shared" si="17"/>
        <v>644</v>
      </c>
      <c r="M109" s="137">
        <f t="shared" si="17"/>
        <v>562</v>
      </c>
      <c r="N109" s="137">
        <f t="shared" si="17"/>
        <v>1124.9999999999998</v>
      </c>
      <c r="O109" s="137">
        <f t="shared" si="17"/>
        <v>1125</v>
      </c>
      <c r="P109" s="137">
        <f t="shared" si="17"/>
        <v>803.99999999999989</v>
      </c>
      <c r="Q109" s="137">
        <f t="shared" si="17"/>
        <v>644</v>
      </c>
      <c r="R109" s="137">
        <f t="shared" si="17"/>
        <v>321</v>
      </c>
      <c r="S109" s="137">
        <f t="shared" si="17"/>
        <v>964</v>
      </c>
      <c r="T109" s="137">
        <f t="shared" si="17"/>
        <v>483</v>
      </c>
      <c r="U109" s="137">
        <f t="shared" si="17"/>
        <v>644</v>
      </c>
      <c r="V109" s="137">
        <f t="shared" si="17"/>
        <v>483.00000000000006</v>
      </c>
      <c r="W109" s="137">
        <f t="shared" si="17"/>
        <v>483</v>
      </c>
      <c r="X109" s="137">
        <f t="shared" si="17"/>
        <v>644</v>
      </c>
      <c r="Y109" s="137">
        <f t="shared" si="17"/>
        <v>483.00000000000006</v>
      </c>
      <c r="Z109" s="137">
        <f t="shared" si="17"/>
        <v>240.00000000000003</v>
      </c>
      <c r="AA109" s="137">
        <f t="shared" si="17"/>
        <v>19.999999999999996</v>
      </c>
      <c r="AB109" s="137">
        <f t="shared" si="17"/>
        <v>61</v>
      </c>
      <c r="AC109" s="137">
        <f t="shared" si="17"/>
        <v>54</v>
      </c>
      <c r="AD109" s="137">
        <f t="shared" si="17"/>
        <v>240.00000000000003</v>
      </c>
      <c r="AE109" s="137">
        <f t="shared" si="17"/>
        <v>43</v>
      </c>
      <c r="AF109" s="137">
        <f t="shared" si="17"/>
        <v>240</v>
      </c>
      <c r="AG109" s="137">
        <f t="shared" si="17"/>
        <v>114.00000000000001</v>
      </c>
      <c r="AH109" s="137">
        <f t="shared" si="17"/>
        <v>160</v>
      </c>
      <c r="AI109" s="137">
        <f t="shared" si="17"/>
        <v>176</v>
      </c>
      <c r="AJ109" s="137">
        <f t="shared" si="17"/>
        <v>321</v>
      </c>
      <c r="AK109" s="137">
        <f t="shared" si="17"/>
        <v>160.00000000000003</v>
      </c>
      <c r="AL109" s="137">
        <f t="shared" si="17"/>
        <v>220.00000000000003</v>
      </c>
      <c r="AM109" s="137">
        <f t="shared" si="17"/>
        <v>145</v>
      </c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  <c r="CC109" s="76"/>
      <c r="CD109" s="76"/>
      <c r="CE109" s="76"/>
      <c r="CF109" s="76"/>
      <c r="CG109" s="76"/>
      <c r="CH109" s="76"/>
      <c r="CI109" s="76"/>
      <c r="CJ109" s="76"/>
      <c r="CK109" s="76"/>
      <c r="CL109" s="76"/>
      <c r="CM109" s="76"/>
      <c r="CN109" s="76"/>
      <c r="CO109" s="76"/>
    </row>
    <row r="110" spans="1:93">
      <c r="A110" s="138" t="s">
        <v>256</v>
      </c>
      <c r="B110" s="139"/>
      <c r="C110" s="139"/>
      <c r="D110" s="139"/>
      <c r="E110" s="139"/>
      <c r="F110" s="140">
        <f>F5+F17+F21+F27+F33+F37+F41+F46+F53+F58+F63+F68+F74+F81+F90+F95+F100+F109</f>
        <v>229300885</v>
      </c>
      <c r="G110" s="140">
        <f t="shared" ref="G110:AM110" si="18">G5+G17+G21+G27+G33+G37+G41+G46+G53+G58+G63+G68+G74+G81+G90+G95+G100+G109</f>
        <v>140984</v>
      </c>
      <c r="H110" s="140">
        <f t="shared" si="18"/>
        <v>11600</v>
      </c>
      <c r="I110" s="140">
        <f t="shared" si="18"/>
        <v>10875</v>
      </c>
      <c r="J110" s="140">
        <f t="shared" si="18"/>
        <v>10875</v>
      </c>
      <c r="K110" s="140">
        <f t="shared" si="18"/>
        <v>2900</v>
      </c>
      <c r="L110" s="140">
        <f t="shared" si="18"/>
        <v>5800</v>
      </c>
      <c r="M110" s="140">
        <f t="shared" si="18"/>
        <v>5075</v>
      </c>
      <c r="N110" s="140">
        <f t="shared" si="18"/>
        <v>10150</v>
      </c>
      <c r="O110" s="140">
        <f t="shared" si="18"/>
        <v>10150</v>
      </c>
      <c r="P110" s="140">
        <f t="shared" si="18"/>
        <v>7250</v>
      </c>
      <c r="Q110" s="140">
        <f t="shared" si="18"/>
        <v>5800</v>
      </c>
      <c r="R110" s="140">
        <f t="shared" si="18"/>
        <v>2900</v>
      </c>
      <c r="S110" s="140">
        <f t="shared" si="18"/>
        <v>8700</v>
      </c>
      <c r="T110" s="140">
        <f t="shared" si="18"/>
        <v>4350</v>
      </c>
      <c r="U110" s="140">
        <f t="shared" si="18"/>
        <v>5800</v>
      </c>
      <c r="V110" s="140">
        <f t="shared" si="18"/>
        <v>4350</v>
      </c>
      <c r="W110" s="140">
        <f t="shared" si="18"/>
        <v>4350</v>
      </c>
      <c r="X110" s="140">
        <f t="shared" si="18"/>
        <v>5800</v>
      </c>
      <c r="Y110" s="140">
        <f t="shared" si="18"/>
        <v>4350</v>
      </c>
      <c r="Z110" s="140">
        <f t="shared" si="18"/>
        <v>2175</v>
      </c>
      <c r="AA110" s="140">
        <f t="shared" si="18"/>
        <v>174</v>
      </c>
      <c r="AB110" s="140">
        <f t="shared" si="18"/>
        <v>551</v>
      </c>
      <c r="AC110" s="140">
        <f t="shared" si="18"/>
        <v>508</v>
      </c>
      <c r="AD110" s="140">
        <f t="shared" si="18"/>
        <v>2175</v>
      </c>
      <c r="AE110" s="140">
        <f t="shared" si="18"/>
        <v>406</v>
      </c>
      <c r="AF110" s="140">
        <f t="shared" si="18"/>
        <v>2175</v>
      </c>
      <c r="AG110" s="140">
        <f t="shared" si="18"/>
        <v>1015</v>
      </c>
      <c r="AH110" s="140">
        <f t="shared" si="18"/>
        <v>1450</v>
      </c>
      <c r="AI110" s="140">
        <f t="shared" si="18"/>
        <v>1595</v>
      </c>
      <c r="AJ110" s="140">
        <f t="shared" si="18"/>
        <v>2900</v>
      </c>
      <c r="AK110" s="140">
        <f t="shared" si="18"/>
        <v>1450</v>
      </c>
      <c r="AL110" s="140">
        <f t="shared" si="18"/>
        <v>2030</v>
      </c>
      <c r="AM110" s="140">
        <f t="shared" si="18"/>
        <v>1305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18:G33">
    <cfRule type="cellIs" dxfId="24" priority="1" operator="lessThan">
      <formula>-1</formula>
    </cfRule>
  </conditionalFormatting>
  <conditionalFormatting sqref="D34:E90">
    <cfRule type="duplicateValues" dxfId="23" priority="12"/>
  </conditionalFormatting>
  <conditionalFormatting sqref="D3:D17">
    <cfRule type="duplicateValues" dxfId="22" priority="11"/>
  </conditionalFormatting>
  <conditionalFormatting sqref="D28:D33">
    <cfRule type="duplicateValues" dxfId="21" priority="4"/>
    <cfRule type="duplicateValues" dxfId="20" priority="5"/>
  </conditionalFormatting>
  <conditionalFormatting sqref="D22:D27">
    <cfRule type="duplicateValues" dxfId="19" priority="2"/>
    <cfRule type="duplicateValues" dxfId="18" priority="3"/>
  </conditionalFormatting>
  <conditionalFormatting sqref="D18:D21">
    <cfRule type="duplicateValues" dxfId="17" priority="6"/>
    <cfRule type="duplicateValues" dxfId="16" priority="7"/>
  </conditionalFormatting>
  <conditionalFormatting sqref="D28:E33">
    <cfRule type="duplicateValues" dxfId="15" priority="8"/>
  </conditionalFormatting>
  <conditionalFormatting sqref="D22:E27">
    <cfRule type="duplicateValues" dxfId="14" priority="9"/>
  </conditionalFormatting>
  <conditionalFormatting sqref="D18:E21">
    <cfRule type="duplicateValues" dxfId="13" priority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16" sqref="G16"/>
    </sheetView>
  </sheetViews>
  <sheetFormatPr defaultRowHeight="15"/>
  <cols>
    <col min="1" max="1" width="24.125" bestFit="1" customWidth="1"/>
    <col min="2" max="2" width="9.875" bestFit="1" customWidth="1"/>
    <col min="3" max="3" width="7.375" bestFit="1" customWidth="1"/>
    <col min="4" max="4" width="9.25" bestFit="1" customWidth="1"/>
    <col min="5" max="5" width="22.625" bestFit="1" customWidth="1"/>
    <col min="6" max="6" width="10" bestFit="1" customWidth="1"/>
    <col min="7" max="7" width="12" bestFit="1" customWidth="1"/>
    <col min="8" max="8" width="6.125" bestFit="1" customWidth="1"/>
    <col min="9" max="16" width="5" bestFit="1" customWidth="1"/>
    <col min="17" max="17" width="5.625" bestFit="1" customWidth="1"/>
    <col min="18" max="18" width="5" bestFit="1" customWidth="1"/>
    <col min="19" max="19" width="6.625" bestFit="1" customWidth="1"/>
    <col min="20" max="23" width="5" bestFit="1" customWidth="1"/>
    <col min="25" max="30" width="7.375" bestFit="1" customWidth="1"/>
    <col min="31" max="34" width="5" bestFit="1" customWidth="1"/>
    <col min="35" max="35" width="5.75" bestFit="1" customWidth="1"/>
    <col min="36" max="36" width="5" bestFit="1" customWidth="1"/>
    <col min="37" max="38" width="8" bestFit="1" customWidth="1"/>
    <col min="40" max="42" width="5" bestFit="1" customWidth="1"/>
    <col min="43" max="43" width="8.875" bestFit="1" customWidth="1"/>
    <col min="44" max="44" width="8.125" bestFit="1" customWidth="1"/>
    <col min="45" max="45" width="8" bestFit="1" customWidth="1"/>
    <col min="46" max="49" width="7.75" bestFit="1" customWidth="1"/>
  </cols>
  <sheetData>
    <row r="1" spans="1:49">
      <c r="A1" s="149" t="s">
        <v>59</v>
      </c>
      <c r="B1" s="149" t="s">
        <v>60</v>
      </c>
      <c r="C1" s="149" t="s">
        <v>61</v>
      </c>
      <c r="D1" s="149" t="s">
        <v>62</v>
      </c>
      <c r="E1" s="151" t="s">
        <v>63</v>
      </c>
      <c r="F1" s="148" t="s">
        <v>3</v>
      </c>
      <c r="G1" s="148" t="s">
        <v>64</v>
      </c>
      <c r="H1" s="16">
        <v>780</v>
      </c>
      <c r="I1" s="16">
        <v>757.47500000000002</v>
      </c>
      <c r="J1" s="16">
        <v>740</v>
      </c>
      <c r="K1" s="16">
        <v>740</v>
      </c>
      <c r="L1" s="16">
        <v>915</v>
      </c>
      <c r="M1" s="16">
        <v>820</v>
      </c>
      <c r="N1" s="16">
        <v>920</v>
      </c>
      <c r="O1" s="16">
        <v>870</v>
      </c>
      <c r="P1" s="16">
        <v>930</v>
      </c>
      <c r="Q1" s="17">
        <v>940</v>
      </c>
      <c r="R1" s="16">
        <v>1020</v>
      </c>
      <c r="S1" s="17">
        <v>1010</v>
      </c>
      <c r="T1" s="16">
        <v>970</v>
      </c>
      <c r="U1" s="16">
        <v>1070</v>
      </c>
      <c r="V1" s="16">
        <v>1160</v>
      </c>
      <c r="W1" s="16">
        <v>1370</v>
      </c>
      <c r="X1" s="16">
        <v>3469.625</v>
      </c>
      <c r="Y1" s="16">
        <v>4050</v>
      </c>
      <c r="Z1" s="17">
        <v>5170</v>
      </c>
      <c r="AA1" s="16">
        <v>5750</v>
      </c>
      <c r="AB1" s="16">
        <v>4990</v>
      </c>
      <c r="AC1" s="16">
        <v>5550</v>
      </c>
      <c r="AD1" s="16">
        <v>5750</v>
      </c>
      <c r="AE1" s="16">
        <v>5940</v>
      </c>
      <c r="AF1" s="16">
        <v>5510</v>
      </c>
      <c r="AG1" s="16">
        <v>6470</v>
      </c>
      <c r="AH1" s="16">
        <v>7350</v>
      </c>
      <c r="AI1" s="17">
        <v>7890</v>
      </c>
      <c r="AJ1" s="17">
        <v>8310</v>
      </c>
      <c r="AK1" s="16">
        <v>8036</v>
      </c>
      <c r="AL1" s="16">
        <v>9300</v>
      </c>
      <c r="AM1" s="16">
        <v>637</v>
      </c>
      <c r="AN1" s="16">
        <v>801</v>
      </c>
      <c r="AO1" s="16">
        <v>945</v>
      </c>
      <c r="AP1" s="17">
        <v>1217</v>
      </c>
      <c r="AQ1" s="17">
        <v>3890</v>
      </c>
      <c r="AR1" s="17">
        <v>3865</v>
      </c>
      <c r="AS1" s="16">
        <v>4500</v>
      </c>
      <c r="AT1" s="16">
        <v>7890</v>
      </c>
      <c r="AU1" s="17">
        <v>9215</v>
      </c>
      <c r="AV1" s="18">
        <v>8310</v>
      </c>
      <c r="AW1" s="18">
        <v>10340</v>
      </c>
    </row>
    <row r="2" spans="1:49">
      <c r="A2" s="150"/>
      <c r="B2" s="150"/>
      <c r="C2" s="150"/>
      <c r="D2" s="150"/>
      <c r="E2" s="151"/>
      <c r="F2" s="148"/>
      <c r="G2" s="148"/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9" t="s">
        <v>25</v>
      </c>
      <c r="AC2" s="9" t="s">
        <v>26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  <c r="AJ2" s="9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9" t="s">
        <v>65</v>
      </c>
      <c r="AQ2" s="20" t="s">
        <v>66</v>
      </c>
      <c r="AR2" s="20" t="s">
        <v>22</v>
      </c>
      <c r="AS2" s="19" t="s">
        <v>67</v>
      </c>
      <c r="AT2" s="19" t="s">
        <v>32</v>
      </c>
      <c r="AU2" s="19" t="s">
        <v>35</v>
      </c>
      <c r="AV2" s="19" t="s">
        <v>33</v>
      </c>
      <c r="AW2" s="19" t="s">
        <v>68</v>
      </c>
    </row>
    <row r="3" spans="1:49">
      <c r="A3" s="23" t="s">
        <v>39</v>
      </c>
      <c r="B3" s="22" t="s">
        <v>200</v>
      </c>
      <c r="C3" s="23" t="s">
        <v>201</v>
      </c>
      <c r="D3" s="23" t="s">
        <v>224</v>
      </c>
      <c r="E3" s="38" t="s">
        <v>225</v>
      </c>
      <c r="F3" s="24"/>
      <c r="G3" s="39"/>
      <c r="H3" s="73">
        <v>0.40186915887850466</v>
      </c>
      <c r="I3" s="73">
        <v>0.40310077519379844</v>
      </c>
      <c r="J3" s="73">
        <v>0.40310077519379844</v>
      </c>
      <c r="K3" s="73">
        <v>0.38461538461538464</v>
      </c>
      <c r="L3" s="73">
        <v>0.40310077519379844</v>
      </c>
      <c r="M3" s="73">
        <v>0.39534883720930231</v>
      </c>
      <c r="N3" s="73">
        <v>0.40186915887850466</v>
      </c>
      <c r="O3" s="73">
        <v>0.40310077519379844</v>
      </c>
      <c r="P3" s="73">
        <v>0.39285714285714285</v>
      </c>
      <c r="Q3" s="73">
        <v>0.40116279069767441</v>
      </c>
      <c r="R3" s="73">
        <v>0.40425531914893614</v>
      </c>
      <c r="S3" s="73">
        <v>0.40116279069767441</v>
      </c>
      <c r="T3" s="73">
        <v>0.4</v>
      </c>
      <c r="U3" s="73">
        <v>0.40186915887850466</v>
      </c>
      <c r="V3" s="73">
        <v>0.39534883720930231</v>
      </c>
      <c r="W3" s="73">
        <v>0.4</v>
      </c>
      <c r="X3" s="73">
        <v>0.39814814814814814</v>
      </c>
      <c r="Y3" s="73">
        <v>0.41176470588235292</v>
      </c>
      <c r="Z3" s="73">
        <v>0.39534883720930231</v>
      </c>
      <c r="AA3" s="73">
        <v>0.41176470588235292</v>
      </c>
      <c r="AB3" s="73">
        <v>0.41025641025641024</v>
      </c>
      <c r="AC3" s="73">
        <v>0.39534883720930231</v>
      </c>
      <c r="AD3" s="73">
        <v>0.39534883720930231</v>
      </c>
      <c r="AE3" s="73">
        <v>0.40625</v>
      </c>
      <c r="AF3" s="73">
        <v>0.39534883720930231</v>
      </c>
      <c r="AG3" s="73">
        <v>0.40116279069767441</v>
      </c>
      <c r="AH3" s="73">
        <v>0.40116279069767441</v>
      </c>
      <c r="AI3" s="73">
        <v>0.39534883720930231</v>
      </c>
      <c r="AJ3" s="73">
        <v>0.39534883720930231</v>
      </c>
      <c r="AK3" s="73">
        <v>0.4</v>
      </c>
      <c r="AL3" s="73">
        <v>0.39534883720930231</v>
      </c>
      <c r="AM3" s="73">
        <v>0.40259740259740262</v>
      </c>
      <c r="AN3" s="73">
        <v>0.38095238095238093</v>
      </c>
      <c r="AO3" s="73">
        <v>0.38095238095238093</v>
      </c>
      <c r="AP3" s="73">
        <v>0.39534883720930231</v>
      </c>
      <c r="AQ3" s="73">
        <v>0.39534883720930231</v>
      </c>
      <c r="AR3" s="73">
        <v>0.41176470588235292</v>
      </c>
      <c r="AS3" s="73">
        <v>0.5</v>
      </c>
      <c r="AT3" s="73">
        <v>0.39534883720930231</v>
      </c>
      <c r="AU3" s="73">
        <v>0.41176470588235292</v>
      </c>
      <c r="AV3" s="73">
        <v>0.38095238095238093</v>
      </c>
      <c r="AW3" s="73">
        <v>0.42105263157894735</v>
      </c>
    </row>
    <row r="4" spans="1:49">
      <c r="A4" s="23" t="s">
        <v>39</v>
      </c>
      <c r="B4" s="22" t="s">
        <v>200</v>
      </c>
      <c r="C4" s="23" t="s">
        <v>201</v>
      </c>
      <c r="D4" s="23" t="s">
        <v>226</v>
      </c>
      <c r="E4" s="38" t="s">
        <v>227</v>
      </c>
      <c r="F4" s="24"/>
      <c r="G4" s="39"/>
      <c r="H4" s="73">
        <v>0.59813084112149528</v>
      </c>
      <c r="I4" s="73">
        <v>0.5968992248062015</v>
      </c>
      <c r="J4" s="73">
        <v>0.5968992248062015</v>
      </c>
      <c r="K4" s="73">
        <v>0.61538461538461542</v>
      </c>
      <c r="L4" s="73">
        <v>0.5968992248062015</v>
      </c>
      <c r="M4" s="73">
        <v>0.60465116279069764</v>
      </c>
      <c r="N4" s="73">
        <v>0.59813084112149528</v>
      </c>
      <c r="O4" s="73">
        <v>0.5968992248062015</v>
      </c>
      <c r="P4" s="73">
        <v>0.6071428571428571</v>
      </c>
      <c r="Q4" s="73">
        <v>0.59883720930232553</v>
      </c>
      <c r="R4" s="73">
        <v>0.5957446808510638</v>
      </c>
      <c r="S4" s="73">
        <v>0.59883720930232553</v>
      </c>
      <c r="T4" s="73">
        <v>0.6</v>
      </c>
      <c r="U4" s="73">
        <v>0.59813084112149528</v>
      </c>
      <c r="V4" s="73">
        <v>0.60465116279069764</v>
      </c>
      <c r="W4" s="73">
        <v>0.6</v>
      </c>
      <c r="X4" s="73">
        <v>0.60185185185185186</v>
      </c>
      <c r="Y4" s="73">
        <v>0.58823529411764708</v>
      </c>
      <c r="Z4" s="73">
        <v>0.60465116279069764</v>
      </c>
      <c r="AA4" s="73">
        <v>0.58823529411764708</v>
      </c>
      <c r="AB4" s="73">
        <v>0.58974358974358976</v>
      </c>
      <c r="AC4" s="73">
        <v>0.60465116279069764</v>
      </c>
      <c r="AD4" s="73">
        <v>0.60465116279069764</v>
      </c>
      <c r="AE4" s="73">
        <v>0.59375</v>
      </c>
      <c r="AF4" s="73">
        <v>0.60465116279069764</v>
      </c>
      <c r="AG4" s="73">
        <v>0.59883720930232553</v>
      </c>
      <c r="AH4" s="73">
        <v>0.59883720930232553</v>
      </c>
      <c r="AI4" s="73">
        <v>0.60465116279069764</v>
      </c>
      <c r="AJ4" s="73">
        <v>0.60465116279069764</v>
      </c>
      <c r="AK4" s="73">
        <v>0.6</v>
      </c>
      <c r="AL4" s="73">
        <v>0.60465116279069764</v>
      </c>
      <c r="AM4" s="73">
        <v>0.59740259740259738</v>
      </c>
      <c r="AN4" s="73">
        <v>0.61904761904761907</v>
      </c>
      <c r="AO4" s="73">
        <v>0.61904761904761907</v>
      </c>
      <c r="AP4" s="73">
        <v>0.60465116279069764</v>
      </c>
      <c r="AQ4" s="73">
        <v>0.60465116279069764</v>
      </c>
      <c r="AR4" s="73">
        <v>0.58823529411764708</v>
      </c>
      <c r="AS4" s="73">
        <v>0.5</v>
      </c>
      <c r="AT4" s="73">
        <v>0.60465116279069764</v>
      </c>
      <c r="AU4" s="73">
        <v>0.58823529411764708</v>
      </c>
      <c r="AV4" s="73">
        <v>0.61904761904761907</v>
      </c>
      <c r="AW4" s="73">
        <v>0.57894736842105265</v>
      </c>
    </row>
    <row r="5" spans="1:49" s="53" customFormat="1">
      <c r="A5" s="48"/>
      <c r="B5" s="49"/>
      <c r="C5" s="48"/>
      <c r="D5" s="48"/>
      <c r="E5" s="50"/>
      <c r="F5" s="51"/>
      <c r="G5" s="52"/>
      <c r="H5" s="74">
        <f>SUM(H3:H4)</f>
        <v>1</v>
      </c>
      <c r="I5" s="74">
        <f t="shared" ref="I5:AW5" si="0">SUM(I3:I4)</f>
        <v>1</v>
      </c>
      <c r="J5" s="74">
        <f t="shared" si="0"/>
        <v>1</v>
      </c>
      <c r="K5" s="74">
        <f t="shared" si="0"/>
        <v>1</v>
      </c>
      <c r="L5" s="74">
        <f t="shared" si="0"/>
        <v>1</v>
      </c>
      <c r="M5" s="74">
        <f t="shared" si="0"/>
        <v>1</v>
      </c>
      <c r="N5" s="74">
        <f t="shared" si="0"/>
        <v>1</v>
      </c>
      <c r="O5" s="74">
        <f t="shared" si="0"/>
        <v>1</v>
      </c>
      <c r="P5" s="74">
        <f t="shared" si="0"/>
        <v>1</v>
      </c>
      <c r="Q5" s="74">
        <f t="shared" si="0"/>
        <v>1</v>
      </c>
      <c r="R5" s="74">
        <f t="shared" si="0"/>
        <v>1</v>
      </c>
      <c r="S5" s="74">
        <f t="shared" si="0"/>
        <v>1</v>
      </c>
      <c r="T5" s="74">
        <f t="shared" si="0"/>
        <v>1</v>
      </c>
      <c r="U5" s="74">
        <f t="shared" si="0"/>
        <v>1</v>
      </c>
      <c r="V5" s="74">
        <f t="shared" si="0"/>
        <v>1</v>
      </c>
      <c r="W5" s="74">
        <f t="shared" si="0"/>
        <v>1</v>
      </c>
      <c r="X5" s="74">
        <f t="shared" si="0"/>
        <v>1</v>
      </c>
      <c r="Y5" s="74">
        <f t="shared" si="0"/>
        <v>1</v>
      </c>
      <c r="Z5" s="74">
        <f t="shared" si="0"/>
        <v>1</v>
      </c>
      <c r="AA5" s="74">
        <f t="shared" si="0"/>
        <v>1</v>
      </c>
      <c r="AB5" s="74">
        <f t="shared" si="0"/>
        <v>1</v>
      </c>
      <c r="AC5" s="74">
        <f t="shared" si="0"/>
        <v>1</v>
      </c>
      <c r="AD5" s="74">
        <f t="shared" si="0"/>
        <v>1</v>
      </c>
      <c r="AE5" s="74">
        <f t="shared" si="0"/>
        <v>1</v>
      </c>
      <c r="AF5" s="74">
        <f t="shared" si="0"/>
        <v>1</v>
      </c>
      <c r="AG5" s="74">
        <f t="shared" si="0"/>
        <v>1</v>
      </c>
      <c r="AH5" s="74">
        <f t="shared" si="0"/>
        <v>1</v>
      </c>
      <c r="AI5" s="74">
        <f t="shared" si="0"/>
        <v>1</v>
      </c>
      <c r="AJ5" s="74">
        <f t="shared" si="0"/>
        <v>1</v>
      </c>
      <c r="AK5" s="74">
        <f t="shared" si="0"/>
        <v>1</v>
      </c>
      <c r="AL5" s="74">
        <f t="shared" si="0"/>
        <v>1</v>
      </c>
      <c r="AM5" s="74">
        <f t="shared" si="0"/>
        <v>1</v>
      </c>
      <c r="AN5" s="74">
        <f t="shared" si="0"/>
        <v>1</v>
      </c>
      <c r="AO5" s="74">
        <f t="shared" si="0"/>
        <v>1</v>
      </c>
      <c r="AP5" s="74">
        <f t="shared" si="0"/>
        <v>1</v>
      </c>
      <c r="AQ5" s="74">
        <f t="shared" si="0"/>
        <v>1</v>
      </c>
      <c r="AR5" s="74">
        <f t="shared" si="0"/>
        <v>1</v>
      </c>
      <c r="AS5" s="74">
        <f t="shared" si="0"/>
        <v>1</v>
      </c>
      <c r="AT5" s="74">
        <f t="shared" si="0"/>
        <v>1</v>
      </c>
      <c r="AU5" s="74">
        <f t="shared" si="0"/>
        <v>1</v>
      </c>
      <c r="AV5" s="74">
        <f t="shared" si="0"/>
        <v>1</v>
      </c>
      <c r="AW5" s="74">
        <f t="shared" si="0"/>
        <v>1</v>
      </c>
    </row>
    <row r="6" spans="1:49">
      <c r="A6" s="23" t="s">
        <v>41</v>
      </c>
      <c r="B6" s="22" t="s">
        <v>200</v>
      </c>
      <c r="C6" s="23" t="s">
        <v>201</v>
      </c>
      <c r="D6" s="23" t="s">
        <v>202</v>
      </c>
      <c r="E6" s="38" t="s">
        <v>203</v>
      </c>
      <c r="F6" s="24"/>
      <c r="G6" s="39"/>
      <c r="H6" s="73">
        <v>9.9750623441396513E-2</v>
      </c>
      <c r="I6" s="73">
        <v>9.9792099792099798E-2</v>
      </c>
      <c r="J6" s="73">
        <v>9.9792099792099798E-2</v>
      </c>
      <c r="K6" s="73">
        <v>0.10416666666666667</v>
      </c>
      <c r="L6" s="73">
        <v>9.9792099792099798E-2</v>
      </c>
      <c r="M6" s="73">
        <v>9.9688473520249218E-2</v>
      </c>
      <c r="N6" s="73">
        <v>9.9750623441396513E-2</v>
      </c>
      <c r="O6" s="73">
        <v>9.9792099792099798E-2</v>
      </c>
      <c r="P6" s="73">
        <v>0.10047846889952153</v>
      </c>
      <c r="Q6" s="73">
        <v>9.9137931034482762E-2</v>
      </c>
      <c r="R6" s="73">
        <v>0.10227272727272728</v>
      </c>
      <c r="S6" s="73">
        <v>9.9688473520249218E-2</v>
      </c>
      <c r="T6" s="73">
        <v>9.8214285714285712E-2</v>
      </c>
      <c r="U6" s="73">
        <v>9.9750623441396513E-2</v>
      </c>
      <c r="V6" s="73">
        <v>9.9688473520249218E-2</v>
      </c>
      <c r="W6" s="73">
        <v>9.9644128113879002E-2</v>
      </c>
      <c r="X6" s="73">
        <v>9.9750623441396513E-2</v>
      </c>
      <c r="Y6" s="73">
        <v>0.10344827586206896</v>
      </c>
      <c r="Z6" s="73">
        <v>0.10344827586206896</v>
      </c>
      <c r="AA6" s="73">
        <v>0.10344827586206896</v>
      </c>
      <c r="AB6" s="73">
        <v>0.10344827586206896</v>
      </c>
      <c r="AC6" s="73">
        <v>3.4482758620689655E-2</v>
      </c>
      <c r="AD6" s="73">
        <v>0.10344827586206896</v>
      </c>
      <c r="AE6" s="73">
        <v>9.9585062240663894E-2</v>
      </c>
      <c r="AF6" s="73">
        <v>0.1</v>
      </c>
      <c r="AG6" s="73">
        <v>9.9688473520249218E-2</v>
      </c>
      <c r="AH6" s="73">
        <v>9.9688473520249218E-2</v>
      </c>
      <c r="AI6" s="73">
        <v>9.9688473520249218E-2</v>
      </c>
      <c r="AJ6" s="73">
        <v>9.9688473520249218E-2</v>
      </c>
      <c r="AK6" s="73">
        <v>0.10714285714285714</v>
      </c>
      <c r="AL6" s="73">
        <v>0.20249221183800623</v>
      </c>
      <c r="AM6" s="73">
        <v>0.20069204152249134</v>
      </c>
      <c r="AN6" s="73">
        <v>8.7499999999999994E-2</v>
      </c>
      <c r="AO6" s="73">
        <v>8.7499999999999994E-2</v>
      </c>
      <c r="AP6" s="73">
        <v>6.2305295950155763E-2</v>
      </c>
      <c r="AQ6" s="73">
        <v>0.1</v>
      </c>
      <c r="AR6" s="73">
        <v>0.10077519379844961</v>
      </c>
      <c r="AS6" s="73">
        <v>0.125</v>
      </c>
      <c r="AT6" s="73">
        <v>8.6206896551724144E-2</v>
      </c>
      <c r="AU6" s="73">
        <v>6.8965517241379309E-2</v>
      </c>
      <c r="AV6" s="73">
        <v>0.1</v>
      </c>
      <c r="AW6" s="73">
        <v>5.7142857142857141E-2</v>
      </c>
    </row>
    <row r="7" spans="1:49">
      <c r="A7" s="23" t="s">
        <v>41</v>
      </c>
      <c r="B7" s="22" t="s">
        <v>200</v>
      </c>
      <c r="C7" s="23" t="s">
        <v>201</v>
      </c>
      <c r="D7" s="23" t="s">
        <v>204</v>
      </c>
      <c r="E7" s="38" t="s">
        <v>205</v>
      </c>
      <c r="F7" s="24"/>
      <c r="G7" s="39"/>
      <c r="H7" s="73">
        <v>9.9750623441396513E-2</v>
      </c>
      <c r="I7" s="73">
        <v>4.9896049896049899E-2</v>
      </c>
      <c r="J7" s="73">
        <v>4.9896049896049899E-2</v>
      </c>
      <c r="K7" s="73">
        <v>5.2083333333333336E-2</v>
      </c>
      <c r="L7" s="73">
        <v>9.355509355509356E-2</v>
      </c>
      <c r="M7" s="73">
        <v>0.11526479750778816</v>
      </c>
      <c r="N7" s="73">
        <v>0.12219451371571072</v>
      </c>
      <c r="O7" s="73">
        <v>4.9896049896049899E-2</v>
      </c>
      <c r="P7" s="73">
        <v>4.784688995215311E-2</v>
      </c>
      <c r="Q7" s="73">
        <v>9.2672413793103453E-2</v>
      </c>
      <c r="R7" s="73">
        <v>5.113636363636364E-2</v>
      </c>
      <c r="S7" s="73">
        <v>4.9844236760124609E-2</v>
      </c>
      <c r="T7" s="73">
        <v>5.3571428571428568E-2</v>
      </c>
      <c r="U7" s="73">
        <v>4.9875311720698257E-2</v>
      </c>
      <c r="V7" s="73">
        <v>4.9844236760124609E-2</v>
      </c>
      <c r="W7" s="73">
        <v>4.9822064056939501E-2</v>
      </c>
      <c r="X7" s="73">
        <v>4.9875311720698257E-2</v>
      </c>
      <c r="Y7" s="73">
        <v>5.1724137931034482E-2</v>
      </c>
      <c r="Z7" s="73">
        <v>5.1724137931034482E-2</v>
      </c>
      <c r="AA7" s="73">
        <v>5.1724137931034482E-2</v>
      </c>
      <c r="AB7" s="73">
        <v>1.3793103448275862E-2</v>
      </c>
      <c r="AC7" s="73">
        <v>3.4482758620689655E-2</v>
      </c>
      <c r="AD7" s="73">
        <v>5.1724137931034482E-2</v>
      </c>
      <c r="AE7" s="73">
        <v>0.11203319502074689</v>
      </c>
      <c r="AF7" s="73">
        <v>3.7499999999999999E-2</v>
      </c>
      <c r="AG7" s="73">
        <v>4.9844236760124609E-2</v>
      </c>
      <c r="AH7" s="73">
        <v>4.9844236760124609E-2</v>
      </c>
      <c r="AI7" s="73">
        <v>4.9844236760124609E-2</v>
      </c>
      <c r="AJ7" s="73">
        <v>4.9844236760124609E-2</v>
      </c>
      <c r="AK7" s="73">
        <v>5.3571428571428568E-2</v>
      </c>
      <c r="AL7" s="73">
        <v>4.9844236760124609E-2</v>
      </c>
      <c r="AM7" s="73">
        <v>4.8442906574394463E-2</v>
      </c>
      <c r="AN7" s="73">
        <v>0.05</v>
      </c>
      <c r="AO7" s="73">
        <v>0.05</v>
      </c>
      <c r="AP7" s="73">
        <v>4.9844236760124609E-2</v>
      </c>
      <c r="AQ7" s="73">
        <v>3.7499999999999999E-2</v>
      </c>
      <c r="AR7" s="73">
        <v>2.3255813953488372E-2</v>
      </c>
      <c r="AS7" s="73">
        <v>0</v>
      </c>
      <c r="AT7" s="73">
        <v>5.1724137931034482E-2</v>
      </c>
      <c r="AU7" s="73">
        <v>3.4482758620689655E-2</v>
      </c>
      <c r="AV7" s="73">
        <v>5.7142857142857141E-2</v>
      </c>
      <c r="AW7" s="73">
        <v>5.7142857142857141E-2</v>
      </c>
    </row>
    <row r="8" spans="1:49">
      <c r="A8" s="23" t="s">
        <v>41</v>
      </c>
      <c r="B8" s="22" t="s">
        <v>200</v>
      </c>
      <c r="C8" s="23" t="s">
        <v>201</v>
      </c>
      <c r="D8" s="23" t="s">
        <v>206</v>
      </c>
      <c r="E8" s="38" t="s">
        <v>207</v>
      </c>
      <c r="F8" s="24"/>
      <c r="G8" s="39"/>
      <c r="H8" s="73">
        <v>6.9825436408977551E-2</v>
      </c>
      <c r="I8" s="73">
        <v>7.068607068607069E-2</v>
      </c>
      <c r="J8" s="73">
        <v>7.068607068607069E-2</v>
      </c>
      <c r="K8" s="73">
        <v>7.2916666666666671E-2</v>
      </c>
      <c r="L8" s="73">
        <v>7.068607068607069E-2</v>
      </c>
      <c r="M8" s="73">
        <v>6.8535825545171333E-2</v>
      </c>
      <c r="N8" s="73">
        <v>6.9825436408977551E-2</v>
      </c>
      <c r="O8" s="73">
        <v>7.068607068607069E-2</v>
      </c>
      <c r="P8" s="73">
        <v>7.1770334928229665E-2</v>
      </c>
      <c r="Q8" s="73">
        <v>6.8965517241379309E-2</v>
      </c>
      <c r="R8" s="73">
        <v>6.8181818181818177E-2</v>
      </c>
      <c r="S8" s="73">
        <v>9.5015576323987536E-2</v>
      </c>
      <c r="T8" s="73">
        <v>5.3571428571428568E-2</v>
      </c>
      <c r="U8" s="73">
        <v>6.9825436408977551E-2</v>
      </c>
      <c r="V8" s="73">
        <v>6.8535825545171333E-2</v>
      </c>
      <c r="W8" s="73">
        <v>6.9395017793594305E-2</v>
      </c>
      <c r="X8" s="73">
        <v>0.13466334164588528</v>
      </c>
      <c r="Y8" s="73">
        <v>6.8965517241379309E-2</v>
      </c>
      <c r="Z8" s="73">
        <v>6.8965517241379309E-2</v>
      </c>
      <c r="AA8" s="73">
        <v>6.8965517241379309E-2</v>
      </c>
      <c r="AB8" s="73">
        <v>6.2068965517241378E-2</v>
      </c>
      <c r="AC8" s="73">
        <v>3.4482758620689655E-2</v>
      </c>
      <c r="AD8" s="73">
        <v>6.8965517241379309E-2</v>
      </c>
      <c r="AE8" s="73">
        <v>7.0539419087136929E-2</v>
      </c>
      <c r="AF8" s="73">
        <v>6.8750000000000006E-2</v>
      </c>
      <c r="AG8" s="73">
        <v>0.16822429906542055</v>
      </c>
      <c r="AH8" s="73">
        <v>7.0093457943925228E-2</v>
      </c>
      <c r="AI8" s="73">
        <v>6.8535825545171333E-2</v>
      </c>
      <c r="AJ8" s="73">
        <v>6.8535825545171333E-2</v>
      </c>
      <c r="AK8" s="73">
        <v>7.1428571428571425E-2</v>
      </c>
      <c r="AL8" s="73">
        <v>6.8535825545171333E-2</v>
      </c>
      <c r="AM8" s="73">
        <v>6.9204152249134954E-2</v>
      </c>
      <c r="AN8" s="73">
        <v>7.4999999999999997E-2</v>
      </c>
      <c r="AO8" s="73">
        <v>7.4999999999999997E-2</v>
      </c>
      <c r="AP8" s="73">
        <v>6.8535825545171333E-2</v>
      </c>
      <c r="AQ8" s="73">
        <v>6.8750000000000006E-2</v>
      </c>
      <c r="AR8" s="73">
        <v>6.9767441860465115E-2</v>
      </c>
      <c r="AS8" s="73">
        <v>0.125</v>
      </c>
      <c r="AT8" s="73">
        <v>6.8965517241379309E-2</v>
      </c>
      <c r="AU8" s="73">
        <v>5.1724137931034482E-2</v>
      </c>
      <c r="AV8" s="73">
        <v>7.1428571428571425E-2</v>
      </c>
      <c r="AW8" s="73">
        <v>7.1428571428571425E-2</v>
      </c>
    </row>
    <row r="9" spans="1:49">
      <c r="A9" s="23" t="s">
        <v>41</v>
      </c>
      <c r="B9" s="22" t="s">
        <v>200</v>
      </c>
      <c r="C9" s="23" t="s">
        <v>201</v>
      </c>
      <c r="D9" s="23" t="s">
        <v>208</v>
      </c>
      <c r="E9" s="38" t="s">
        <v>209</v>
      </c>
      <c r="F9" s="24"/>
      <c r="G9" s="39"/>
      <c r="H9" s="73">
        <v>7.9800498753117205E-2</v>
      </c>
      <c r="I9" s="73">
        <v>7.9002079002079006E-2</v>
      </c>
      <c r="J9" s="73">
        <v>7.9002079002079006E-2</v>
      </c>
      <c r="K9" s="73">
        <v>8.3333333333333329E-2</v>
      </c>
      <c r="L9" s="73">
        <v>7.9002079002079006E-2</v>
      </c>
      <c r="M9" s="73">
        <v>8.0996884735202487E-2</v>
      </c>
      <c r="N9" s="73">
        <v>7.9800498753117205E-2</v>
      </c>
      <c r="O9" s="73">
        <v>7.9002079002079006E-2</v>
      </c>
      <c r="P9" s="73">
        <v>8.1339712918660281E-2</v>
      </c>
      <c r="Q9" s="73">
        <v>7.9741379310344834E-2</v>
      </c>
      <c r="R9" s="73">
        <v>7.9545454545454544E-2</v>
      </c>
      <c r="S9" s="73">
        <v>7.9439252336448593E-2</v>
      </c>
      <c r="T9" s="73">
        <v>8.0357142857142863E-2</v>
      </c>
      <c r="U9" s="73">
        <v>0.14962593516209477</v>
      </c>
      <c r="V9" s="73">
        <v>0.13707165109034267</v>
      </c>
      <c r="W9" s="73">
        <v>8.0071174377224205E-2</v>
      </c>
      <c r="X9" s="73">
        <v>0.10972568578553615</v>
      </c>
      <c r="Y9" s="73">
        <v>7.7586206896551727E-2</v>
      </c>
      <c r="Z9" s="73">
        <v>7.7586206896551727E-2</v>
      </c>
      <c r="AA9" s="73">
        <v>7.7586206896551727E-2</v>
      </c>
      <c r="AB9" s="73">
        <v>8.2758620689655171E-2</v>
      </c>
      <c r="AC9" s="73">
        <v>7.7586206896551727E-2</v>
      </c>
      <c r="AD9" s="73">
        <v>7.7586206896551727E-2</v>
      </c>
      <c r="AE9" s="73">
        <v>7.8838174273858919E-2</v>
      </c>
      <c r="AF9" s="73">
        <v>8.1250000000000003E-2</v>
      </c>
      <c r="AG9" s="73">
        <v>7.9439252336448593E-2</v>
      </c>
      <c r="AH9" s="73">
        <v>7.9439252336448593E-2</v>
      </c>
      <c r="AI9" s="73">
        <v>8.0996884735202487E-2</v>
      </c>
      <c r="AJ9" s="73">
        <v>8.0996884735202487E-2</v>
      </c>
      <c r="AK9" s="73">
        <v>7.1428571428571425E-2</v>
      </c>
      <c r="AL9" s="73">
        <v>8.0996884735202487E-2</v>
      </c>
      <c r="AM9" s="73">
        <v>7.9584775086505188E-2</v>
      </c>
      <c r="AN9" s="73">
        <v>7.4999999999999997E-2</v>
      </c>
      <c r="AO9" s="73">
        <v>7.4999999999999997E-2</v>
      </c>
      <c r="AP9" s="73">
        <v>8.0996884735202487E-2</v>
      </c>
      <c r="AQ9" s="73">
        <v>8.1250000000000003E-2</v>
      </c>
      <c r="AR9" s="73">
        <v>7.7519379844961239E-2</v>
      </c>
      <c r="AS9" s="73">
        <v>0.125</v>
      </c>
      <c r="AT9" s="73">
        <v>7.7586206896551727E-2</v>
      </c>
      <c r="AU9" s="73">
        <v>7.7586206896551727E-2</v>
      </c>
      <c r="AV9" s="73">
        <v>8.5714285714285715E-2</v>
      </c>
      <c r="AW9" s="73">
        <v>8.5714285714285715E-2</v>
      </c>
    </row>
    <row r="10" spans="1:49">
      <c r="A10" s="23" t="s">
        <v>41</v>
      </c>
      <c r="B10" s="22" t="s">
        <v>200</v>
      </c>
      <c r="C10" s="23" t="s">
        <v>201</v>
      </c>
      <c r="D10" s="23" t="s">
        <v>210</v>
      </c>
      <c r="E10" s="38" t="s">
        <v>211</v>
      </c>
      <c r="F10" s="24"/>
      <c r="G10" s="39"/>
      <c r="H10" s="73">
        <v>5.2369077306733167E-2</v>
      </c>
      <c r="I10" s="73">
        <v>3.5343035343035345E-2</v>
      </c>
      <c r="J10" s="73">
        <v>0.11018711018711019</v>
      </c>
      <c r="K10" s="73">
        <v>0.11458333333333333</v>
      </c>
      <c r="L10" s="73">
        <v>0.11018711018711019</v>
      </c>
      <c r="M10" s="73">
        <v>0.10903426791277258</v>
      </c>
      <c r="N10" s="73">
        <v>0.10972568578553615</v>
      </c>
      <c r="O10" s="73">
        <v>0.11018711018711019</v>
      </c>
      <c r="P10" s="73">
        <v>0.11004784688995216</v>
      </c>
      <c r="Q10" s="73">
        <v>0.10991379310344827</v>
      </c>
      <c r="R10" s="73">
        <v>0.10795454545454546</v>
      </c>
      <c r="S10" s="73">
        <v>0.11059190031152648</v>
      </c>
      <c r="T10" s="73">
        <v>0.10714285714285714</v>
      </c>
      <c r="U10" s="73">
        <v>0.10972568578553615</v>
      </c>
      <c r="V10" s="73">
        <v>0.10903426791277258</v>
      </c>
      <c r="W10" s="73">
        <v>0.1103202846975089</v>
      </c>
      <c r="X10" s="73">
        <v>0.10972568578553615</v>
      </c>
      <c r="Y10" s="73">
        <v>0.11206896551724138</v>
      </c>
      <c r="Z10" s="73">
        <v>0.11206896551724138</v>
      </c>
      <c r="AA10" s="73">
        <v>0.11206896551724138</v>
      </c>
      <c r="AB10" s="73">
        <v>0.1103448275862069</v>
      </c>
      <c r="AC10" s="73">
        <v>0.17241379310344829</v>
      </c>
      <c r="AD10" s="73">
        <v>0.1206896551724138</v>
      </c>
      <c r="AE10" s="73">
        <v>0.11203319502074689</v>
      </c>
      <c r="AF10" s="73">
        <v>0.1125</v>
      </c>
      <c r="AG10" s="73">
        <v>0.11059190031152648</v>
      </c>
      <c r="AH10" s="73">
        <v>0.16822429906542055</v>
      </c>
      <c r="AI10" s="73">
        <v>0.21183800623052959</v>
      </c>
      <c r="AJ10" s="73">
        <v>0.14330218068535824</v>
      </c>
      <c r="AK10" s="73">
        <v>0.10714285714285714</v>
      </c>
      <c r="AL10" s="73">
        <v>0.10903426791277258</v>
      </c>
      <c r="AM10" s="73">
        <v>0.11072664359861592</v>
      </c>
      <c r="AN10" s="73">
        <v>0.1125</v>
      </c>
      <c r="AO10" s="73">
        <v>0.1125</v>
      </c>
      <c r="AP10" s="73">
        <v>0.10903426791277258</v>
      </c>
      <c r="AQ10" s="73">
        <v>0.1125</v>
      </c>
      <c r="AR10" s="73">
        <v>0.10852713178294573</v>
      </c>
      <c r="AS10" s="73">
        <v>0.125</v>
      </c>
      <c r="AT10" s="73">
        <v>0.11206896551724138</v>
      </c>
      <c r="AU10" s="73">
        <v>0.11206896551724138</v>
      </c>
      <c r="AV10" s="73">
        <v>7.1428571428571425E-2</v>
      </c>
      <c r="AW10" s="73">
        <v>7.1428571428571425E-2</v>
      </c>
    </row>
    <row r="11" spans="1:49">
      <c r="A11" s="23" t="s">
        <v>41</v>
      </c>
      <c r="B11" s="22" t="s">
        <v>200</v>
      </c>
      <c r="C11" s="23" t="s">
        <v>201</v>
      </c>
      <c r="D11" s="23" t="s">
        <v>212</v>
      </c>
      <c r="E11" s="38" t="s">
        <v>213</v>
      </c>
      <c r="F11" s="24"/>
      <c r="G11" s="39"/>
      <c r="H11" s="73">
        <v>0.1396508728179551</v>
      </c>
      <c r="I11" s="73">
        <v>0.1392931392931393</v>
      </c>
      <c r="J11" s="73">
        <v>0.1392931392931393</v>
      </c>
      <c r="K11" s="73">
        <v>0.13541666666666666</v>
      </c>
      <c r="L11" s="73">
        <v>0.1392931392931393</v>
      </c>
      <c r="M11" s="73">
        <v>0.14018691588785046</v>
      </c>
      <c r="N11" s="73">
        <v>0.1396508728179551</v>
      </c>
      <c r="O11" s="73">
        <v>0.1392931392931393</v>
      </c>
      <c r="P11" s="73">
        <v>0.13875598086124402</v>
      </c>
      <c r="Q11" s="73">
        <v>0.14008620689655171</v>
      </c>
      <c r="R11" s="73">
        <v>0.14204545454545456</v>
      </c>
      <c r="S11" s="73">
        <v>0.14018691588785046</v>
      </c>
      <c r="T11" s="73">
        <v>0.14285714285714285</v>
      </c>
      <c r="U11" s="73">
        <v>0.1396508728179551</v>
      </c>
      <c r="V11" s="73">
        <v>0.14018691588785046</v>
      </c>
      <c r="W11" s="73">
        <v>0.14056939501779359</v>
      </c>
      <c r="X11" s="73">
        <v>0.1396508728179551</v>
      </c>
      <c r="Y11" s="73">
        <v>0.13793103448275862</v>
      </c>
      <c r="Z11" s="73">
        <v>0.13793103448275862</v>
      </c>
      <c r="AA11" s="73">
        <v>0.13793103448275862</v>
      </c>
      <c r="AB11" s="73">
        <v>0.13793103448275862</v>
      </c>
      <c r="AC11" s="73">
        <v>0.13793103448275862</v>
      </c>
      <c r="AD11" s="73">
        <v>6.8965517241379309E-2</v>
      </c>
      <c r="AE11" s="73">
        <v>0.14107883817427386</v>
      </c>
      <c r="AF11" s="73">
        <v>0.13750000000000001</v>
      </c>
      <c r="AG11" s="73">
        <v>0.14018691588785046</v>
      </c>
      <c r="AH11" s="73">
        <v>0.14018691588785046</v>
      </c>
      <c r="AI11" s="73">
        <v>0.14018691588785046</v>
      </c>
      <c r="AJ11" s="73">
        <v>0.14018691588785046</v>
      </c>
      <c r="AK11" s="73">
        <v>0.14285714285714285</v>
      </c>
      <c r="AL11" s="73">
        <v>0.14018691588785046</v>
      </c>
      <c r="AM11" s="73">
        <v>0.13840830449826991</v>
      </c>
      <c r="AN11" s="73">
        <v>0.13750000000000001</v>
      </c>
      <c r="AO11" s="73">
        <v>0.13750000000000001</v>
      </c>
      <c r="AP11" s="73">
        <v>0.2087227414330218</v>
      </c>
      <c r="AQ11" s="73">
        <v>9.375E-2</v>
      </c>
      <c r="AR11" s="73">
        <v>0.13953488372093023</v>
      </c>
      <c r="AS11" s="73">
        <v>0.125</v>
      </c>
      <c r="AT11" s="73">
        <v>0.13793103448275862</v>
      </c>
      <c r="AU11" s="73">
        <v>8.6206896551724144E-2</v>
      </c>
      <c r="AV11" s="73">
        <v>7.1428571428571425E-2</v>
      </c>
      <c r="AW11" s="73">
        <v>7.1428571428571425E-2</v>
      </c>
    </row>
    <row r="12" spans="1:49">
      <c r="A12" s="23" t="s">
        <v>41</v>
      </c>
      <c r="B12" s="22" t="s">
        <v>200</v>
      </c>
      <c r="C12" s="23" t="s">
        <v>201</v>
      </c>
      <c r="D12" s="23" t="s">
        <v>214</v>
      </c>
      <c r="E12" s="38" t="s">
        <v>215</v>
      </c>
      <c r="F12" s="24"/>
      <c r="G12" s="39"/>
      <c r="H12" s="73">
        <v>0.10972568578553615</v>
      </c>
      <c r="I12" s="73">
        <v>0.11018711018711019</v>
      </c>
      <c r="J12" s="73">
        <v>0.11018711018711019</v>
      </c>
      <c r="K12" s="73">
        <v>0.11458333333333333</v>
      </c>
      <c r="L12" s="73">
        <v>0.11018711018711019</v>
      </c>
      <c r="M12" s="73">
        <v>0.10903426791277258</v>
      </c>
      <c r="N12" s="73">
        <v>0.10972568578553615</v>
      </c>
      <c r="O12" s="73">
        <v>0.11018711018711019</v>
      </c>
      <c r="P12" s="73">
        <v>0.11004784688995216</v>
      </c>
      <c r="Q12" s="73">
        <v>0.10991379310344827</v>
      </c>
      <c r="R12" s="73">
        <v>0.10795454545454546</v>
      </c>
      <c r="S12" s="73">
        <v>0.11059190031152648</v>
      </c>
      <c r="T12" s="73">
        <v>0.10714285714285714</v>
      </c>
      <c r="U12" s="73">
        <v>0.10972568578553615</v>
      </c>
      <c r="V12" s="73">
        <v>0.10903426791277258</v>
      </c>
      <c r="W12" s="73">
        <v>0.15658362989323843</v>
      </c>
      <c r="X12" s="73">
        <v>0.10972568578553615</v>
      </c>
      <c r="Y12" s="73">
        <v>0.11206896551724138</v>
      </c>
      <c r="Z12" s="73">
        <v>0.11206896551724138</v>
      </c>
      <c r="AA12" s="73">
        <v>0.11206896551724138</v>
      </c>
      <c r="AB12" s="73">
        <v>0.1103448275862069</v>
      </c>
      <c r="AC12" s="73">
        <v>0.11206896551724138</v>
      </c>
      <c r="AD12" s="73">
        <v>0.11206896551724138</v>
      </c>
      <c r="AE12" s="73">
        <v>0.11203319502074689</v>
      </c>
      <c r="AF12" s="73">
        <v>0.1125</v>
      </c>
      <c r="AG12" s="73">
        <v>0.11059190031152648</v>
      </c>
      <c r="AH12" s="73">
        <v>0.11059190031152648</v>
      </c>
      <c r="AI12" s="73">
        <v>0.10903426791277258</v>
      </c>
      <c r="AJ12" s="73">
        <v>0.17757009345794392</v>
      </c>
      <c r="AK12" s="73">
        <v>5.3571428571428568E-2</v>
      </c>
      <c r="AL12" s="73">
        <v>0.10903426791277258</v>
      </c>
      <c r="AM12" s="73">
        <v>0.11072664359861592</v>
      </c>
      <c r="AN12" s="73">
        <v>0.1125</v>
      </c>
      <c r="AO12" s="73">
        <v>0.1125</v>
      </c>
      <c r="AP12" s="73">
        <v>0.10903426791277258</v>
      </c>
      <c r="AQ12" s="73">
        <v>0.1125</v>
      </c>
      <c r="AR12" s="73">
        <v>0.10852713178294573</v>
      </c>
      <c r="AS12" s="73">
        <v>0.125</v>
      </c>
      <c r="AT12" s="73">
        <v>0.11206896551724138</v>
      </c>
      <c r="AU12" s="73">
        <v>0.11206896551724138</v>
      </c>
      <c r="AV12" s="73">
        <v>0.11428571428571428</v>
      </c>
      <c r="AW12" s="73">
        <v>0.11428571428571428</v>
      </c>
    </row>
    <row r="13" spans="1:49">
      <c r="A13" s="23" t="s">
        <v>41</v>
      </c>
      <c r="B13" s="22" t="s">
        <v>200</v>
      </c>
      <c r="C13" s="23" t="s">
        <v>201</v>
      </c>
      <c r="D13" s="23" t="s">
        <v>216</v>
      </c>
      <c r="E13" s="38" t="s">
        <v>217</v>
      </c>
      <c r="F13" s="24"/>
      <c r="G13" s="39"/>
      <c r="H13" s="73">
        <v>9.9750623441396513E-2</v>
      </c>
      <c r="I13" s="73">
        <v>0.16632016632016633</v>
      </c>
      <c r="J13" s="73">
        <v>0.15800415800415801</v>
      </c>
      <c r="K13" s="73">
        <v>7.2916666666666671E-2</v>
      </c>
      <c r="L13" s="73">
        <v>0.14137214137214138</v>
      </c>
      <c r="M13" s="73">
        <v>9.9688473520249218E-2</v>
      </c>
      <c r="N13" s="73">
        <v>9.9750623441396513E-2</v>
      </c>
      <c r="O13" s="73">
        <v>0.1891891891891892</v>
      </c>
      <c r="P13" s="73">
        <v>9.0909090909090912E-2</v>
      </c>
      <c r="Q13" s="73">
        <v>9.9137931034482762E-2</v>
      </c>
      <c r="R13" s="73">
        <v>0.10227272727272728</v>
      </c>
      <c r="S13" s="73">
        <v>9.9688473520249218E-2</v>
      </c>
      <c r="T13" s="73">
        <v>9.8214285714285712E-2</v>
      </c>
      <c r="U13" s="73">
        <v>9.9750623441396513E-2</v>
      </c>
      <c r="V13" s="73">
        <v>9.9688473520249218E-2</v>
      </c>
      <c r="W13" s="73">
        <v>9.9644128113879002E-2</v>
      </c>
      <c r="X13" s="73">
        <v>9.9750623441396513E-2</v>
      </c>
      <c r="Y13" s="73">
        <v>5.1724137931034482E-2</v>
      </c>
      <c r="Z13" s="73">
        <v>5.1724137931034482E-2</v>
      </c>
      <c r="AA13" s="73">
        <v>5.1724137931034482E-2</v>
      </c>
      <c r="AB13" s="73">
        <v>6.2068965517241378E-2</v>
      </c>
      <c r="AC13" s="73">
        <v>6.8965517241379309E-2</v>
      </c>
      <c r="AD13" s="73">
        <v>0.10344827586206896</v>
      </c>
      <c r="AE13" s="73">
        <v>9.9585062240663894E-2</v>
      </c>
      <c r="AF13" s="73">
        <v>0.1</v>
      </c>
      <c r="AG13" s="73">
        <v>9.9688473520249218E-2</v>
      </c>
      <c r="AH13" s="73">
        <v>9.9688473520249218E-2</v>
      </c>
      <c r="AI13" s="73">
        <v>9.9688473520249218E-2</v>
      </c>
      <c r="AJ13" s="73">
        <v>9.9688473520249218E-2</v>
      </c>
      <c r="AK13" s="73">
        <v>0.10714285714285714</v>
      </c>
      <c r="AL13" s="73">
        <v>9.9688473520249218E-2</v>
      </c>
      <c r="AM13" s="73">
        <v>0.10034602076124567</v>
      </c>
      <c r="AN13" s="73">
        <v>0.1</v>
      </c>
      <c r="AO13" s="73">
        <v>0.1</v>
      </c>
      <c r="AP13" s="73">
        <v>9.9688473520249218E-2</v>
      </c>
      <c r="AQ13" s="73">
        <v>0.1</v>
      </c>
      <c r="AR13" s="73">
        <v>6.9767441860465115E-2</v>
      </c>
      <c r="AS13" s="73">
        <v>0.125</v>
      </c>
      <c r="AT13" s="73">
        <v>5.1724137931034482E-2</v>
      </c>
      <c r="AU13" s="73">
        <v>8.6206896551724144E-2</v>
      </c>
      <c r="AV13" s="73">
        <v>0.1</v>
      </c>
      <c r="AW13" s="73">
        <v>0.1</v>
      </c>
    </row>
    <row r="14" spans="1:49">
      <c r="A14" s="23" t="s">
        <v>41</v>
      </c>
      <c r="B14" s="22" t="s">
        <v>200</v>
      </c>
      <c r="C14" s="23" t="s">
        <v>201</v>
      </c>
      <c r="D14" s="23" t="s">
        <v>218</v>
      </c>
      <c r="E14" s="38" t="s">
        <v>219</v>
      </c>
      <c r="F14" s="24"/>
      <c r="G14" s="39"/>
      <c r="H14" s="73">
        <v>0.1396508728179551</v>
      </c>
      <c r="I14" s="73">
        <v>0.1392931392931393</v>
      </c>
      <c r="J14" s="73">
        <v>7.2765072765072769E-2</v>
      </c>
      <c r="K14" s="73">
        <v>0.13541666666666666</v>
      </c>
      <c r="L14" s="73">
        <v>4.5738045738045741E-2</v>
      </c>
      <c r="M14" s="73">
        <v>6.8535825545171333E-2</v>
      </c>
      <c r="N14" s="73">
        <v>5.9850374064837904E-2</v>
      </c>
      <c r="O14" s="73">
        <v>4.1580041580041582E-2</v>
      </c>
      <c r="P14" s="73">
        <v>0.13875598086124402</v>
      </c>
      <c r="Q14" s="73">
        <v>4.3103448275862072E-2</v>
      </c>
      <c r="R14" s="73">
        <v>0.14204545454545456</v>
      </c>
      <c r="S14" s="73">
        <v>5.4517133956386292E-2</v>
      </c>
      <c r="T14" s="73">
        <v>0.14285714285714285</v>
      </c>
      <c r="U14" s="73">
        <v>6.2344139650872821E-2</v>
      </c>
      <c r="V14" s="73">
        <v>7.7881619937694699E-2</v>
      </c>
      <c r="W14" s="73">
        <v>4.4483985765124558E-2</v>
      </c>
      <c r="X14" s="73">
        <v>3.7406483790523692E-2</v>
      </c>
      <c r="Y14" s="73">
        <v>0.17241379310344829</v>
      </c>
      <c r="Z14" s="73">
        <v>0.17241379310344829</v>
      </c>
      <c r="AA14" s="73">
        <v>0.17241379310344829</v>
      </c>
      <c r="AB14" s="73">
        <v>0.20689655172413793</v>
      </c>
      <c r="AC14" s="73">
        <v>0.21551724137931033</v>
      </c>
      <c r="AD14" s="73">
        <v>0.21551724137931033</v>
      </c>
      <c r="AE14" s="73">
        <v>4.9792531120331947E-2</v>
      </c>
      <c r="AF14" s="73">
        <v>0.13750000000000001</v>
      </c>
      <c r="AG14" s="73">
        <v>3.1152647975077882E-2</v>
      </c>
      <c r="AH14" s="73">
        <v>3.1152647975077882E-2</v>
      </c>
      <c r="AI14" s="73">
        <v>3.1152647975077882E-2</v>
      </c>
      <c r="AJ14" s="73">
        <v>3.1152647975077882E-2</v>
      </c>
      <c r="AK14" s="73">
        <v>0.17857142857142858</v>
      </c>
      <c r="AL14" s="73">
        <v>3.1152647975077882E-2</v>
      </c>
      <c r="AM14" s="73">
        <v>3.4602076124567477E-2</v>
      </c>
      <c r="AN14" s="73">
        <v>0.13750000000000001</v>
      </c>
      <c r="AO14" s="73">
        <v>0.13750000000000001</v>
      </c>
      <c r="AP14" s="73">
        <v>5.9190031152647975E-2</v>
      </c>
      <c r="AQ14" s="73">
        <v>0.21875</v>
      </c>
      <c r="AR14" s="73">
        <v>0.19379844961240311</v>
      </c>
      <c r="AS14" s="73">
        <v>0.125</v>
      </c>
      <c r="AT14" s="73">
        <v>0.25862068965517243</v>
      </c>
      <c r="AU14" s="73">
        <v>0.25862068965517243</v>
      </c>
      <c r="AV14" s="73">
        <v>0.21428571428571427</v>
      </c>
      <c r="AW14" s="73">
        <v>0.25714285714285712</v>
      </c>
    </row>
    <row r="15" spans="1:49">
      <c r="A15" s="23" t="s">
        <v>41</v>
      </c>
      <c r="B15" s="22" t="s">
        <v>200</v>
      </c>
      <c r="C15" s="23" t="s">
        <v>201</v>
      </c>
      <c r="D15" s="23" t="s">
        <v>220</v>
      </c>
      <c r="E15" s="38" t="s">
        <v>221</v>
      </c>
      <c r="F15" s="24"/>
      <c r="G15" s="39"/>
      <c r="H15" s="73">
        <v>4.9875311720698257E-2</v>
      </c>
      <c r="I15" s="73">
        <v>4.9896049896049899E-2</v>
      </c>
      <c r="J15" s="73">
        <v>4.9896049896049899E-2</v>
      </c>
      <c r="K15" s="73">
        <v>5.2083333333333336E-2</v>
      </c>
      <c r="L15" s="73">
        <v>4.9896049896049899E-2</v>
      </c>
      <c r="M15" s="73">
        <v>4.9844236760124609E-2</v>
      </c>
      <c r="N15" s="73">
        <v>4.9875311720698257E-2</v>
      </c>
      <c r="O15" s="73">
        <v>4.9896049896049899E-2</v>
      </c>
      <c r="P15" s="73">
        <v>4.784688995215311E-2</v>
      </c>
      <c r="Q15" s="73">
        <v>4.9568965517241381E-2</v>
      </c>
      <c r="R15" s="73">
        <v>5.113636363636364E-2</v>
      </c>
      <c r="S15" s="73">
        <v>9.9688473520249218E-2</v>
      </c>
      <c r="T15" s="73">
        <v>5.3571428571428568E-2</v>
      </c>
      <c r="U15" s="73">
        <v>4.9875311720698257E-2</v>
      </c>
      <c r="V15" s="73">
        <v>4.9844236760124609E-2</v>
      </c>
      <c r="W15" s="73">
        <v>8.8967971530249115E-2</v>
      </c>
      <c r="X15" s="73">
        <v>4.9875311720698257E-2</v>
      </c>
      <c r="Y15" s="73">
        <v>5.1724137931034482E-2</v>
      </c>
      <c r="Z15" s="73">
        <v>5.1724137931034482E-2</v>
      </c>
      <c r="AA15" s="73">
        <v>5.1724137931034482E-2</v>
      </c>
      <c r="AB15" s="73">
        <v>4.8275862068965517E-2</v>
      </c>
      <c r="AC15" s="73">
        <v>2.5862068965517241E-2</v>
      </c>
      <c r="AD15" s="73">
        <v>2.5862068965517241E-2</v>
      </c>
      <c r="AE15" s="73">
        <v>4.9792531120331947E-2</v>
      </c>
      <c r="AF15" s="73">
        <v>0.05</v>
      </c>
      <c r="AG15" s="73">
        <v>4.9844236760124609E-2</v>
      </c>
      <c r="AH15" s="73">
        <v>9.0342679127725853E-2</v>
      </c>
      <c r="AI15" s="73">
        <v>4.9844236760124609E-2</v>
      </c>
      <c r="AJ15" s="73">
        <v>4.9844236760124609E-2</v>
      </c>
      <c r="AK15" s="73">
        <v>5.3571428571428568E-2</v>
      </c>
      <c r="AL15" s="73">
        <v>4.9844236760124609E-2</v>
      </c>
      <c r="AM15" s="73">
        <v>4.8442906574394463E-2</v>
      </c>
      <c r="AN15" s="73">
        <v>0.05</v>
      </c>
      <c r="AO15" s="73">
        <v>0.05</v>
      </c>
      <c r="AP15" s="73">
        <v>9.3457943925233641E-2</v>
      </c>
      <c r="AQ15" s="73">
        <v>1.2500000000000001E-2</v>
      </c>
      <c r="AR15" s="73">
        <v>4.6511627906976744E-2</v>
      </c>
      <c r="AS15" s="73">
        <v>0</v>
      </c>
      <c r="AT15" s="73">
        <v>1.7241379310344827E-2</v>
      </c>
      <c r="AU15" s="73">
        <v>2.5862068965517241E-2</v>
      </c>
      <c r="AV15" s="73">
        <v>5.7142857142857141E-2</v>
      </c>
      <c r="AW15" s="73">
        <v>5.7142857142857141E-2</v>
      </c>
    </row>
    <row r="16" spans="1:49">
      <c r="A16" s="23" t="s">
        <v>41</v>
      </c>
      <c r="B16" s="22" t="s">
        <v>200</v>
      </c>
      <c r="C16" s="23" t="s">
        <v>201</v>
      </c>
      <c r="D16" s="23" t="s">
        <v>222</v>
      </c>
      <c r="E16" s="38" t="s">
        <v>223</v>
      </c>
      <c r="F16" s="24"/>
      <c r="G16" s="39"/>
      <c r="H16" s="73">
        <v>5.9850374064837904E-2</v>
      </c>
      <c r="I16" s="73">
        <v>6.0291060291060294E-2</v>
      </c>
      <c r="J16" s="73">
        <v>6.0291060291060294E-2</v>
      </c>
      <c r="K16" s="73">
        <v>6.25E-2</v>
      </c>
      <c r="L16" s="73">
        <v>6.0291060291060294E-2</v>
      </c>
      <c r="M16" s="73">
        <v>5.9190031152647975E-2</v>
      </c>
      <c r="N16" s="73">
        <v>5.9850374064837904E-2</v>
      </c>
      <c r="O16" s="73">
        <v>6.0291060291060294E-2</v>
      </c>
      <c r="P16" s="73">
        <v>6.2200956937799042E-2</v>
      </c>
      <c r="Q16" s="73">
        <v>0.10775862068965517</v>
      </c>
      <c r="R16" s="73">
        <v>4.5454545454545456E-2</v>
      </c>
      <c r="S16" s="73">
        <v>6.0747663551401869E-2</v>
      </c>
      <c r="T16" s="73">
        <v>6.25E-2</v>
      </c>
      <c r="U16" s="73">
        <v>5.9850374064837904E-2</v>
      </c>
      <c r="V16" s="73">
        <v>5.9190031152647975E-2</v>
      </c>
      <c r="W16" s="73">
        <v>6.0498220640569395E-2</v>
      </c>
      <c r="X16" s="73">
        <v>5.9850374064837904E-2</v>
      </c>
      <c r="Y16" s="73">
        <v>6.0344827586206899E-2</v>
      </c>
      <c r="Z16" s="73">
        <v>6.0344827586206899E-2</v>
      </c>
      <c r="AA16" s="73">
        <v>6.0344827586206899E-2</v>
      </c>
      <c r="AB16" s="73">
        <v>6.2068965517241378E-2</v>
      </c>
      <c r="AC16" s="73">
        <v>8.6206896551724144E-2</v>
      </c>
      <c r="AD16" s="73">
        <v>5.1724137931034482E-2</v>
      </c>
      <c r="AE16" s="73">
        <v>7.4688796680497924E-2</v>
      </c>
      <c r="AF16" s="73">
        <v>6.25E-2</v>
      </c>
      <c r="AG16" s="73">
        <v>6.0747663551401869E-2</v>
      </c>
      <c r="AH16" s="73">
        <v>6.0747663551401869E-2</v>
      </c>
      <c r="AI16" s="73">
        <v>5.9190031152647975E-2</v>
      </c>
      <c r="AJ16" s="73">
        <v>5.9190031152647975E-2</v>
      </c>
      <c r="AK16" s="73">
        <v>5.3571428571428568E-2</v>
      </c>
      <c r="AL16" s="73">
        <v>5.9190031152647975E-2</v>
      </c>
      <c r="AM16" s="73">
        <v>5.8823529411764705E-2</v>
      </c>
      <c r="AN16" s="73">
        <v>6.25E-2</v>
      </c>
      <c r="AO16" s="73">
        <v>6.25E-2</v>
      </c>
      <c r="AP16" s="73">
        <v>5.9190031152647975E-2</v>
      </c>
      <c r="AQ16" s="73">
        <v>6.25E-2</v>
      </c>
      <c r="AR16" s="73">
        <v>6.2015503875968991E-2</v>
      </c>
      <c r="AS16" s="73">
        <v>0</v>
      </c>
      <c r="AT16" s="73">
        <v>2.5862068965517241E-2</v>
      </c>
      <c r="AU16" s="73">
        <v>8.6206896551724144E-2</v>
      </c>
      <c r="AV16" s="73">
        <v>5.7142857142857141E-2</v>
      </c>
      <c r="AW16" s="73">
        <v>5.7142857142857141E-2</v>
      </c>
    </row>
    <row r="17" spans="1:49" s="53" customFormat="1">
      <c r="A17" s="54"/>
      <c r="B17" s="49"/>
      <c r="C17" s="48"/>
      <c r="D17" s="48"/>
      <c r="E17" s="50"/>
      <c r="F17" s="51"/>
      <c r="G17" s="52"/>
      <c r="H17" s="74">
        <f>SUM(H6:H16)</f>
        <v>1</v>
      </c>
      <c r="I17" s="74">
        <f t="shared" ref="I17:AW17" si="1">SUM(I6:I16)</f>
        <v>1</v>
      </c>
      <c r="J17" s="74">
        <f t="shared" si="1"/>
        <v>1</v>
      </c>
      <c r="K17" s="74">
        <f t="shared" si="1"/>
        <v>1</v>
      </c>
      <c r="L17" s="74">
        <f t="shared" si="1"/>
        <v>1</v>
      </c>
      <c r="M17" s="74">
        <f t="shared" si="1"/>
        <v>1</v>
      </c>
      <c r="N17" s="74">
        <f t="shared" si="1"/>
        <v>1</v>
      </c>
      <c r="O17" s="74">
        <f t="shared" si="1"/>
        <v>1</v>
      </c>
      <c r="P17" s="74">
        <f t="shared" si="1"/>
        <v>1</v>
      </c>
      <c r="Q17" s="74">
        <f t="shared" si="1"/>
        <v>1.0000000000000002</v>
      </c>
      <c r="R17" s="74">
        <f t="shared" si="1"/>
        <v>1</v>
      </c>
      <c r="S17" s="74">
        <f t="shared" si="1"/>
        <v>0.99999999999999989</v>
      </c>
      <c r="T17" s="74">
        <f t="shared" si="1"/>
        <v>1</v>
      </c>
      <c r="U17" s="74">
        <f t="shared" si="1"/>
        <v>1</v>
      </c>
      <c r="V17" s="74">
        <f t="shared" si="1"/>
        <v>1</v>
      </c>
      <c r="W17" s="74">
        <f t="shared" si="1"/>
        <v>1</v>
      </c>
      <c r="X17" s="74">
        <f t="shared" si="1"/>
        <v>1</v>
      </c>
      <c r="Y17" s="74">
        <f t="shared" si="1"/>
        <v>0.99999999999999989</v>
      </c>
      <c r="Z17" s="74">
        <f t="shared" si="1"/>
        <v>0.99999999999999989</v>
      </c>
      <c r="AA17" s="74">
        <f t="shared" si="1"/>
        <v>0.99999999999999989</v>
      </c>
      <c r="AB17" s="74">
        <f t="shared" si="1"/>
        <v>0.99999999999999989</v>
      </c>
      <c r="AC17" s="74">
        <f t="shared" si="1"/>
        <v>1</v>
      </c>
      <c r="AD17" s="74">
        <f t="shared" si="1"/>
        <v>0.99999999999999989</v>
      </c>
      <c r="AE17" s="74">
        <f t="shared" si="1"/>
        <v>1.0000000000000002</v>
      </c>
      <c r="AF17" s="74">
        <f t="shared" si="1"/>
        <v>1.0000000000000002</v>
      </c>
      <c r="AG17" s="74">
        <f t="shared" si="1"/>
        <v>0.99999999999999989</v>
      </c>
      <c r="AH17" s="74">
        <f t="shared" si="1"/>
        <v>0.99999999999999989</v>
      </c>
      <c r="AI17" s="74">
        <f t="shared" si="1"/>
        <v>1</v>
      </c>
      <c r="AJ17" s="74">
        <f t="shared" si="1"/>
        <v>1</v>
      </c>
      <c r="AK17" s="74">
        <f t="shared" si="1"/>
        <v>1</v>
      </c>
      <c r="AL17" s="74">
        <f t="shared" si="1"/>
        <v>1</v>
      </c>
      <c r="AM17" s="74">
        <f t="shared" si="1"/>
        <v>1</v>
      </c>
      <c r="AN17" s="74">
        <f t="shared" si="1"/>
        <v>1.0000000000000002</v>
      </c>
      <c r="AO17" s="74">
        <f t="shared" si="1"/>
        <v>1.0000000000000002</v>
      </c>
      <c r="AP17" s="74">
        <f t="shared" si="1"/>
        <v>1</v>
      </c>
      <c r="AQ17" s="74">
        <f t="shared" si="1"/>
        <v>1</v>
      </c>
      <c r="AR17" s="74">
        <f t="shared" si="1"/>
        <v>1</v>
      </c>
      <c r="AS17" s="74">
        <f t="shared" si="1"/>
        <v>1</v>
      </c>
      <c r="AT17" s="74">
        <f t="shared" si="1"/>
        <v>1</v>
      </c>
      <c r="AU17" s="74">
        <f t="shared" si="1"/>
        <v>1</v>
      </c>
      <c r="AV17" s="74">
        <f t="shared" si="1"/>
        <v>1</v>
      </c>
      <c r="AW17" s="74">
        <f t="shared" si="1"/>
        <v>1</v>
      </c>
    </row>
    <row r="18" spans="1:49">
      <c r="A18" s="40" t="s">
        <v>42</v>
      </c>
      <c r="B18" s="41" t="s">
        <v>228</v>
      </c>
      <c r="C18" s="42" t="s">
        <v>229</v>
      </c>
      <c r="D18" s="26" t="s">
        <v>230</v>
      </c>
      <c r="E18" s="26" t="s">
        <v>231</v>
      </c>
      <c r="F18" s="24"/>
      <c r="G18" s="43"/>
      <c r="H18" s="73">
        <v>0.47674418604651164</v>
      </c>
      <c r="I18" s="73">
        <v>0.4854368932038835</v>
      </c>
      <c r="J18" s="73">
        <v>0.4854368932038835</v>
      </c>
      <c r="K18" s="73">
        <v>0.47619047619047616</v>
      </c>
      <c r="L18" s="73">
        <v>0.53398058252427183</v>
      </c>
      <c r="M18" s="73">
        <v>0.48571428571428571</v>
      </c>
      <c r="N18" s="73">
        <v>0.50574712643678166</v>
      </c>
      <c r="O18" s="73">
        <v>0.47572815533980584</v>
      </c>
      <c r="P18" s="73">
        <v>0.48888888888888887</v>
      </c>
      <c r="Q18" s="73">
        <v>0.5</v>
      </c>
      <c r="R18" s="73">
        <v>0.47368421052631576</v>
      </c>
      <c r="S18" s="73">
        <v>0.47101449275362317</v>
      </c>
      <c r="T18" s="73">
        <v>0.45833333333333331</v>
      </c>
      <c r="U18" s="73">
        <v>0.47674418604651164</v>
      </c>
      <c r="V18" s="73">
        <v>0.5</v>
      </c>
      <c r="W18" s="73">
        <v>0.47933884297520662</v>
      </c>
      <c r="X18" s="73">
        <v>0.5</v>
      </c>
      <c r="Y18" s="73">
        <v>0.5</v>
      </c>
      <c r="Z18" s="73">
        <v>0.48571428571428571</v>
      </c>
      <c r="AA18" s="73">
        <v>0.6071428571428571</v>
      </c>
      <c r="AB18" s="73">
        <v>0.45161290322580644</v>
      </c>
      <c r="AC18" s="73">
        <v>0.45714285714285713</v>
      </c>
      <c r="AD18" s="73">
        <v>0.48571428571428571</v>
      </c>
      <c r="AE18" s="73">
        <v>0.5</v>
      </c>
      <c r="AF18" s="73">
        <v>0.51428571428571423</v>
      </c>
      <c r="AG18" s="73">
        <v>0.49640287769784175</v>
      </c>
      <c r="AH18" s="73">
        <v>0.48920863309352519</v>
      </c>
      <c r="AI18" s="73">
        <v>0.5</v>
      </c>
      <c r="AJ18" s="73">
        <v>0.48571428571428571</v>
      </c>
      <c r="AK18" s="73">
        <v>0.5</v>
      </c>
      <c r="AL18" s="73">
        <v>0.48571428571428571</v>
      </c>
      <c r="AM18" s="73">
        <v>0.47619047619047616</v>
      </c>
      <c r="AN18" s="73">
        <v>0.52941176470588236</v>
      </c>
      <c r="AO18" s="73">
        <v>0.52941176470588236</v>
      </c>
      <c r="AP18" s="73">
        <v>0.55714285714285716</v>
      </c>
      <c r="AQ18" s="73">
        <v>0.4</v>
      </c>
      <c r="AR18" s="73">
        <v>0.42857142857142855</v>
      </c>
      <c r="AS18" s="73">
        <v>0.5</v>
      </c>
      <c r="AT18" s="73">
        <v>0.54285714285714282</v>
      </c>
      <c r="AU18" s="73">
        <v>0.5</v>
      </c>
      <c r="AV18" s="73">
        <v>0.52941176470588236</v>
      </c>
      <c r="AW18" s="73">
        <v>0.5</v>
      </c>
    </row>
    <row r="19" spans="1:49">
      <c r="A19" s="40" t="s">
        <v>42</v>
      </c>
      <c r="B19" s="41" t="s">
        <v>228</v>
      </c>
      <c r="C19" s="42" t="s">
        <v>229</v>
      </c>
      <c r="D19" s="26" t="s">
        <v>232</v>
      </c>
      <c r="E19" s="26" t="s">
        <v>233</v>
      </c>
      <c r="F19" s="24"/>
      <c r="G19" s="43"/>
      <c r="H19" s="73">
        <v>0.27906976744186046</v>
      </c>
      <c r="I19" s="73">
        <v>0.26213592233009708</v>
      </c>
      <c r="J19" s="73">
        <v>0.26213592233009708</v>
      </c>
      <c r="K19" s="73">
        <v>0.2857142857142857</v>
      </c>
      <c r="L19" s="73">
        <v>0.23300970873786409</v>
      </c>
      <c r="M19" s="73">
        <v>0.25714285714285712</v>
      </c>
      <c r="N19" s="73">
        <v>0.27586206896551724</v>
      </c>
      <c r="O19" s="73">
        <v>0.29126213592233008</v>
      </c>
      <c r="P19" s="73">
        <v>0.26666666666666666</v>
      </c>
      <c r="Q19" s="73">
        <v>0.28260869565217389</v>
      </c>
      <c r="R19" s="73">
        <v>0.26315789473684209</v>
      </c>
      <c r="S19" s="73">
        <v>0.27536231884057971</v>
      </c>
      <c r="T19" s="73">
        <v>0.29166666666666669</v>
      </c>
      <c r="U19" s="73">
        <v>0.26744186046511625</v>
      </c>
      <c r="V19" s="73">
        <v>0.27142857142857141</v>
      </c>
      <c r="W19" s="73">
        <v>0.27272727272727271</v>
      </c>
      <c r="X19" s="73">
        <v>0.26436781609195403</v>
      </c>
      <c r="Y19" s="73">
        <v>0.25</v>
      </c>
      <c r="Z19" s="73">
        <v>0.25714285714285712</v>
      </c>
      <c r="AA19" s="73">
        <v>0.21428571428571427</v>
      </c>
      <c r="AB19" s="73">
        <v>0.29032258064516131</v>
      </c>
      <c r="AC19" s="73">
        <v>0.2857142857142857</v>
      </c>
      <c r="AD19" s="73">
        <v>0.31428571428571428</v>
      </c>
      <c r="AE19" s="73">
        <v>0.26923076923076922</v>
      </c>
      <c r="AF19" s="73">
        <v>0.25714285714285712</v>
      </c>
      <c r="AG19" s="73">
        <v>0.26618705035971224</v>
      </c>
      <c r="AH19" s="73">
        <v>0.25899280575539568</v>
      </c>
      <c r="AI19" s="73">
        <v>0.27142857142857141</v>
      </c>
      <c r="AJ19" s="73">
        <v>0.25714285714285712</v>
      </c>
      <c r="AK19" s="73">
        <v>0.33333333333333331</v>
      </c>
      <c r="AL19" s="73">
        <v>0.25714285714285712</v>
      </c>
      <c r="AM19" s="73">
        <v>0.26984126984126983</v>
      </c>
      <c r="AN19" s="73">
        <v>0.29411764705882354</v>
      </c>
      <c r="AO19" s="73">
        <v>0.29411764705882354</v>
      </c>
      <c r="AP19" s="73">
        <v>0.25714285714285712</v>
      </c>
      <c r="AQ19" s="73">
        <v>0.31428571428571428</v>
      </c>
      <c r="AR19" s="73">
        <v>0.2857142857142857</v>
      </c>
      <c r="AS19" s="73">
        <v>0.5</v>
      </c>
      <c r="AT19" s="73">
        <v>0.2857142857142857</v>
      </c>
      <c r="AU19" s="73">
        <v>0.25</v>
      </c>
      <c r="AV19" s="73">
        <v>0.23529411764705882</v>
      </c>
      <c r="AW19" s="73">
        <v>0.25</v>
      </c>
    </row>
    <row r="20" spans="1:49">
      <c r="A20" s="40" t="s">
        <v>42</v>
      </c>
      <c r="B20" s="41" t="s">
        <v>228</v>
      </c>
      <c r="C20" s="42" t="s">
        <v>229</v>
      </c>
      <c r="D20" s="26" t="s">
        <v>234</v>
      </c>
      <c r="E20" s="26" t="s">
        <v>235</v>
      </c>
      <c r="F20" s="24"/>
      <c r="G20" s="43"/>
      <c r="H20" s="73">
        <v>0.2441860465116279</v>
      </c>
      <c r="I20" s="73">
        <v>0.25242718446601942</v>
      </c>
      <c r="J20" s="73">
        <v>0.25242718446601942</v>
      </c>
      <c r="K20" s="73">
        <v>0.23809523809523808</v>
      </c>
      <c r="L20" s="73">
        <v>0.23300970873786409</v>
      </c>
      <c r="M20" s="73">
        <v>0.25714285714285712</v>
      </c>
      <c r="N20" s="73">
        <v>0.21839080459770116</v>
      </c>
      <c r="O20" s="73">
        <v>0.23300970873786409</v>
      </c>
      <c r="P20" s="73">
        <v>0.24444444444444444</v>
      </c>
      <c r="Q20" s="73">
        <v>0.21739130434782608</v>
      </c>
      <c r="R20" s="73">
        <v>0.26315789473684209</v>
      </c>
      <c r="S20" s="73">
        <v>0.25362318840579712</v>
      </c>
      <c r="T20" s="73">
        <v>0.25</v>
      </c>
      <c r="U20" s="73">
        <v>0.2558139534883721</v>
      </c>
      <c r="V20" s="73">
        <v>0.22857142857142856</v>
      </c>
      <c r="W20" s="73">
        <v>0.24793388429752067</v>
      </c>
      <c r="X20" s="73">
        <v>0.23563218390804597</v>
      </c>
      <c r="Y20" s="73">
        <v>0.25</v>
      </c>
      <c r="Z20" s="73">
        <v>0.25714285714285712</v>
      </c>
      <c r="AA20" s="73">
        <v>0.17857142857142858</v>
      </c>
      <c r="AB20" s="73">
        <v>0.25806451612903225</v>
      </c>
      <c r="AC20" s="73">
        <v>0.25714285714285712</v>
      </c>
      <c r="AD20" s="73">
        <v>0.2</v>
      </c>
      <c r="AE20" s="73">
        <v>0.23076923076923078</v>
      </c>
      <c r="AF20" s="73">
        <v>0.22857142857142856</v>
      </c>
      <c r="AG20" s="73">
        <v>0.23741007194244604</v>
      </c>
      <c r="AH20" s="73">
        <v>0.25179856115107913</v>
      </c>
      <c r="AI20" s="73">
        <v>0.22857142857142856</v>
      </c>
      <c r="AJ20" s="73">
        <v>0.25714285714285712</v>
      </c>
      <c r="AK20" s="73">
        <v>0.16666666666666666</v>
      </c>
      <c r="AL20" s="73">
        <v>0.25714285714285712</v>
      </c>
      <c r="AM20" s="73">
        <v>0.25396825396825395</v>
      </c>
      <c r="AN20" s="73">
        <v>0.17647058823529413</v>
      </c>
      <c r="AO20" s="73">
        <v>0.17647058823529413</v>
      </c>
      <c r="AP20" s="73">
        <v>0.18571428571428572</v>
      </c>
      <c r="AQ20" s="73">
        <v>0.2857142857142857</v>
      </c>
      <c r="AR20" s="73">
        <v>0.2857142857142857</v>
      </c>
      <c r="AS20" s="73">
        <v>0</v>
      </c>
      <c r="AT20" s="73">
        <v>0.17142857142857143</v>
      </c>
      <c r="AU20" s="73">
        <v>0.25</v>
      </c>
      <c r="AV20" s="73">
        <v>0.23529411764705882</v>
      </c>
      <c r="AW20" s="73">
        <v>0.25</v>
      </c>
    </row>
    <row r="21" spans="1:49" s="53" customFormat="1">
      <c r="A21" s="55"/>
      <c r="B21" s="56"/>
      <c r="C21" s="57"/>
      <c r="D21" s="58"/>
      <c r="E21" s="58"/>
      <c r="F21" s="51"/>
      <c r="G21" s="59"/>
      <c r="H21" s="74">
        <f>SUM(H18:H20)</f>
        <v>1</v>
      </c>
      <c r="I21" s="74">
        <f t="shared" ref="I21:AW21" si="2">SUM(I18:I20)</f>
        <v>1</v>
      </c>
      <c r="J21" s="74">
        <f t="shared" si="2"/>
        <v>1</v>
      </c>
      <c r="K21" s="74">
        <f t="shared" si="2"/>
        <v>1</v>
      </c>
      <c r="L21" s="74">
        <f t="shared" si="2"/>
        <v>1</v>
      </c>
      <c r="M21" s="74">
        <f t="shared" si="2"/>
        <v>1</v>
      </c>
      <c r="N21" s="74">
        <f t="shared" si="2"/>
        <v>1</v>
      </c>
      <c r="O21" s="74">
        <f t="shared" si="2"/>
        <v>1</v>
      </c>
      <c r="P21" s="74">
        <f t="shared" si="2"/>
        <v>1</v>
      </c>
      <c r="Q21" s="74">
        <f t="shared" si="2"/>
        <v>0.99999999999999989</v>
      </c>
      <c r="R21" s="74">
        <f t="shared" si="2"/>
        <v>1</v>
      </c>
      <c r="S21" s="74">
        <f t="shared" si="2"/>
        <v>1</v>
      </c>
      <c r="T21" s="74">
        <f t="shared" si="2"/>
        <v>1</v>
      </c>
      <c r="U21" s="74">
        <f t="shared" si="2"/>
        <v>1</v>
      </c>
      <c r="V21" s="74">
        <f t="shared" si="2"/>
        <v>0.99999999999999989</v>
      </c>
      <c r="W21" s="74">
        <f t="shared" si="2"/>
        <v>1</v>
      </c>
      <c r="X21" s="74">
        <f t="shared" si="2"/>
        <v>1</v>
      </c>
      <c r="Y21" s="74">
        <f t="shared" si="2"/>
        <v>1</v>
      </c>
      <c r="Z21" s="74">
        <f t="shared" si="2"/>
        <v>1</v>
      </c>
      <c r="AA21" s="74">
        <f t="shared" si="2"/>
        <v>1</v>
      </c>
      <c r="AB21" s="74">
        <f t="shared" si="2"/>
        <v>1</v>
      </c>
      <c r="AC21" s="74">
        <f t="shared" si="2"/>
        <v>1</v>
      </c>
      <c r="AD21" s="74">
        <f t="shared" si="2"/>
        <v>1</v>
      </c>
      <c r="AE21" s="74">
        <f t="shared" si="2"/>
        <v>1</v>
      </c>
      <c r="AF21" s="74">
        <f t="shared" si="2"/>
        <v>0.99999999999999989</v>
      </c>
      <c r="AG21" s="74">
        <f t="shared" si="2"/>
        <v>1</v>
      </c>
      <c r="AH21" s="74">
        <f t="shared" si="2"/>
        <v>1</v>
      </c>
      <c r="AI21" s="74">
        <f t="shared" si="2"/>
        <v>0.99999999999999989</v>
      </c>
      <c r="AJ21" s="74">
        <f t="shared" si="2"/>
        <v>1</v>
      </c>
      <c r="AK21" s="74">
        <f t="shared" si="2"/>
        <v>0.99999999999999989</v>
      </c>
      <c r="AL21" s="74">
        <f t="shared" si="2"/>
        <v>1</v>
      </c>
      <c r="AM21" s="74">
        <f t="shared" si="2"/>
        <v>1</v>
      </c>
      <c r="AN21" s="74">
        <f t="shared" si="2"/>
        <v>1</v>
      </c>
      <c r="AO21" s="74">
        <f t="shared" si="2"/>
        <v>1</v>
      </c>
      <c r="AP21" s="74">
        <f t="shared" si="2"/>
        <v>1</v>
      </c>
      <c r="AQ21" s="74">
        <f t="shared" si="2"/>
        <v>1</v>
      </c>
      <c r="AR21" s="74">
        <f t="shared" si="2"/>
        <v>0.99999999999999989</v>
      </c>
      <c r="AS21" s="74">
        <f t="shared" si="2"/>
        <v>1</v>
      </c>
      <c r="AT21" s="74">
        <f t="shared" si="2"/>
        <v>1</v>
      </c>
      <c r="AU21" s="74">
        <f t="shared" si="2"/>
        <v>1</v>
      </c>
      <c r="AV21" s="74">
        <f t="shared" si="2"/>
        <v>1</v>
      </c>
      <c r="AW21" s="74">
        <f t="shared" si="2"/>
        <v>1</v>
      </c>
    </row>
    <row r="22" spans="1:49">
      <c r="A22" s="47" t="s">
        <v>43</v>
      </c>
      <c r="B22" s="41" t="s">
        <v>228</v>
      </c>
      <c r="C22" s="42" t="s">
        <v>229</v>
      </c>
      <c r="D22" s="26" t="s">
        <v>246</v>
      </c>
      <c r="E22" s="26" t="s">
        <v>247</v>
      </c>
      <c r="F22" s="24"/>
      <c r="G22" s="43"/>
      <c r="H22" s="73">
        <v>0.17733990147783252</v>
      </c>
      <c r="I22" s="73">
        <v>0.18106995884773663</v>
      </c>
      <c r="J22" s="73">
        <v>0.18106995884773663</v>
      </c>
      <c r="K22" s="73">
        <v>0.18367346938775511</v>
      </c>
      <c r="L22" s="73">
        <v>0.18930041152263374</v>
      </c>
      <c r="M22" s="73">
        <v>0.18292682926829268</v>
      </c>
      <c r="N22" s="73">
        <v>0.18048780487804877</v>
      </c>
      <c r="O22" s="73">
        <v>0.18930041152263374</v>
      </c>
      <c r="P22" s="73">
        <v>0.18691588785046728</v>
      </c>
      <c r="Q22" s="73">
        <v>0.18098159509202455</v>
      </c>
      <c r="R22" s="73">
        <v>0.17777777777777778</v>
      </c>
      <c r="S22" s="73">
        <v>0.18153846153846154</v>
      </c>
      <c r="T22" s="73">
        <v>0.17543859649122806</v>
      </c>
      <c r="U22" s="73">
        <v>0.17733990147783252</v>
      </c>
      <c r="V22" s="73">
        <v>0.17682926829268292</v>
      </c>
      <c r="W22" s="73">
        <v>0.18245614035087721</v>
      </c>
      <c r="X22" s="73">
        <v>0.17560975609756097</v>
      </c>
      <c r="Y22" s="73">
        <v>0.18461538461538463</v>
      </c>
      <c r="Z22" s="73">
        <v>0.18292682926829268</v>
      </c>
      <c r="AA22" s="73">
        <v>0.21212121212121213</v>
      </c>
      <c r="AB22" s="73">
        <v>0.20270270270270271</v>
      </c>
      <c r="AC22" s="73">
        <v>0.21951219512195122</v>
      </c>
      <c r="AD22" s="73">
        <v>0.1951219512195122</v>
      </c>
      <c r="AE22" s="73">
        <v>0.2032520325203252</v>
      </c>
      <c r="AF22" s="73">
        <v>0.1951219512195122</v>
      </c>
      <c r="AG22" s="73">
        <v>0.1798780487804878</v>
      </c>
      <c r="AH22" s="73">
        <v>0.18902439024390244</v>
      </c>
      <c r="AI22" s="73">
        <v>0.17682926829268292</v>
      </c>
      <c r="AJ22" s="73">
        <v>0.18902439024390244</v>
      </c>
      <c r="AK22" s="73">
        <v>0.2413793103448276</v>
      </c>
      <c r="AL22" s="73">
        <v>0.18292682926829268</v>
      </c>
      <c r="AM22" s="73">
        <v>0.1891891891891892</v>
      </c>
      <c r="AN22" s="73">
        <v>0.21951219512195122</v>
      </c>
      <c r="AO22" s="73">
        <v>0.1951219512195122</v>
      </c>
      <c r="AP22" s="73">
        <v>0.18902439024390244</v>
      </c>
      <c r="AQ22" s="73">
        <v>0.2073170731707317</v>
      </c>
      <c r="AR22" s="73">
        <v>0.21212121212121213</v>
      </c>
      <c r="AS22" s="73">
        <v>0.25</v>
      </c>
      <c r="AT22" s="73">
        <v>0.1951219512195122</v>
      </c>
      <c r="AU22" s="73">
        <v>0.21212121212121213</v>
      </c>
      <c r="AV22" s="73">
        <v>0.1951219512195122</v>
      </c>
      <c r="AW22" s="73">
        <v>0.21621621621621623</v>
      </c>
    </row>
    <row r="23" spans="1:49">
      <c r="A23" s="47" t="s">
        <v>43</v>
      </c>
      <c r="B23" s="41" t="s">
        <v>228</v>
      </c>
      <c r="C23" s="42" t="s">
        <v>229</v>
      </c>
      <c r="D23" s="26" t="s">
        <v>248</v>
      </c>
      <c r="E23" s="26" t="s">
        <v>249</v>
      </c>
      <c r="F23" s="24"/>
      <c r="G23" s="43"/>
      <c r="H23" s="73">
        <v>0.17733990147783252</v>
      </c>
      <c r="I23" s="73">
        <v>0.1728395061728395</v>
      </c>
      <c r="J23" s="73">
        <v>0.1728395061728395</v>
      </c>
      <c r="K23" s="73">
        <v>0.16326530612244897</v>
      </c>
      <c r="L23" s="73">
        <v>0.16872427983539096</v>
      </c>
      <c r="M23" s="73">
        <v>0.17073170731707318</v>
      </c>
      <c r="N23" s="73">
        <v>0.16585365853658537</v>
      </c>
      <c r="O23" s="73">
        <v>0.15637860082304528</v>
      </c>
      <c r="P23" s="73">
        <v>0.16822429906542055</v>
      </c>
      <c r="Q23" s="73">
        <v>0.16871165644171779</v>
      </c>
      <c r="R23" s="73">
        <v>0.17777777777777778</v>
      </c>
      <c r="S23" s="73">
        <v>0.16615384615384615</v>
      </c>
      <c r="T23" s="73">
        <v>0.17543859649122806</v>
      </c>
      <c r="U23" s="73">
        <v>0.16748768472906403</v>
      </c>
      <c r="V23" s="73">
        <v>0.16463414634146342</v>
      </c>
      <c r="W23" s="73">
        <v>0.1649122807017544</v>
      </c>
      <c r="X23" s="73">
        <v>0.16585365853658537</v>
      </c>
      <c r="Y23" s="73">
        <v>0.18461538461538463</v>
      </c>
      <c r="Z23" s="73">
        <v>0.18292682926829268</v>
      </c>
      <c r="AA23" s="73">
        <v>0.21212121212121213</v>
      </c>
      <c r="AB23" s="73">
        <v>0.1891891891891892</v>
      </c>
      <c r="AC23" s="73">
        <v>0.1951219512195122</v>
      </c>
      <c r="AD23" s="73">
        <v>0.15853658536585366</v>
      </c>
      <c r="AE23" s="73">
        <v>0.15447154471544716</v>
      </c>
      <c r="AF23" s="73">
        <v>0.15853658536585366</v>
      </c>
      <c r="AG23" s="73">
        <v>0.17073170731707318</v>
      </c>
      <c r="AH23" s="73">
        <v>0.1676829268292683</v>
      </c>
      <c r="AI23" s="73">
        <v>0.17073170731707318</v>
      </c>
      <c r="AJ23" s="73">
        <v>0.16463414634146342</v>
      </c>
      <c r="AK23" s="73">
        <v>0.17241379310344829</v>
      </c>
      <c r="AL23" s="73">
        <v>0.15853658536585366</v>
      </c>
      <c r="AM23" s="73">
        <v>0.1554054054054054</v>
      </c>
      <c r="AN23" s="73">
        <v>0.17073170731707318</v>
      </c>
      <c r="AO23" s="73">
        <v>0.17073170731707318</v>
      </c>
      <c r="AP23" s="73">
        <v>0.15853658536585366</v>
      </c>
      <c r="AQ23" s="73">
        <v>0.17073170731707318</v>
      </c>
      <c r="AR23" s="73">
        <v>0.16666666666666666</v>
      </c>
      <c r="AS23" s="73">
        <v>0.25</v>
      </c>
      <c r="AT23" s="73">
        <v>0.18292682926829268</v>
      </c>
      <c r="AU23" s="73">
        <v>0.18181818181818182</v>
      </c>
      <c r="AV23" s="73">
        <v>0.17073170731707318</v>
      </c>
      <c r="AW23" s="73">
        <v>0.1891891891891892</v>
      </c>
    </row>
    <row r="24" spans="1:49">
      <c r="A24" s="47" t="s">
        <v>43</v>
      </c>
      <c r="B24" s="41" t="s">
        <v>228</v>
      </c>
      <c r="C24" s="42" t="s">
        <v>229</v>
      </c>
      <c r="D24" s="26" t="s">
        <v>250</v>
      </c>
      <c r="E24" s="26" t="s">
        <v>251</v>
      </c>
      <c r="F24" s="24"/>
      <c r="G24" s="43"/>
      <c r="H24" s="73">
        <v>0.23645320197044334</v>
      </c>
      <c r="I24" s="73">
        <v>0.23456790123456789</v>
      </c>
      <c r="J24" s="73">
        <v>0.23456790123456789</v>
      </c>
      <c r="K24" s="73">
        <v>0.22448979591836735</v>
      </c>
      <c r="L24" s="73">
        <v>0.23045267489711935</v>
      </c>
      <c r="M24" s="73">
        <v>0.23170731707317074</v>
      </c>
      <c r="N24" s="73">
        <v>0.23414634146341465</v>
      </c>
      <c r="O24" s="73">
        <v>0.23045267489711935</v>
      </c>
      <c r="P24" s="73">
        <v>0.21495327102803738</v>
      </c>
      <c r="Q24" s="73">
        <v>0.23312883435582821</v>
      </c>
      <c r="R24" s="73">
        <v>0.22222222222222221</v>
      </c>
      <c r="S24" s="73">
        <v>0.23076923076923078</v>
      </c>
      <c r="T24" s="73">
        <v>0.21052631578947367</v>
      </c>
      <c r="U24" s="73">
        <v>0.22660098522167488</v>
      </c>
      <c r="V24" s="73">
        <v>0.23780487804878048</v>
      </c>
      <c r="W24" s="73">
        <v>0.23157894736842105</v>
      </c>
      <c r="X24" s="73">
        <v>0.23902439024390243</v>
      </c>
      <c r="Y24" s="73">
        <v>0.2153846153846154</v>
      </c>
      <c r="Z24" s="73">
        <v>0.21951219512195122</v>
      </c>
      <c r="AA24" s="73">
        <v>0.21212121212121213</v>
      </c>
      <c r="AB24" s="73">
        <v>0.20270270270270271</v>
      </c>
      <c r="AC24" s="73">
        <v>0.1951219512195122</v>
      </c>
      <c r="AD24" s="73">
        <v>0.21951219512195122</v>
      </c>
      <c r="AE24" s="73">
        <v>0.21951219512195122</v>
      </c>
      <c r="AF24" s="73">
        <v>0.23170731707317074</v>
      </c>
      <c r="AG24" s="73">
        <v>0.23170731707317074</v>
      </c>
      <c r="AH24" s="73">
        <v>0.22560975609756098</v>
      </c>
      <c r="AI24" s="73">
        <v>0.23170731707317074</v>
      </c>
      <c r="AJ24" s="73">
        <v>0.22560975609756098</v>
      </c>
      <c r="AK24" s="73">
        <v>0.20689655172413793</v>
      </c>
      <c r="AL24" s="73">
        <v>0.23170731707317074</v>
      </c>
      <c r="AM24" s="73">
        <v>0.22297297297297297</v>
      </c>
      <c r="AN24" s="73">
        <v>0.1951219512195122</v>
      </c>
      <c r="AO24" s="73">
        <v>0.21951219512195122</v>
      </c>
      <c r="AP24" s="73">
        <v>0.21341463414634146</v>
      </c>
      <c r="AQ24" s="73">
        <v>0.23170731707317074</v>
      </c>
      <c r="AR24" s="73">
        <v>0.22727272727272727</v>
      </c>
      <c r="AS24" s="73">
        <v>0.25</v>
      </c>
      <c r="AT24" s="73">
        <v>0.21951219512195122</v>
      </c>
      <c r="AU24" s="73">
        <v>0.21212121212121213</v>
      </c>
      <c r="AV24" s="73">
        <v>0.1951219512195122</v>
      </c>
      <c r="AW24" s="73">
        <v>0.1891891891891892</v>
      </c>
    </row>
    <row r="25" spans="1:49">
      <c r="A25" s="47" t="s">
        <v>43</v>
      </c>
      <c r="B25" s="41" t="s">
        <v>228</v>
      </c>
      <c r="C25" s="42" t="s">
        <v>229</v>
      </c>
      <c r="D25" s="26" t="s">
        <v>252</v>
      </c>
      <c r="E25" s="26" t="s">
        <v>253</v>
      </c>
      <c r="F25" s="24"/>
      <c r="G25" s="43"/>
      <c r="H25" s="73">
        <v>0.26600985221674878</v>
      </c>
      <c r="I25" s="73">
        <v>0.27572016460905352</v>
      </c>
      <c r="J25" s="73">
        <v>0.27572016460905352</v>
      </c>
      <c r="K25" s="73">
        <v>0.2857142857142857</v>
      </c>
      <c r="L25" s="73">
        <v>0.2880658436213992</v>
      </c>
      <c r="M25" s="73">
        <v>0.27439024390243905</v>
      </c>
      <c r="N25" s="73">
        <v>0.27317073170731709</v>
      </c>
      <c r="O25" s="73">
        <v>0.27983539094650206</v>
      </c>
      <c r="P25" s="73">
        <v>0.28037383177570091</v>
      </c>
      <c r="Q25" s="73">
        <v>0.27300613496932513</v>
      </c>
      <c r="R25" s="73">
        <v>0.27777777777777779</v>
      </c>
      <c r="S25" s="73">
        <v>0.27692307692307694</v>
      </c>
      <c r="T25" s="73">
        <v>0.2982456140350877</v>
      </c>
      <c r="U25" s="73">
        <v>0.28078817733990147</v>
      </c>
      <c r="V25" s="73">
        <v>0.28048780487804881</v>
      </c>
      <c r="W25" s="73">
        <v>0.27719298245614032</v>
      </c>
      <c r="X25" s="73">
        <v>0.28048780487804881</v>
      </c>
      <c r="Y25" s="73">
        <v>0.26153846153846155</v>
      </c>
      <c r="Z25" s="73">
        <v>0.25609756097560976</v>
      </c>
      <c r="AA25" s="73">
        <v>0.21212121212121213</v>
      </c>
      <c r="AB25" s="73">
        <v>0.28378378378378377</v>
      </c>
      <c r="AC25" s="73">
        <v>0.25609756097560976</v>
      </c>
      <c r="AD25" s="73">
        <v>0.26829268292682928</v>
      </c>
      <c r="AE25" s="73">
        <v>0.28455284552845528</v>
      </c>
      <c r="AF25" s="73">
        <v>0.28048780487804881</v>
      </c>
      <c r="AG25" s="73">
        <v>0.27134146341463417</v>
      </c>
      <c r="AH25" s="73">
        <v>0.2652439024390244</v>
      </c>
      <c r="AI25" s="73">
        <v>0.27439024390243905</v>
      </c>
      <c r="AJ25" s="73">
        <v>0.26829268292682928</v>
      </c>
      <c r="AK25" s="73">
        <v>0.2413793103448276</v>
      </c>
      <c r="AL25" s="73">
        <v>0.28658536585365851</v>
      </c>
      <c r="AM25" s="73">
        <v>0.28378378378378377</v>
      </c>
      <c r="AN25" s="73">
        <v>0.24390243902439024</v>
      </c>
      <c r="AO25" s="73">
        <v>0.26829268292682928</v>
      </c>
      <c r="AP25" s="73">
        <v>0.28048780487804881</v>
      </c>
      <c r="AQ25" s="73">
        <v>0.26829268292682928</v>
      </c>
      <c r="AR25" s="73">
        <v>0.27272727272727271</v>
      </c>
      <c r="AS25" s="73">
        <v>0.25</v>
      </c>
      <c r="AT25" s="73">
        <v>0.24390243902439024</v>
      </c>
      <c r="AU25" s="73">
        <v>0.25757575757575757</v>
      </c>
      <c r="AV25" s="73">
        <v>0.29268292682926828</v>
      </c>
      <c r="AW25" s="73">
        <v>0.27027027027027029</v>
      </c>
    </row>
    <row r="26" spans="1:49">
      <c r="A26" s="47" t="s">
        <v>43</v>
      </c>
      <c r="B26" s="41" t="s">
        <v>228</v>
      </c>
      <c r="C26" s="42" t="s">
        <v>229</v>
      </c>
      <c r="D26" s="26" t="s">
        <v>254</v>
      </c>
      <c r="E26" s="26" t="s">
        <v>255</v>
      </c>
      <c r="F26" s="24"/>
      <c r="G26" s="43"/>
      <c r="H26" s="73">
        <v>0.14285714285714285</v>
      </c>
      <c r="I26" s="73">
        <v>0.13580246913580246</v>
      </c>
      <c r="J26" s="73">
        <v>0.13580246913580246</v>
      </c>
      <c r="K26" s="73">
        <v>0.14285714285714285</v>
      </c>
      <c r="L26" s="73">
        <v>0.12345679012345678</v>
      </c>
      <c r="M26" s="73">
        <v>0.1402439024390244</v>
      </c>
      <c r="N26" s="73">
        <v>0.14634146341463414</v>
      </c>
      <c r="O26" s="73">
        <v>0.1440329218106996</v>
      </c>
      <c r="P26" s="73">
        <v>0.14953271028037382</v>
      </c>
      <c r="Q26" s="73">
        <v>0.14417177914110429</v>
      </c>
      <c r="R26" s="73">
        <v>0.14444444444444443</v>
      </c>
      <c r="S26" s="73">
        <v>0.14461538461538462</v>
      </c>
      <c r="T26" s="73">
        <v>0.14035087719298245</v>
      </c>
      <c r="U26" s="73">
        <v>0.14778325123152711</v>
      </c>
      <c r="V26" s="73">
        <v>0.1402439024390244</v>
      </c>
      <c r="W26" s="73">
        <v>0.14385964912280702</v>
      </c>
      <c r="X26" s="73">
        <v>0.13902439024390245</v>
      </c>
      <c r="Y26" s="73">
        <v>0.15384615384615385</v>
      </c>
      <c r="Z26" s="73">
        <v>0.15853658536585366</v>
      </c>
      <c r="AA26" s="73">
        <v>0.15151515151515152</v>
      </c>
      <c r="AB26" s="73">
        <v>0.12162162162162163</v>
      </c>
      <c r="AC26" s="73">
        <v>0.13414634146341464</v>
      </c>
      <c r="AD26" s="73">
        <v>0.15853658536585366</v>
      </c>
      <c r="AE26" s="73">
        <v>0.13821138211382114</v>
      </c>
      <c r="AF26" s="73">
        <v>0.13414634146341464</v>
      </c>
      <c r="AG26" s="73">
        <v>0.14634146341463414</v>
      </c>
      <c r="AH26" s="73">
        <v>0.1524390243902439</v>
      </c>
      <c r="AI26" s="73">
        <v>0.14634146341463414</v>
      </c>
      <c r="AJ26" s="73">
        <v>0.1524390243902439</v>
      </c>
      <c r="AK26" s="73">
        <v>0.13793103448275862</v>
      </c>
      <c r="AL26" s="73">
        <v>0.1402439024390244</v>
      </c>
      <c r="AM26" s="73">
        <v>0.14864864864864866</v>
      </c>
      <c r="AN26" s="73">
        <v>0.17073170731707318</v>
      </c>
      <c r="AO26" s="73">
        <v>0.14634146341463414</v>
      </c>
      <c r="AP26" s="73">
        <v>0.15853658536585366</v>
      </c>
      <c r="AQ26" s="73">
        <v>0.12195121951219512</v>
      </c>
      <c r="AR26" s="73">
        <v>0.12121212121212122</v>
      </c>
      <c r="AS26" s="73">
        <v>0</v>
      </c>
      <c r="AT26" s="73">
        <v>0.15853658536585366</v>
      </c>
      <c r="AU26" s="73">
        <v>0.13636363636363635</v>
      </c>
      <c r="AV26" s="73">
        <v>0.14634146341463414</v>
      </c>
      <c r="AW26" s="73">
        <v>0.13513513513513514</v>
      </c>
    </row>
    <row r="27" spans="1:49" s="53" customFormat="1">
      <c r="A27" s="55"/>
      <c r="B27" s="56"/>
      <c r="C27" s="57"/>
      <c r="D27" s="58"/>
      <c r="E27" s="58"/>
      <c r="F27" s="51"/>
      <c r="G27" s="59"/>
      <c r="H27" s="74">
        <f>SUM(H22:H26)</f>
        <v>1</v>
      </c>
      <c r="I27" s="74">
        <f t="shared" ref="I27:AW27" si="3">SUM(I22:I26)</f>
        <v>1</v>
      </c>
      <c r="J27" s="74">
        <f t="shared" si="3"/>
        <v>1</v>
      </c>
      <c r="K27" s="74">
        <f t="shared" si="3"/>
        <v>1</v>
      </c>
      <c r="L27" s="74">
        <f t="shared" si="3"/>
        <v>1</v>
      </c>
      <c r="M27" s="74">
        <f t="shared" si="3"/>
        <v>1</v>
      </c>
      <c r="N27" s="74">
        <f t="shared" si="3"/>
        <v>1</v>
      </c>
      <c r="O27" s="74">
        <f t="shared" si="3"/>
        <v>1</v>
      </c>
      <c r="P27" s="74">
        <f t="shared" si="3"/>
        <v>1</v>
      </c>
      <c r="Q27" s="74">
        <f t="shared" si="3"/>
        <v>1</v>
      </c>
      <c r="R27" s="74">
        <f t="shared" si="3"/>
        <v>1</v>
      </c>
      <c r="S27" s="74">
        <f t="shared" si="3"/>
        <v>1</v>
      </c>
      <c r="T27" s="74">
        <f t="shared" si="3"/>
        <v>1</v>
      </c>
      <c r="U27" s="74">
        <f t="shared" si="3"/>
        <v>1</v>
      </c>
      <c r="V27" s="74">
        <f t="shared" si="3"/>
        <v>1</v>
      </c>
      <c r="W27" s="74">
        <f t="shared" si="3"/>
        <v>1</v>
      </c>
      <c r="X27" s="74">
        <f t="shared" si="3"/>
        <v>1</v>
      </c>
      <c r="Y27" s="74">
        <f t="shared" si="3"/>
        <v>1</v>
      </c>
      <c r="Z27" s="74">
        <f t="shared" si="3"/>
        <v>1</v>
      </c>
      <c r="AA27" s="74">
        <f t="shared" si="3"/>
        <v>1</v>
      </c>
      <c r="AB27" s="74">
        <f t="shared" si="3"/>
        <v>1</v>
      </c>
      <c r="AC27" s="74">
        <f t="shared" si="3"/>
        <v>1</v>
      </c>
      <c r="AD27" s="74">
        <f t="shared" si="3"/>
        <v>1</v>
      </c>
      <c r="AE27" s="74">
        <f t="shared" si="3"/>
        <v>1</v>
      </c>
      <c r="AF27" s="74">
        <f t="shared" si="3"/>
        <v>1</v>
      </c>
      <c r="AG27" s="74">
        <f t="shared" si="3"/>
        <v>1</v>
      </c>
      <c r="AH27" s="74">
        <f t="shared" si="3"/>
        <v>1</v>
      </c>
      <c r="AI27" s="74">
        <f t="shared" si="3"/>
        <v>1</v>
      </c>
      <c r="AJ27" s="74">
        <f t="shared" si="3"/>
        <v>1</v>
      </c>
      <c r="AK27" s="74">
        <f t="shared" si="3"/>
        <v>1</v>
      </c>
      <c r="AL27" s="74">
        <f t="shared" si="3"/>
        <v>0.99999999999999989</v>
      </c>
      <c r="AM27" s="74">
        <f t="shared" si="3"/>
        <v>1</v>
      </c>
      <c r="AN27" s="74">
        <f t="shared" si="3"/>
        <v>1</v>
      </c>
      <c r="AO27" s="74">
        <f t="shared" si="3"/>
        <v>1</v>
      </c>
      <c r="AP27" s="74">
        <f t="shared" si="3"/>
        <v>1</v>
      </c>
      <c r="AQ27" s="74">
        <f t="shared" si="3"/>
        <v>1</v>
      </c>
      <c r="AR27" s="74">
        <f t="shared" si="3"/>
        <v>1</v>
      </c>
      <c r="AS27" s="74">
        <f t="shared" si="3"/>
        <v>1</v>
      </c>
      <c r="AT27" s="74">
        <f t="shared" si="3"/>
        <v>1</v>
      </c>
      <c r="AU27" s="74">
        <f t="shared" si="3"/>
        <v>1</v>
      </c>
      <c r="AV27" s="74">
        <f t="shared" si="3"/>
        <v>1</v>
      </c>
      <c r="AW27" s="74">
        <f t="shared" si="3"/>
        <v>1</v>
      </c>
    </row>
    <row r="28" spans="1:49">
      <c r="A28" s="44" t="s">
        <v>44</v>
      </c>
      <c r="B28" s="42" t="s">
        <v>228</v>
      </c>
      <c r="C28" s="42" t="s">
        <v>229</v>
      </c>
      <c r="D28" s="44" t="s">
        <v>236</v>
      </c>
      <c r="E28" s="45" t="s">
        <v>237</v>
      </c>
      <c r="F28" s="24"/>
      <c r="G28" s="43"/>
      <c r="H28" s="73">
        <v>0.2930232558139535</v>
      </c>
      <c r="I28" s="73">
        <v>0.28294573643410853</v>
      </c>
      <c r="J28" s="73">
        <v>0.28294573643410853</v>
      </c>
      <c r="K28" s="73">
        <v>0.28846153846153844</v>
      </c>
      <c r="L28" s="73">
        <v>0.29457364341085274</v>
      </c>
      <c r="M28" s="73">
        <v>0.27586206896551724</v>
      </c>
      <c r="N28" s="73">
        <v>0.29493087557603687</v>
      </c>
      <c r="O28" s="73">
        <v>0.28294573643410853</v>
      </c>
      <c r="P28" s="73">
        <v>0.27433628318584069</v>
      </c>
      <c r="Q28" s="73">
        <v>0.29275362318840581</v>
      </c>
      <c r="R28" s="73">
        <v>0.28421052631578947</v>
      </c>
      <c r="S28" s="73">
        <v>0.28488372093023256</v>
      </c>
      <c r="T28" s="73">
        <v>0.29508196721311475</v>
      </c>
      <c r="U28" s="73">
        <v>0.28372093023255812</v>
      </c>
      <c r="V28" s="73">
        <v>0.28735632183908044</v>
      </c>
      <c r="W28" s="73">
        <v>0.2857142857142857</v>
      </c>
      <c r="X28" s="73">
        <v>0.28341013824884792</v>
      </c>
      <c r="Y28" s="73">
        <v>0.28985507246376813</v>
      </c>
      <c r="Z28" s="73">
        <v>0.28735632183908044</v>
      </c>
      <c r="AA28" s="73">
        <v>0.2318840579710145</v>
      </c>
      <c r="AB28" s="73">
        <v>0.20512820512820512</v>
      </c>
      <c r="AC28" s="73">
        <v>0.27586206896551724</v>
      </c>
      <c r="AD28" s="73">
        <v>0.27586206896551724</v>
      </c>
      <c r="AE28" s="73">
        <v>0.27692307692307694</v>
      </c>
      <c r="AF28" s="73">
        <v>0.26436781609195403</v>
      </c>
      <c r="AG28" s="73">
        <v>0.27953890489913547</v>
      </c>
      <c r="AH28" s="73">
        <v>0.2737752161383285</v>
      </c>
      <c r="AI28" s="73">
        <v>0.28160919540229884</v>
      </c>
      <c r="AJ28" s="73">
        <v>0.27011494252873564</v>
      </c>
      <c r="AK28" s="73">
        <v>0.3</v>
      </c>
      <c r="AL28" s="73">
        <v>0.25287356321839083</v>
      </c>
      <c r="AM28" s="73">
        <v>0.26282051282051283</v>
      </c>
      <c r="AN28" s="73">
        <v>0.2558139534883721</v>
      </c>
      <c r="AO28" s="73">
        <v>0.30232558139534882</v>
      </c>
      <c r="AP28" s="73">
        <v>0.2988505747126437</v>
      </c>
      <c r="AQ28" s="73">
        <v>0.25287356321839083</v>
      </c>
      <c r="AR28" s="73">
        <v>0.24637681159420291</v>
      </c>
      <c r="AS28" s="73">
        <v>0.5</v>
      </c>
      <c r="AT28" s="73">
        <v>0.31034482758620691</v>
      </c>
      <c r="AU28" s="73">
        <v>0.2608695652173913</v>
      </c>
      <c r="AV28" s="73">
        <v>0.2558139534883721</v>
      </c>
      <c r="AW28" s="73">
        <v>0.30769230769230771</v>
      </c>
    </row>
    <row r="29" spans="1:49">
      <c r="A29" s="44" t="s">
        <v>44</v>
      </c>
      <c r="B29" s="42" t="s">
        <v>228</v>
      </c>
      <c r="C29" s="42" t="s">
        <v>229</v>
      </c>
      <c r="D29" s="44" t="s">
        <v>238</v>
      </c>
      <c r="E29" s="45" t="s">
        <v>239</v>
      </c>
      <c r="F29" s="24"/>
      <c r="G29" s="43"/>
      <c r="H29" s="73">
        <v>0.20465116279069767</v>
      </c>
      <c r="I29" s="73">
        <v>0.22093023255813954</v>
      </c>
      <c r="J29" s="73">
        <v>0.22093023255813954</v>
      </c>
      <c r="K29" s="73">
        <v>0.23076923076923078</v>
      </c>
      <c r="L29" s="73">
        <v>0.20542635658914729</v>
      </c>
      <c r="M29" s="73">
        <v>0.22413793103448276</v>
      </c>
      <c r="N29" s="73">
        <v>0.20276497695852536</v>
      </c>
      <c r="O29" s="73">
        <v>0.21705426356589147</v>
      </c>
      <c r="P29" s="73">
        <v>0.23008849557522124</v>
      </c>
      <c r="Q29" s="73">
        <v>0.2</v>
      </c>
      <c r="R29" s="73">
        <v>0.22105263157894736</v>
      </c>
      <c r="S29" s="73">
        <v>0.20348837209302326</v>
      </c>
      <c r="T29" s="73">
        <v>0.19672131147540983</v>
      </c>
      <c r="U29" s="73">
        <v>0.21860465116279071</v>
      </c>
      <c r="V29" s="73">
        <v>0.21264367816091953</v>
      </c>
      <c r="W29" s="73">
        <v>0.20265780730897009</v>
      </c>
      <c r="X29" s="73">
        <v>0.21428571428571427</v>
      </c>
      <c r="Y29" s="73">
        <v>0.33333333333333331</v>
      </c>
      <c r="Z29" s="73">
        <v>0.33333333333333331</v>
      </c>
      <c r="AA29" s="73">
        <v>0.28985507246376813</v>
      </c>
      <c r="AB29" s="73">
        <v>0.25641025641025639</v>
      </c>
      <c r="AC29" s="73">
        <v>0.2988505747126437</v>
      </c>
      <c r="AD29" s="73">
        <v>0.2988505747126437</v>
      </c>
      <c r="AE29" s="73">
        <v>0.2153846153846154</v>
      </c>
      <c r="AF29" s="73">
        <v>0.19540229885057472</v>
      </c>
      <c r="AG29" s="73">
        <v>0.20461095100864554</v>
      </c>
      <c r="AH29" s="73">
        <v>0.19596541786743515</v>
      </c>
      <c r="AI29" s="73">
        <v>0.20689655172413793</v>
      </c>
      <c r="AJ29" s="73">
        <v>0.20114942528735633</v>
      </c>
      <c r="AK29" s="73">
        <v>0.26666666666666666</v>
      </c>
      <c r="AL29" s="73">
        <v>0.22413793103448276</v>
      </c>
      <c r="AM29" s="73">
        <v>0.23717948717948717</v>
      </c>
      <c r="AN29" s="73">
        <v>0.23255813953488372</v>
      </c>
      <c r="AO29" s="73">
        <v>0.23255813953488372</v>
      </c>
      <c r="AP29" s="73">
        <v>0.21839080459770116</v>
      </c>
      <c r="AQ29" s="73">
        <v>0.25287356321839083</v>
      </c>
      <c r="AR29" s="73">
        <v>0.24637681159420291</v>
      </c>
      <c r="AS29" s="73">
        <v>0.25</v>
      </c>
      <c r="AT29" s="73">
        <v>0.2988505747126437</v>
      </c>
      <c r="AU29" s="73">
        <v>0.28985507246376813</v>
      </c>
      <c r="AV29" s="73">
        <v>0.27906976744186046</v>
      </c>
      <c r="AW29" s="73">
        <v>0.30769230769230771</v>
      </c>
    </row>
    <row r="30" spans="1:49">
      <c r="A30" s="44" t="s">
        <v>44</v>
      </c>
      <c r="B30" s="42" t="s">
        <v>228</v>
      </c>
      <c r="C30" s="42" t="s">
        <v>229</v>
      </c>
      <c r="D30" s="44" t="s">
        <v>240</v>
      </c>
      <c r="E30" s="45" t="s">
        <v>241</v>
      </c>
      <c r="F30" s="24"/>
      <c r="G30" s="43"/>
      <c r="H30" s="73">
        <v>0.18139534883720931</v>
      </c>
      <c r="I30" s="73">
        <v>0.18217054263565891</v>
      </c>
      <c r="J30" s="73">
        <v>0.18217054263565891</v>
      </c>
      <c r="K30" s="73">
        <v>0.17307692307692307</v>
      </c>
      <c r="L30" s="73">
        <v>0.18217054263565891</v>
      </c>
      <c r="M30" s="73">
        <v>0.18390804597701149</v>
      </c>
      <c r="N30" s="73">
        <v>0.17972350230414746</v>
      </c>
      <c r="O30" s="73">
        <v>0.18217054263565891</v>
      </c>
      <c r="P30" s="73">
        <v>0.17699115044247787</v>
      </c>
      <c r="Q30" s="73">
        <v>0.17971014492753623</v>
      </c>
      <c r="R30" s="73">
        <v>0.17894736842105263</v>
      </c>
      <c r="S30" s="73">
        <v>0.18313953488372092</v>
      </c>
      <c r="T30" s="73">
        <v>0.18032786885245902</v>
      </c>
      <c r="U30" s="73">
        <v>0.18604651162790697</v>
      </c>
      <c r="V30" s="73">
        <v>0.17816091954022989</v>
      </c>
      <c r="W30" s="73">
        <v>0.18272425249169436</v>
      </c>
      <c r="X30" s="73">
        <v>0.17972350230414746</v>
      </c>
      <c r="Y30" s="73">
        <v>0.15942028985507245</v>
      </c>
      <c r="Z30" s="73">
        <v>0.16091954022988506</v>
      </c>
      <c r="AA30" s="73">
        <v>0.15942028985507245</v>
      </c>
      <c r="AB30" s="73">
        <v>0.17948717948717949</v>
      </c>
      <c r="AC30" s="73">
        <v>0.17241379310344829</v>
      </c>
      <c r="AD30" s="73">
        <v>0.18390804597701149</v>
      </c>
      <c r="AE30" s="73">
        <v>0.2153846153846154</v>
      </c>
      <c r="AF30" s="73">
        <v>0.21839080459770116</v>
      </c>
      <c r="AG30" s="73">
        <v>0.19020172910662825</v>
      </c>
      <c r="AH30" s="73">
        <v>0.19020172910662825</v>
      </c>
      <c r="AI30" s="73">
        <v>0.18965517241379309</v>
      </c>
      <c r="AJ30" s="73">
        <v>0.18965517241379309</v>
      </c>
      <c r="AK30" s="73">
        <v>0.16666666666666666</v>
      </c>
      <c r="AL30" s="73">
        <v>0.20114942528735633</v>
      </c>
      <c r="AM30" s="73">
        <v>0.20512820512820512</v>
      </c>
      <c r="AN30" s="73">
        <v>0.23255813953488372</v>
      </c>
      <c r="AO30" s="73">
        <v>0.20930232558139536</v>
      </c>
      <c r="AP30" s="73">
        <v>0.20114942528735633</v>
      </c>
      <c r="AQ30" s="73">
        <v>0.17241379310344829</v>
      </c>
      <c r="AR30" s="73">
        <v>0.18840579710144928</v>
      </c>
      <c r="AS30" s="73">
        <v>0.25</v>
      </c>
      <c r="AT30" s="73">
        <v>0.13793103448275862</v>
      </c>
      <c r="AU30" s="73">
        <v>0.15942028985507245</v>
      </c>
      <c r="AV30" s="73">
        <v>0.16279069767441862</v>
      </c>
      <c r="AW30" s="73">
        <v>0.15384615384615385</v>
      </c>
    </row>
    <row r="31" spans="1:49">
      <c r="A31" s="44" t="s">
        <v>44</v>
      </c>
      <c r="B31" s="46" t="s">
        <v>228</v>
      </c>
      <c r="C31" s="42" t="s">
        <v>229</v>
      </c>
      <c r="D31" s="44" t="s">
        <v>242</v>
      </c>
      <c r="E31" s="45" t="s">
        <v>243</v>
      </c>
      <c r="F31" s="24"/>
      <c r="G31" s="43"/>
      <c r="H31" s="73">
        <v>0.16744186046511628</v>
      </c>
      <c r="I31" s="73">
        <v>0.16279069767441862</v>
      </c>
      <c r="J31" s="73">
        <v>0.16279069767441862</v>
      </c>
      <c r="K31" s="73">
        <v>0.15384615384615385</v>
      </c>
      <c r="L31" s="73">
        <v>0.15891472868217055</v>
      </c>
      <c r="M31" s="73">
        <v>0.16666666666666666</v>
      </c>
      <c r="N31" s="73">
        <v>0.17050691244239632</v>
      </c>
      <c r="O31" s="73">
        <v>0.15891472868217055</v>
      </c>
      <c r="P31" s="73">
        <v>0.15929203539823009</v>
      </c>
      <c r="Q31" s="73">
        <v>0.17391304347826086</v>
      </c>
      <c r="R31" s="73">
        <v>0.15789473684210525</v>
      </c>
      <c r="S31" s="73">
        <v>0.16569767441860464</v>
      </c>
      <c r="T31" s="73">
        <v>0.16393442622950818</v>
      </c>
      <c r="U31" s="73">
        <v>0.15813953488372093</v>
      </c>
      <c r="V31" s="73">
        <v>0.16666666666666666</v>
      </c>
      <c r="W31" s="73">
        <v>0.16611295681063123</v>
      </c>
      <c r="X31" s="73">
        <v>0.17050691244239632</v>
      </c>
      <c r="Y31" s="73">
        <v>0.11594202898550725</v>
      </c>
      <c r="Z31" s="73">
        <v>0.11494252873563218</v>
      </c>
      <c r="AA31" s="73">
        <v>0.15942028985507245</v>
      </c>
      <c r="AB31" s="73">
        <v>0.17948717948717949</v>
      </c>
      <c r="AC31" s="73">
        <v>0.12643678160919541</v>
      </c>
      <c r="AD31" s="73">
        <v>0.12643678160919541</v>
      </c>
      <c r="AE31" s="73">
        <v>0.14615384615384616</v>
      </c>
      <c r="AF31" s="73">
        <v>0.16091954022988506</v>
      </c>
      <c r="AG31" s="73">
        <v>0.16426512968299711</v>
      </c>
      <c r="AH31" s="73">
        <v>0.1729106628242075</v>
      </c>
      <c r="AI31" s="73">
        <v>0.16091954022988506</v>
      </c>
      <c r="AJ31" s="73">
        <v>0.17241379310344829</v>
      </c>
      <c r="AK31" s="73">
        <v>0.13333333333333333</v>
      </c>
      <c r="AL31" s="73">
        <v>0.16091954022988506</v>
      </c>
      <c r="AM31" s="73">
        <v>0.14743589743589744</v>
      </c>
      <c r="AN31" s="73">
        <v>0.13953488372093023</v>
      </c>
      <c r="AO31" s="73">
        <v>0.13953488372093023</v>
      </c>
      <c r="AP31" s="73">
        <v>0.15517241379310345</v>
      </c>
      <c r="AQ31" s="73">
        <v>0.16091954022988506</v>
      </c>
      <c r="AR31" s="73">
        <v>0.15942028985507245</v>
      </c>
      <c r="AS31" s="73">
        <v>0</v>
      </c>
      <c r="AT31" s="73">
        <v>0.13793103448275862</v>
      </c>
      <c r="AU31" s="73">
        <v>0.15942028985507245</v>
      </c>
      <c r="AV31" s="73">
        <v>0.16279069767441862</v>
      </c>
      <c r="AW31" s="73">
        <v>0.12820512820512819</v>
      </c>
    </row>
    <row r="32" spans="1:49">
      <c r="A32" s="44" t="s">
        <v>44</v>
      </c>
      <c r="B32" s="46" t="s">
        <v>228</v>
      </c>
      <c r="C32" s="42" t="s">
        <v>229</v>
      </c>
      <c r="D32" s="44" t="s">
        <v>244</v>
      </c>
      <c r="E32" s="45" t="s">
        <v>245</v>
      </c>
      <c r="F32" s="24"/>
      <c r="G32" s="43"/>
      <c r="H32" s="73">
        <v>0.15348837209302327</v>
      </c>
      <c r="I32" s="73">
        <v>0.15116279069767441</v>
      </c>
      <c r="J32" s="73">
        <v>0.15116279069767441</v>
      </c>
      <c r="K32" s="73">
        <v>0.15384615384615385</v>
      </c>
      <c r="L32" s="73">
        <v>0.15891472868217055</v>
      </c>
      <c r="M32" s="73">
        <v>0.14942528735632185</v>
      </c>
      <c r="N32" s="73">
        <v>0.15207373271889402</v>
      </c>
      <c r="O32" s="73">
        <v>0.15891472868217055</v>
      </c>
      <c r="P32" s="73">
        <v>0.15929203539823009</v>
      </c>
      <c r="Q32" s="73">
        <v>0.15362318840579711</v>
      </c>
      <c r="R32" s="73">
        <v>0.15789473684210525</v>
      </c>
      <c r="S32" s="73">
        <v>0.16279069767441862</v>
      </c>
      <c r="T32" s="73">
        <v>0.16393442622950818</v>
      </c>
      <c r="U32" s="73">
        <v>0.15348837209302327</v>
      </c>
      <c r="V32" s="73">
        <v>0.15517241379310345</v>
      </c>
      <c r="W32" s="73">
        <v>0.16279069767441862</v>
      </c>
      <c r="X32" s="73">
        <v>0.15207373271889402</v>
      </c>
      <c r="Y32" s="73">
        <v>0.10144927536231885</v>
      </c>
      <c r="Z32" s="73">
        <v>0.10344827586206896</v>
      </c>
      <c r="AA32" s="73">
        <v>0.15942028985507245</v>
      </c>
      <c r="AB32" s="73">
        <v>0.17948717948717949</v>
      </c>
      <c r="AC32" s="73">
        <v>0.12643678160919541</v>
      </c>
      <c r="AD32" s="73">
        <v>0.11494252873563218</v>
      </c>
      <c r="AE32" s="73">
        <v>0.14615384615384616</v>
      </c>
      <c r="AF32" s="73">
        <v>0.16091954022988506</v>
      </c>
      <c r="AG32" s="73">
        <v>0.16138328530259366</v>
      </c>
      <c r="AH32" s="73">
        <v>0.16714697406340057</v>
      </c>
      <c r="AI32" s="73">
        <v>0.16091954022988506</v>
      </c>
      <c r="AJ32" s="73">
        <v>0.16666666666666666</v>
      </c>
      <c r="AK32" s="73">
        <v>0.13333333333333333</v>
      </c>
      <c r="AL32" s="73">
        <v>0.16091954022988506</v>
      </c>
      <c r="AM32" s="73">
        <v>0.14743589743589744</v>
      </c>
      <c r="AN32" s="73">
        <v>0.13953488372093023</v>
      </c>
      <c r="AO32" s="73">
        <v>0.11627906976744186</v>
      </c>
      <c r="AP32" s="73">
        <v>0.12643678160919541</v>
      </c>
      <c r="AQ32" s="73">
        <v>0.16091954022988506</v>
      </c>
      <c r="AR32" s="73">
        <v>0.15942028985507245</v>
      </c>
      <c r="AS32" s="73">
        <v>0</v>
      </c>
      <c r="AT32" s="73">
        <v>0.11494252873563218</v>
      </c>
      <c r="AU32" s="73">
        <v>0.13043478260869565</v>
      </c>
      <c r="AV32" s="73">
        <v>0.13953488372093023</v>
      </c>
      <c r="AW32" s="73">
        <v>0.10256410256410256</v>
      </c>
    </row>
    <row r="33" spans="1:50" s="53" customFormat="1">
      <c r="A33" s="60"/>
      <c r="B33" s="61"/>
      <c r="C33" s="57"/>
      <c r="D33" s="60"/>
      <c r="E33" s="62"/>
      <c r="F33" s="51"/>
      <c r="G33" s="59"/>
      <c r="H33" s="74">
        <f>SUM(H28:H32)</f>
        <v>0.99999999999999989</v>
      </c>
      <c r="I33" s="74">
        <f t="shared" ref="I33:AW33" si="4">SUM(I28:I32)</f>
        <v>1</v>
      </c>
      <c r="J33" s="74">
        <f t="shared" si="4"/>
        <v>1</v>
      </c>
      <c r="K33" s="74">
        <f t="shared" si="4"/>
        <v>1</v>
      </c>
      <c r="L33" s="74">
        <f t="shared" si="4"/>
        <v>1</v>
      </c>
      <c r="M33" s="74">
        <f t="shared" si="4"/>
        <v>1</v>
      </c>
      <c r="N33" s="74">
        <f t="shared" si="4"/>
        <v>1</v>
      </c>
      <c r="O33" s="74">
        <f t="shared" si="4"/>
        <v>1</v>
      </c>
      <c r="P33" s="74">
        <f t="shared" si="4"/>
        <v>1</v>
      </c>
      <c r="Q33" s="74">
        <f t="shared" si="4"/>
        <v>1</v>
      </c>
      <c r="R33" s="74">
        <f t="shared" si="4"/>
        <v>1</v>
      </c>
      <c r="S33" s="74">
        <f t="shared" si="4"/>
        <v>1</v>
      </c>
      <c r="T33" s="74">
        <f t="shared" si="4"/>
        <v>0.99999999999999989</v>
      </c>
      <c r="U33" s="74">
        <f t="shared" si="4"/>
        <v>1</v>
      </c>
      <c r="V33" s="74">
        <f t="shared" si="4"/>
        <v>0.99999999999999989</v>
      </c>
      <c r="W33" s="74">
        <f t="shared" si="4"/>
        <v>1</v>
      </c>
      <c r="X33" s="74">
        <f t="shared" si="4"/>
        <v>1</v>
      </c>
      <c r="Y33" s="74">
        <f t="shared" si="4"/>
        <v>0.99999999999999989</v>
      </c>
      <c r="Z33" s="74">
        <f t="shared" si="4"/>
        <v>0.99999999999999989</v>
      </c>
      <c r="AA33" s="74">
        <f t="shared" si="4"/>
        <v>1</v>
      </c>
      <c r="AB33" s="74">
        <f t="shared" si="4"/>
        <v>1</v>
      </c>
      <c r="AC33" s="74">
        <f t="shared" si="4"/>
        <v>1</v>
      </c>
      <c r="AD33" s="74">
        <f t="shared" si="4"/>
        <v>0.99999999999999989</v>
      </c>
      <c r="AE33" s="74">
        <f t="shared" si="4"/>
        <v>1</v>
      </c>
      <c r="AF33" s="74">
        <f t="shared" si="4"/>
        <v>1</v>
      </c>
      <c r="AG33" s="74">
        <f t="shared" si="4"/>
        <v>1</v>
      </c>
      <c r="AH33" s="74">
        <f t="shared" si="4"/>
        <v>1</v>
      </c>
      <c r="AI33" s="74">
        <f t="shared" si="4"/>
        <v>1</v>
      </c>
      <c r="AJ33" s="74">
        <f t="shared" si="4"/>
        <v>1</v>
      </c>
      <c r="AK33" s="74">
        <f t="shared" si="4"/>
        <v>0.99999999999999989</v>
      </c>
      <c r="AL33" s="74">
        <f t="shared" si="4"/>
        <v>1</v>
      </c>
      <c r="AM33" s="74">
        <f t="shared" si="4"/>
        <v>1</v>
      </c>
      <c r="AN33" s="74">
        <f t="shared" si="4"/>
        <v>1</v>
      </c>
      <c r="AO33" s="74">
        <f t="shared" si="4"/>
        <v>1</v>
      </c>
      <c r="AP33" s="74">
        <f t="shared" si="4"/>
        <v>1</v>
      </c>
      <c r="AQ33" s="74">
        <f t="shared" si="4"/>
        <v>1</v>
      </c>
      <c r="AR33" s="74">
        <f t="shared" si="4"/>
        <v>1</v>
      </c>
      <c r="AS33" s="74">
        <f t="shared" si="4"/>
        <v>1</v>
      </c>
      <c r="AT33" s="74">
        <f t="shared" si="4"/>
        <v>1.0000000000000002</v>
      </c>
      <c r="AU33" s="74">
        <f t="shared" si="4"/>
        <v>1</v>
      </c>
      <c r="AV33" s="74">
        <f t="shared" si="4"/>
        <v>1.0000000000000002</v>
      </c>
      <c r="AW33" s="74">
        <f t="shared" si="4"/>
        <v>1</v>
      </c>
    </row>
    <row r="34" spans="1:50">
      <c r="A34" s="27" t="s">
        <v>45</v>
      </c>
      <c r="B34" s="22" t="s">
        <v>40</v>
      </c>
      <c r="C34" s="23" t="s">
        <v>40</v>
      </c>
      <c r="D34" s="28" t="s">
        <v>159</v>
      </c>
      <c r="E34" s="27" t="s">
        <v>160</v>
      </c>
      <c r="F34" s="24"/>
      <c r="G34" s="25"/>
      <c r="H34" s="73">
        <v>7.7669902912621352E-2</v>
      </c>
      <c r="I34" s="73">
        <v>0.23333333333333334</v>
      </c>
      <c r="J34" s="73">
        <v>0.17499999999999999</v>
      </c>
      <c r="K34" s="73">
        <v>0.29166666666666669</v>
      </c>
      <c r="L34" s="73">
        <v>5.7851239669421489E-2</v>
      </c>
      <c r="M34" s="73">
        <v>6.097560975609756E-2</v>
      </c>
      <c r="N34" s="73">
        <v>0.11881188118811881</v>
      </c>
      <c r="O34" s="73">
        <v>6.6666666666666666E-2</v>
      </c>
      <c r="P34" s="73">
        <v>0.13461538461538461</v>
      </c>
      <c r="Q34" s="73">
        <v>0.11801242236024845</v>
      </c>
      <c r="R34" s="73">
        <v>0.23076923076923078</v>
      </c>
      <c r="S34" s="73">
        <v>0.2814814814814815</v>
      </c>
      <c r="T34" s="73">
        <v>0.16</v>
      </c>
      <c r="U34" s="73">
        <v>0.13793103448275862</v>
      </c>
      <c r="V34" s="73">
        <v>0.14084507042253522</v>
      </c>
      <c r="W34" s="73">
        <v>0.2661290322580645</v>
      </c>
      <c r="X34" s="73">
        <v>0.27976190476190477</v>
      </c>
      <c r="Y34" s="73">
        <v>0.5</v>
      </c>
      <c r="Z34" s="73">
        <v>0.41666666666666669</v>
      </c>
      <c r="AA34" s="73">
        <v>0.44444444444444442</v>
      </c>
      <c r="AB34" s="73">
        <v>9.0909090909090912E-2</v>
      </c>
      <c r="AC34" s="73">
        <v>7.6923076923076927E-2</v>
      </c>
      <c r="AD34" s="73">
        <v>0.23076923076923078</v>
      </c>
      <c r="AE34" s="73">
        <v>0.13207547169811321</v>
      </c>
      <c r="AF34" s="73">
        <v>0.31428571428571428</v>
      </c>
      <c r="AG34" s="73">
        <v>0.17142857142857143</v>
      </c>
      <c r="AH34" s="73">
        <v>0.17142857142857143</v>
      </c>
      <c r="AI34" s="73">
        <v>0.323943661971831</v>
      </c>
      <c r="AJ34" s="73">
        <v>0.323943661971831</v>
      </c>
      <c r="AK34" s="73">
        <v>0.22222222222222221</v>
      </c>
      <c r="AL34" s="73">
        <v>0.12857142857142856</v>
      </c>
      <c r="AM34" s="73">
        <v>0.1111111111111111</v>
      </c>
      <c r="AN34" s="73">
        <v>0.3888888888888889</v>
      </c>
      <c r="AO34" s="73">
        <v>0.52941176470588236</v>
      </c>
      <c r="AP34" s="73">
        <v>0.39436619718309857</v>
      </c>
      <c r="AQ34" s="73">
        <v>0.22222222222222221</v>
      </c>
      <c r="AR34" s="73">
        <v>0.25</v>
      </c>
      <c r="AS34" s="73">
        <v>0.16666666666666666</v>
      </c>
      <c r="AT34" s="73">
        <v>0.16666666666666666</v>
      </c>
      <c r="AU34" s="73">
        <v>0.16666666666666666</v>
      </c>
      <c r="AV34" s="73">
        <v>0.33333333333333331</v>
      </c>
      <c r="AW34" s="73">
        <v>0</v>
      </c>
    </row>
    <row r="35" spans="1:50">
      <c r="A35" s="27" t="s">
        <v>45</v>
      </c>
      <c r="B35" s="22" t="s">
        <v>40</v>
      </c>
      <c r="C35" s="23" t="s">
        <v>40</v>
      </c>
      <c r="D35" s="28" t="s">
        <v>161</v>
      </c>
      <c r="E35" s="27" t="s">
        <v>162</v>
      </c>
      <c r="F35" s="24"/>
      <c r="G35" s="25"/>
      <c r="H35" s="73">
        <v>0.38834951456310679</v>
      </c>
      <c r="I35" s="73">
        <v>0.35</v>
      </c>
      <c r="J35" s="73">
        <v>0.46666666666666667</v>
      </c>
      <c r="K35" s="73">
        <v>0.33333333333333331</v>
      </c>
      <c r="L35" s="73">
        <v>0.54545454545454541</v>
      </c>
      <c r="M35" s="73">
        <v>0.54878048780487809</v>
      </c>
      <c r="N35" s="73">
        <v>0.46534653465346537</v>
      </c>
      <c r="O35" s="73">
        <v>0.49166666666666664</v>
      </c>
      <c r="P35" s="73">
        <v>0.5</v>
      </c>
      <c r="Q35" s="73">
        <v>0.46583850931677018</v>
      </c>
      <c r="R35" s="73">
        <v>0.35897435897435898</v>
      </c>
      <c r="S35" s="73">
        <v>0.27407407407407408</v>
      </c>
      <c r="T35" s="73">
        <v>0.52</v>
      </c>
      <c r="U35" s="73">
        <v>0.40229885057471265</v>
      </c>
      <c r="V35" s="73">
        <v>0.39436619718309857</v>
      </c>
      <c r="W35" s="73">
        <v>0.38709677419354838</v>
      </c>
      <c r="X35" s="73">
        <v>0.27380952380952384</v>
      </c>
      <c r="Y35" s="73">
        <v>0.2</v>
      </c>
      <c r="Z35" s="73">
        <v>0.33333333333333331</v>
      </c>
      <c r="AA35" s="73">
        <v>0.33333333333333331</v>
      </c>
      <c r="AB35" s="73">
        <v>0.36363636363636365</v>
      </c>
      <c r="AC35" s="73">
        <v>0.38461538461538464</v>
      </c>
      <c r="AD35" s="73">
        <v>0.23076923076923078</v>
      </c>
      <c r="AE35" s="73">
        <v>0.58490566037735847</v>
      </c>
      <c r="AF35" s="73">
        <v>0.45714285714285713</v>
      </c>
      <c r="AG35" s="73">
        <v>0.5</v>
      </c>
      <c r="AH35" s="73">
        <v>0.5</v>
      </c>
      <c r="AI35" s="73">
        <v>0.46478873239436619</v>
      </c>
      <c r="AJ35" s="73">
        <v>0.46478873239436619</v>
      </c>
      <c r="AK35" s="73">
        <v>0.44444444444444442</v>
      </c>
      <c r="AL35" s="73">
        <v>0.55714285714285716</v>
      </c>
      <c r="AM35" s="73">
        <v>0.50793650793650791</v>
      </c>
      <c r="AN35" s="73">
        <v>0.44444444444444442</v>
      </c>
      <c r="AO35" s="73">
        <v>0.35294117647058826</v>
      </c>
      <c r="AP35" s="73">
        <v>0.42253521126760563</v>
      </c>
      <c r="AQ35" s="73">
        <v>0.66666666666666663</v>
      </c>
      <c r="AR35" s="73">
        <v>0.625</v>
      </c>
      <c r="AS35" s="73">
        <v>0.33333333333333331</v>
      </c>
      <c r="AT35" s="73">
        <v>0.33333333333333331</v>
      </c>
      <c r="AU35" s="73">
        <v>0.33333333333333331</v>
      </c>
      <c r="AV35" s="73">
        <v>0.33333333333333331</v>
      </c>
      <c r="AW35" s="73">
        <v>0.33333333333333331</v>
      </c>
    </row>
    <row r="36" spans="1:50">
      <c r="A36" s="27" t="s">
        <v>45</v>
      </c>
      <c r="B36" s="22" t="s">
        <v>40</v>
      </c>
      <c r="C36" s="23" t="s">
        <v>40</v>
      </c>
      <c r="D36" s="28" t="s">
        <v>163</v>
      </c>
      <c r="E36" s="27" t="s">
        <v>164</v>
      </c>
      <c r="F36" s="24"/>
      <c r="G36" s="25"/>
      <c r="H36" s="73">
        <v>0.53398058252427183</v>
      </c>
      <c r="I36" s="73">
        <v>0.41666666666666669</v>
      </c>
      <c r="J36" s="73">
        <v>0.35833333333333334</v>
      </c>
      <c r="K36" s="73">
        <v>0.375</v>
      </c>
      <c r="L36" s="73">
        <v>0.39669421487603307</v>
      </c>
      <c r="M36" s="73">
        <v>0.3902439024390244</v>
      </c>
      <c r="N36" s="73">
        <v>0.41584158415841582</v>
      </c>
      <c r="O36" s="73">
        <v>0.44166666666666665</v>
      </c>
      <c r="P36" s="73">
        <v>0.36538461538461536</v>
      </c>
      <c r="Q36" s="73">
        <v>0.41614906832298137</v>
      </c>
      <c r="R36" s="73">
        <v>0.41025641025641024</v>
      </c>
      <c r="S36" s="73">
        <v>0.44444444444444442</v>
      </c>
      <c r="T36" s="73">
        <v>0.32</v>
      </c>
      <c r="U36" s="73">
        <v>0.45977011494252873</v>
      </c>
      <c r="V36" s="73">
        <v>0.46478873239436619</v>
      </c>
      <c r="W36" s="73">
        <v>0.34677419354838712</v>
      </c>
      <c r="X36" s="73">
        <v>0.44642857142857145</v>
      </c>
      <c r="Y36" s="73">
        <v>0.3</v>
      </c>
      <c r="Z36" s="73">
        <v>0.25</v>
      </c>
      <c r="AA36" s="73">
        <v>0.22222222222222221</v>
      </c>
      <c r="AB36" s="73">
        <v>0.54545454545454541</v>
      </c>
      <c r="AC36" s="73">
        <v>0.53846153846153844</v>
      </c>
      <c r="AD36" s="73">
        <v>0.53846153846153844</v>
      </c>
      <c r="AE36" s="73">
        <v>0.28301886792452829</v>
      </c>
      <c r="AF36" s="73">
        <v>0.22857142857142856</v>
      </c>
      <c r="AG36" s="73">
        <v>0.32857142857142857</v>
      </c>
      <c r="AH36" s="73">
        <v>0.32857142857142857</v>
      </c>
      <c r="AI36" s="73">
        <v>0.21126760563380281</v>
      </c>
      <c r="AJ36" s="73">
        <v>0.21126760563380281</v>
      </c>
      <c r="AK36" s="73">
        <v>0.33333333333333331</v>
      </c>
      <c r="AL36" s="73">
        <v>0.31428571428571428</v>
      </c>
      <c r="AM36" s="73">
        <v>0.38095238095238093</v>
      </c>
      <c r="AN36" s="73">
        <v>0.16666666666666666</v>
      </c>
      <c r="AO36" s="73">
        <v>0.11764705882352941</v>
      </c>
      <c r="AP36" s="73">
        <v>0.18309859154929578</v>
      </c>
      <c r="AQ36" s="73">
        <v>0.1111111111111111</v>
      </c>
      <c r="AR36" s="73">
        <v>0.125</v>
      </c>
      <c r="AS36" s="73">
        <v>0.5</v>
      </c>
      <c r="AT36" s="73">
        <v>0.5</v>
      </c>
      <c r="AU36" s="73">
        <v>0.5</v>
      </c>
      <c r="AV36" s="73">
        <v>0.33333333333333331</v>
      </c>
      <c r="AW36" s="73">
        <v>0.66666666666666663</v>
      </c>
    </row>
    <row r="37" spans="1:50" s="53" customFormat="1">
      <c r="A37" s="63"/>
      <c r="B37" s="49"/>
      <c r="C37" s="48"/>
      <c r="D37" s="64"/>
      <c r="E37" s="63"/>
      <c r="F37" s="51"/>
      <c r="G37" s="65"/>
      <c r="H37" s="74">
        <f>SUM(H34:H36)</f>
        <v>1</v>
      </c>
      <c r="I37" s="74">
        <f t="shared" ref="I37:AW37" si="5">SUM(I34:I36)</f>
        <v>1</v>
      </c>
      <c r="J37" s="74">
        <f t="shared" si="5"/>
        <v>1</v>
      </c>
      <c r="K37" s="74">
        <f t="shared" si="5"/>
        <v>1</v>
      </c>
      <c r="L37" s="74">
        <f t="shared" si="5"/>
        <v>1</v>
      </c>
      <c r="M37" s="74">
        <f t="shared" si="5"/>
        <v>1</v>
      </c>
      <c r="N37" s="74">
        <f t="shared" si="5"/>
        <v>1</v>
      </c>
      <c r="O37" s="74">
        <f t="shared" si="5"/>
        <v>1</v>
      </c>
      <c r="P37" s="74">
        <f t="shared" si="5"/>
        <v>1</v>
      </c>
      <c r="Q37" s="74">
        <f t="shared" si="5"/>
        <v>1</v>
      </c>
      <c r="R37" s="74">
        <f t="shared" si="5"/>
        <v>1</v>
      </c>
      <c r="S37" s="74">
        <f t="shared" si="5"/>
        <v>1</v>
      </c>
      <c r="T37" s="74">
        <f t="shared" si="5"/>
        <v>1</v>
      </c>
      <c r="U37" s="74">
        <f t="shared" si="5"/>
        <v>1</v>
      </c>
      <c r="V37" s="74">
        <f t="shared" si="5"/>
        <v>1</v>
      </c>
      <c r="W37" s="74">
        <f t="shared" si="5"/>
        <v>1</v>
      </c>
      <c r="X37" s="74">
        <f t="shared" si="5"/>
        <v>1</v>
      </c>
      <c r="Y37" s="74">
        <f t="shared" si="5"/>
        <v>1</v>
      </c>
      <c r="Z37" s="74">
        <f t="shared" si="5"/>
        <v>1</v>
      </c>
      <c r="AA37" s="74">
        <f t="shared" si="5"/>
        <v>0.99999999999999989</v>
      </c>
      <c r="AB37" s="74">
        <f t="shared" si="5"/>
        <v>1</v>
      </c>
      <c r="AC37" s="74">
        <f t="shared" si="5"/>
        <v>1</v>
      </c>
      <c r="AD37" s="74">
        <f t="shared" si="5"/>
        <v>1</v>
      </c>
      <c r="AE37" s="74">
        <f t="shared" si="5"/>
        <v>1</v>
      </c>
      <c r="AF37" s="74">
        <f t="shared" si="5"/>
        <v>0.99999999999999989</v>
      </c>
      <c r="AG37" s="74">
        <f t="shared" si="5"/>
        <v>1</v>
      </c>
      <c r="AH37" s="74">
        <f t="shared" si="5"/>
        <v>1</v>
      </c>
      <c r="AI37" s="74">
        <f t="shared" si="5"/>
        <v>1</v>
      </c>
      <c r="AJ37" s="74">
        <f t="shared" si="5"/>
        <v>1</v>
      </c>
      <c r="AK37" s="74">
        <f t="shared" si="5"/>
        <v>1</v>
      </c>
      <c r="AL37" s="74">
        <f t="shared" si="5"/>
        <v>1</v>
      </c>
      <c r="AM37" s="74">
        <f t="shared" si="5"/>
        <v>1</v>
      </c>
      <c r="AN37" s="74">
        <f t="shared" si="5"/>
        <v>0.99999999999999989</v>
      </c>
      <c r="AO37" s="74">
        <f t="shared" si="5"/>
        <v>1</v>
      </c>
      <c r="AP37" s="74">
        <f t="shared" si="5"/>
        <v>1</v>
      </c>
      <c r="AQ37" s="74">
        <f t="shared" si="5"/>
        <v>1</v>
      </c>
      <c r="AR37" s="74">
        <f t="shared" si="5"/>
        <v>1</v>
      </c>
      <c r="AS37" s="74">
        <f t="shared" si="5"/>
        <v>1</v>
      </c>
      <c r="AT37" s="74">
        <f t="shared" si="5"/>
        <v>1</v>
      </c>
      <c r="AU37" s="74">
        <f t="shared" si="5"/>
        <v>1</v>
      </c>
      <c r="AV37" s="74">
        <f t="shared" si="5"/>
        <v>1</v>
      </c>
      <c r="AW37" s="74">
        <f t="shared" si="5"/>
        <v>1</v>
      </c>
    </row>
    <row r="38" spans="1:50">
      <c r="A38" s="21" t="s">
        <v>46</v>
      </c>
      <c r="B38" s="22" t="s">
        <v>40</v>
      </c>
      <c r="C38" s="23" t="s">
        <v>40</v>
      </c>
      <c r="D38" s="21" t="s">
        <v>133</v>
      </c>
      <c r="E38" s="21" t="s">
        <v>134</v>
      </c>
      <c r="F38" s="24"/>
      <c r="G38" s="25"/>
      <c r="H38" s="73">
        <v>0.2</v>
      </c>
      <c r="I38" s="73">
        <v>0.29473684210526313</v>
      </c>
      <c r="J38" s="73">
        <v>0.36842105263157893</v>
      </c>
      <c r="K38" s="73">
        <v>0.15</v>
      </c>
      <c r="L38" s="73">
        <v>0.2</v>
      </c>
      <c r="M38" s="73">
        <v>0.203125</v>
      </c>
      <c r="N38" s="73">
        <v>0.29113924050632911</v>
      </c>
      <c r="O38" s="73">
        <v>0.22340425531914893</v>
      </c>
      <c r="P38" s="73">
        <v>0.23809523809523808</v>
      </c>
      <c r="Q38" s="73">
        <v>0.23809523809523808</v>
      </c>
      <c r="R38" s="73">
        <v>0.125</v>
      </c>
      <c r="S38" s="73">
        <v>0.33636363636363636</v>
      </c>
      <c r="T38" s="73">
        <v>0.2</v>
      </c>
      <c r="U38" s="73">
        <v>0.32857142857142857</v>
      </c>
      <c r="V38" s="73">
        <v>0.53448275862068961</v>
      </c>
      <c r="W38" s="73">
        <v>0.23762376237623761</v>
      </c>
      <c r="X38" s="73">
        <v>0.33333333333333331</v>
      </c>
      <c r="Y38" s="73">
        <v>0.2608695652173913</v>
      </c>
      <c r="Z38" s="73">
        <v>0.2857142857142857</v>
      </c>
      <c r="AA38" s="73">
        <v>0.31818181818181818</v>
      </c>
      <c r="AB38" s="73">
        <v>0.26923076923076922</v>
      </c>
      <c r="AC38" s="73">
        <v>0.2857142857142857</v>
      </c>
      <c r="AD38" s="73">
        <v>0.21428571428571427</v>
      </c>
      <c r="AE38" s="73">
        <v>0.25</v>
      </c>
      <c r="AF38" s="73">
        <v>0.20689655172413793</v>
      </c>
      <c r="AG38" s="73">
        <v>0.21929824561403508</v>
      </c>
      <c r="AH38" s="73">
        <v>0.34513274336283184</v>
      </c>
      <c r="AI38" s="73">
        <v>0.19298245614035087</v>
      </c>
      <c r="AJ38" s="73">
        <v>0.19298245614035087</v>
      </c>
      <c r="AK38" s="73">
        <v>0.5</v>
      </c>
      <c r="AL38" s="73">
        <v>0.24561403508771928</v>
      </c>
      <c r="AM38" s="73">
        <v>0.32075471698113206</v>
      </c>
      <c r="AN38" s="73">
        <v>0.21428571428571427</v>
      </c>
      <c r="AO38" s="73">
        <v>0.5</v>
      </c>
      <c r="AP38" s="73">
        <v>0.22413793103448276</v>
      </c>
      <c r="AQ38" s="73">
        <v>0.25806451612903225</v>
      </c>
      <c r="AR38" s="73">
        <v>0.25</v>
      </c>
      <c r="AS38" s="73">
        <v>0</v>
      </c>
      <c r="AT38" s="73">
        <v>0.2857142857142857</v>
      </c>
      <c r="AU38" s="73">
        <v>0.29411764705882354</v>
      </c>
      <c r="AV38" s="73">
        <v>0.27272727272727271</v>
      </c>
      <c r="AW38" s="73">
        <v>0.33333333333333331</v>
      </c>
    </row>
    <row r="39" spans="1:50">
      <c r="A39" s="21" t="s">
        <v>46</v>
      </c>
      <c r="B39" s="22" t="s">
        <v>40</v>
      </c>
      <c r="C39" s="23" t="s">
        <v>40</v>
      </c>
      <c r="D39" s="21" t="s">
        <v>135</v>
      </c>
      <c r="E39" s="21" t="s">
        <v>136</v>
      </c>
      <c r="F39" s="24"/>
      <c r="G39" s="25"/>
      <c r="H39" s="73">
        <v>0.48749999999999999</v>
      </c>
      <c r="I39" s="73">
        <v>0.32631578947368423</v>
      </c>
      <c r="J39" s="73">
        <v>0.27368421052631581</v>
      </c>
      <c r="K39" s="73">
        <v>0.6</v>
      </c>
      <c r="L39" s="73">
        <v>0.47368421052631576</v>
      </c>
      <c r="M39" s="73">
        <v>0.46875</v>
      </c>
      <c r="N39" s="73">
        <v>0.36708860759493672</v>
      </c>
      <c r="O39" s="73">
        <v>0.48936170212765956</v>
      </c>
      <c r="P39" s="73">
        <v>0.33333333333333331</v>
      </c>
      <c r="Q39" s="73">
        <v>0.33333333333333331</v>
      </c>
      <c r="R39" s="73">
        <v>0.53125</v>
      </c>
      <c r="S39" s="73">
        <v>0.27272727272727271</v>
      </c>
      <c r="T39" s="73">
        <v>0.35</v>
      </c>
      <c r="U39" s="73">
        <v>0.3</v>
      </c>
      <c r="V39" s="73">
        <v>0.29310344827586204</v>
      </c>
      <c r="W39" s="73">
        <v>0.35643564356435642</v>
      </c>
      <c r="X39" s="73">
        <v>0.27536231884057971</v>
      </c>
      <c r="Y39" s="73">
        <v>0.34782608695652173</v>
      </c>
      <c r="Z39" s="73">
        <v>0.4642857142857143</v>
      </c>
      <c r="AA39" s="73">
        <v>0.45454545454545453</v>
      </c>
      <c r="AB39" s="73">
        <v>0.42307692307692307</v>
      </c>
      <c r="AC39" s="73">
        <v>0.5357142857142857</v>
      </c>
      <c r="AD39" s="73">
        <v>0.4642857142857143</v>
      </c>
      <c r="AE39" s="73">
        <v>0.38636363636363635</v>
      </c>
      <c r="AF39" s="73">
        <v>0.41379310344827586</v>
      </c>
      <c r="AG39" s="73">
        <v>0.39473684210526316</v>
      </c>
      <c r="AH39" s="73">
        <v>0.36283185840707965</v>
      </c>
      <c r="AI39" s="73">
        <v>0.42105263157894735</v>
      </c>
      <c r="AJ39" s="73">
        <v>0.42105263157894735</v>
      </c>
      <c r="AK39" s="73">
        <v>0</v>
      </c>
      <c r="AL39" s="73">
        <v>0.40350877192982454</v>
      </c>
      <c r="AM39" s="73">
        <v>0.32075471698113206</v>
      </c>
      <c r="AN39" s="73">
        <v>0.35714285714285715</v>
      </c>
      <c r="AO39" s="73">
        <v>0.14285714285714285</v>
      </c>
      <c r="AP39" s="73">
        <v>0.37931034482758619</v>
      </c>
      <c r="AQ39" s="73">
        <v>0.29032258064516131</v>
      </c>
      <c r="AR39" s="73">
        <v>0.29166666666666669</v>
      </c>
      <c r="AS39" s="73">
        <v>0</v>
      </c>
      <c r="AT39" s="73">
        <v>0.47619047619047616</v>
      </c>
      <c r="AU39" s="73">
        <v>0.41176470588235292</v>
      </c>
      <c r="AV39" s="73">
        <v>0.45454545454545453</v>
      </c>
      <c r="AW39" s="73">
        <v>0.44444444444444442</v>
      </c>
    </row>
    <row r="40" spans="1:50">
      <c r="A40" s="21" t="s">
        <v>46</v>
      </c>
      <c r="B40" s="22" t="s">
        <v>40</v>
      </c>
      <c r="C40" s="23" t="s">
        <v>40</v>
      </c>
      <c r="D40" s="21" t="s">
        <v>137</v>
      </c>
      <c r="E40" s="21" t="s">
        <v>138</v>
      </c>
      <c r="F40" s="24"/>
      <c r="G40" s="25"/>
      <c r="H40" s="73">
        <v>0.3125</v>
      </c>
      <c r="I40" s="73">
        <v>0.37894736842105264</v>
      </c>
      <c r="J40" s="73">
        <v>0.35789473684210527</v>
      </c>
      <c r="K40" s="73">
        <v>0.25</v>
      </c>
      <c r="L40" s="73">
        <v>0.32631578947368423</v>
      </c>
      <c r="M40" s="73">
        <v>0.328125</v>
      </c>
      <c r="N40" s="73">
        <v>0.34177215189873417</v>
      </c>
      <c r="O40" s="73">
        <v>0.28723404255319152</v>
      </c>
      <c r="P40" s="73">
        <v>0.42857142857142855</v>
      </c>
      <c r="Q40" s="73">
        <v>0.42857142857142855</v>
      </c>
      <c r="R40" s="73">
        <v>0.34375</v>
      </c>
      <c r="S40" s="73">
        <v>0.39090909090909093</v>
      </c>
      <c r="T40" s="73">
        <v>0.45</v>
      </c>
      <c r="U40" s="73">
        <v>0.37142857142857144</v>
      </c>
      <c r="V40" s="73">
        <v>0.17241379310344829</v>
      </c>
      <c r="W40" s="73">
        <v>0.40594059405940597</v>
      </c>
      <c r="X40" s="73">
        <v>0.39130434782608697</v>
      </c>
      <c r="Y40" s="73">
        <v>0.39130434782608697</v>
      </c>
      <c r="Z40" s="73">
        <v>0.25</v>
      </c>
      <c r="AA40" s="73">
        <v>0.22727272727272727</v>
      </c>
      <c r="AB40" s="73">
        <v>0.30769230769230771</v>
      </c>
      <c r="AC40" s="73">
        <v>0.17857142857142858</v>
      </c>
      <c r="AD40" s="73">
        <v>0.32142857142857145</v>
      </c>
      <c r="AE40" s="73">
        <v>0.36363636363636365</v>
      </c>
      <c r="AF40" s="73">
        <v>0.37931034482758619</v>
      </c>
      <c r="AG40" s="73">
        <v>0.38596491228070173</v>
      </c>
      <c r="AH40" s="73">
        <v>0.29203539823008851</v>
      </c>
      <c r="AI40" s="73">
        <v>0.38596491228070173</v>
      </c>
      <c r="AJ40" s="73">
        <v>0.38596491228070173</v>
      </c>
      <c r="AK40" s="73">
        <v>0.5</v>
      </c>
      <c r="AL40" s="73">
        <v>0.35087719298245612</v>
      </c>
      <c r="AM40" s="73">
        <v>0.35849056603773582</v>
      </c>
      <c r="AN40" s="73">
        <v>0.42857142857142855</v>
      </c>
      <c r="AO40" s="73">
        <v>0.35714285714285715</v>
      </c>
      <c r="AP40" s="73">
        <v>0.39655172413793105</v>
      </c>
      <c r="AQ40" s="73">
        <v>0.45161290322580644</v>
      </c>
      <c r="AR40" s="73">
        <v>0.45833333333333331</v>
      </c>
      <c r="AS40" s="73">
        <v>1</v>
      </c>
      <c r="AT40" s="73">
        <v>0.23809523809523808</v>
      </c>
      <c r="AU40" s="73">
        <v>0.29411764705882354</v>
      </c>
      <c r="AV40" s="73">
        <v>0.27272727272727271</v>
      </c>
      <c r="AW40" s="73">
        <v>0.22222222222222221</v>
      </c>
    </row>
    <row r="41" spans="1:50" s="53" customFormat="1">
      <c r="A41" s="66"/>
      <c r="B41" s="49"/>
      <c r="C41" s="48"/>
      <c r="D41" s="66"/>
      <c r="E41" s="66"/>
      <c r="F41" s="51"/>
      <c r="G41" s="65"/>
      <c r="H41" s="74">
        <f>SUM(H38:H40)</f>
        <v>1</v>
      </c>
      <c r="I41" s="74">
        <f t="shared" ref="I41:AW41" si="6">SUM(I38:I40)</f>
        <v>1</v>
      </c>
      <c r="J41" s="74">
        <f t="shared" si="6"/>
        <v>1</v>
      </c>
      <c r="K41" s="74">
        <f t="shared" si="6"/>
        <v>1</v>
      </c>
      <c r="L41" s="74">
        <f t="shared" si="6"/>
        <v>1</v>
      </c>
      <c r="M41" s="74">
        <f t="shared" si="6"/>
        <v>1</v>
      </c>
      <c r="N41" s="74">
        <f t="shared" si="6"/>
        <v>1</v>
      </c>
      <c r="O41" s="74">
        <f t="shared" si="6"/>
        <v>1</v>
      </c>
      <c r="P41" s="74">
        <f t="shared" si="6"/>
        <v>1</v>
      </c>
      <c r="Q41" s="74">
        <f t="shared" si="6"/>
        <v>1</v>
      </c>
      <c r="R41" s="74">
        <f t="shared" si="6"/>
        <v>1</v>
      </c>
      <c r="S41" s="74">
        <f t="shared" si="6"/>
        <v>1</v>
      </c>
      <c r="T41" s="74">
        <f t="shared" si="6"/>
        <v>1</v>
      </c>
      <c r="U41" s="74">
        <f t="shared" si="6"/>
        <v>1</v>
      </c>
      <c r="V41" s="74">
        <f t="shared" si="6"/>
        <v>0.99999999999999989</v>
      </c>
      <c r="W41" s="74">
        <f t="shared" si="6"/>
        <v>1</v>
      </c>
      <c r="X41" s="74">
        <f t="shared" si="6"/>
        <v>1</v>
      </c>
      <c r="Y41" s="74">
        <f t="shared" si="6"/>
        <v>1</v>
      </c>
      <c r="Z41" s="74">
        <f t="shared" si="6"/>
        <v>1</v>
      </c>
      <c r="AA41" s="74">
        <f t="shared" si="6"/>
        <v>1</v>
      </c>
      <c r="AB41" s="74">
        <f t="shared" si="6"/>
        <v>1</v>
      </c>
      <c r="AC41" s="74">
        <f t="shared" si="6"/>
        <v>1</v>
      </c>
      <c r="AD41" s="74">
        <f t="shared" si="6"/>
        <v>1</v>
      </c>
      <c r="AE41" s="74">
        <f t="shared" si="6"/>
        <v>1</v>
      </c>
      <c r="AF41" s="74">
        <f t="shared" si="6"/>
        <v>1</v>
      </c>
      <c r="AG41" s="74">
        <f t="shared" si="6"/>
        <v>1</v>
      </c>
      <c r="AH41" s="74">
        <f t="shared" si="6"/>
        <v>1</v>
      </c>
      <c r="AI41" s="74">
        <f t="shared" si="6"/>
        <v>0.99999999999999989</v>
      </c>
      <c r="AJ41" s="74">
        <f t="shared" si="6"/>
        <v>0.99999999999999989</v>
      </c>
      <c r="AK41" s="74">
        <f t="shared" si="6"/>
        <v>1</v>
      </c>
      <c r="AL41" s="74">
        <f t="shared" si="6"/>
        <v>1</v>
      </c>
      <c r="AM41" s="74">
        <f t="shared" si="6"/>
        <v>1</v>
      </c>
      <c r="AN41" s="74">
        <f t="shared" si="6"/>
        <v>1</v>
      </c>
      <c r="AO41" s="74">
        <f t="shared" si="6"/>
        <v>1</v>
      </c>
      <c r="AP41" s="74">
        <f t="shared" si="6"/>
        <v>1</v>
      </c>
      <c r="AQ41" s="74">
        <f t="shared" si="6"/>
        <v>1</v>
      </c>
      <c r="AR41" s="74">
        <f t="shared" si="6"/>
        <v>1</v>
      </c>
      <c r="AS41" s="74">
        <f t="shared" si="6"/>
        <v>1</v>
      </c>
      <c r="AT41" s="74">
        <f t="shared" si="6"/>
        <v>1</v>
      </c>
      <c r="AU41" s="74">
        <f t="shared" si="6"/>
        <v>1</v>
      </c>
      <c r="AV41" s="74">
        <f t="shared" si="6"/>
        <v>1</v>
      </c>
      <c r="AW41" s="74">
        <f t="shared" si="6"/>
        <v>0.99999999999999989</v>
      </c>
    </row>
    <row r="42" spans="1:50">
      <c r="A42" s="21" t="s">
        <v>47</v>
      </c>
      <c r="B42" s="22" t="s">
        <v>40</v>
      </c>
      <c r="C42" s="23" t="s">
        <v>98</v>
      </c>
      <c r="D42" s="21" t="s">
        <v>115</v>
      </c>
      <c r="E42" s="21" t="s">
        <v>116</v>
      </c>
      <c r="F42" s="24"/>
      <c r="G42" s="25"/>
      <c r="H42" s="73">
        <v>0.2711864406779661</v>
      </c>
      <c r="I42" s="73">
        <v>0.26811594202898553</v>
      </c>
      <c r="J42" s="73">
        <v>0.26811594202898553</v>
      </c>
      <c r="K42" s="73">
        <v>0.27586206896551724</v>
      </c>
      <c r="L42" s="73">
        <v>0.26811594202898553</v>
      </c>
      <c r="M42" s="73">
        <v>0.27173913043478259</v>
      </c>
      <c r="N42" s="73">
        <v>0.26956521739130435</v>
      </c>
      <c r="O42" s="73">
        <v>0.26811594202898553</v>
      </c>
      <c r="P42" s="73">
        <v>0.26666666666666666</v>
      </c>
      <c r="Q42" s="73">
        <v>0.26775956284153007</v>
      </c>
      <c r="R42" s="73">
        <v>0.27272727272727271</v>
      </c>
      <c r="S42" s="73">
        <v>0.27083333333333331</v>
      </c>
      <c r="T42" s="73">
        <v>0.2857142857142857</v>
      </c>
      <c r="U42" s="73">
        <v>0.27049180327868855</v>
      </c>
      <c r="V42" s="73">
        <v>0.27</v>
      </c>
      <c r="W42" s="73">
        <v>0.27272727272727271</v>
      </c>
      <c r="X42" s="73">
        <v>0.26970954356846472</v>
      </c>
      <c r="Y42" s="73">
        <v>0.20512820512820512</v>
      </c>
      <c r="Z42" s="73">
        <v>0.20408163265306123</v>
      </c>
      <c r="AA42" s="73">
        <v>0.20512820512820512</v>
      </c>
      <c r="AB42" s="73">
        <v>0.2</v>
      </c>
      <c r="AC42" s="73">
        <v>0.20408163265306123</v>
      </c>
      <c r="AD42" s="73">
        <v>0.20408163265306123</v>
      </c>
      <c r="AE42" s="73">
        <v>0.26666666666666666</v>
      </c>
      <c r="AF42" s="73">
        <v>0.27450980392156865</v>
      </c>
      <c r="AG42" s="73">
        <v>0.27</v>
      </c>
      <c r="AH42" s="73">
        <v>0.27</v>
      </c>
      <c r="AI42" s="73">
        <v>0.27</v>
      </c>
      <c r="AJ42" s="73">
        <v>0.27</v>
      </c>
      <c r="AK42" s="73">
        <v>0.22222222222222221</v>
      </c>
      <c r="AL42" s="73">
        <v>0.27</v>
      </c>
      <c r="AM42" s="73">
        <v>0.26373626373626374</v>
      </c>
      <c r="AN42" s="73">
        <v>0.26923076923076922</v>
      </c>
      <c r="AO42" s="73">
        <v>0.26923076923076922</v>
      </c>
      <c r="AP42" s="73">
        <v>0.27</v>
      </c>
      <c r="AQ42" s="73">
        <v>0.21568627450980393</v>
      </c>
      <c r="AR42" s="73">
        <v>0.21951219512195122</v>
      </c>
      <c r="AS42" s="73">
        <v>0.33333333333333331</v>
      </c>
      <c r="AT42" s="73">
        <v>0.21568627450980393</v>
      </c>
      <c r="AU42" s="73">
        <v>0.21951219512195122</v>
      </c>
      <c r="AV42" s="73">
        <v>0.19230769230769232</v>
      </c>
      <c r="AW42" s="73">
        <v>0.21739130434782608</v>
      </c>
    </row>
    <row r="43" spans="1:50">
      <c r="A43" s="21" t="s">
        <v>47</v>
      </c>
      <c r="B43" s="22" t="s">
        <v>40</v>
      </c>
      <c r="C43" s="23" t="s">
        <v>98</v>
      </c>
      <c r="D43" s="21" t="s">
        <v>117</v>
      </c>
      <c r="E43" s="21" t="s">
        <v>118</v>
      </c>
      <c r="F43" s="24"/>
      <c r="G43" s="25"/>
      <c r="H43" s="73">
        <v>0.26271186440677968</v>
      </c>
      <c r="I43" s="73">
        <v>0.2608695652173913</v>
      </c>
      <c r="J43" s="73">
        <v>0.2608695652173913</v>
      </c>
      <c r="K43" s="73">
        <v>0.2413793103448276</v>
      </c>
      <c r="L43" s="73">
        <v>0.2608695652173913</v>
      </c>
      <c r="M43" s="73">
        <v>0.2608695652173913</v>
      </c>
      <c r="N43" s="73">
        <v>0.2608695652173913</v>
      </c>
      <c r="O43" s="73">
        <v>0.2608695652173913</v>
      </c>
      <c r="P43" s="73">
        <v>0.26666666666666666</v>
      </c>
      <c r="Q43" s="73">
        <v>0.26229508196721313</v>
      </c>
      <c r="R43" s="73">
        <v>0.25454545454545452</v>
      </c>
      <c r="S43" s="73">
        <v>0.26041666666666669</v>
      </c>
      <c r="T43" s="73">
        <v>0.25714285714285712</v>
      </c>
      <c r="U43" s="73">
        <v>0.26229508196721313</v>
      </c>
      <c r="V43" s="73">
        <v>0.26</v>
      </c>
      <c r="W43" s="73">
        <v>0.26136363636363635</v>
      </c>
      <c r="X43" s="73">
        <v>0.26141078838174275</v>
      </c>
      <c r="Y43" s="73">
        <v>0.35897435897435898</v>
      </c>
      <c r="Z43" s="73">
        <v>0.34693877551020408</v>
      </c>
      <c r="AA43" s="73">
        <v>0.35897435897435898</v>
      </c>
      <c r="AB43" s="73">
        <v>0.35555555555555557</v>
      </c>
      <c r="AC43" s="73">
        <v>0.34693877551020408</v>
      </c>
      <c r="AD43" s="73">
        <v>0.34693877551020408</v>
      </c>
      <c r="AE43" s="73">
        <v>0.26666666666666666</v>
      </c>
      <c r="AF43" s="73">
        <v>0.25490196078431371</v>
      </c>
      <c r="AG43" s="73">
        <v>0.26</v>
      </c>
      <c r="AH43" s="73">
        <v>0.26</v>
      </c>
      <c r="AI43" s="73">
        <v>0.26</v>
      </c>
      <c r="AJ43" s="73">
        <v>0.26</v>
      </c>
      <c r="AK43" s="73">
        <v>0.33333333333333331</v>
      </c>
      <c r="AL43" s="73">
        <v>0.26</v>
      </c>
      <c r="AM43" s="73">
        <v>0.26373626373626374</v>
      </c>
      <c r="AN43" s="73">
        <v>0.26923076923076922</v>
      </c>
      <c r="AO43" s="73">
        <v>0.26923076923076922</v>
      </c>
      <c r="AP43" s="73">
        <v>0.26</v>
      </c>
      <c r="AQ43" s="73">
        <v>0.35294117647058826</v>
      </c>
      <c r="AR43" s="73">
        <v>0.34146341463414637</v>
      </c>
      <c r="AS43" s="73">
        <v>0.33333333333333331</v>
      </c>
      <c r="AT43" s="73">
        <v>0.35294117647058826</v>
      </c>
      <c r="AU43" s="73">
        <v>0.34146341463414637</v>
      </c>
      <c r="AV43" s="73">
        <v>0.34615384615384615</v>
      </c>
      <c r="AW43" s="73">
        <v>0.34782608695652173</v>
      </c>
    </row>
    <row r="44" spans="1:50">
      <c r="A44" s="21" t="s">
        <v>47</v>
      </c>
      <c r="B44" s="22" t="s">
        <v>40</v>
      </c>
      <c r="C44" s="23" t="s">
        <v>98</v>
      </c>
      <c r="D44" s="21" t="s">
        <v>119</v>
      </c>
      <c r="E44" s="21" t="s">
        <v>120</v>
      </c>
      <c r="F44" s="24"/>
      <c r="G44" s="25"/>
      <c r="H44" s="73">
        <v>0.23728813559322035</v>
      </c>
      <c r="I44" s="73">
        <v>0.2391304347826087</v>
      </c>
      <c r="J44" s="73">
        <v>0.2391304347826087</v>
      </c>
      <c r="K44" s="73">
        <v>0.2413793103448276</v>
      </c>
      <c r="L44" s="73">
        <v>0.2391304347826087</v>
      </c>
      <c r="M44" s="73">
        <v>0.2391304347826087</v>
      </c>
      <c r="N44" s="73">
        <v>0.24347826086956523</v>
      </c>
      <c r="O44" s="73">
        <v>0.2391304347826087</v>
      </c>
      <c r="P44" s="73">
        <v>0.23333333333333334</v>
      </c>
      <c r="Q44" s="73">
        <v>0.24043715846994534</v>
      </c>
      <c r="R44" s="73">
        <v>0.23636363636363636</v>
      </c>
      <c r="S44" s="73">
        <v>0.22916666666666666</v>
      </c>
      <c r="T44" s="73">
        <v>0.22857142857142856</v>
      </c>
      <c r="U44" s="73">
        <v>0.22950819672131148</v>
      </c>
      <c r="V44" s="73">
        <v>0.23</v>
      </c>
      <c r="W44" s="73">
        <v>0.22727272727272727</v>
      </c>
      <c r="X44" s="73">
        <v>0.22821576763485477</v>
      </c>
      <c r="Y44" s="73">
        <v>0.17948717948717949</v>
      </c>
      <c r="Z44" s="73">
        <v>0.18367346938775511</v>
      </c>
      <c r="AA44" s="73">
        <v>0.17948717948717949</v>
      </c>
      <c r="AB44" s="73">
        <v>0.17777777777777778</v>
      </c>
      <c r="AC44" s="73">
        <v>0.18367346938775511</v>
      </c>
      <c r="AD44" s="73">
        <v>0.18367346938775511</v>
      </c>
      <c r="AE44" s="73">
        <v>0.22666666666666666</v>
      </c>
      <c r="AF44" s="73">
        <v>0.23529411764705882</v>
      </c>
      <c r="AG44" s="73">
        <v>0.23</v>
      </c>
      <c r="AH44" s="73">
        <v>0.23</v>
      </c>
      <c r="AI44" s="73">
        <v>0.23</v>
      </c>
      <c r="AJ44" s="73">
        <v>0.23</v>
      </c>
      <c r="AK44" s="73">
        <v>0.22222222222222221</v>
      </c>
      <c r="AL44" s="73">
        <v>0.23</v>
      </c>
      <c r="AM44" s="73">
        <v>0.23076923076923078</v>
      </c>
      <c r="AN44" s="73">
        <v>0.23076923076923078</v>
      </c>
      <c r="AO44" s="73">
        <v>0.23076923076923078</v>
      </c>
      <c r="AP44" s="73">
        <v>0.23</v>
      </c>
      <c r="AQ44" s="73">
        <v>0.17647058823529413</v>
      </c>
      <c r="AR44" s="73">
        <v>0.17073170731707318</v>
      </c>
      <c r="AS44" s="73">
        <v>0</v>
      </c>
      <c r="AT44" s="73">
        <v>0.17647058823529413</v>
      </c>
      <c r="AU44" s="73">
        <v>0.17073170731707318</v>
      </c>
      <c r="AV44" s="73">
        <v>0.19230769230769232</v>
      </c>
      <c r="AW44" s="73">
        <v>0.17391304347826086</v>
      </c>
    </row>
    <row r="45" spans="1:50">
      <c r="A45" s="21" t="s">
        <v>47</v>
      </c>
      <c r="B45" s="22" t="s">
        <v>40</v>
      </c>
      <c r="C45" s="23" t="s">
        <v>98</v>
      </c>
      <c r="D45" s="21" t="s">
        <v>121</v>
      </c>
      <c r="E45" s="21" t="s">
        <v>122</v>
      </c>
      <c r="F45" s="24"/>
      <c r="G45" s="25"/>
      <c r="H45" s="73">
        <v>0.2288135593220339</v>
      </c>
      <c r="I45" s="73">
        <v>0.2318840579710145</v>
      </c>
      <c r="J45" s="73">
        <v>0.2318840579710145</v>
      </c>
      <c r="K45" s="73">
        <v>0.2413793103448276</v>
      </c>
      <c r="L45" s="73">
        <v>0.2318840579710145</v>
      </c>
      <c r="M45" s="73">
        <v>0.22826086956521738</v>
      </c>
      <c r="N45" s="73">
        <v>0.22608695652173913</v>
      </c>
      <c r="O45" s="73">
        <v>0.2318840579710145</v>
      </c>
      <c r="P45" s="73">
        <v>0.23333333333333334</v>
      </c>
      <c r="Q45" s="73">
        <v>0.22950819672131148</v>
      </c>
      <c r="R45" s="73">
        <v>0.23636363636363636</v>
      </c>
      <c r="S45" s="73">
        <v>0.23958333333333334</v>
      </c>
      <c r="T45" s="73">
        <v>0.22857142857142856</v>
      </c>
      <c r="U45" s="73">
        <v>0.23770491803278687</v>
      </c>
      <c r="V45" s="73">
        <v>0.24</v>
      </c>
      <c r="W45" s="73">
        <v>0.23863636363636365</v>
      </c>
      <c r="X45" s="73">
        <v>0.24066390041493776</v>
      </c>
      <c r="Y45" s="73">
        <v>0.25641025641025639</v>
      </c>
      <c r="Z45" s="73">
        <v>0.26530612244897961</v>
      </c>
      <c r="AA45" s="73">
        <v>0.25641025641025639</v>
      </c>
      <c r="AB45" s="73">
        <v>0.26666666666666666</v>
      </c>
      <c r="AC45" s="73">
        <v>0.26530612244897961</v>
      </c>
      <c r="AD45" s="73">
        <v>0.26530612244897961</v>
      </c>
      <c r="AE45" s="73">
        <v>0.24</v>
      </c>
      <c r="AF45" s="73">
        <v>0.23529411764705882</v>
      </c>
      <c r="AG45" s="73">
        <v>0.24</v>
      </c>
      <c r="AH45" s="73">
        <v>0.24</v>
      </c>
      <c r="AI45" s="73">
        <v>0.24</v>
      </c>
      <c r="AJ45" s="73">
        <v>0.24</v>
      </c>
      <c r="AK45" s="73">
        <v>0.22222222222222221</v>
      </c>
      <c r="AL45" s="73">
        <v>0.24</v>
      </c>
      <c r="AM45" s="73">
        <v>0.24175824175824176</v>
      </c>
      <c r="AN45" s="73">
        <v>0.23076923076923078</v>
      </c>
      <c r="AO45" s="73">
        <v>0.23076923076923078</v>
      </c>
      <c r="AP45" s="73">
        <v>0.24</v>
      </c>
      <c r="AQ45" s="73">
        <v>0.25490196078431371</v>
      </c>
      <c r="AR45" s="73">
        <v>0.26829268292682928</v>
      </c>
      <c r="AS45" s="73">
        <v>0.33333333333333331</v>
      </c>
      <c r="AT45" s="73">
        <v>0.25490196078431371</v>
      </c>
      <c r="AU45" s="73">
        <v>0.26829268292682928</v>
      </c>
      <c r="AV45" s="73">
        <v>0.26923076923076922</v>
      </c>
      <c r="AW45" s="73">
        <v>0.2608695652173913</v>
      </c>
    </row>
    <row r="46" spans="1:50" s="53" customFormat="1">
      <c r="A46" s="66"/>
      <c r="B46" s="49"/>
      <c r="C46" s="48"/>
      <c r="D46" s="66"/>
      <c r="E46" s="66"/>
      <c r="F46" s="51"/>
      <c r="G46" s="65"/>
      <c r="H46" s="74">
        <f>SUM(H42:H45)</f>
        <v>1</v>
      </c>
      <c r="I46" s="74">
        <f t="shared" ref="I46:AW46" si="7">SUM(I42:I45)</f>
        <v>1</v>
      </c>
      <c r="J46" s="74">
        <f t="shared" si="7"/>
        <v>1</v>
      </c>
      <c r="K46" s="74">
        <f t="shared" si="7"/>
        <v>1</v>
      </c>
      <c r="L46" s="74">
        <f t="shared" si="7"/>
        <v>1</v>
      </c>
      <c r="M46" s="74">
        <f t="shared" si="7"/>
        <v>0.99999999999999989</v>
      </c>
      <c r="N46" s="74">
        <f t="shared" si="7"/>
        <v>1</v>
      </c>
      <c r="O46" s="74">
        <f t="shared" si="7"/>
        <v>1</v>
      </c>
      <c r="P46" s="74">
        <f t="shared" si="7"/>
        <v>1</v>
      </c>
      <c r="Q46" s="74">
        <f t="shared" si="7"/>
        <v>1</v>
      </c>
      <c r="R46" s="74">
        <f t="shared" si="7"/>
        <v>0.99999999999999989</v>
      </c>
      <c r="S46" s="74">
        <f t="shared" si="7"/>
        <v>1</v>
      </c>
      <c r="T46" s="74">
        <f t="shared" si="7"/>
        <v>0.99999999999999989</v>
      </c>
      <c r="U46" s="74">
        <f t="shared" si="7"/>
        <v>1</v>
      </c>
      <c r="V46" s="74">
        <f t="shared" si="7"/>
        <v>1</v>
      </c>
      <c r="W46" s="74">
        <f t="shared" si="7"/>
        <v>1</v>
      </c>
      <c r="X46" s="74">
        <f t="shared" si="7"/>
        <v>1</v>
      </c>
      <c r="Y46" s="74">
        <f t="shared" si="7"/>
        <v>1</v>
      </c>
      <c r="Z46" s="74">
        <f t="shared" si="7"/>
        <v>1</v>
      </c>
      <c r="AA46" s="74">
        <f t="shared" si="7"/>
        <v>1</v>
      </c>
      <c r="AB46" s="74">
        <f t="shared" si="7"/>
        <v>1</v>
      </c>
      <c r="AC46" s="74">
        <f t="shared" si="7"/>
        <v>1</v>
      </c>
      <c r="AD46" s="74">
        <f t="shared" si="7"/>
        <v>1</v>
      </c>
      <c r="AE46" s="74">
        <f t="shared" si="7"/>
        <v>1</v>
      </c>
      <c r="AF46" s="74">
        <f t="shared" si="7"/>
        <v>1</v>
      </c>
      <c r="AG46" s="74">
        <f t="shared" si="7"/>
        <v>1</v>
      </c>
      <c r="AH46" s="74">
        <f t="shared" si="7"/>
        <v>1</v>
      </c>
      <c r="AI46" s="74">
        <f t="shared" si="7"/>
        <v>1</v>
      </c>
      <c r="AJ46" s="74">
        <f t="shared" si="7"/>
        <v>1</v>
      </c>
      <c r="AK46" s="74">
        <f t="shared" si="7"/>
        <v>1</v>
      </c>
      <c r="AL46" s="74">
        <f t="shared" si="7"/>
        <v>1</v>
      </c>
      <c r="AM46" s="74">
        <f t="shared" si="7"/>
        <v>1</v>
      </c>
      <c r="AN46" s="74">
        <f t="shared" si="7"/>
        <v>1</v>
      </c>
      <c r="AO46" s="74">
        <f t="shared" si="7"/>
        <v>1</v>
      </c>
      <c r="AP46" s="74">
        <f t="shared" si="7"/>
        <v>1</v>
      </c>
      <c r="AQ46" s="74">
        <f t="shared" si="7"/>
        <v>1</v>
      </c>
      <c r="AR46" s="74">
        <f t="shared" si="7"/>
        <v>1</v>
      </c>
      <c r="AS46" s="74">
        <f t="shared" si="7"/>
        <v>1</v>
      </c>
      <c r="AT46" s="74">
        <f t="shared" si="7"/>
        <v>1</v>
      </c>
      <c r="AU46" s="74">
        <f t="shared" si="7"/>
        <v>1</v>
      </c>
      <c r="AV46" s="74">
        <f t="shared" si="7"/>
        <v>1</v>
      </c>
      <c r="AW46" s="74">
        <f t="shared" si="7"/>
        <v>1</v>
      </c>
      <c r="AX46" s="74"/>
    </row>
    <row r="47" spans="1:50">
      <c r="A47" s="21" t="s">
        <v>48</v>
      </c>
      <c r="B47" s="22" t="s">
        <v>40</v>
      </c>
      <c r="C47" s="23" t="s">
        <v>69</v>
      </c>
      <c r="D47" s="21" t="s">
        <v>86</v>
      </c>
      <c r="E47" s="21" t="s">
        <v>87</v>
      </c>
      <c r="F47" s="24"/>
      <c r="G47" s="25"/>
      <c r="H47" s="73">
        <v>0.21256038647342995</v>
      </c>
      <c r="I47" s="73">
        <v>0.13114754098360656</v>
      </c>
      <c r="J47" s="73">
        <v>0.13991769547325103</v>
      </c>
      <c r="K47" s="73">
        <v>0.11764705882352941</v>
      </c>
      <c r="L47" s="73">
        <v>0.16803278688524589</v>
      </c>
      <c r="M47" s="73">
        <v>0.12804878048780488</v>
      </c>
      <c r="N47" s="73">
        <v>0.21463414634146341</v>
      </c>
      <c r="O47" s="73">
        <v>0.22222222222222221</v>
      </c>
      <c r="P47" s="73">
        <v>0.14150943396226415</v>
      </c>
      <c r="Q47" s="73">
        <v>8.9230769230769225E-2</v>
      </c>
      <c r="R47" s="73">
        <v>0.15053763440860216</v>
      </c>
      <c r="S47" s="73">
        <v>0.11214953271028037</v>
      </c>
      <c r="T47" s="73">
        <v>0.10169491525423729</v>
      </c>
      <c r="U47" s="73">
        <v>0.1650485436893204</v>
      </c>
      <c r="V47" s="73">
        <v>0.16666666666666666</v>
      </c>
      <c r="W47" s="73">
        <v>0.11148648648648649</v>
      </c>
      <c r="X47" s="73">
        <v>0.14814814814814814</v>
      </c>
      <c r="Y47" s="73">
        <v>0.33333333333333331</v>
      </c>
      <c r="Z47" s="73">
        <v>0.14285714285714285</v>
      </c>
      <c r="AA47" s="73">
        <v>0.18181818181818182</v>
      </c>
      <c r="AB47" s="73">
        <v>0.15384615384615385</v>
      </c>
      <c r="AC47" s="73">
        <v>0.13333333333333333</v>
      </c>
      <c r="AD47" s="73">
        <v>0.21428571428571427</v>
      </c>
      <c r="AE47" s="73">
        <v>0.15079365079365079</v>
      </c>
      <c r="AF47" s="73">
        <v>0.15476190476190477</v>
      </c>
      <c r="AG47" s="73">
        <v>0.14414414414414414</v>
      </c>
      <c r="AH47" s="73">
        <v>0.1407185628742515</v>
      </c>
      <c r="AI47" s="73">
        <v>0.14201183431952663</v>
      </c>
      <c r="AJ47" s="73">
        <v>0.14705882352941177</v>
      </c>
      <c r="AK47" s="73">
        <v>0.6428571428571429</v>
      </c>
      <c r="AL47" s="73">
        <v>0.14880952380952381</v>
      </c>
      <c r="AM47" s="73">
        <v>0.15131578947368421</v>
      </c>
      <c r="AN47" s="73">
        <v>4.7619047619047616E-2</v>
      </c>
      <c r="AO47" s="73">
        <v>0.18604651162790697</v>
      </c>
      <c r="AP47" s="73">
        <v>4.142011834319527E-2</v>
      </c>
      <c r="AQ47" s="73">
        <v>0.10344827586206896</v>
      </c>
      <c r="AR47" s="73">
        <v>0.21739130434782608</v>
      </c>
      <c r="AS47" s="73">
        <v>0</v>
      </c>
      <c r="AT47" s="73">
        <v>0</v>
      </c>
      <c r="AU47" s="73">
        <v>0</v>
      </c>
      <c r="AV47" s="73">
        <v>0</v>
      </c>
      <c r="AW47" s="73">
        <v>0</v>
      </c>
    </row>
    <row r="48" spans="1:50">
      <c r="A48" s="21" t="s">
        <v>48</v>
      </c>
      <c r="B48" s="22" t="s">
        <v>40</v>
      </c>
      <c r="C48" s="23" t="s">
        <v>69</v>
      </c>
      <c r="D48" s="21" t="s">
        <v>88</v>
      </c>
      <c r="E48" s="21" t="s">
        <v>89</v>
      </c>
      <c r="F48" s="24"/>
      <c r="G48" s="25"/>
      <c r="H48" s="73">
        <v>0.19323671497584541</v>
      </c>
      <c r="I48" s="73">
        <v>0.18442622950819673</v>
      </c>
      <c r="J48" s="73">
        <v>0.2139917695473251</v>
      </c>
      <c r="K48" s="73">
        <v>0.15686274509803921</v>
      </c>
      <c r="L48" s="73">
        <v>0.13524590163934427</v>
      </c>
      <c r="M48" s="73">
        <v>0.17682926829268292</v>
      </c>
      <c r="N48" s="73">
        <v>0.12682926829268293</v>
      </c>
      <c r="O48" s="73">
        <v>0.1111111111111111</v>
      </c>
      <c r="P48" s="73">
        <v>0.10377358490566038</v>
      </c>
      <c r="Q48" s="73">
        <v>8.3076923076923076E-2</v>
      </c>
      <c r="R48" s="73">
        <v>0.10752688172043011</v>
      </c>
      <c r="S48" s="73">
        <v>0.1277258566978193</v>
      </c>
      <c r="T48" s="73">
        <v>0.10169491525423729</v>
      </c>
      <c r="U48" s="73">
        <v>0.16019417475728157</v>
      </c>
      <c r="V48" s="73">
        <v>0.13095238095238096</v>
      </c>
      <c r="W48" s="73">
        <v>0.10810810810810811</v>
      </c>
      <c r="X48" s="73">
        <v>0.12839506172839507</v>
      </c>
      <c r="Y48" s="73">
        <v>8.3333333333333329E-2</v>
      </c>
      <c r="Z48" s="73">
        <v>7.1428571428571425E-2</v>
      </c>
      <c r="AA48" s="73">
        <v>0</v>
      </c>
      <c r="AB48" s="73">
        <v>7.6923076923076927E-2</v>
      </c>
      <c r="AC48" s="73">
        <v>6.6666666666666666E-2</v>
      </c>
      <c r="AD48" s="73">
        <v>7.1428571428571425E-2</v>
      </c>
      <c r="AE48" s="73">
        <v>0.20634920634920634</v>
      </c>
      <c r="AF48" s="73">
        <v>0.19047619047619047</v>
      </c>
      <c r="AG48" s="73">
        <v>0.18018018018018017</v>
      </c>
      <c r="AH48" s="73">
        <v>0.1377245508982036</v>
      </c>
      <c r="AI48" s="73">
        <v>0.13609467455621302</v>
      </c>
      <c r="AJ48" s="73">
        <v>0.18235294117647058</v>
      </c>
      <c r="AK48" s="73">
        <v>0</v>
      </c>
      <c r="AL48" s="73">
        <v>0.15476190476190477</v>
      </c>
      <c r="AM48" s="73">
        <v>0.19736842105263158</v>
      </c>
      <c r="AN48" s="73">
        <v>2.3809523809523808E-2</v>
      </c>
      <c r="AO48" s="73">
        <v>9.3023255813953487E-2</v>
      </c>
      <c r="AP48" s="73">
        <v>2.9585798816568046E-2</v>
      </c>
      <c r="AQ48" s="73">
        <v>3.4482758620689655E-2</v>
      </c>
      <c r="AR48" s="73">
        <v>8.6956521739130432E-2</v>
      </c>
      <c r="AS48" s="73">
        <v>0</v>
      </c>
      <c r="AT48" s="73">
        <v>0</v>
      </c>
      <c r="AU48" s="73">
        <v>0</v>
      </c>
      <c r="AV48" s="73">
        <v>0</v>
      </c>
      <c r="AW48" s="73">
        <v>0</v>
      </c>
    </row>
    <row r="49" spans="1:49">
      <c r="A49" s="21" t="s">
        <v>48</v>
      </c>
      <c r="B49" s="22" t="s">
        <v>40</v>
      </c>
      <c r="C49" s="23" t="s">
        <v>69</v>
      </c>
      <c r="D49" s="21" t="s">
        <v>90</v>
      </c>
      <c r="E49" s="21" t="s">
        <v>91</v>
      </c>
      <c r="F49" s="24"/>
      <c r="G49" s="25"/>
      <c r="H49" s="73">
        <v>0.18840579710144928</v>
      </c>
      <c r="I49" s="73">
        <v>0.15163934426229508</v>
      </c>
      <c r="J49" s="73">
        <v>0.12345679012345678</v>
      </c>
      <c r="K49" s="73">
        <v>0.27450980392156865</v>
      </c>
      <c r="L49" s="73">
        <v>0.20491803278688525</v>
      </c>
      <c r="M49" s="73">
        <v>0.13414634146341464</v>
      </c>
      <c r="N49" s="73">
        <v>0.17560975609756097</v>
      </c>
      <c r="O49" s="73">
        <v>0.17695473251028807</v>
      </c>
      <c r="P49" s="73">
        <v>0.21698113207547171</v>
      </c>
      <c r="Q49" s="73">
        <v>0.10461538461538461</v>
      </c>
      <c r="R49" s="73">
        <v>0.30107526881720431</v>
      </c>
      <c r="S49" s="73">
        <v>0.27414330218068533</v>
      </c>
      <c r="T49" s="73">
        <v>0.20338983050847459</v>
      </c>
      <c r="U49" s="73">
        <v>0.19902912621359223</v>
      </c>
      <c r="V49" s="73">
        <v>0.22619047619047619</v>
      </c>
      <c r="W49" s="73">
        <v>0.28378378378378377</v>
      </c>
      <c r="X49" s="73">
        <v>0.20493827160493827</v>
      </c>
      <c r="Y49" s="73">
        <v>0.33333333333333331</v>
      </c>
      <c r="Z49" s="73">
        <v>0.6428571428571429</v>
      </c>
      <c r="AA49" s="73">
        <v>0.63636363636363635</v>
      </c>
      <c r="AB49" s="73">
        <v>0.61538461538461542</v>
      </c>
      <c r="AC49" s="73">
        <v>0.46666666666666667</v>
      </c>
      <c r="AD49" s="73">
        <v>0.6428571428571429</v>
      </c>
      <c r="AE49" s="73">
        <v>0.16666666666666666</v>
      </c>
      <c r="AF49" s="73">
        <v>0.21428571428571427</v>
      </c>
      <c r="AG49" s="73">
        <v>0.15615615615615616</v>
      </c>
      <c r="AH49" s="73">
        <v>0.16167664670658682</v>
      </c>
      <c r="AI49" s="73">
        <v>0.15976331360946747</v>
      </c>
      <c r="AJ49" s="73">
        <v>0.15294117647058825</v>
      </c>
      <c r="AK49" s="73">
        <v>0.35714285714285715</v>
      </c>
      <c r="AL49" s="73">
        <v>0.16071428571428573</v>
      </c>
      <c r="AM49" s="73">
        <v>0.18421052631578946</v>
      </c>
      <c r="AN49" s="73">
        <v>9.5238095238095233E-2</v>
      </c>
      <c r="AO49" s="73">
        <v>0.2558139534883721</v>
      </c>
      <c r="AP49" s="73">
        <v>0.10059171597633136</v>
      </c>
      <c r="AQ49" s="73">
        <v>0.13793103448275862</v>
      </c>
      <c r="AR49" s="73">
        <v>0.34782608695652173</v>
      </c>
      <c r="AS49" s="73">
        <v>1</v>
      </c>
      <c r="AT49" s="73">
        <v>1</v>
      </c>
      <c r="AU49" s="73">
        <v>1</v>
      </c>
      <c r="AV49" s="73">
        <v>1</v>
      </c>
      <c r="AW49" s="73">
        <v>1</v>
      </c>
    </row>
    <row r="50" spans="1:49">
      <c r="A50" s="21" t="s">
        <v>48</v>
      </c>
      <c r="B50" s="22" t="s">
        <v>40</v>
      </c>
      <c r="C50" s="23" t="s">
        <v>69</v>
      </c>
      <c r="D50" s="21" t="s">
        <v>92</v>
      </c>
      <c r="E50" s="21" t="s">
        <v>93</v>
      </c>
      <c r="F50" s="24"/>
      <c r="G50" s="25"/>
      <c r="H50" s="73">
        <v>0.14492753623188406</v>
      </c>
      <c r="I50" s="73">
        <v>0.1721311475409836</v>
      </c>
      <c r="J50" s="73">
        <v>9.4650205761316872E-2</v>
      </c>
      <c r="K50" s="73">
        <v>0.15686274509803921</v>
      </c>
      <c r="L50" s="73">
        <v>0.13114754098360656</v>
      </c>
      <c r="M50" s="73">
        <v>0.20121951219512196</v>
      </c>
      <c r="N50" s="73">
        <v>0.16097560975609757</v>
      </c>
      <c r="O50" s="73">
        <v>0.16049382716049382</v>
      </c>
      <c r="P50" s="73">
        <v>0.16981132075471697</v>
      </c>
      <c r="Q50" s="73">
        <v>0.27076923076923076</v>
      </c>
      <c r="R50" s="73">
        <v>7.5268817204301078E-2</v>
      </c>
      <c r="S50" s="73">
        <v>0.11526479750778816</v>
      </c>
      <c r="T50" s="73">
        <v>0.1864406779661017</v>
      </c>
      <c r="U50" s="73">
        <v>6.3106796116504854E-2</v>
      </c>
      <c r="V50" s="73">
        <v>9.5238095238095233E-2</v>
      </c>
      <c r="W50" s="73">
        <v>0.125</v>
      </c>
      <c r="X50" s="73">
        <v>0.13333333333333333</v>
      </c>
      <c r="Y50" s="73">
        <v>8.3333333333333329E-2</v>
      </c>
      <c r="Z50" s="73">
        <v>7.1428571428571425E-2</v>
      </c>
      <c r="AA50" s="73">
        <v>9.0909090909090912E-2</v>
      </c>
      <c r="AB50" s="73">
        <v>7.6923076923076927E-2</v>
      </c>
      <c r="AC50" s="73">
        <v>0.2</v>
      </c>
      <c r="AD50" s="73">
        <v>0</v>
      </c>
      <c r="AE50" s="73">
        <v>0.16666666666666666</v>
      </c>
      <c r="AF50" s="73">
        <v>0.13095238095238096</v>
      </c>
      <c r="AG50" s="73">
        <v>0.17717717717717718</v>
      </c>
      <c r="AH50" s="73">
        <v>0.19461077844311378</v>
      </c>
      <c r="AI50" s="73">
        <v>0.19526627218934911</v>
      </c>
      <c r="AJ50" s="73">
        <v>0.17647058823529413</v>
      </c>
      <c r="AK50" s="73">
        <v>0</v>
      </c>
      <c r="AL50" s="73">
        <v>0.22619047619047619</v>
      </c>
      <c r="AM50" s="73">
        <v>0.16447368421052633</v>
      </c>
      <c r="AN50" s="73">
        <v>0.6428571428571429</v>
      </c>
      <c r="AO50" s="73">
        <v>6.9767441860465115E-2</v>
      </c>
      <c r="AP50" s="73">
        <v>0.63905325443786987</v>
      </c>
      <c r="AQ50" s="73">
        <v>3.4482758620689655E-2</v>
      </c>
      <c r="AR50" s="73">
        <v>0.13043478260869565</v>
      </c>
      <c r="AS50" s="73">
        <v>0</v>
      </c>
      <c r="AT50" s="73">
        <v>0</v>
      </c>
      <c r="AU50" s="73">
        <v>0</v>
      </c>
      <c r="AV50" s="73">
        <v>0</v>
      </c>
      <c r="AW50" s="73">
        <v>0</v>
      </c>
    </row>
    <row r="51" spans="1:49">
      <c r="A51" s="26" t="s">
        <v>48</v>
      </c>
      <c r="B51" s="22" t="s">
        <v>40</v>
      </c>
      <c r="C51" s="23" t="s">
        <v>69</v>
      </c>
      <c r="D51" s="26" t="s">
        <v>94</v>
      </c>
      <c r="E51" s="26" t="s">
        <v>95</v>
      </c>
      <c r="F51" s="24"/>
      <c r="G51" s="25"/>
      <c r="H51" s="73">
        <v>0.19806763285024154</v>
      </c>
      <c r="I51" s="73">
        <v>0.23770491803278687</v>
      </c>
      <c r="J51" s="73">
        <v>0.36625514403292181</v>
      </c>
      <c r="K51" s="73">
        <v>0.21568627450980393</v>
      </c>
      <c r="L51" s="73">
        <v>0.28688524590163933</v>
      </c>
      <c r="M51" s="73">
        <v>0.23780487804878048</v>
      </c>
      <c r="N51" s="73">
        <v>0.19024390243902439</v>
      </c>
      <c r="O51" s="73">
        <v>0.20987654320987653</v>
      </c>
      <c r="P51" s="73">
        <v>0.25471698113207547</v>
      </c>
      <c r="Q51" s="73">
        <v>0.34153846153846151</v>
      </c>
      <c r="R51" s="73">
        <v>0.29032258064516131</v>
      </c>
      <c r="S51" s="73">
        <v>0.28037383177570091</v>
      </c>
      <c r="T51" s="73">
        <v>0.33898305084745761</v>
      </c>
      <c r="U51" s="73">
        <v>0.29126213592233008</v>
      </c>
      <c r="V51" s="73">
        <v>0.26785714285714285</v>
      </c>
      <c r="W51" s="73">
        <v>0.28040540540540543</v>
      </c>
      <c r="X51" s="73">
        <v>0.25185185185185183</v>
      </c>
      <c r="Y51" s="73">
        <v>8.3333333333333329E-2</v>
      </c>
      <c r="Z51" s="73">
        <v>0</v>
      </c>
      <c r="AA51" s="73">
        <v>0</v>
      </c>
      <c r="AB51" s="73">
        <v>0</v>
      </c>
      <c r="AC51" s="73">
        <v>6.6666666666666666E-2</v>
      </c>
      <c r="AD51" s="73">
        <v>7.1428571428571425E-2</v>
      </c>
      <c r="AE51" s="73">
        <v>0.16666666666666666</v>
      </c>
      <c r="AF51" s="73">
        <v>0.19047619047619047</v>
      </c>
      <c r="AG51" s="73">
        <v>0.18618618618618618</v>
      </c>
      <c r="AH51" s="73">
        <v>0.21856287425149701</v>
      </c>
      <c r="AI51" s="73">
        <v>0.21893491124260356</v>
      </c>
      <c r="AJ51" s="73">
        <v>0.18235294117647058</v>
      </c>
      <c r="AK51" s="73">
        <v>0</v>
      </c>
      <c r="AL51" s="73">
        <v>0.23809523809523808</v>
      </c>
      <c r="AM51" s="73">
        <v>0.19078947368421054</v>
      </c>
      <c r="AN51" s="73">
        <v>0.16666666666666666</v>
      </c>
      <c r="AO51" s="73">
        <v>0.34883720930232559</v>
      </c>
      <c r="AP51" s="73">
        <v>0.17159763313609466</v>
      </c>
      <c r="AQ51" s="73">
        <v>0.65517241379310343</v>
      </c>
      <c r="AR51" s="73">
        <v>0.13043478260869565</v>
      </c>
      <c r="AS51" s="73">
        <v>0</v>
      </c>
      <c r="AT51" s="73">
        <v>0</v>
      </c>
      <c r="AU51" s="73">
        <v>0</v>
      </c>
      <c r="AV51" s="73">
        <v>0</v>
      </c>
      <c r="AW51" s="73">
        <v>0</v>
      </c>
    </row>
    <row r="52" spans="1:49">
      <c r="A52" s="26" t="s">
        <v>48</v>
      </c>
      <c r="B52" s="22" t="s">
        <v>40</v>
      </c>
      <c r="C52" s="23" t="s">
        <v>69</v>
      </c>
      <c r="D52" s="26" t="s">
        <v>96</v>
      </c>
      <c r="E52" s="26" t="s">
        <v>97</v>
      </c>
      <c r="F52" s="24"/>
      <c r="G52" s="25"/>
      <c r="H52" s="73">
        <v>6.280193236714976E-2</v>
      </c>
      <c r="I52" s="73">
        <v>0.12295081967213115</v>
      </c>
      <c r="J52" s="73">
        <v>6.1728395061728392E-2</v>
      </c>
      <c r="K52" s="73">
        <v>7.8431372549019607E-2</v>
      </c>
      <c r="L52" s="73">
        <v>7.3770491803278687E-2</v>
      </c>
      <c r="M52" s="73">
        <v>0.12195121951219512</v>
      </c>
      <c r="N52" s="73">
        <v>0.13170731707317074</v>
      </c>
      <c r="O52" s="73">
        <v>0.11934156378600823</v>
      </c>
      <c r="P52" s="73">
        <v>0.11320754716981132</v>
      </c>
      <c r="Q52" s="73">
        <v>0.11076923076923077</v>
      </c>
      <c r="R52" s="73">
        <v>7.5268817204301078E-2</v>
      </c>
      <c r="S52" s="73">
        <v>9.0342679127725853E-2</v>
      </c>
      <c r="T52" s="73">
        <v>6.7796610169491525E-2</v>
      </c>
      <c r="U52" s="73">
        <v>0.12135922330097088</v>
      </c>
      <c r="V52" s="73">
        <v>0.1130952380952381</v>
      </c>
      <c r="W52" s="73">
        <v>9.1216216216216214E-2</v>
      </c>
      <c r="X52" s="73">
        <v>0.13333333333333333</v>
      </c>
      <c r="Y52" s="73">
        <v>8.3333333333333329E-2</v>
      </c>
      <c r="Z52" s="73">
        <v>7.1428571428571425E-2</v>
      </c>
      <c r="AA52" s="73">
        <v>9.0909090909090912E-2</v>
      </c>
      <c r="AB52" s="73">
        <v>7.6923076923076927E-2</v>
      </c>
      <c r="AC52" s="73">
        <v>6.6666666666666666E-2</v>
      </c>
      <c r="AD52" s="73">
        <v>0</v>
      </c>
      <c r="AE52" s="73">
        <v>0.14285714285714285</v>
      </c>
      <c r="AF52" s="73">
        <v>0.11904761904761904</v>
      </c>
      <c r="AG52" s="73">
        <v>0.15615615615615616</v>
      </c>
      <c r="AH52" s="73">
        <v>0.1467065868263473</v>
      </c>
      <c r="AI52" s="73">
        <v>0.14792899408284024</v>
      </c>
      <c r="AJ52" s="73">
        <v>0.1588235294117647</v>
      </c>
      <c r="AK52" s="73">
        <v>0</v>
      </c>
      <c r="AL52" s="73">
        <v>7.1428571428571425E-2</v>
      </c>
      <c r="AM52" s="73">
        <v>0.1118421052631579</v>
      </c>
      <c r="AN52" s="73">
        <v>2.3809523809523808E-2</v>
      </c>
      <c r="AO52" s="73">
        <v>4.6511627906976744E-2</v>
      </c>
      <c r="AP52" s="73">
        <v>1.7751479289940829E-2</v>
      </c>
      <c r="AQ52" s="73">
        <v>3.4482758620689655E-2</v>
      </c>
      <c r="AR52" s="73">
        <v>8.6956521739130432E-2</v>
      </c>
      <c r="AS52" s="73">
        <v>0</v>
      </c>
      <c r="AT52" s="73">
        <v>0</v>
      </c>
      <c r="AU52" s="73">
        <v>0</v>
      </c>
      <c r="AV52" s="73">
        <v>0</v>
      </c>
      <c r="AW52" s="73">
        <v>0</v>
      </c>
    </row>
    <row r="53" spans="1:49" s="53" customFormat="1">
      <c r="A53" s="58"/>
      <c r="B53" s="49"/>
      <c r="C53" s="48"/>
      <c r="D53" s="58"/>
      <c r="E53" s="58"/>
      <c r="F53" s="51"/>
      <c r="G53" s="65"/>
      <c r="H53" s="74">
        <f>SUM(H47:H52)</f>
        <v>1</v>
      </c>
      <c r="I53" s="74">
        <f t="shared" ref="I53:AW53" si="8">SUM(I47:I52)</f>
        <v>1</v>
      </c>
      <c r="J53" s="74">
        <f t="shared" si="8"/>
        <v>1</v>
      </c>
      <c r="K53" s="74">
        <f t="shared" si="8"/>
        <v>1</v>
      </c>
      <c r="L53" s="74">
        <f t="shared" si="8"/>
        <v>1</v>
      </c>
      <c r="M53" s="74">
        <f t="shared" si="8"/>
        <v>1</v>
      </c>
      <c r="N53" s="74">
        <f t="shared" si="8"/>
        <v>1</v>
      </c>
      <c r="O53" s="74">
        <f t="shared" si="8"/>
        <v>1</v>
      </c>
      <c r="P53" s="74">
        <f t="shared" si="8"/>
        <v>1</v>
      </c>
      <c r="Q53" s="74">
        <f t="shared" si="8"/>
        <v>1</v>
      </c>
      <c r="R53" s="74">
        <f t="shared" si="8"/>
        <v>1</v>
      </c>
      <c r="S53" s="74">
        <f t="shared" si="8"/>
        <v>0.99999999999999989</v>
      </c>
      <c r="T53" s="74">
        <f t="shared" si="8"/>
        <v>1</v>
      </c>
      <c r="U53" s="74">
        <f t="shared" si="8"/>
        <v>1</v>
      </c>
      <c r="V53" s="74">
        <f t="shared" si="8"/>
        <v>1</v>
      </c>
      <c r="W53" s="74">
        <f t="shared" si="8"/>
        <v>1</v>
      </c>
      <c r="X53" s="74">
        <f t="shared" si="8"/>
        <v>1</v>
      </c>
      <c r="Y53" s="74">
        <f t="shared" si="8"/>
        <v>1</v>
      </c>
      <c r="Z53" s="74">
        <f t="shared" si="8"/>
        <v>1</v>
      </c>
      <c r="AA53" s="74">
        <f t="shared" si="8"/>
        <v>1</v>
      </c>
      <c r="AB53" s="74">
        <f t="shared" si="8"/>
        <v>1</v>
      </c>
      <c r="AC53" s="74">
        <f t="shared" si="8"/>
        <v>1</v>
      </c>
      <c r="AD53" s="74">
        <f t="shared" si="8"/>
        <v>1</v>
      </c>
      <c r="AE53" s="74">
        <f t="shared" si="8"/>
        <v>0.99999999999999978</v>
      </c>
      <c r="AF53" s="74">
        <f t="shared" si="8"/>
        <v>1</v>
      </c>
      <c r="AG53" s="74">
        <f t="shared" si="8"/>
        <v>1</v>
      </c>
      <c r="AH53" s="74">
        <f t="shared" si="8"/>
        <v>1</v>
      </c>
      <c r="AI53" s="74">
        <f t="shared" si="8"/>
        <v>1</v>
      </c>
      <c r="AJ53" s="74">
        <f t="shared" si="8"/>
        <v>1</v>
      </c>
      <c r="AK53" s="74">
        <f t="shared" si="8"/>
        <v>1</v>
      </c>
      <c r="AL53" s="74">
        <f t="shared" si="8"/>
        <v>1</v>
      </c>
      <c r="AM53" s="74">
        <f t="shared" si="8"/>
        <v>1</v>
      </c>
      <c r="AN53" s="74">
        <f t="shared" si="8"/>
        <v>1</v>
      </c>
      <c r="AO53" s="74">
        <f t="shared" si="8"/>
        <v>1.0000000000000002</v>
      </c>
      <c r="AP53" s="74">
        <f t="shared" si="8"/>
        <v>1</v>
      </c>
      <c r="AQ53" s="74">
        <f t="shared" si="8"/>
        <v>0.99999999999999989</v>
      </c>
      <c r="AR53" s="74">
        <f t="shared" si="8"/>
        <v>1</v>
      </c>
      <c r="AS53" s="74">
        <f t="shared" si="8"/>
        <v>1</v>
      </c>
      <c r="AT53" s="74">
        <f t="shared" si="8"/>
        <v>1</v>
      </c>
      <c r="AU53" s="74">
        <f t="shared" si="8"/>
        <v>1</v>
      </c>
      <c r="AV53" s="74">
        <f t="shared" si="8"/>
        <v>1</v>
      </c>
      <c r="AW53" s="74">
        <f t="shared" si="8"/>
        <v>1</v>
      </c>
    </row>
    <row r="54" spans="1:49">
      <c r="A54" s="21" t="s">
        <v>49</v>
      </c>
      <c r="B54" s="22" t="s">
        <v>40</v>
      </c>
      <c r="C54" s="23" t="s">
        <v>98</v>
      </c>
      <c r="D54" s="21" t="s">
        <v>107</v>
      </c>
      <c r="E54" s="21" t="s">
        <v>108</v>
      </c>
      <c r="F54" s="24"/>
      <c r="G54" s="25"/>
      <c r="H54" s="73">
        <v>0.10810810810810811</v>
      </c>
      <c r="I54" s="73">
        <v>0.10687022900763359</v>
      </c>
      <c r="J54" s="73">
        <v>0.10687022900763359</v>
      </c>
      <c r="K54" s="73">
        <v>0.10714285714285714</v>
      </c>
      <c r="L54" s="73">
        <v>0.10687022900763359</v>
      </c>
      <c r="M54" s="73">
        <v>0.11235955056179775</v>
      </c>
      <c r="N54" s="73">
        <v>0.10909090909090909</v>
      </c>
      <c r="O54" s="73">
        <v>0.10687022900763359</v>
      </c>
      <c r="P54" s="73">
        <v>0.10526315789473684</v>
      </c>
      <c r="Q54" s="73">
        <v>0.10857142857142857</v>
      </c>
      <c r="R54" s="73">
        <v>0.15789473684210525</v>
      </c>
      <c r="S54" s="73">
        <v>0.16243654822335024</v>
      </c>
      <c r="T54" s="73">
        <v>0.16216216216216217</v>
      </c>
      <c r="U54" s="73">
        <v>0.15748031496062992</v>
      </c>
      <c r="V54" s="73">
        <v>0.16346153846153846</v>
      </c>
      <c r="W54" s="73">
        <v>0.15934065934065933</v>
      </c>
      <c r="X54" s="73">
        <v>0.16129032258064516</v>
      </c>
      <c r="Y54" s="73">
        <v>0.328125</v>
      </c>
      <c r="Z54" s="73">
        <v>0.32500000000000001</v>
      </c>
      <c r="AA54" s="73">
        <v>0.328125</v>
      </c>
      <c r="AB54" s="73">
        <v>0.32876712328767121</v>
      </c>
      <c r="AC54" s="73">
        <v>0.33333333333333331</v>
      </c>
      <c r="AD54" s="73">
        <v>0.32500000000000001</v>
      </c>
      <c r="AE54" s="73">
        <v>0.15584415584415584</v>
      </c>
      <c r="AF54" s="73">
        <v>0.15384615384615385</v>
      </c>
      <c r="AG54" s="73">
        <v>0.16176470588235295</v>
      </c>
      <c r="AH54" s="73">
        <v>0.16176470588235295</v>
      </c>
      <c r="AI54" s="73">
        <v>0.16346153846153846</v>
      </c>
      <c r="AJ54" s="73">
        <v>0.16346153846153846</v>
      </c>
      <c r="AK54" s="73">
        <v>0.33333333333333331</v>
      </c>
      <c r="AL54" s="73">
        <v>0.16346153846153846</v>
      </c>
      <c r="AM54" s="73">
        <v>0.16129032258064516</v>
      </c>
      <c r="AN54" s="73">
        <v>0.15384615384615385</v>
      </c>
      <c r="AO54" s="73">
        <v>0.15384615384615385</v>
      </c>
      <c r="AP54" s="73">
        <v>0.16346153846153846</v>
      </c>
      <c r="AQ54" s="73">
        <v>0.32926829268292684</v>
      </c>
      <c r="AR54" s="73">
        <v>0.328125</v>
      </c>
      <c r="AS54" s="73">
        <v>0.33333333333333331</v>
      </c>
      <c r="AT54" s="73">
        <v>0.328125</v>
      </c>
      <c r="AU54" s="73">
        <v>0.33333333333333331</v>
      </c>
      <c r="AV54" s="73">
        <v>0.33333333333333331</v>
      </c>
      <c r="AW54" s="73">
        <v>0.33333333333333331</v>
      </c>
    </row>
    <row r="55" spans="1:49">
      <c r="A55" s="21" t="s">
        <v>49</v>
      </c>
      <c r="B55" s="22" t="s">
        <v>40</v>
      </c>
      <c r="C55" s="23" t="s">
        <v>98</v>
      </c>
      <c r="D55" s="21" t="s">
        <v>109</v>
      </c>
      <c r="E55" s="21" t="s">
        <v>110</v>
      </c>
      <c r="F55" s="24"/>
      <c r="G55" s="25"/>
      <c r="H55" s="73">
        <v>0.27927927927927926</v>
      </c>
      <c r="I55" s="73">
        <v>0.28244274809160308</v>
      </c>
      <c r="J55" s="73">
        <v>0.28244274809160308</v>
      </c>
      <c r="K55" s="73">
        <v>0.2857142857142857</v>
      </c>
      <c r="L55" s="73">
        <v>0.28244274809160308</v>
      </c>
      <c r="M55" s="73">
        <v>0.2808988764044944</v>
      </c>
      <c r="N55" s="73">
        <v>0.2818181818181818</v>
      </c>
      <c r="O55" s="73">
        <v>0.28244274809160308</v>
      </c>
      <c r="P55" s="73">
        <v>0.2807017543859649</v>
      </c>
      <c r="Q55" s="73">
        <v>0.28000000000000003</v>
      </c>
      <c r="R55" s="73">
        <v>0.2982456140350877</v>
      </c>
      <c r="S55" s="73">
        <v>0.28934010152284262</v>
      </c>
      <c r="T55" s="73">
        <v>0.29729729729729731</v>
      </c>
      <c r="U55" s="73">
        <v>0.29133858267716534</v>
      </c>
      <c r="V55" s="73">
        <v>0.28846153846153844</v>
      </c>
      <c r="W55" s="73">
        <v>0.29120879120879123</v>
      </c>
      <c r="X55" s="73">
        <v>0.29032258064516131</v>
      </c>
      <c r="Y55" s="73">
        <v>0.125</v>
      </c>
      <c r="Z55" s="73">
        <v>0.125</v>
      </c>
      <c r="AA55" s="73">
        <v>0.125</v>
      </c>
      <c r="AB55" s="73">
        <v>0.12328767123287671</v>
      </c>
      <c r="AC55" s="73">
        <v>0.11538461538461539</v>
      </c>
      <c r="AD55" s="73">
        <v>0.125</v>
      </c>
      <c r="AE55" s="73">
        <v>0.29870129870129869</v>
      </c>
      <c r="AF55" s="73">
        <v>0.28846153846153844</v>
      </c>
      <c r="AG55" s="73">
        <v>0.28921568627450983</v>
      </c>
      <c r="AH55" s="73">
        <v>0.28921568627450983</v>
      </c>
      <c r="AI55" s="73">
        <v>0.28846153846153844</v>
      </c>
      <c r="AJ55" s="73">
        <v>0.28846153846153844</v>
      </c>
      <c r="AK55" s="73">
        <v>0.13333333333333333</v>
      </c>
      <c r="AL55" s="73">
        <v>0.28846153846153844</v>
      </c>
      <c r="AM55" s="73">
        <v>0.29032258064516131</v>
      </c>
      <c r="AN55" s="73">
        <v>0.30769230769230771</v>
      </c>
      <c r="AO55" s="73">
        <v>0.30769230769230771</v>
      </c>
      <c r="AP55" s="73">
        <v>0.28846153846153844</v>
      </c>
      <c r="AQ55" s="73">
        <v>0.12195121951219512</v>
      </c>
      <c r="AR55" s="73">
        <v>0.125</v>
      </c>
      <c r="AS55" s="73">
        <v>0</v>
      </c>
      <c r="AT55" s="73">
        <v>0.125</v>
      </c>
      <c r="AU55" s="73">
        <v>0.11764705882352941</v>
      </c>
      <c r="AV55" s="73">
        <v>0.12121212121212122</v>
      </c>
      <c r="AW55" s="73">
        <v>0.1111111111111111</v>
      </c>
    </row>
    <row r="56" spans="1:49">
      <c r="A56" s="21" t="s">
        <v>49</v>
      </c>
      <c r="B56" s="22" t="s">
        <v>40</v>
      </c>
      <c r="C56" s="23" t="s">
        <v>98</v>
      </c>
      <c r="D56" s="21" t="s">
        <v>111</v>
      </c>
      <c r="E56" s="21" t="s">
        <v>112</v>
      </c>
      <c r="F56" s="24"/>
      <c r="G56" s="25"/>
      <c r="H56" s="73">
        <v>0.25225225225225223</v>
      </c>
      <c r="I56" s="73">
        <v>0.25190839694656486</v>
      </c>
      <c r="J56" s="73">
        <v>0.25190839694656486</v>
      </c>
      <c r="K56" s="73">
        <v>0.25</v>
      </c>
      <c r="L56" s="73">
        <v>0.25190839694656486</v>
      </c>
      <c r="M56" s="73">
        <v>0.24719101123595505</v>
      </c>
      <c r="N56" s="73">
        <v>0.24545454545454545</v>
      </c>
      <c r="O56" s="73">
        <v>0.25190839694656486</v>
      </c>
      <c r="P56" s="73">
        <v>0.24561403508771928</v>
      </c>
      <c r="Q56" s="73">
        <v>0.25142857142857145</v>
      </c>
      <c r="R56" s="73">
        <v>0.24561403508771928</v>
      </c>
      <c r="S56" s="73">
        <v>0.24873096446700507</v>
      </c>
      <c r="T56" s="73">
        <v>0.24324324324324326</v>
      </c>
      <c r="U56" s="73">
        <v>0.25196850393700787</v>
      </c>
      <c r="V56" s="73">
        <v>0.25</v>
      </c>
      <c r="W56" s="73">
        <v>0.24725274725274726</v>
      </c>
      <c r="X56" s="73">
        <v>0.25</v>
      </c>
      <c r="Y56" s="73">
        <v>0.21875</v>
      </c>
      <c r="Z56" s="73">
        <v>0.22500000000000001</v>
      </c>
      <c r="AA56" s="73">
        <v>0.21875</v>
      </c>
      <c r="AB56" s="73">
        <v>0.21917808219178081</v>
      </c>
      <c r="AC56" s="73">
        <v>0.21794871794871795</v>
      </c>
      <c r="AD56" s="73">
        <v>0.22500000000000001</v>
      </c>
      <c r="AE56" s="73">
        <v>0.24675324675324675</v>
      </c>
      <c r="AF56" s="73">
        <v>0.25</v>
      </c>
      <c r="AG56" s="73">
        <v>0.25</v>
      </c>
      <c r="AH56" s="73">
        <v>0.25</v>
      </c>
      <c r="AI56" s="73">
        <v>0.25</v>
      </c>
      <c r="AJ56" s="73">
        <v>0.25</v>
      </c>
      <c r="AK56" s="73">
        <v>0.2</v>
      </c>
      <c r="AL56" s="73">
        <v>0.25</v>
      </c>
      <c r="AM56" s="73">
        <v>0.24731182795698925</v>
      </c>
      <c r="AN56" s="73">
        <v>0.23076923076923078</v>
      </c>
      <c r="AO56" s="73">
        <v>0.23076923076923078</v>
      </c>
      <c r="AP56" s="73">
        <v>0.25</v>
      </c>
      <c r="AQ56" s="73">
        <v>0.21951219512195122</v>
      </c>
      <c r="AR56" s="73">
        <v>0.21875</v>
      </c>
      <c r="AS56" s="73">
        <v>0.33333333333333331</v>
      </c>
      <c r="AT56" s="73">
        <v>0.21875</v>
      </c>
      <c r="AU56" s="73">
        <v>0.21568627450980393</v>
      </c>
      <c r="AV56" s="73">
        <v>0.21212121212121213</v>
      </c>
      <c r="AW56" s="73">
        <v>0.22222222222222221</v>
      </c>
    </row>
    <row r="57" spans="1:49">
      <c r="A57" s="21" t="s">
        <v>49</v>
      </c>
      <c r="B57" s="22" t="s">
        <v>40</v>
      </c>
      <c r="C57" s="23" t="s">
        <v>98</v>
      </c>
      <c r="D57" s="21" t="s">
        <v>113</v>
      </c>
      <c r="E57" s="21" t="s">
        <v>114</v>
      </c>
      <c r="F57" s="24"/>
      <c r="G57" s="25"/>
      <c r="H57" s="73">
        <v>0.36036036036036034</v>
      </c>
      <c r="I57" s="73">
        <v>0.35877862595419846</v>
      </c>
      <c r="J57" s="73">
        <v>0.35877862595419846</v>
      </c>
      <c r="K57" s="73">
        <v>0.35714285714285715</v>
      </c>
      <c r="L57" s="73">
        <v>0.35877862595419846</v>
      </c>
      <c r="M57" s="73">
        <v>0.3595505617977528</v>
      </c>
      <c r="N57" s="73">
        <v>0.36363636363636365</v>
      </c>
      <c r="O57" s="73">
        <v>0.35877862595419846</v>
      </c>
      <c r="P57" s="73">
        <v>0.36842105263157893</v>
      </c>
      <c r="Q57" s="73">
        <v>0.36</v>
      </c>
      <c r="R57" s="73">
        <v>0.2982456140350877</v>
      </c>
      <c r="S57" s="73">
        <v>0.29949238578680204</v>
      </c>
      <c r="T57" s="73">
        <v>0.29729729729729731</v>
      </c>
      <c r="U57" s="73">
        <v>0.29921259842519687</v>
      </c>
      <c r="V57" s="73">
        <v>0.29807692307692307</v>
      </c>
      <c r="W57" s="73">
        <v>0.30219780219780218</v>
      </c>
      <c r="X57" s="73">
        <v>0.29838709677419356</v>
      </c>
      <c r="Y57" s="73">
        <v>0.328125</v>
      </c>
      <c r="Z57" s="73">
        <v>0.32500000000000001</v>
      </c>
      <c r="AA57" s="73">
        <v>0.328125</v>
      </c>
      <c r="AB57" s="73">
        <v>0.32876712328767121</v>
      </c>
      <c r="AC57" s="73">
        <v>0.33333333333333331</v>
      </c>
      <c r="AD57" s="73">
        <v>0.32500000000000001</v>
      </c>
      <c r="AE57" s="73">
        <v>0.29870129870129869</v>
      </c>
      <c r="AF57" s="73">
        <v>0.30769230769230771</v>
      </c>
      <c r="AG57" s="73">
        <v>0.29901960784313725</v>
      </c>
      <c r="AH57" s="73">
        <v>0.29901960784313725</v>
      </c>
      <c r="AI57" s="73">
        <v>0.29807692307692307</v>
      </c>
      <c r="AJ57" s="73">
        <v>0.29807692307692307</v>
      </c>
      <c r="AK57" s="73">
        <v>0.33333333333333331</v>
      </c>
      <c r="AL57" s="73">
        <v>0.29807692307692307</v>
      </c>
      <c r="AM57" s="73">
        <v>0.30107526881720431</v>
      </c>
      <c r="AN57" s="73">
        <v>0.30769230769230771</v>
      </c>
      <c r="AO57" s="73">
        <v>0.30769230769230771</v>
      </c>
      <c r="AP57" s="73">
        <v>0.29807692307692307</v>
      </c>
      <c r="AQ57" s="73">
        <v>0.32926829268292684</v>
      </c>
      <c r="AR57" s="73">
        <v>0.328125</v>
      </c>
      <c r="AS57" s="73">
        <v>0.33333333333333331</v>
      </c>
      <c r="AT57" s="73">
        <v>0.328125</v>
      </c>
      <c r="AU57" s="73">
        <v>0.33333333333333331</v>
      </c>
      <c r="AV57" s="73">
        <v>0.33333333333333331</v>
      </c>
      <c r="AW57" s="73">
        <v>0.33333333333333331</v>
      </c>
    </row>
    <row r="58" spans="1:49" s="53" customFormat="1">
      <c r="A58" s="66"/>
      <c r="B58" s="49"/>
      <c r="C58" s="48"/>
      <c r="D58" s="66"/>
      <c r="E58" s="66"/>
      <c r="F58" s="51"/>
      <c r="G58" s="65"/>
      <c r="H58" s="74">
        <f>SUM(H54:H57)</f>
        <v>0.99999999999999989</v>
      </c>
      <c r="I58" s="74">
        <f t="shared" ref="I58:AW58" si="9">SUM(I54:I57)</f>
        <v>1</v>
      </c>
      <c r="J58" s="74">
        <f t="shared" si="9"/>
        <v>1</v>
      </c>
      <c r="K58" s="74">
        <f t="shared" si="9"/>
        <v>1</v>
      </c>
      <c r="L58" s="74">
        <f t="shared" si="9"/>
        <v>1</v>
      </c>
      <c r="M58" s="74">
        <f t="shared" si="9"/>
        <v>1</v>
      </c>
      <c r="N58" s="74">
        <f t="shared" si="9"/>
        <v>1</v>
      </c>
      <c r="O58" s="74">
        <f t="shared" si="9"/>
        <v>1</v>
      </c>
      <c r="P58" s="74">
        <f t="shared" si="9"/>
        <v>1</v>
      </c>
      <c r="Q58" s="74">
        <f t="shared" si="9"/>
        <v>1</v>
      </c>
      <c r="R58" s="74">
        <f t="shared" si="9"/>
        <v>1</v>
      </c>
      <c r="S58" s="74">
        <f t="shared" si="9"/>
        <v>1</v>
      </c>
      <c r="T58" s="74">
        <f t="shared" si="9"/>
        <v>1</v>
      </c>
      <c r="U58" s="74">
        <f t="shared" si="9"/>
        <v>1</v>
      </c>
      <c r="V58" s="74">
        <f t="shared" si="9"/>
        <v>1</v>
      </c>
      <c r="W58" s="74">
        <f t="shared" si="9"/>
        <v>1</v>
      </c>
      <c r="X58" s="74">
        <f t="shared" si="9"/>
        <v>1</v>
      </c>
      <c r="Y58" s="74">
        <f t="shared" si="9"/>
        <v>1</v>
      </c>
      <c r="Z58" s="74">
        <f t="shared" si="9"/>
        <v>1</v>
      </c>
      <c r="AA58" s="74">
        <f t="shared" si="9"/>
        <v>1</v>
      </c>
      <c r="AB58" s="74">
        <f t="shared" si="9"/>
        <v>1</v>
      </c>
      <c r="AC58" s="74">
        <f t="shared" si="9"/>
        <v>1</v>
      </c>
      <c r="AD58" s="74">
        <f t="shared" si="9"/>
        <v>1</v>
      </c>
      <c r="AE58" s="74">
        <f t="shared" si="9"/>
        <v>1</v>
      </c>
      <c r="AF58" s="74">
        <f t="shared" si="9"/>
        <v>1</v>
      </c>
      <c r="AG58" s="74">
        <f t="shared" si="9"/>
        <v>1</v>
      </c>
      <c r="AH58" s="74">
        <f t="shared" si="9"/>
        <v>1</v>
      </c>
      <c r="AI58" s="74">
        <f t="shared" si="9"/>
        <v>1</v>
      </c>
      <c r="AJ58" s="74">
        <f t="shared" si="9"/>
        <v>1</v>
      </c>
      <c r="AK58" s="74">
        <f t="shared" si="9"/>
        <v>1</v>
      </c>
      <c r="AL58" s="74">
        <f t="shared" si="9"/>
        <v>1</v>
      </c>
      <c r="AM58" s="74">
        <f t="shared" si="9"/>
        <v>1</v>
      </c>
      <c r="AN58" s="74">
        <f t="shared" si="9"/>
        <v>1</v>
      </c>
      <c r="AO58" s="74">
        <f t="shared" si="9"/>
        <v>1</v>
      </c>
      <c r="AP58" s="74">
        <f t="shared" si="9"/>
        <v>1</v>
      </c>
      <c r="AQ58" s="74">
        <f t="shared" si="9"/>
        <v>1</v>
      </c>
      <c r="AR58" s="74">
        <f t="shared" si="9"/>
        <v>1</v>
      </c>
      <c r="AS58" s="74">
        <f t="shared" si="9"/>
        <v>1</v>
      </c>
      <c r="AT58" s="74">
        <f t="shared" si="9"/>
        <v>1</v>
      </c>
      <c r="AU58" s="74">
        <f t="shared" si="9"/>
        <v>1</v>
      </c>
      <c r="AV58" s="74">
        <f t="shared" si="9"/>
        <v>1</v>
      </c>
      <c r="AW58" s="74">
        <f t="shared" si="9"/>
        <v>1</v>
      </c>
    </row>
    <row r="59" spans="1:49">
      <c r="A59" s="26" t="s">
        <v>50</v>
      </c>
      <c r="B59" s="22" t="s">
        <v>40</v>
      </c>
      <c r="C59" s="23" t="s">
        <v>98</v>
      </c>
      <c r="D59" s="26" t="s">
        <v>99</v>
      </c>
      <c r="E59" s="26" t="s">
        <v>100</v>
      </c>
      <c r="F59" s="24"/>
      <c r="G59" s="25"/>
      <c r="H59" s="73">
        <v>0.22689075630252101</v>
      </c>
      <c r="I59" s="73">
        <v>0.23021582733812951</v>
      </c>
      <c r="J59" s="73">
        <v>0.23021582733812951</v>
      </c>
      <c r="K59" s="73">
        <v>0.2413793103448276</v>
      </c>
      <c r="L59" s="73">
        <v>0.23021582733812951</v>
      </c>
      <c r="M59" s="73">
        <v>0.23157894736842105</v>
      </c>
      <c r="N59" s="73">
        <v>0.23076923076923078</v>
      </c>
      <c r="O59" s="73">
        <v>0.23021582733812951</v>
      </c>
      <c r="P59" s="73">
        <v>0.22950819672131148</v>
      </c>
      <c r="Q59" s="73">
        <v>0.23118279569892472</v>
      </c>
      <c r="R59" s="73">
        <v>0.25641025641025639</v>
      </c>
      <c r="S59" s="73">
        <v>0.25185185185185183</v>
      </c>
      <c r="T59" s="73">
        <v>0.24489795918367346</v>
      </c>
      <c r="U59" s="73">
        <v>0.24855491329479767</v>
      </c>
      <c r="V59" s="73">
        <v>0.25174825174825177</v>
      </c>
      <c r="W59" s="73">
        <v>0.24899598393574296</v>
      </c>
      <c r="X59" s="73">
        <v>0.24926686217008798</v>
      </c>
      <c r="Y59" s="73">
        <v>0.3595505617977528</v>
      </c>
      <c r="Z59" s="73">
        <v>0.3577981651376147</v>
      </c>
      <c r="AA59" s="73">
        <v>0.35632183908045978</v>
      </c>
      <c r="AB59" s="73">
        <v>0.36</v>
      </c>
      <c r="AC59" s="73">
        <v>0.3644859813084112</v>
      </c>
      <c r="AD59" s="73">
        <v>0.3577981651376147</v>
      </c>
      <c r="AE59" s="73">
        <v>0.25</v>
      </c>
      <c r="AF59" s="73">
        <v>0.25</v>
      </c>
      <c r="AG59" s="73">
        <v>0.24911032028469751</v>
      </c>
      <c r="AH59" s="73">
        <v>0.24911032028469751</v>
      </c>
      <c r="AI59" s="73">
        <v>0.25174825174825177</v>
      </c>
      <c r="AJ59" s="73">
        <v>0.25174825174825177</v>
      </c>
      <c r="AK59" s="73">
        <v>0.375</v>
      </c>
      <c r="AL59" s="73">
        <v>0.25174825174825177</v>
      </c>
      <c r="AM59" s="73">
        <v>0.25196850393700787</v>
      </c>
      <c r="AN59" s="73">
        <v>0.25714285714285712</v>
      </c>
      <c r="AO59" s="73">
        <v>0.25714285714285712</v>
      </c>
      <c r="AP59" s="73">
        <v>0.25174825174825177</v>
      </c>
      <c r="AQ59" s="73">
        <v>0.3644859813084112</v>
      </c>
      <c r="AR59" s="73">
        <v>0.36470588235294116</v>
      </c>
      <c r="AS59" s="73">
        <v>0.4</v>
      </c>
      <c r="AT59" s="73">
        <v>0.36170212765957449</v>
      </c>
      <c r="AU59" s="73">
        <v>0.36486486486486486</v>
      </c>
      <c r="AV59" s="73">
        <v>0.36956521739130432</v>
      </c>
      <c r="AW59" s="73">
        <v>0.36585365853658536</v>
      </c>
    </row>
    <row r="60" spans="1:49">
      <c r="A60" s="26" t="s">
        <v>50</v>
      </c>
      <c r="B60" s="22" t="s">
        <v>40</v>
      </c>
      <c r="C60" s="23" t="s">
        <v>98</v>
      </c>
      <c r="D60" s="26" t="s">
        <v>101</v>
      </c>
      <c r="E60" s="26" t="s">
        <v>102</v>
      </c>
      <c r="F60" s="24"/>
      <c r="G60" s="25"/>
      <c r="H60" s="73">
        <v>0.25210084033613445</v>
      </c>
      <c r="I60" s="73">
        <v>0.25179856115107913</v>
      </c>
      <c r="J60" s="73">
        <v>0.25179856115107913</v>
      </c>
      <c r="K60" s="73">
        <v>0.2413793103448276</v>
      </c>
      <c r="L60" s="73">
        <v>0.25179856115107913</v>
      </c>
      <c r="M60" s="73">
        <v>0.25263157894736843</v>
      </c>
      <c r="N60" s="73">
        <v>0.24786324786324787</v>
      </c>
      <c r="O60" s="73">
        <v>0.25179856115107913</v>
      </c>
      <c r="P60" s="73">
        <v>0.24590163934426229</v>
      </c>
      <c r="Q60" s="73">
        <v>0.24731182795698925</v>
      </c>
      <c r="R60" s="73">
        <v>0.23076923076923078</v>
      </c>
      <c r="S60" s="73">
        <v>0.22962962962962963</v>
      </c>
      <c r="T60" s="73">
        <v>0.22448979591836735</v>
      </c>
      <c r="U60" s="73">
        <v>0.23121387283236994</v>
      </c>
      <c r="V60" s="73">
        <v>0.23076923076923078</v>
      </c>
      <c r="W60" s="73">
        <v>0.2289156626506024</v>
      </c>
      <c r="X60" s="73">
        <v>0.22873900293255131</v>
      </c>
      <c r="Y60" s="73">
        <v>0.20224719101123595</v>
      </c>
      <c r="Z60" s="73">
        <v>0.20183486238532111</v>
      </c>
      <c r="AA60" s="73">
        <v>0.19540229885057472</v>
      </c>
      <c r="AB60" s="73">
        <v>0.2</v>
      </c>
      <c r="AC60" s="73">
        <v>0.19626168224299065</v>
      </c>
      <c r="AD60" s="73">
        <v>0.20183486238532111</v>
      </c>
      <c r="AE60" s="73">
        <v>0.23148148148148148</v>
      </c>
      <c r="AF60" s="73">
        <v>0.22222222222222221</v>
      </c>
      <c r="AG60" s="73">
        <v>0.23131672597864769</v>
      </c>
      <c r="AH60" s="73">
        <v>0.23131672597864769</v>
      </c>
      <c r="AI60" s="73">
        <v>0.23076923076923078</v>
      </c>
      <c r="AJ60" s="73">
        <v>0.23076923076923078</v>
      </c>
      <c r="AK60" s="73">
        <v>0.20833333333333334</v>
      </c>
      <c r="AL60" s="73">
        <v>0.23076923076923078</v>
      </c>
      <c r="AM60" s="73">
        <v>0.2283464566929134</v>
      </c>
      <c r="AN60" s="73">
        <v>0.22857142857142856</v>
      </c>
      <c r="AO60" s="73">
        <v>0.22857142857142856</v>
      </c>
      <c r="AP60" s="73">
        <v>0.23076923076923078</v>
      </c>
      <c r="AQ60" s="73">
        <v>0.19626168224299065</v>
      </c>
      <c r="AR60" s="73">
        <v>0.2</v>
      </c>
      <c r="AS60" s="73">
        <v>0.2</v>
      </c>
      <c r="AT60" s="73">
        <v>0.20212765957446807</v>
      </c>
      <c r="AU60" s="73">
        <v>0.20270270270270271</v>
      </c>
      <c r="AV60" s="73">
        <v>0.19565217391304349</v>
      </c>
      <c r="AW60" s="73">
        <v>0.1951219512195122</v>
      </c>
    </row>
    <row r="61" spans="1:49">
      <c r="A61" s="21" t="s">
        <v>50</v>
      </c>
      <c r="B61" s="22" t="s">
        <v>40</v>
      </c>
      <c r="C61" s="23" t="s">
        <v>98</v>
      </c>
      <c r="D61" s="21" t="s">
        <v>103</v>
      </c>
      <c r="E61" s="21" t="s">
        <v>104</v>
      </c>
      <c r="F61" s="24"/>
      <c r="G61" s="25"/>
      <c r="H61" s="73">
        <v>0.24369747899159663</v>
      </c>
      <c r="I61" s="73">
        <v>0.23741007194244604</v>
      </c>
      <c r="J61" s="73">
        <v>0.23741007194244604</v>
      </c>
      <c r="K61" s="73">
        <v>0.2413793103448276</v>
      </c>
      <c r="L61" s="73">
        <v>0.23741007194244604</v>
      </c>
      <c r="M61" s="73">
        <v>0.24210526315789474</v>
      </c>
      <c r="N61" s="73">
        <v>0.23931623931623933</v>
      </c>
      <c r="O61" s="73">
        <v>0.23741007194244604</v>
      </c>
      <c r="P61" s="73">
        <v>0.24590163934426229</v>
      </c>
      <c r="Q61" s="73">
        <v>0.24193548387096775</v>
      </c>
      <c r="R61" s="73">
        <v>0.25641025641025639</v>
      </c>
      <c r="S61" s="73">
        <v>0.25925925925925924</v>
      </c>
      <c r="T61" s="73">
        <v>0.26530612244897961</v>
      </c>
      <c r="U61" s="73">
        <v>0.26011560693641617</v>
      </c>
      <c r="V61" s="73">
        <v>0.25874125874125875</v>
      </c>
      <c r="W61" s="73">
        <v>0.26104417670682734</v>
      </c>
      <c r="X61" s="73">
        <v>0.26099706744868034</v>
      </c>
      <c r="Y61" s="73">
        <v>0.25842696629213485</v>
      </c>
      <c r="Z61" s="73">
        <v>0.25688073394495414</v>
      </c>
      <c r="AA61" s="73">
        <v>0.26436781609195403</v>
      </c>
      <c r="AB61" s="73">
        <v>0.26</v>
      </c>
      <c r="AC61" s="73">
        <v>0.26168224299065418</v>
      </c>
      <c r="AD61" s="73">
        <v>0.25688073394495414</v>
      </c>
      <c r="AE61" s="73">
        <v>0.25925925925925924</v>
      </c>
      <c r="AF61" s="73">
        <v>0.2638888888888889</v>
      </c>
      <c r="AG61" s="73">
        <v>0.2597864768683274</v>
      </c>
      <c r="AH61" s="73">
        <v>0.2597864768683274</v>
      </c>
      <c r="AI61" s="73">
        <v>0.25874125874125875</v>
      </c>
      <c r="AJ61" s="73">
        <v>0.25874125874125875</v>
      </c>
      <c r="AK61" s="73">
        <v>0.25</v>
      </c>
      <c r="AL61" s="73">
        <v>0.25874125874125875</v>
      </c>
      <c r="AM61" s="73">
        <v>0.25984251968503935</v>
      </c>
      <c r="AN61" s="73">
        <v>0.25714285714285712</v>
      </c>
      <c r="AO61" s="73">
        <v>0.25714285714285712</v>
      </c>
      <c r="AP61" s="73">
        <v>0.25874125874125875</v>
      </c>
      <c r="AQ61" s="73">
        <v>0.26168224299065418</v>
      </c>
      <c r="AR61" s="73">
        <v>0.25882352941176473</v>
      </c>
      <c r="AS61" s="73">
        <v>0.2</v>
      </c>
      <c r="AT61" s="73">
        <v>0.25531914893617019</v>
      </c>
      <c r="AU61" s="73">
        <v>0.25675675675675674</v>
      </c>
      <c r="AV61" s="73">
        <v>0.2608695652173913</v>
      </c>
      <c r="AW61" s="73">
        <v>0.26829268292682928</v>
      </c>
    </row>
    <row r="62" spans="1:49">
      <c r="A62" s="21" t="s">
        <v>50</v>
      </c>
      <c r="B62" s="22" t="s">
        <v>40</v>
      </c>
      <c r="C62" s="23" t="s">
        <v>98</v>
      </c>
      <c r="D62" s="21" t="s">
        <v>105</v>
      </c>
      <c r="E62" s="21" t="s">
        <v>106</v>
      </c>
      <c r="F62" s="24"/>
      <c r="G62" s="25"/>
      <c r="H62" s="73">
        <v>0.27731092436974791</v>
      </c>
      <c r="I62" s="73">
        <v>0.2805755395683453</v>
      </c>
      <c r="J62" s="73">
        <v>0.2805755395683453</v>
      </c>
      <c r="K62" s="73">
        <v>0.27586206896551724</v>
      </c>
      <c r="L62" s="73">
        <v>0.2805755395683453</v>
      </c>
      <c r="M62" s="73">
        <v>0.27368421052631581</v>
      </c>
      <c r="N62" s="73">
        <v>0.28205128205128205</v>
      </c>
      <c r="O62" s="73">
        <v>0.2805755395683453</v>
      </c>
      <c r="P62" s="73">
        <v>0.27868852459016391</v>
      </c>
      <c r="Q62" s="73">
        <v>0.27956989247311825</v>
      </c>
      <c r="R62" s="73">
        <v>0.25641025641025639</v>
      </c>
      <c r="S62" s="73">
        <v>0.25925925925925924</v>
      </c>
      <c r="T62" s="73">
        <v>0.26530612244897961</v>
      </c>
      <c r="U62" s="73">
        <v>0.26011560693641617</v>
      </c>
      <c r="V62" s="73">
        <v>0.25874125874125875</v>
      </c>
      <c r="W62" s="73">
        <v>0.26104417670682734</v>
      </c>
      <c r="X62" s="73">
        <v>0.26099706744868034</v>
      </c>
      <c r="Y62" s="73">
        <v>0.1797752808988764</v>
      </c>
      <c r="Z62" s="73">
        <v>0.1834862385321101</v>
      </c>
      <c r="AA62" s="73">
        <v>0.18390804597701149</v>
      </c>
      <c r="AB62" s="73">
        <v>0.18</v>
      </c>
      <c r="AC62" s="73">
        <v>0.17757009345794392</v>
      </c>
      <c r="AD62" s="73">
        <v>0.1834862385321101</v>
      </c>
      <c r="AE62" s="73">
        <v>0.25925925925925924</v>
      </c>
      <c r="AF62" s="73">
        <v>0.2638888888888889</v>
      </c>
      <c r="AG62" s="73">
        <v>0.2597864768683274</v>
      </c>
      <c r="AH62" s="73">
        <v>0.2597864768683274</v>
      </c>
      <c r="AI62" s="73">
        <v>0.25874125874125875</v>
      </c>
      <c r="AJ62" s="73">
        <v>0.25874125874125875</v>
      </c>
      <c r="AK62" s="73">
        <v>0.16666666666666666</v>
      </c>
      <c r="AL62" s="73">
        <v>0.25874125874125875</v>
      </c>
      <c r="AM62" s="73">
        <v>0.25984251968503935</v>
      </c>
      <c r="AN62" s="73">
        <v>0.25714285714285712</v>
      </c>
      <c r="AO62" s="73">
        <v>0.25714285714285712</v>
      </c>
      <c r="AP62" s="73">
        <v>0.25874125874125875</v>
      </c>
      <c r="AQ62" s="73">
        <v>0.17757009345794392</v>
      </c>
      <c r="AR62" s="73">
        <v>0.17647058823529413</v>
      </c>
      <c r="AS62" s="73">
        <v>0.2</v>
      </c>
      <c r="AT62" s="73">
        <v>0.18085106382978725</v>
      </c>
      <c r="AU62" s="73">
        <v>0.17567567567567569</v>
      </c>
      <c r="AV62" s="73">
        <v>0.17391304347826086</v>
      </c>
      <c r="AW62" s="73">
        <v>0.17073170731707318</v>
      </c>
    </row>
    <row r="63" spans="1:49" s="53" customFormat="1">
      <c r="A63" s="66"/>
      <c r="B63" s="49"/>
      <c r="C63" s="48"/>
      <c r="D63" s="66"/>
      <c r="E63" s="66"/>
      <c r="F63" s="51"/>
      <c r="G63" s="65"/>
      <c r="H63" s="74">
        <f>SUM(H59:H62)</f>
        <v>1</v>
      </c>
      <c r="I63" s="74">
        <f t="shared" ref="I63:AW63" si="10">SUM(I59:I62)</f>
        <v>1</v>
      </c>
      <c r="J63" s="74">
        <f t="shared" si="10"/>
        <v>1</v>
      </c>
      <c r="K63" s="74">
        <f t="shared" si="10"/>
        <v>1</v>
      </c>
      <c r="L63" s="74">
        <f t="shared" si="10"/>
        <v>1</v>
      </c>
      <c r="M63" s="74">
        <f t="shared" si="10"/>
        <v>1</v>
      </c>
      <c r="N63" s="74">
        <f t="shared" si="10"/>
        <v>1</v>
      </c>
      <c r="O63" s="74">
        <f t="shared" si="10"/>
        <v>1</v>
      </c>
      <c r="P63" s="74">
        <f t="shared" si="10"/>
        <v>0.99999999999999989</v>
      </c>
      <c r="Q63" s="74">
        <f t="shared" si="10"/>
        <v>1</v>
      </c>
      <c r="R63" s="74">
        <f t="shared" si="10"/>
        <v>1</v>
      </c>
      <c r="S63" s="74">
        <f t="shared" si="10"/>
        <v>1</v>
      </c>
      <c r="T63" s="74">
        <f t="shared" si="10"/>
        <v>1</v>
      </c>
      <c r="U63" s="74">
        <f t="shared" si="10"/>
        <v>1</v>
      </c>
      <c r="V63" s="74">
        <f t="shared" si="10"/>
        <v>1</v>
      </c>
      <c r="W63" s="74">
        <f t="shared" si="10"/>
        <v>1</v>
      </c>
      <c r="X63" s="74">
        <f t="shared" si="10"/>
        <v>1</v>
      </c>
      <c r="Y63" s="74">
        <f t="shared" si="10"/>
        <v>1</v>
      </c>
      <c r="Z63" s="74">
        <f t="shared" si="10"/>
        <v>1</v>
      </c>
      <c r="AA63" s="74">
        <f t="shared" si="10"/>
        <v>1</v>
      </c>
      <c r="AB63" s="74">
        <f t="shared" si="10"/>
        <v>1</v>
      </c>
      <c r="AC63" s="74">
        <f t="shared" si="10"/>
        <v>0.99999999999999989</v>
      </c>
      <c r="AD63" s="74">
        <f t="shared" si="10"/>
        <v>1</v>
      </c>
      <c r="AE63" s="74">
        <f t="shared" si="10"/>
        <v>1</v>
      </c>
      <c r="AF63" s="74">
        <f t="shared" si="10"/>
        <v>1</v>
      </c>
      <c r="AG63" s="74">
        <f t="shared" si="10"/>
        <v>1</v>
      </c>
      <c r="AH63" s="74">
        <f t="shared" si="10"/>
        <v>1</v>
      </c>
      <c r="AI63" s="74">
        <f t="shared" si="10"/>
        <v>1</v>
      </c>
      <c r="AJ63" s="74">
        <f t="shared" si="10"/>
        <v>1</v>
      </c>
      <c r="AK63" s="74">
        <f t="shared" si="10"/>
        <v>1</v>
      </c>
      <c r="AL63" s="74">
        <f t="shared" si="10"/>
        <v>1</v>
      </c>
      <c r="AM63" s="74">
        <f t="shared" si="10"/>
        <v>1</v>
      </c>
      <c r="AN63" s="74">
        <f t="shared" si="10"/>
        <v>0.99999999999999989</v>
      </c>
      <c r="AO63" s="74">
        <f t="shared" si="10"/>
        <v>0.99999999999999989</v>
      </c>
      <c r="AP63" s="74">
        <f t="shared" si="10"/>
        <v>1</v>
      </c>
      <c r="AQ63" s="74">
        <f t="shared" si="10"/>
        <v>0.99999999999999989</v>
      </c>
      <c r="AR63" s="74">
        <f t="shared" si="10"/>
        <v>1</v>
      </c>
      <c r="AS63" s="74">
        <f t="shared" si="10"/>
        <v>1</v>
      </c>
      <c r="AT63" s="74">
        <f t="shared" si="10"/>
        <v>0.99999999999999989</v>
      </c>
      <c r="AU63" s="74">
        <f t="shared" si="10"/>
        <v>1</v>
      </c>
      <c r="AV63" s="74">
        <f t="shared" si="10"/>
        <v>0.99999999999999989</v>
      </c>
      <c r="AW63" s="74">
        <f t="shared" si="10"/>
        <v>1</v>
      </c>
    </row>
    <row r="64" spans="1:49">
      <c r="A64" s="27" t="s">
        <v>51</v>
      </c>
      <c r="B64" s="22" t="s">
        <v>40</v>
      </c>
      <c r="C64" s="23" t="s">
        <v>40</v>
      </c>
      <c r="D64" s="28" t="s">
        <v>151</v>
      </c>
      <c r="E64" s="27" t="s">
        <v>152</v>
      </c>
      <c r="F64" s="24"/>
      <c r="G64" s="25"/>
      <c r="H64" s="73">
        <v>0.36423841059602646</v>
      </c>
      <c r="I64" s="73">
        <v>0.31638418079096048</v>
      </c>
      <c r="J64" s="73">
        <v>0.4514285714285714</v>
      </c>
      <c r="K64" s="73">
        <v>0.29729729729729731</v>
      </c>
      <c r="L64" s="73">
        <v>0.31818181818181818</v>
      </c>
      <c r="M64" s="73">
        <v>0.31932773109243695</v>
      </c>
      <c r="N64" s="73">
        <v>0.36734693877551022</v>
      </c>
      <c r="O64" s="73">
        <v>0.2824858757062147</v>
      </c>
      <c r="P64" s="73">
        <v>0.33766233766233766</v>
      </c>
      <c r="Q64" s="73">
        <v>0.36595744680851061</v>
      </c>
      <c r="R64" s="73">
        <v>0.32203389830508472</v>
      </c>
      <c r="S64" s="73">
        <v>0.33</v>
      </c>
      <c r="T64" s="73">
        <v>0.40540540540540543</v>
      </c>
      <c r="U64" s="73">
        <v>0.3671875</v>
      </c>
      <c r="V64" s="73">
        <v>0.32380952380952382</v>
      </c>
      <c r="W64" s="73">
        <v>0.42702702702702705</v>
      </c>
      <c r="X64" s="73">
        <v>0.32806324110671936</v>
      </c>
      <c r="Y64" s="73">
        <v>0.45070422535211269</v>
      </c>
      <c r="Z64" s="73">
        <v>0.54022988505747127</v>
      </c>
      <c r="AA64" s="73">
        <v>0.53623188405797106</v>
      </c>
      <c r="AB64" s="73">
        <v>0.44303797468354428</v>
      </c>
      <c r="AC64" s="73">
        <v>0.5</v>
      </c>
      <c r="AD64" s="73">
        <v>0.47126436781609193</v>
      </c>
      <c r="AE64" s="73">
        <v>0.375</v>
      </c>
      <c r="AF64" s="73">
        <v>0.43396226415094341</v>
      </c>
      <c r="AG64" s="73">
        <v>0.33971291866028708</v>
      </c>
      <c r="AH64" s="73">
        <v>0.35406698564593303</v>
      </c>
      <c r="AI64" s="73">
        <v>0.42452830188679247</v>
      </c>
      <c r="AJ64" s="73">
        <v>0.42452830188679247</v>
      </c>
      <c r="AK64" s="73">
        <v>0.56666666666666665</v>
      </c>
      <c r="AL64" s="73">
        <v>0.37383177570093457</v>
      </c>
      <c r="AM64" s="73">
        <v>0.40625</v>
      </c>
      <c r="AN64" s="73">
        <v>0.42307692307692307</v>
      </c>
      <c r="AO64" s="73">
        <v>0.57692307692307687</v>
      </c>
      <c r="AP64" s="73">
        <v>0.43396226415094341</v>
      </c>
      <c r="AQ64" s="73">
        <v>0.32380952380952382</v>
      </c>
      <c r="AR64" s="73">
        <v>0.32142857142857145</v>
      </c>
      <c r="AS64" s="73">
        <v>0.4</v>
      </c>
      <c r="AT64" s="73">
        <v>0.71199999999999997</v>
      </c>
      <c r="AU64" s="73">
        <v>0.51485148514851486</v>
      </c>
      <c r="AV64" s="73">
        <v>0.55555555555555558</v>
      </c>
      <c r="AW64" s="73">
        <v>0.5714285714285714</v>
      </c>
    </row>
    <row r="65" spans="1:49">
      <c r="A65" s="27" t="s">
        <v>51</v>
      </c>
      <c r="B65" s="22" t="s">
        <v>40</v>
      </c>
      <c r="C65" s="23" t="s">
        <v>40</v>
      </c>
      <c r="D65" s="28" t="s">
        <v>153</v>
      </c>
      <c r="E65" s="27" t="s">
        <v>154</v>
      </c>
      <c r="F65" s="24"/>
      <c r="G65" s="25"/>
      <c r="H65" s="73">
        <v>0.18543046357615894</v>
      </c>
      <c r="I65" s="73">
        <v>0.14124293785310735</v>
      </c>
      <c r="J65" s="73">
        <v>0.12</v>
      </c>
      <c r="K65" s="73">
        <v>0.21621621621621623</v>
      </c>
      <c r="L65" s="73">
        <v>0.27272727272727271</v>
      </c>
      <c r="M65" s="73">
        <v>0.26890756302521007</v>
      </c>
      <c r="N65" s="73">
        <v>0.14285714285714285</v>
      </c>
      <c r="O65" s="73">
        <v>0.24858757062146894</v>
      </c>
      <c r="P65" s="73">
        <v>0.19480519480519481</v>
      </c>
      <c r="Q65" s="73">
        <v>0.14042553191489363</v>
      </c>
      <c r="R65" s="73">
        <v>0.1864406779661017</v>
      </c>
      <c r="S65" s="73">
        <v>0.22</v>
      </c>
      <c r="T65" s="73">
        <v>0.16216216216216217</v>
      </c>
      <c r="U65" s="73">
        <v>0.2421875</v>
      </c>
      <c r="V65" s="73">
        <v>0.17142857142857143</v>
      </c>
      <c r="W65" s="73">
        <v>0.16756756756756758</v>
      </c>
      <c r="X65" s="73">
        <v>0.22134387351778656</v>
      </c>
      <c r="Y65" s="73">
        <v>0.11267605633802817</v>
      </c>
      <c r="Z65" s="73">
        <v>0.14942528735632185</v>
      </c>
      <c r="AA65" s="73">
        <v>0.15942028985507245</v>
      </c>
      <c r="AB65" s="73">
        <v>0.17721518987341772</v>
      </c>
      <c r="AC65" s="73">
        <v>0.13953488372093023</v>
      </c>
      <c r="AD65" s="73">
        <v>0.10344827586206896</v>
      </c>
      <c r="AE65" s="73">
        <v>0.17499999999999999</v>
      </c>
      <c r="AF65" s="73">
        <v>0.22641509433962265</v>
      </c>
      <c r="AG65" s="73">
        <v>0.21052631578947367</v>
      </c>
      <c r="AH65" s="73">
        <v>0.21052631578947367</v>
      </c>
      <c r="AI65" s="73">
        <v>0.23584905660377359</v>
      </c>
      <c r="AJ65" s="73">
        <v>0.23584905660377359</v>
      </c>
      <c r="AK65" s="73">
        <v>0.16666666666666666</v>
      </c>
      <c r="AL65" s="73">
        <v>0.18691588785046728</v>
      </c>
      <c r="AM65" s="73">
        <v>0.21875</v>
      </c>
      <c r="AN65" s="73">
        <v>0.19230769230769232</v>
      </c>
      <c r="AO65" s="73">
        <v>7.6923076923076927E-2</v>
      </c>
      <c r="AP65" s="73">
        <v>0.18867924528301888</v>
      </c>
      <c r="AQ65" s="73">
        <v>0.23809523809523808</v>
      </c>
      <c r="AR65" s="73">
        <v>0.23809523809523808</v>
      </c>
      <c r="AS65" s="73">
        <v>0.2</v>
      </c>
      <c r="AT65" s="73">
        <v>5.6000000000000001E-2</v>
      </c>
      <c r="AU65" s="73">
        <v>0.15841584158415842</v>
      </c>
      <c r="AV65" s="73">
        <v>7.9365079365079361E-2</v>
      </c>
      <c r="AW65" s="73">
        <v>7.1428571428571425E-2</v>
      </c>
    </row>
    <row r="66" spans="1:49">
      <c r="A66" s="27" t="s">
        <v>51</v>
      </c>
      <c r="B66" s="22" t="s">
        <v>40</v>
      </c>
      <c r="C66" s="23" t="s">
        <v>40</v>
      </c>
      <c r="D66" s="28" t="s">
        <v>155</v>
      </c>
      <c r="E66" s="27" t="s">
        <v>156</v>
      </c>
      <c r="F66" s="24"/>
      <c r="G66" s="25"/>
      <c r="H66" s="73">
        <v>0.23841059602649006</v>
      </c>
      <c r="I66" s="73">
        <v>0.30508474576271188</v>
      </c>
      <c r="J66" s="73">
        <v>0.22857142857142856</v>
      </c>
      <c r="K66" s="73">
        <v>0.27027027027027029</v>
      </c>
      <c r="L66" s="73">
        <v>0.22727272727272727</v>
      </c>
      <c r="M66" s="73">
        <v>0.22689075630252101</v>
      </c>
      <c r="N66" s="73">
        <v>0.26530612244897961</v>
      </c>
      <c r="O66" s="73">
        <v>0.2655367231638418</v>
      </c>
      <c r="P66" s="73">
        <v>0.29870129870129869</v>
      </c>
      <c r="Q66" s="73">
        <v>0.26808510638297872</v>
      </c>
      <c r="R66" s="73">
        <v>0.22033898305084745</v>
      </c>
      <c r="S66" s="73">
        <v>0.22500000000000001</v>
      </c>
      <c r="T66" s="73">
        <v>0.21621621621621623</v>
      </c>
      <c r="U66" s="73">
        <v>0.1171875</v>
      </c>
      <c r="V66" s="73">
        <v>0.19047619047619047</v>
      </c>
      <c r="W66" s="73">
        <v>0.20540540540540542</v>
      </c>
      <c r="X66" s="73">
        <v>0.22529644268774704</v>
      </c>
      <c r="Y66" s="73">
        <v>0.29577464788732394</v>
      </c>
      <c r="Z66" s="73">
        <v>0.20689655172413793</v>
      </c>
      <c r="AA66" s="73">
        <v>0.20289855072463769</v>
      </c>
      <c r="AB66" s="73">
        <v>0.20253164556962025</v>
      </c>
      <c r="AC66" s="73">
        <v>0.16279069767441862</v>
      </c>
      <c r="AD66" s="73">
        <v>0.26436781609195403</v>
      </c>
      <c r="AE66" s="73">
        <v>0.28749999999999998</v>
      </c>
      <c r="AF66" s="73">
        <v>0.15094339622641509</v>
      </c>
      <c r="AG66" s="73">
        <v>0.31100478468899523</v>
      </c>
      <c r="AH66" s="73">
        <v>0.27272727272727271</v>
      </c>
      <c r="AI66" s="73">
        <v>0.16037735849056603</v>
      </c>
      <c r="AJ66" s="73">
        <v>0.16037735849056603</v>
      </c>
      <c r="AK66" s="73">
        <v>0.11666666666666667</v>
      </c>
      <c r="AL66" s="73">
        <v>0.30841121495327101</v>
      </c>
      <c r="AM66" s="73">
        <v>0.23958333333333334</v>
      </c>
      <c r="AN66" s="73">
        <v>0.26923076923076922</v>
      </c>
      <c r="AO66" s="73">
        <v>0.23076923076923078</v>
      </c>
      <c r="AP66" s="73">
        <v>0.25471698113207547</v>
      </c>
      <c r="AQ66" s="73">
        <v>0.2</v>
      </c>
      <c r="AR66" s="73">
        <v>0.20238095238095238</v>
      </c>
      <c r="AS66" s="73">
        <v>0.2</v>
      </c>
      <c r="AT66" s="73">
        <v>0.13600000000000001</v>
      </c>
      <c r="AU66" s="73">
        <v>0.21782178217821782</v>
      </c>
      <c r="AV66" s="73">
        <v>0.20634920634920634</v>
      </c>
      <c r="AW66" s="73">
        <v>0.16071428571428573</v>
      </c>
    </row>
    <row r="67" spans="1:49">
      <c r="A67" s="27" t="s">
        <v>51</v>
      </c>
      <c r="B67" s="22" t="s">
        <v>40</v>
      </c>
      <c r="C67" s="23" t="s">
        <v>40</v>
      </c>
      <c r="D67" s="28" t="s">
        <v>157</v>
      </c>
      <c r="E67" s="27" t="s">
        <v>158</v>
      </c>
      <c r="F67" s="24"/>
      <c r="G67" s="25"/>
      <c r="H67" s="73">
        <v>0.2119205298013245</v>
      </c>
      <c r="I67" s="73">
        <v>0.23728813559322035</v>
      </c>
      <c r="J67" s="73">
        <v>0.2</v>
      </c>
      <c r="K67" s="73">
        <v>0.21621621621621623</v>
      </c>
      <c r="L67" s="73">
        <v>0.18181818181818182</v>
      </c>
      <c r="M67" s="73">
        <v>0.18487394957983194</v>
      </c>
      <c r="N67" s="73">
        <v>0.22448979591836735</v>
      </c>
      <c r="O67" s="73">
        <v>0.20338983050847459</v>
      </c>
      <c r="P67" s="73">
        <v>0.16883116883116883</v>
      </c>
      <c r="Q67" s="73">
        <v>0.22553191489361701</v>
      </c>
      <c r="R67" s="73">
        <v>0.2711864406779661</v>
      </c>
      <c r="S67" s="73">
        <v>0.22500000000000001</v>
      </c>
      <c r="T67" s="73">
        <v>0.21621621621621623</v>
      </c>
      <c r="U67" s="73">
        <v>0.2734375</v>
      </c>
      <c r="V67" s="73">
        <v>0.31428571428571428</v>
      </c>
      <c r="W67" s="73">
        <v>0.2</v>
      </c>
      <c r="X67" s="73">
        <v>0.22529644268774704</v>
      </c>
      <c r="Y67" s="73">
        <v>0.14084507042253522</v>
      </c>
      <c r="Z67" s="73">
        <v>0.10344827586206896</v>
      </c>
      <c r="AA67" s="73">
        <v>0.10144927536231885</v>
      </c>
      <c r="AB67" s="73">
        <v>0.17721518987341772</v>
      </c>
      <c r="AC67" s="73">
        <v>0.19767441860465115</v>
      </c>
      <c r="AD67" s="73">
        <v>0.16091954022988506</v>
      </c>
      <c r="AE67" s="73">
        <v>0.16250000000000001</v>
      </c>
      <c r="AF67" s="73">
        <v>0.18867924528301888</v>
      </c>
      <c r="AG67" s="73">
        <v>0.13875598086124402</v>
      </c>
      <c r="AH67" s="73">
        <v>0.16267942583732056</v>
      </c>
      <c r="AI67" s="73">
        <v>0.17924528301886791</v>
      </c>
      <c r="AJ67" s="73">
        <v>0.17924528301886791</v>
      </c>
      <c r="AK67" s="73">
        <v>0.15</v>
      </c>
      <c r="AL67" s="73">
        <v>0.13084112149532709</v>
      </c>
      <c r="AM67" s="73">
        <v>0.13541666666666666</v>
      </c>
      <c r="AN67" s="73">
        <v>0.11538461538461539</v>
      </c>
      <c r="AO67" s="73">
        <v>0.11538461538461539</v>
      </c>
      <c r="AP67" s="73">
        <v>0.12264150943396226</v>
      </c>
      <c r="AQ67" s="73">
        <v>0.23809523809523808</v>
      </c>
      <c r="AR67" s="73">
        <v>0.23809523809523808</v>
      </c>
      <c r="AS67" s="73">
        <v>0.2</v>
      </c>
      <c r="AT67" s="73">
        <v>9.6000000000000002E-2</v>
      </c>
      <c r="AU67" s="73">
        <v>0.10891089108910891</v>
      </c>
      <c r="AV67" s="73">
        <v>0.15873015873015872</v>
      </c>
      <c r="AW67" s="73">
        <v>0.19642857142857142</v>
      </c>
    </row>
    <row r="68" spans="1:49" s="53" customFormat="1">
      <c r="A68" s="63"/>
      <c r="B68" s="49"/>
      <c r="C68" s="48"/>
      <c r="D68" s="64"/>
      <c r="E68" s="63"/>
      <c r="F68" s="51"/>
      <c r="G68" s="65"/>
      <c r="H68" s="74">
        <f>SUM(H64:H67)</f>
        <v>0.99999999999999989</v>
      </c>
      <c r="I68" s="74">
        <f t="shared" ref="I68:AW68" si="11">SUM(I64:I67)</f>
        <v>1</v>
      </c>
      <c r="J68" s="74">
        <f t="shared" si="11"/>
        <v>1</v>
      </c>
      <c r="K68" s="74">
        <f t="shared" si="11"/>
        <v>1</v>
      </c>
      <c r="L68" s="74">
        <f t="shared" si="11"/>
        <v>1</v>
      </c>
      <c r="M68" s="74">
        <f t="shared" si="11"/>
        <v>0.99999999999999989</v>
      </c>
      <c r="N68" s="74">
        <f t="shared" si="11"/>
        <v>1</v>
      </c>
      <c r="O68" s="74">
        <f t="shared" si="11"/>
        <v>1</v>
      </c>
      <c r="P68" s="74">
        <f t="shared" si="11"/>
        <v>1</v>
      </c>
      <c r="Q68" s="74">
        <f t="shared" si="11"/>
        <v>1</v>
      </c>
      <c r="R68" s="74">
        <f t="shared" si="11"/>
        <v>1</v>
      </c>
      <c r="S68" s="74">
        <f t="shared" si="11"/>
        <v>1</v>
      </c>
      <c r="T68" s="74">
        <f t="shared" si="11"/>
        <v>1</v>
      </c>
      <c r="U68" s="74">
        <f t="shared" si="11"/>
        <v>1</v>
      </c>
      <c r="V68" s="74">
        <f t="shared" si="11"/>
        <v>1</v>
      </c>
      <c r="W68" s="74">
        <f t="shared" si="11"/>
        <v>1</v>
      </c>
      <c r="X68" s="74">
        <f t="shared" si="11"/>
        <v>1</v>
      </c>
      <c r="Y68" s="74">
        <f t="shared" si="11"/>
        <v>1</v>
      </c>
      <c r="Z68" s="74">
        <f t="shared" si="11"/>
        <v>1</v>
      </c>
      <c r="AA68" s="74">
        <f t="shared" si="11"/>
        <v>1</v>
      </c>
      <c r="AB68" s="74">
        <f t="shared" si="11"/>
        <v>1</v>
      </c>
      <c r="AC68" s="74">
        <f t="shared" si="11"/>
        <v>1</v>
      </c>
      <c r="AD68" s="74">
        <f t="shared" si="11"/>
        <v>1</v>
      </c>
      <c r="AE68" s="74">
        <f t="shared" si="11"/>
        <v>1</v>
      </c>
      <c r="AF68" s="74">
        <f t="shared" si="11"/>
        <v>1</v>
      </c>
      <c r="AG68" s="74">
        <f t="shared" si="11"/>
        <v>1</v>
      </c>
      <c r="AH68" s="74">
        <f t="shared" si="11"/>
        <v>1</v>
      </c>
      <c r="AI68" s="74">
        <f t="shared" si="11"/>
        <v>1</v>
      </c>
      <c r="AJ68" s="74">
        <f t="shared" si="11"/>
        <v>1</v>
      </c>
      <c r="AK68" s="74">
        <f t="shared" si="11"/>
        <v>1</v>
      </c>
      <c r="AL68" s="74">
        <f t="shared" si="11"/>
        <v>1</v>
      </c>
      <c r="AM68" s="74">
        <f t="shared" si="11"/>
        <v>1</v>
      </c>
      <c r="AN68" s="74">
        <f t="shared" si="11"/>
        <v>1</v>
      </c>
      <c r="AO68" s="74">
        <f t="shared" si="11"/>
        <v>1</v>
      </c>
      <c r="AP68" s="74">
        <f t="shared" si="11"/>
        <v>1.0000000000000002</v>
      </c>
      <c r="AQ68" s="74">
        <f t="shared" si="11"/>
        <v>1</v>
      </c>
      <c r="AR68" s="74">
        <f t="shared" si="11"/>
        <v>1</v>
      </c>
      <c r="AS68" s="74">
        <f t="shared" si="11"/>
        <v>1</v>
      </c>
      <c r="AT68" s="74">
        <f t="shared" si="11"/>
        <v>1</v>
      </c>
      <c r="AU68" s="74">
        <f t="shared" si="11"/>
        <v>1</v>
      </c>
      <c r="AV68" s="74">
        <f t="shared" si="11"/>
        <v>0.99999999999999989</v>
      </c>
      <c r="AW68" s="74">
        <f t="shared" si="11"/>
        <v>0.99999999999999989</v>
      </c>
    </row>
    <row r="69" spans="1:49">
      <c r="A69" s="21" t="s">
        <v>52</v>
      </c>
      <c r="B69" s="22" t="s">
        <v>40</v>
      </c>
      <c r="C69" s="23" t="s">
        <v>98</v>
      </c>
      <c r="D69" s="21" t="s">
        <v>123</v>
      </c>
      <c r="E69" s="21" t="s">
        <v>124</v>
      </c>
      <c r="F69" s="24"/>
      <c r="G69" s="25"/>
      <c r="H69" s="73">
        <v>0.18055555555555555</v>
      </c>
      <c r="I69" s="73">
        <v>0.17857142857142858</v>
      </c>
      <c r="J69" s="73">
        <v>0.17857142857142858</v>
      </c>
      <c r="K69" s="73">
        <v>0.17142857142857143</v>
      </c>
      <c r="L69" s="73">
        <v>0.17857142857142858</v>
      </c>
      <c r="M69" s="73">
        <v>0.17699115044247787</v>
      </c>
      <c r="N69" s="73">
        <v>0.1773049645390071</v>
      </c>
      <c r="O69" s="73">
        <v>0.17857142857142858</v>
      </c>
      <c r="P69" s="73">
        <v>0.18055555555555555</v>
      </c>
      <c r="Q69" s="73">
        <v>0.17937219730941703</v>
      </c>
      <c r="R69" s="73">
        <v>0.22535211267605634</v>
      </c>
      <c r="S69" s="73">
        <v>0.21951219512195122</v>
      </c>
      <c r="T69" s="73">
        <v>0.22222222222222221</v>
      </c>
      <c r="U69" s="73">
        <v>0.21794871794871795</v>
      </c>
      <c r="V69" s="73">
        <v>0.21705426356589147</v>
      </c>
      <c r="W69" s="73">
        <v>0.22123893805309736</v>
      </c>
      <c r="X69" s="73">
        <v>0.22006472491909385</v>
      </c>
      <c r="Y69" s="73">
        <v>0.19607843137254902</v>
      </c>
      <c r="Z69" s="73">
        <v>0.203125</v>
      </c>
      <c r="AA69" s="73">
        <v>0.2</v>
      </c>
      <c r="AB69" s="73">
        <v>0.20689655172413793</v>
      </c>
      <c r="AC69" s="73">
        <v>0.19354838709677419</v>
      </c>
      <c r="AD69" s="73">
        <v>0.203125</v>
      </c>
      <c r="AE69" s="73">
        <v>0.22105263157894736</v>
      </c>
      <c r="AF69" s="73">
        <v>0.21875</v>
      </c>
      <c r="AG69" s="73">
        <v>0.22047244094488189</v>
      </c>
      <c r="AH69" s="73">
        <v>0.22047244094488189</v>
      </c>
      <c r="AI69" s="73">
        <v>0.21705426356589147</v>
      </c>
      <c r="AJ69" s="73">
        <v>0.21705426356589147</v>
      </c>
      <c r="AK69" s="73">
        <v>0.2</v>
      </c>
      <c r="AL69" s="73">
        <v>0.21705426356589147</v>
      </c>
      <c r="AM69" s="73">
        <v>0.22222222222222221</v>
      </c>
      <c r="AN69" s="73">
        <v>0.21875</v>
      </c>
      <c r="AO69" s="73">
        <v>0.21875</v>
      </c>
      <c r="AP69" s="73">
        <v>0.21705426356589147</v>
      </c>
      <c r="AQ69" s="73">
        <v>0.20547945205479451</v>
      </c>
      <c r="AR69" s="73">
        <v>0.20338983050847459</v>
      </c>
      <c r="AS69" s="73">
        <v>0.2</v>
      </c>
      <c r="AT69" s="73">
        <v>0.20454545454545456</v>
      </c>
      <c r="AU69" s="73">
        <v>0.19718309859154928</v>
      </c>
      <c r="AV69" s="73">
        <v>0.2</v>
      </c>
      <c r="AW69" s="73">
        <v>0.21052631578947367</v>
      </c>
    </row>
    <row r="70" spans="1:49">
      <c r="A70" s="21" t="s">
        <v>52</v>
      </c>
      <c r="B70" s="22" t="s">
        <v>40</v>
      </c>
      <c r="C70" s="23" t="s">
        <v>98</v>
      </c>
      <c r="D70" s="21" t="s">
        <v>125</v>
      </c>
      <c r="E70" s="21" t="s">
        <v>126</v>
      </c>
      <c r="F70" s="24"/>
      <c r="G70" s="25"/>
      <c r="H70" s="73">
        <v>0.16666666666666666</v>
      </c>
      <c r="I70" s="73">
        <v>0.17261904761904762</v>
      </c>
      <c r="J70" s="73">
        <v>0.17261904761904762</v>
      </c>
      <c r="K70" s="73">
        <v>0.17142857142857143</v>
      </c>
      <c r="L70" s="73">
        <v>0.17261904761904762</v>
      </c>
      <c r="M70" s="73">
        <v>0.16814159292035399</v>
      </c>
      <c r="N70" s="73">
        <v>0.1702127659574468</v>
      </c>
      <c r="O70" s="73">
        <v>0.17261904761904762</v>
      </c>
      <c r="P70" s="73">
        <v>0.16666666666666666</v>
      </c>
      <c r="Q70" s="73">
        <v>0.17040358744394618</v>
      </c>
      <c r="R70" s="73">
        <v>0.15492957746478872</v>
      </c>
      <c r="S70" s="73">
        <v>0.15853658536585366</v>
      </c>
      <c r="T70" s="73">
        <v>0.15555555555555556</v>
      </c>
      <c r="U70" s="73">
        <v>0.16025641025641027</v>
      </c>
      <c r="V70" s="73">
        <v>0.16279069767441862</v>
      </c>
      <c r="W70" s="73">
        <v>0.15929203539823009</v>
      </c>
      <c r="X70" s="73">
        <v>0.15857605177993528</v>
      </c>
      <c r="Y70" s="73">
        <v>7.8431372549019607E-2</v>
      </c>
      <c r="Z70" s="73">
        <v>7.8125E-2</v>
      </c>
      <c r="AA70" s="73">
        <v>0.08</v>
      </c>
      <c r="AB70" s="73">
        <v>8.6206896551724144E-2</v>
      </c>
      <c r="AC70" s="73">
        <v>8.0645161290322578E-2</v>
      </c>
      <c r="AD70" s="73">
        <v>7.8125E-2</v>
      </c>
      <c r="AE70" s="73">
        <v>0.15789473684210525</v>
      </c>
      <c r="AF70" s="73">
        <v>0.15625</v>
      </c>
      <c r="AG70" s="73">
        <v>0.16141732283464566</v>
      </c>
      <c r="AH70" s="73">
        <v>0.16141732283464566</v>
      </c>
      <c r="AI70" s="73">
        <v>0.16279069767441862</v>
      </c>
      <c r="AJ70" s="73">
        <v>0.16279069767441862</v>
      </c>
      <c r="AK70" s="73">
        <v>6.6666666666666666E-2</v>
      </c>
      <c r="AL70" s="73">
        <v>0.16279069767441862</v>
      </c>
      <c r="AM70" s="73">
        <v>0.1623931623931624</v>
      </c>
      <c r="AN70" s="73">
        <v>0.15625</v>
      </c>
      <c r="AO70" s="73">
        <v>0.15625</v>
      </c>
      <c r="AP70" s="73">
        <v>0.16279069767441862</v>
      </c>
      <c r="AQ70" s="73">
        <v>8.2191780821917804E-2</v>
      </c>
      <c r="AR70" s="73">
        <v>8.4745762711864403E-2</v>
      </c>
      <c r="AS70" s="73">
        <v>0</v>
      </c>
      <c r="AT70" s="73">
        <v>7.9545454545454544E-2</v>
      </c>
      <c r="AU70" s="73">
        <v>8.4507042253521125E-2</v>
      </c>
      <c r="AV70" s="73">
        <v>8.8888888888888892E-2</v>
      </c>
      <c r="AW70" s="73">
        <v>7.8947368421052627E-2</v>
      </c>
    </row>
    <row r="71" spans="1:49">
      <c r="A71" s="21" t="s">
        <v>52</v>
      </c>
      <c r="B71" s="22" t="s">
        <v>40</v>
      </c>
      <c r="C71" s="23" t="s">
        <v>98</v>
      </c>
      <c r="D71" s="21" t="s">
        <v>127</v>
      </c>
      <c r="E71" s="21" t="s">
        <v>128</v>
      </c>
      <c r="F71" s="24"/>
      <c r="G71" s="25"/>
      <c r="H71" s="73">
        <v>0.20833333333333334</v>
      </c>
      <c r="I71" s="73">
        <v>0.20833333333333334</v>
      </c>
      <c r="J71" s="73">
        <v>0.20833333333333334</v>
      </c>
      <c r="K71" s="73">
        <v>0.2</v>
      </c>
      <c r="L71" s="73">
        <v>0.20833333333333334</v>
      </c>
      <c r="M71" s="73">
        <v>0.21238938053097345</v>
      </c>
      <c r="N71" s="73">
        <v>0.21276595744680851</v>
      </c>
      <c r="O71" s="73">
        <v>0.20833333333333334</v>
      </c>
      <c r="P71" s="73">
        <v>0.20833333333333334</v>
      </c>
      <c r="Q71" s="73">
        <v>0.21076233183856502</v>
      </c>
      <c r="R71" s="73">
        <v>0.18309859154929578</v>
      </c>
      <c r="S71" s="73">
        <v>0.1910569105691057</v>
      </c>
      <c r="T71" s="73">
        <v>0.2</v>
      </c>
      <c r="U71" s="73">
        <v>0.19230769230769232</v>
      </c>
      <c r="V71" s="73">
        <v>0.19379844961240311</v>
      </c>
      <c r="W71" s="73">
        <v>0.19026548672566371</v>
      </c>
      <c r="X71" s="73">
        <v>0.19093851132686085</v>
      </c>
      <c r="Y71" s="73">
        <v>0.13725490196078433</v>
      </c>
      <c r="Z71" s="73">
        <v>0.140625</v>
      </c>
      <c r="AA71" s="73">
        <v>0.14000000000000001</v>
      </c>
      <c r="AB71" s="73">
        <v>0.13793103448275862</v>
      </c>
      <c r="AC71" s="73">
        <v>0.14516129032258066</v>
      </c>
      <c r="AD71" s="73">
        <v>0.140625</v>
      </c>
      <c r="AE71" s="73">
        <v>0.18947368421052632</v>
      </c>
      <c r="AF71" s="73">
        <v>0.1875</v>
      </c>
      <c r="AG71" s="73">
        <v>0.1889763779527559</v>
      </c>
      <c r="AH71" s="73">
        <v>0.1889763779527559</v>
      </c>
      <c r="AI71" s="73">
        <v>0.19379844961240311</v>
      </c>
      <c r="AJ71" s="73">
        <v>0.19379844961240311</v>
      </c>
      <c r="AK71" s="73">
        <v>0.13333333333333333</v>
      </c>
      <c r="AL71" s="73">
        <v>0.19379844961240311</v>
      </c>
      <c r="AM71" s="73">
        <v>0.18803418803418803</v>
      </c>
      <c r="AN71" s="73">
        <v>0.1875</v>
      </c>
      <c r="AO71" s="73">
        <v>0.1875</v>
      </c>
      <c r="AP71" s="73">
        <v>0.19379844961240311</v>
      </c>
      <c r="AQ71" s="73">
        <v>0.13698630136986301</v>
      </c>
      <c r="AR71" s="73">
        <v>0.13559322033898305</v>
      </c>
      <c r="AS71" s="73">
        <v>0.2</v>
      </c>
      <c r="AT71" s="73">
        <v>0.13636363636363635</v>
      </c>
      <c r="AU71" s="73">
        <v>0.14084507042253522</v>
      </c>
      <c r="AV71" s="73">
        <v>0.13333333333333333</v>
      </c>
      <c r="AW71" s="73">
        <v>0.13157894736842105</v>
      </c>
    </row>
    <row r="72" spans="1:49">
      <c r="A72" s="21" t="s">
        <v>52</v>
      </c>
      <c r="B72" s="22" t="s">
        <v>40</v>
      </c>
      <c r="C72" s="23" t="s">
        <v>98</v>
      </c>
      <c r="D72" s="21" t="s">
        <v>129</v>
      </c>
      <c r="E72" s="21" t="s">
        <v>130</v>
      </c>
      <c r="F72" s="24"/>
      <c r="G72" s="25"/>
      <c r="H72" s="73">
        <v>0.22222222222222221</v>
      </c>
      <c r="I72" s="73">
        <v>0.22023809523809523</v>
      </c>
      <c r="J72" s="73">
        <v>0.22023809523809523</v>
      </c>
      <c r="K72" s="73">
        <v>0.22857142857142856</v>
      </c>
      <c r="L72" s="73">
        <v>0.22023809523809523</v>
      </c>
      <c r="M72" s="73">
        <v>0.22123893805309736</v>
      </c>
      <c r="N72" s="73">
        <v>0.21985815602836881</v>
      </c>
      <c r="O72" s="73">
        <v>0.22023809523809523</v>
      </c>
      <c r="P72" s="73">
        <v>0.22222222222222221</v>
      </c>
      <c r="Q72" s="73">
        <v>0.21973094170403587</v>
      </c>
      <c r="R72" s="73">
        <v>0.21126760563380281</v>
      </c>
      <c r="S72" s="73">
        <v>0.21138211382113822</v>
      </c>
      <c r="T72" s="73">
        <v>0.2</v>
      </c>
      <c r="U72" s="73">
        <v>0.21153846153846154</v>
      </c>
      <c r="V72" s="73">
        <v>0.20930232558139536</v>
      </c>
      <c r="W72" s="73">
        <v>0.20796460176991149</v>
      </c>
      <c r="X72" s="73">
        <v>0.21035598705501618</v>
      </c>
      <c r="Y72" s="73">
        <v>0.13725490196078433</v>
      </c>
      <c r="Z72" s="73">
        <v>0.140625</v>
      </c>
      <c r="AA72" s="73">
        <v>0.14000000000000001</v>
      </c>
      <c r="AB72" s="73">
        <v>0.13793103448275862</v>
      </c>
      <c r="AC72" s="73">
        <v>0.14516129032258066</v>
      </c>
      <c r="AD72" s="73">
        <v>0.140625</v>
      </c>
      <c r="AE72" s="73">
        <v>0.21052631578947367</v>
      </c>
      <c r="AF72" s="73">
        <v>0.21875</v>
      </c>
      <c r="AG72" s="73">
        <v>0.20866141732283464</v>
      </c>
      <c r="AH72" s="73">
        <v>0.20866141732283464</v>
      </c>
      <c r="AI72" s="73">
        <v>0.20930232558139536</v>
      </c>
      <c r="AJ72" s="73">
        <v>0.20930232558139536</v>
      </c>
      <c r="AK72" s="73">
        <v>0.13333333333333333</v>
      </c>
      <c r="AL72" s="73">
        <v>0.20930232558139536</v>
      </c>
      <c r="AM72" s="73">
        <v>0.20512820512820512</v>
      </c>
      <c r="AN72" s="73">
        <v>0.21875</v>
      </c>
      <c r="AO72" s="73">
        <v>0.21875</v>
      </c>
      <c r="AP72" s="73">
        <v>0.20930232558139536</v>
      </c>
      <c r="AQ72" s="73">
        <v>0.13698630136986301</v>
      </c>
      <c r="AR72" s="73">
        <v>0.13559322033898305</v>
      </c>
      <c r="AS72" s="73">
        <v>0.2</v>
      </c>
      <c r="AT72" s="73">
        <v>0.13636363636363635</v>
      </c>
      <c r="AU72" s="73">
        <v>0.14084507042253522</v>
      </c>
      <c r="AV72" s="73">
        <v>0.13333333333333333</v>
      </c>
      <c r="AW72" s="73">
        <v>0.13157894736842105</v>
      </c>
    </row>
    <row r="73" spans="1:49">
      <c r="A73" s="21" t="s">
        <v>52</v>
      </c>
      <c r="B73" s="22" t="s">
        <v>40</v>
      </c>
      <c r="C73" s="23" t="s">
        <v>98</v>
      </c>
      <c r="D73" s="21" t="s">
        <v>131</v>
      </c>
      <c r="E73" s="21" t="s">
        <v>132</v>
      </c>
      <c r="F73" s="24"/>
      <c r="G73" s="25"/>
      <c r="H73" s="73">
        <v>0.22222222222222221</v>
      </c>
      <c r="I73" s="73">
        <v>0.22023809523809523</v>
      </c>
      <c r="J73" s="73">
        <v>0.22023809523809523</v>
      </c>
      <c r="K73" s="73">
        <v>0.22857142857142856</v>
      </c>
      <c r="L73" s="73">
        <v>0.22023809523809523</v>
      </c>
      <c r="M73" s="73">
        <v>0.22123893805309736</v>
      </c>
      <c r="N73" s="73">
        <v>0.21985815602836881</v>
      </c>
      <c r="O73" s="73">
        <v>0.22023809523809523</v>
      </c>
      <c r="P73" s="73">
        <v>0.22222222222222221</v>
      </c>
      <c r="Q73" s="73">
        <v>0.21973094170403587</v>
      </c>
      <c r="R73" s="73">
        <v>0.22535211267605634</v>
      </c>
      <c r="S73" s="73">
        <v>0.21951219512195122</v>
      </c>
      <c r="T73" s="73">
        <v>0.22222222222222221</v>
      </c>
      <c r="U73" s="73">
        <v>0.21794871794871795</v>
      </c>
      <c r="V73" s="73">
        <v>0.21705426356589147</v>
      </c>
      <c r="W73" s="73">
        <v>0.22123893805309736</v>
      </c>
      <c r="X73" s="73">
        <v>0.22006472491909385</v>
      </c>
      <c r="Y73" s="73">
        <v>0.45098039215686275</v>
      </c>
      <c r="Z73" s="73">
        <v>0.4375</v>
      </c>
      <c r="AA73" s="73">
        <v>0.44</v>
      </c>
      <c r="AB73" s="73">
        <v>0.43103448275862066</v>
      </c>
      <c r="AC73" s="73">
        <v>0.43548387096774194</v>
      </c>
      <c r="AD73" s="73">
        <v>0.4375</v>
      </c>
      <c r="AE73" s="73">
        <v>0.22105263157894736</v>
      </c>
      <c r="AF73" s="73">
        <v>0.21875</v>
      </c>
      <c r="AG73" s="73">
        <v>0.22047244094488189</v>
      </c>
      <c r="AH73" s="73">
        <v>0.22047244094488189</v>
      </c>
      <c r="AI73" s="73">
        <v>0.21705426356589147</v>
      </c>
      <c r="AJ73" s="73">
        <v>0.21705426356589147</v>
      </c>
      <c r="AK73" s="73">
        <v>0.46666666666666667</v>
      </c>
      <c r="AL73" s="73">
        <v>0.21705426356589147</v>
      </c>
      <c r="AM73" s="73">
        <v>0.22222222222222221</v>
      </c>
      <c r="AN73" s="73">
        <v>0.21875</v>
      </c>
      <c r="AO73" s="73">
        <v>0.21875</v>
      </c>
      <c r="AP73" s="73">
        <v>0.21705426356589147</v>
      </c>
      <c r="AQ73" s="73">
        <v>0.43835616438356162</v>
      </c>
      <c r="AR73" s="73">
        <v>0.44067796610169491</v>
      </c>
      <c r="AS73" s="73">
        <v>0.4</v>
      </c>
      <c r="AT73" s="73">
        <v>0.44318181818181818</v>
      </c>
      <c r="AU73" s="73">
        <v>0.43661971830985913</v>
      </c>
      <c r="AV73" s="73">
        <v>0.44444444444444442</v>
      </c>
      <c r="AW73" s="73">
        <v>0.44736842105263158</v>
      </c>
    </row>
    <row r="74" spans="1:49" s="53" customFormat="1">
      <c r="A74" s="66"/>
      <c r="B74" s="49"/>
      <c r="C74" s="48"/>
      <c r="D74" s="66"/>
      <c r="E74" s="66"/>
      <c r="F74" s="51"/>
      <c r="G74" s="65"/>
      <c r="H74" s="74">
        <f>SUM(H69:H73)</f>
        <v>1</v>
      </c>
      <c r="I74" s="74">
        <f t="shared" ref="I74:AW74" si="12">SUM(I69:I73)</f>
        <v>1</v>
      </c>
      <c r="J74" s="74">
        <f t="shared" si="12"/>
        <v>1</v>
      </c>
      <c r="K74" s="74">
        <f t="shared" si="12"/>
        <v>1</v>
      </c>
      <c r="L74" s="74">
        <f t="shared" si="12"/>
        <v>1</v>
      </c>
      <c r="M74" s="74">
        <f t="shared" si="12"/>
        <v>1</v>
      </c>
      <c r="N74" s="74">
        <f t="shared" si="12"/>
        <v>1</v>
      </c>
      <c r="O74" s="74">
        <f t="shared" si="12"/>
        <v>1</v>
      </c>
      <c r="P74" s="74">
        <f t="shared" si="12"/>
        <v>1</v>
      </c>
      <c r="Q74" s="74">
        <f t="shared" si="12"/>
        <v>1</v>
      </c>
      <c r="R74" s="74">
        <f t="shared" si="12"/>
        <v>1</v>
      </c>
      <c r="S74" s="74">
        <f t="shared" si="12"/>
        <v>1</v>
      </c>
      <c r="T74" s="74">
        <f t="shared" si="12"/>
        <v>0.99999999999999989</v>
      </c>
      <c r="U74" s="74">
        <f t="shared" si="12"/>
        <v>1</v>
      </c>
      <c r="V74" s="74">
        <f t="shared" si="12"/>
        <v>1</v>
      </c>
      <c r="W74" s="74">
        <f t="shared" si="12"/>
        <v>1</v>
      </c>
      <c r="X74" s="74">
        <f t="shared" si="12"/>
        <v>1</v>
      </c>
      <c r="Y74" s="74">
        <f t="shared" si="12"/>
        <v>1</v>
      </c>
      <c r="Z74" s="74">
        <f t="shared" si="12"/>
        <v>1</v>
      </c>
      <c r="AA74" s="74">
        <f t="shared" si="12"/>
        <v>1</v>
      </c>
      <c r="AB74" s="74">
        <f t="shared" si="12"/>
        <v>1</v>
      </c>
      <c r="AC74" s="74">
        <f t="shared" si="12"/>
        <v>1</v>
      </c>
      <c r="AD74" s="74">
        <f t="shared" si="12"/>
        <v>1</v>
      </c>
      <c r="AE74" s="74">
        <f t="shared" si="12"/>
        <v>1</v>
      </c>
      <c r="AF74" s="74">
        <f t="shared" si="12"/>
        <v>1</v>
      </c>
      <c r="AG74" s="74">
        <f t="shared" si="12"/>
        <v>1</v>
      </c>
      <c r="AH74" s="74">
        <f t="shared" si="12"/>
        <v>1</v>
      </c>
      <c r="AI74" s="74">
        <f t="shared" si="12"/>
        <v>1</v>
      </c>
      <c r="AJ74" s="74">
        <f t="shared" si="12"/>
        <v>1</v>
      </c>
      <c r="AK74" s="74">
        <f t="shared" si="12"/>
        <v>1</v>
      </c>
      <c r="AL74" s="74">
        <f t="shared" si="12"/>
        <v>1</v>
      </c>
      <c r="AM74" s="74">
        <f t="shared" si="12"/>
        <v>0.99999999999999989</v>
      </c>
      <c r="AN74" s="74">
        <f t="shared" si="12"/>
        <v>1</v>
      </c>
      <c r="AO74" s="74">
        <f t="shared" si="12"/>
        <v>1</v>
      </c>
      <c r="AP74" s="74">
        <f t="shared" si="12"/>
        <v>1</v>
      </c>
      <c r="AQ74" s="74">
        <f t="shared" si="12"/>
        <v>1</v>
      </c>
      <c r="AR74" s="74">
        <f t="shared" si="12"/>
        <v>1</v>
      </c>
      <c r="AS74" s="74">
        <f t="shared" si="12"/>
        <v>1</v>
      </c>
      <c r="AT74" s="74">
        <f t="shared" si="12"/>
        <v>1</v>
      </c>
      <c r="AU74" s="74">
        <f t="shared" si="12"/>
        <v>1</v>
      </c>
      <c r="AV74" s="74">
        <f t="shared" si="12"/>
        <v>1</v>
      </c>
      <c r="AW74" s="74">
        <f t="shared" si="12"/>
        <v>1</v>
      </c>
    </row>
    <row r="75" spans="1:49">
      <c r="A75" s="21" t="s">
        <v>53</v>
      </c>
      <c r="B75" s="22" t="s">
        <v>40</v>
      </c>
      <c r="C75" s="23" t="s">
        <v>40</v>
      </c>
      <c r="D75" s="21" t="s">
        <v>139</v>
      </c>
      <c r="E75" s="21" t="s">
        <v>140</v>
      </c>
      <c r="F75" s="24"/>
      <c r="G75" s="25"/>
      <c r="H75" s="73">
        <v>8.0645161290322578E-2</v>
      </c>
      <c r="I75" s="73">
        <v>4.6082949308755762E-2</v>
      </c>
      <c r="J75" s="73">
        <v>4.6082949308755762E-2</v>
      </c>
      <c r="K75" s="73">
        <v>0.10869565217391304</v>
      </c>
      <c r="L75" s="73">
        <v>0.12385321100917432</v>
      </c>
      <c r="M75" s="73">
        <v>0.12328767123287671</v>
      </c>
      <c r="N75" s="73">
        <v>7.18232044198895E-2</v>
      </c>
      <c r="O75" s="73">
        <v>0.10550458715596331</v>
      </c>
      <c r="P75" s="73">
        <v>8.4210526315789472E-2</v>
      </c>
      <c r="Q75" s="73">
        <v>7.2664359861591699E-2</v>
      </c>
      <c r="R75" s="73">
        <v>0.10526315789473684</v>
      </c>
      <c r="S75" s="73">
        <v>0.13026819923371646</v>
      </c>
      <c r="T75" s="73">
        <v>8.1632653061224483E-2</v>
      </c>
      <c r="U75" s="73">
        <v>8.9820359281437126E-2</v>
      </c>
      <c r="V75" s="73">
        <v>0.11678832116788321</v>
      </c>
      <c r="W75" s="73">
        <v>0.13692946058091288</v>
      </c>
      <c r="X75" s="73">
        <v>0.13030303030303031</v>
      </c>
      <c r="Y75" s="73">
        <v>0.18333333333333332</v>
      </c>
      <c r="Z75" s="73">
        <v>0.29333333333333333</v>
      </c>
      <c r="AA75" s="73">
        <v>0.26666666666666666</v>
      </c>
      <c r="AB75" s="73">
        <v>0.20289855072463769</v>
      </c>
      <c r="AC75" s="73">
        <v>0.14864864864864866</v>
      </c>
      <c r="AD75" s="73">
        <v>0.19736842105263158</v>
      </c>
      <c r="AE75" s="73">
        <v>0.13592233009708737</v>
      </c>
      <c r="AF75" s="73">
        <v>0.13235294117647059</v>
      </c>
      <c r="AG75" s="73">
        <v>8.4870848708487087E-2</v>
      </c>
      <c r="AH75" s="73">
        <v>8.455882352941177E-2</v>
      </c>
      <c r="AI75" s="73">
        <v>0.13868613138686131</v>
      </c>
      <c r="AJ75" s="73">
        <v>0.13868613138686131</v>
      </c>
      <c r="AK75" s="73">
        <v>9.5238095238095233E-2</v>
      </c>
      <c r="AL75" s="73">
        <v>0.10869565217391304</v>
      </c>
      <c r="AM75" s="73">
        <v>8.8709677419354843E-2</v>
      </c>
      <c r="AN75" s="73">
        <v>0.17142857142857143</v>
      </c>
      <c r="AO75" s="73">
        <v>0.14285714285714285</v>
      </c>
      <c r="AP75" s="73">
        <v>0.16058394160583941</v>
      </c>
      <c r="AQ75" s="73">
        <v>0.14000000000000001</v>
      </c>
      <c r="AR75" s="73">
        <v>0.125</v>
      </c>
      <c r="AS75" s="73">
        <v>0</v>
      </c>
      <c r="AT75" s="73">
        <v>0.25396825396825395</v>
      </c>
      <c r="AU75" s="73">
        <v>0.23076923076923078</v>
      </c>
      <c r="AV75" s="73">
        <v>0.25</v>
      </c>
      <c r="AW75" s="73">
        <v>0.2413793103448276</v>
      </c>
    </row>
    <row r="76" spans="1:49">
      <c r="A76" s="21" t="s">
        <v>53</v>
      </c>
      <c r="B76" s="22" t="s">
        <v>40</v>
      </c>
      <c r="C76" s="23" t="s">
        <v>40</v>
      </c>
      <c r="D76" s="21" t="s">
        <v>141</v>
      </c>
      <c r="E76" s="21" t="s">
        <v>142</v>
      </c>
      <c r="F76" s="24"/>
      <c r="G76" s="25"/>
      <c r="H76" s="73">
        <v>0.17741935483870969</v>
      </c>
      <c r="I76" s="73">
        <v>0.19354838709677419</v>
      </c>
      <c r="J76" s="73">
        <v>0.19354838709677419</v>
      </c>
      <c r="K76" s="73">
        <v>0.15217391304347827</v>
      </c>
      <c r="L76" s="73">
        <v>0.21100917431192662</v>
      </c>
      <c r="M76" s="73">
        <v>0.15753424657534246</v>
      </c>
      <c r="N76" s="73">
        <v>0.18784530386740331</v>
      </c>
      <c r="O76" s="73">
        <v>0.16513761467889909</v>
      </c>
      <c r="P76" s="73">
        <v>0.12631578947368421</v>
      </c>
      <c r="Q76" s="73">
        <v>0.18685121107266436</v>
      </c>
      <c r="R76" s="73">
        <v>0.18421052631578946</v>
      </c>
      <c r="S76" s="73">
        <v>0.11877394636015326</v>
      </c>
      <c r="T76" s="73">
        <v>0.12244897959183673</v>
      </c>
      <c r="U76" s="73">
        <v>0.1377245508982036</v>
      </c>
      <c r="V76" s="73">
        <v>0.13868613138686131</v>
      </c>
      <c r="W76" s="73">
        <v>0.12448132780082988</v>
      </c>
      <c r="X76" s="73">
        <v>0.12121212121212122</v>
      </c>
      <c r="Y76" s="73">
        <v>0.13333333333333333</v>
      </c>
      <c r="Z76" s="73">
        <v>0.13333333333333333</v>
      </c>
      <c r="AA76" s="73">
        <v>0.16666666666666666</v>
      </c>
      <c r="AB76" s="73">
        <v>0.14492753623188406</v>
      </c>
      <c r="AC76" s="73">
        <v>0.14864864864864866</v>
      </c>
      <c r="AD76" s="73">
        <v>0.19736842105263158</v>
      </c>
      <c r="AE76" s="73">
        <v>0.18446601941747573</v>
      </c>
      <c r="AF76" s="73">
        <v>0.17647058823529413</v>
      </c>
      <c r="AG76" s="73">
        <v>0.16974169741697417</v>
      </c>
      <c r="AH76" s="73">
        <v>0.14705882352941177</v>
      </c>
      <c r="AI76" s="73">
        <v>0.17518248175182483</v>
      </c>
      <c r="AJ76" s="73">
        <v>0.17518248175182483</v>
      </c>
      <c r="AK76" s="73">
        <v>0.16666666666666666</v>
      </c>
      <c r="AL76" s="73">
        <v>0.13043478260869565</v>
      </c>
      <c r="AM76" s="73">
        <v>0.15322580645161291</v>
      </c>
      <c r="AN76" s="73">
        <v>0.14285714285714285</v>
      </c>
      <c r="AO76" s="73">
        <v>0.2</v>
      </c>
      <c r="AP76" s="73">
        <v>0.13138686131386862</v>
      </c>
      <c r="AQ76" s="73">
        <v>0.16</v>
      </c>
      <c r="AR76" s="73">
        <v>0.15</v>
      </c>
      <c r="AS76" s="73">
        <v>0</v>
      </c>
      <c r="AT76" s="73">
        <v>0.15873015873015872</v>
      </c>
      <c r="AU76" s="73">
        <v>0.17307692307692307</v>
      </c>
      <c r="AV76" s="73">
        <v>0.125</v>
      </c>
      <c r="AW76" s="73">
        <v>0.10344827586206896</v>
      </c>
    </row>
    <row r="77" spans="1:49">
      <c r="A77" s="21" t="s">
        <v>53</v>
      </c>
      <c r="B77" s="22" t="s">
        <v>40</v>
      </c>
      <c r="C77" s="23" t="s">
        <v>40</v>
      </c>
      <c r="D77" s="21" t="s">
        <v>143</v>
      </c>
      <c r="E77" s="21" t="s">
        <v>144</v>
      </c>
      <c r="F77" s="24"/>
      <c r="G77" s="25"/>
      <c r="H77" s="73">
        <v>0.10752688172043011</v>
      </c>
      <c r="I77" s="73">
        <v>0.23502304147465439</v>
      </c>
      <c r="J77" s="73">
        <v>0.23502304147465439</v>
      </c>
      <c r="K77" s="73">
        <v>0.2608695652173913</v>
      </c>
      <c r="L77" s="73">
        <v>0.15137614678899083</v>
      </c>
      <c r="M77" s="73">
        <v>0.20547945205479451</v>
      </c>
      <c r="N77" s="73">
        <v>0.1270718232044199</v>
      </c>
      <c r="O77" s="73">
        <v>0.13302752293577982</v>
      </c>
      <c r="P77" s="73">
        <v>0.29473684210526313</v>
      </c>
      <c r="Q77" s="73">
        <v>0.1245674740484429</v>
      </c>
      <c r="R77" s="73">
        <v>0.17105263157894737</v>
      </c>
      <c r="S77" s="73">
        <v>0.16475095785440613</v>
      </c>
      <c r="T77" s="73">
        <v>0.24489795918367346</v>
      </c>
      <c r="U77" s="73">
        <v>0.23353293413173654</v>
      </c>
      <c r="V77" s="73">
        <v>0.24817518248175183</v>
      </c>
      <c r="W77" s="73">
        <v>0.24066390041493776</v>
      </c>
      <c r="X77" s="73">
        <v>0.16363636363636364</v>
      </c>
      <c r="Y77" s="73">
        <v>0.25</v>
      </c>
      <c r="Z77" s="73">
        <v>0.18666666666666668</v>
      </c>
      <c r="AA77" s="73">
        <v>0.18333333333333332</v>
      </c>
      <c r="AB77" s="73">
        <v>0.27536231884057971</v>
      </c>
      <c r="AC77" s="73">
        <v>0.25675675675675674</v>
      </c>
      <c r="AD77" s="73">
        <v>0.17105263157894737</v>
      </c>
      <c r="AE77" s="73">
        <v>0.18446601941747573</v>
      </c>
      <c r="AF77" s="73">
        <v>0.22058823529411764</v>
      </c>
      <c r="AG77" s="73">
        <v>0.22878228782287824</v>
      </c>
      <c r="AH77" s="73">
        <v>0.28676470588235292</v>
      </c>
      <c r="AI77" s="73">
        <v>0.21897810218978103</v>
      </c>
      <c r="AJ77" s="73">
        <v>0.21897810218978103</v>
      </c>
      <c r="AK77" s="73">
        <v>0.30952380952380953</v>
      </c>
      <c r="AL77" s="73">
        <v>0.21739130434782608</v>
      </c>
      <c r="AM77" s="73">
        <v>0.17741935483870969</v>
      </c>
      <c r="AN77" s="73">
        <v>0.2</v>
      </c>
      <c r="AO77" s="73">
        <v>0.11428571428571428</v>
      </c>
      <c r="AP77" s="73">
        <v>0.19708029197080293</v>
      </c>
      <c r="AQ77" s="73">
        <v>0.26</v>
      </c>
      <c r="AR77" s="73">
        <v>0.25</v>
      </c>
      <c r="AS77" s="73">
        <v>0.5</v>
      </c>
      <c r="AT77" s="73">
        <v>0.15873015873015872</v>
      </c>
      <c r="AU77" s="73">
        <v>0.21153846153846154</v>
      </c>
      <c r="AV77" s="73">
        <v>0.21875</v>
      </c>
      <c r="AW77" s="73">
        <v>0.31034482758620691</v>
      </c>
    </row>
    <row r="78" spans="1:49">
      <c r="A78" s="21" t="s">
        <v>53</v>
      </c>
      <c r="B78" s="22" t="s">
        <v>40</v>
      </c>
      <c r="C78" s="23" t="s">
        <v>40</v>
      </c>
      <c r="D78" s="21" t="s">
        <v>145</v>
      </c>
      <c r="E78" s="21" t="s">
        <v>146</v>
      </c>
      <c r="F78" s="24"/>
      <c r="G78" s="25"/>
      <c r="H78" s="73">
        <v>6.9892473118279563E-2</v>
      </c>
      <c r="I78" s="73">
        <v>9.2165898617511524E-2</v>
      </c>
      <c r="J78" s="73">
        <v>9.2165898617511524E-2</v>
      </c>
      <c r="K78" s="73">
        <v>0.13043478260869565</v>
      </c>
      <c r="L78" s="73">
        <v>5.0458715596330278E-2</v>
      </c>
      <c r="M78" s="73">
        <v>4.7945205479452052E-2</v>
      </c>
      <c r="N78" s="73">
        <v>7.7348066298342538E-2</v>
      </c>
      <c r="O78" s="73">
        <v>4.5871559633027525E-2</v>
      </c>
      <c r="P78" s="73">
        <v>0.11578947368421053</v>
      </c>
      <c r="Q78" s="73">
        <v>7.9584775086505188E-2</v>
      </c>
      <c r="R78" s="73">
        <v>0.10526315789473684</v>
      </c>
      <c r="S78" s="73">
        <v>0.1111111111111111</v>
      </c>
      <c r="T78" s="73">
        <v>8.1632653061224483E-2</v>
      </c>
      <c r="U78" s="73">
        <v>7.7844311377245512E-2</v>
      </c>
      <c r="V78" s="73">
        <v>0.13138686131386862</v>
      </c>
      <c r="W78" s="73">
        <v>0.15767634854771784</v>
      </c>
      <c r="X78" s="73">
        <v>0.10909090909090909</v>
      </c>
      <c r="Y78" s="73">
        <v>0.18333333333333332</v>
      </c>
      <c r="Z78" s="73">
        <v>0.14666666666666667</v>
      </c>
      <c r="AA78" s="73">
        <v>0.15</v>
      </c>
      <c r="AB78" s="73">
        <v>0.15942028985507245</v>
      </c>
      <c r="AC78" s="73">
        <v>0.16216216216216217</v>
      </c>
      <c r="AD78" s="73">
        <v>0.19736842105263158</v>
      </c>
      <c r="AE78" s="73">
        <v>0.11650485436893204</v>
      </c>
      <c r="AF78" s="73">
        <v>0.14705882352941177</v>
      </c>
      <c r="AG78" s="73">
        <v>6.6420664206642069E-2</v>
      </c>
      <c r="AH78" s="73">
        <v>6.6176470588235295E-2</v>
      </c>
      <c r="AI78" s="73">
        <v>0.13868613138686131</v>
      </c>
      <c r="AJ78" s="73">
        <v>0.13868613138686131</v>
      </c>
      <c r="AK78" s="73">
        <v>0.14285714285714285</v>
      </c>
      <c r="AL78" s="73">
        <v>8.6956521739130432E-2</v>
      </c>
      <c r="AM78" s="73">
        <v>7.2580645161290328E-2</v>
      </c>
      <c r="AN78" s="73">
        <v>0.11428571428571428</v>
      </c>
      <c r="AO78" s="73">
        <v>5.7142857142857141E-2</v>
      </c>
      <c r="AP78" s="73">
        <v>0.10948905109489052</v>
      </c>
      <c r="AQ78" s="73">
        <v>0.28000000000000003</v>
      </c>
      <c r="AR78" s="73">
        <v>0.25</v>
      </c>
      <c r="AS78" s="73">
        <v>0.5</v>
      </c>
      <c r="AT78" s="73">
        <v>0.14285714285714285</v>
      </c>
      <c r="AU78" s="73">
        <v>0.13461538461538461</v>
      </c>
      <c r="AV78" s="73">
        <v>0.1875</v>
      </c>
      <c r="AW78" s="73">
        <v>0.13793103448275862</v>
      </c>
    </row>
    <row r="79" spans="1:49">
      <c r="A79" s="27" t="s">
        <v>53</v>
      </c>
      <c r="B79" s="22" t="s">
        <v>40</v>
      </c>
      <c r="C79" s="23" t="s">
        <v>40</v>
      </c>
      <c r="D79" s="28" t="s">
        <v>147</v>
      </c>
      <c r="E79" s="27" t="s">
        <v>148</v>
      </c>
      <c r="F79" s="24"/>
      <c r="G79" s="25"/>
      <c r="H79" s="73">
        <v>0.30645161290322581</v>
      </c>
      <c r="I79" s="73">
        <v>0.24884792626728111</v>
      </c>
      <c r="J79" s="73">
        <v>0.24884792626728111</v>
      </c>
      <c r="K79" s="73">
        <v>0.15217391304347827</v>
      </c>
      <c r="L79" s="73">
        <v>0.1834862385321101</v>
      </c>
      <c r="M79" s="73">
        <v>0.18493150684931506</v>
      </c>
      <c r="N79" s="73">
        <v>0.34806629834254144</v>
      </c>
      <c r="O79" s="73">
        <v>0.32110091743119268</v>
      </c>
      <c r="P79" s="73">
        <v>0.21052631578947367</v>
      </c>
      <c r="Q79" s="73">
        <v>0.34948096885813151</v>
      </c>
      <c r="R79" s="73">
        <v>0.21052631578947367</v>
      </c>
      <c r="S79" s="73">
        <v>0.25670498084291188</v>
      </c>
      <c r="T79" s="73">
        <v>0.22448979591836735</v>
      </c>
      <c r="U79" s="73">
        <v>0.29341317365269459</v>
      </c>
      <c r="V79" s="73">
        <v>0.20437956204379562</v>
      </c>
      <c r="W79" s="73">
        <v>0.19502074688796681</v>
      </c>
      <c r="X79" s="73">
        <v>0.25757575757575757</v>
      </c>
      <c r="Y79" s="73">
        <v>0.13333333333333333</v>
      </c>
      <c r="Z79" s="73">
        <v>0.13333333333333333</v>
      </c>
      <c r="AA79" s="73">
        <v>0.13333333333333333</v>
      </c>
      <c r="AB79" s="73">
        <v>7.2463768115942032E-2</v>
      </c>
      <c r="AC79" s="73">
        <v>0.17567567567567569</v>
      </c>
      <c r="AD79" s="73">
        <v>0.11842105263157894</v>
      </c>
      <c r="AE79" s="73">
        <v>0.21359223300970873</v>
      </c>
      <c r="AF79" s="73">
        <v>0.19117647058823528</v>
      </c>
      <c r="AG79" s="73">
        <v>0.23616236162361623</v>
      </c>
      <c r="AH79" s="73">
        <v>0.22058823529411764</v>
      </c>
      <c r="AI79" s="73">
        <v>0.19708029197080293</v>
      </c>
      <c r="AJ79" s="73">
        <v>0.19708029197080293</v>
      </c>
      <c r="AK79" s="73">
        <v>0.21428571428571427</v>
      </c>
      <c r="AL79" s="73">
        <v>0.19565217391304349</v>
      </c>
      <c r="AM79" s="73">
        <v>0.23387096774193547</v>
      </c>
      <c r="AN79" s="73">
        <v>0.2</v>
      </c>
      <c r="AO79" s="73">
        <v>0.31428571428571428</v>
      </c>
      <c r="AP79" s="73">
        <v>0.21167883211678831</v>
      </c>
      <c r="AQ79" s="73">
        <v>0.1</v>
      </c>
      <c r="AR79" s="73">
        <v>0.125</v>
      </c>
      <c r="AS79" s="73">
        <v>0</v>
      </c>
      <c r="AT79" s="73">
        <v>0.15873015873015872</v>
      </c>
      <c r="AU79" s="73">
        <v>0.15384615384615385</v>
      </c>
      <c r="AV79" s="73">
        <v>0.15625</v>
      </c>
      <c r="AW79" s="73">
        <v>0.10344827586206896</v>
      </c>
    </row>
    <row r="80" spans="1:49">
      <c r="A80" s="27" t="s">
        <v>53</v>
      </c>
      <c r="B80" s="22" t="s">
        <v>40</v>
      </c>
      <c r="C80" s="23" t="s">
        <v>40</v>
      </c>
      <c r="D80" s="28" t="s">
        <v>149</v>
      </c>
      <c r="E80" s="27" t="s">
        <v>150</v>
      </c>
      <c r="F80" s="24"/>
      <c r="G80" s="25"/>
      <c r="H80" s="73">
        <v>0.25806451612903225</v>
      </c>
      <c r="I80" s="73">
        <v>0.18433179723502305</v>
      </c>
      <c r="J80" s="73">
        <v>0.18433179723502305</v>
      </c>
      <c r="K80" s="73">
        <v>0.19565217391304349</v>
      </c>
      <c r="L80" s="73">
        <v>0.27981651376146788</v>
      </c>
      <c r="M80" s="73">
        <v>0.28082191780821919</v>
      </c>
      <c r="N80" s="73">
        <v>0.18784530386740331</v>
      </c>
      <c r="O80" s="73">
        <v>0.22935779816513763</v>
      </c>
      <c r="P80" s="73">
        <v>0.16842105263157894</v>
      </c>
      <c r="Q80" s="73">
        <v>0.18685121107266436</v>
      </c>
      <c r="R80" s="73">
        <v>0.22368421052631579</v>
      </c>
      <c r="S80" s="73">
        <v>0.21839080459770116</v>
      </c>
      <c r="T80" s="73">
        <v>0.24489795918367346</v>
      </c>
      <c r="U80" s="73">
        <v>0.16766467065868262</v>
      </c>
      <c r="V80" s="73">
        <v>0.16058394160583941</v>
      </c>
      <c r="W80" s="73">
        <v>0.14522821576763487</v>
      </c>
      <c r="X80" s="73">
        <v>0.21818181818181817</v>
      </c>
      <c r="Y80" s="73">
        <v>0.11666666666666667</v>
      </c>
      <c r="Z80" s="73">
        <v>0.10666666666666667</v>
      </c>
      <c r="AA80" s="73">
        <v>0.1</v>
      </c>
      <c r="AB80" s="73">
        <v>0.14492753623188406</v>
      </c>
      <c r="AC80" s="73">
        <v>0.10810810810810811</v>
      </c>
      <c r="AD80" s="73">
        <v>0.11842105263157894</v>
      </c>
      <c r="AE80" s="73">
        <v>0.1650485436893204</v>
      </c>
      <c r="AF80" s="73">
        <v>0.13235294117647059</v>
      </c>
      <c r="AG80" s="73">
        <v>0.2140221402214022</v>
      </c>
      <c r="AH80" s="73">
        <v>0.19485294117647059</v>
      </c>
      <c r="AI80" s="73">
        <v>0.13138686131386862</v>
      </c>
      <c r="AJ80" s="73">
        <v>0.13138686131386862</v>
      </c>
      <c r="AK80" s="73">
        <v>7.1428571428571425E-2</v>
      </c>
      <c r="AL80" s="73">
        <v>0.2608695652173913</v>
      </c>
      <c r="AM80" s="73">
        <v>0.27419354838709675</v>
      </c>
      <c r="AN80" s="73">
        <v>0.17142857142857143</v>
      </c>
      <c r="AO80" s="73">
        <v>0.17142857142857143</v>
      </c>
      <c r="AP80" s="73">
        <v>0.18978102189781021</v>
      </c>
      <c r="AQ80" s="73">
        <v>0.06</v>
      </c>
      <c r="AR80" s="73">
        <v>0.1</v>
      </c>
      <c r="AS80" s="73">
        <v>0</v>
      </c>
      <c r="AT80" s="73">
        <v>0.12698412698412698</v>
      </c>
      <c r="AU80" s="73">
        <v>9.6153846153846159E-2</v>
      </c>
      <c r="AV80" s="73">
        <v>6.25E-2</v>
      </c>
      <c r="AW80" s="73">
        <v>0.10344827586206896</v>
      </c>
    </row>
    <row r="81" spans="1:49" s="53" customFormat="1">
      <c r="A81" s="63"/>
      <c r="B81" s="49"/>
      <c r="C81" s="48"/>
      <c r="D81" s="64"/>
      <c r="E81" s="63"/>
      <c r="F81" s="51"/>
      <c r="G81" s="65"/>
      <c r="H81" s="74">
        <f>SUM(H75:H80)</f>
        <v>1</v>
      </c>
      <c r="I81" s="74">
        <f t="shared" ref="I81:AW81" si="13">SUM(I75:I80)</f>
        <v>1</v>
      </c>
      <c r="J81" s="74">
        <f t="shared" si="13"/>
        <v>1</v>
      </c>
      <c r="K81" s="74">
        <f t="shared" si="13"/>
        <v>1</v>
      </c>
      <c r="L81" s="74">
        <f t="shared" si="13"/>
        <v>1</v>
      </c>
      <c r="M81" s="74">
        <f t="shared" si="13"/>
        <v>1</v>
      </c>
      <c r="N81" s="74">
        <f t="shared" si="13"/>
        <v>1</v>
      </c>
      <c r="O81" s="74">
        <f t="shared" si="13"/>
        <v>1</v>
      </c>
      <c r="P81" s="74">
        <f t="shared" si="13"/>
        <v>1</v>
      </c>
      <c r="Q81" s="74">
        <f t="shared" si="13"/>
        <v>1</v>
      </c>
      <c r="R81" s="74">
        <f t="shared" si="13"/>
        <v>1</v>
      </c>
      <c r="S81" s="74">
        <f t="shared" si="13"/>
        <v>1</v>
      </c>
      <c r="T81" s="74">
        <f t="shared" si="13"/>
        <v>1</v>
      </c>
      <c r="U81" s="74">
        <f t="shared" si="13"/>
        <v>1</v>
      </c>
      <c r="V81" s="74">
        <f t="shared" si="13"/>
        <v>1</v>
      </c>
      <c r="W81" s="74">
        <f t="shared" si="13"/>
        <v>1</v>
      </c>
      <c r="X81" s="74">
        <f t="shared" si="13"/>
        <v>1</v>
      </c>
      <c r="Y81" s="74">
        <f t="shared" si="13"/>
        <v>1</v>
      </c>
      <c r="Z81" s="74">
        <f t="shared" si="13"/>
        <v>1</v>
      </c>
      <c r="AA81" s="74">
        <f t="shared" si="13"/>
        <v>1</v>
      </c>
      <c r="AB81" s="74">
        <f t="shared" si="13"/>
        <v>0.99999999999999989</v>
      </c>
      <c r="AC81" s="74">
        <f t="shared" si="13"/>
        <v>1</v>
      </c>
      <c r="AD81" s="74">
        <f t="shared" si="13"/>
        <v>1</v>
      </c>
      <c r="AE81" s="74">
        <f t="shared" si="13"/>
        <v>1</v>
      </c>
      <c r="AF81" s="74">
        <f t="shared" si="13"/>
        <v>1</v>
      </c>
      <c r="AG81" s="74">
        <f t="shared" si="13"/>
        <v>1</v>
      </c>
      <c r="AH81" s="74">
        <f t="shared" si="13"/>
        <v>0.99999999999999989</v>
      </c>
      <c r="AI81" s="74">
        <f t="shared" si="13"/>
        <v>1</v>
      </c>
      <c r="AJ81" s="74">
        <f t="shared" si="13"/>
        <v>1</v>
      </c>
      <c r="AK81" s="74">
        <f t="shared" si="13"/>
        <v>0.99999999999999989</v>
      </c>
      <c r="AL81" s="74">
        <f t="shared" si="13"/>
        <v>1</v>
      </c>
      <c r="AM81" s="74">
        <f t="shared" si="13"/>
        <v>1</v>
      </c>
      <c r="AN81" s="74">
        <f t="shared" si="13"/>
        <v>1</v>
      </c>
      <c r="AO81" s="74">
        <f t="shared" si="13"/>
        <v>1</v>
      </c>
      <c r="AP81" s="74">
        <f t="shared" si="13"/>
        <v>0.99999999999999989</v>
      </c>
      <c r="AQ81" s="74">
        <f t="shared" si="13"/>
        <v>1</v>
      </c>
      <c r="AR81" s="74">
        <f t="shared" si="13"/>
        <v>1</v>
      </c>
      <c r="AS81" s="74">
        <f t="shared" si="13"/>
        <v>1</v>
      </c>
      <c r="AT81" s="74">
        <f t="shared" si="13"/>
        <v>0.99999999999999989</v>
      </c>
      <c r="AU81" s="74">
        <f t="shared" si="13"/>
        <v>1</v>
      </c>
      <c r="AV81" s="74">
        <f t="shared" si="13"/>
        <v>1</v>
      </c>
      <c r="AW81" s="74">
        <f t="shared" si="13"/>
        <v>1</v>
      </c>
    </row>
    <row r="82" spans="1:49">
      <c r="A82" s="21" t="s">
        <v>54</v>
      </c>
      <c r="B82" s="22" t="s">
        <v>40</v>
      </c>
      <c r="C82" s="23" t="s">
        <v>69</v>
      </c>
      <c r="D82" s="21" t="s">
        <v>70</v>
      </c>
      <c r="E82" s="21" t="s">
        <v>71</v>
      </c>
      <c r="F82" s="24"/>
      <c r="G82" s="25"/>
      <c r="H82" s="73">
        <v>9.2592592592592587E-2</v>
      </c>
      <c r="I82" s="73">
        <v>0.12779552715654952</v>
      </c>
      <c r="J82" s="73">
        <v>0.12063492063492064</v>
      </c>
      <c r="K82" s="73">
        <v>6.25E-2</v>
      </c>
      <c r="L82" s="73">
        <v>0.13375796178343949</v>
      </c>
      <c r="M82" s="73">
        <v>0.12735849056603774</v>
      </c>
      <c r="N82" s="73">
        <v>0.125</v>
      </c>
      <c r="O82" s="73">
        <v>0.14057507987220447</v>
      </c>
      <c r="P82" s="73">
        <v>7.2463768115942032E-2</v>
      </c>
      <c r="Q82" s="73">
        <v>0.16507177033492823</v>
      </c>
      <c r="R82" s="73">
        <v>6.5420560747663545E-2</v>
      </c>
      <c r="S82" s="73">
        <v>7.3972602739726029E-2</v>
      </c>
      <c r="T82" s="73">
        <v>8.8235294117647065E-2</v>
      </c>
      <c r="U82" s="73">
        <v>0.13304721030042918</v>
      </c>
      <c r="V82" s="73">
        <v>8.8082901554404139E-2</v>
      </c>
      <c r="W82" s="73">
        <v>7.418397626112759E-2</v>
      </c>
      <c r="X82" s="73">
        <v>0.12882096069868995</v>
      </c>
      <c r="Y82" s="73">
        <v>0.109375</v>
      </c>
      <c r="Z82" s="73">
        <v>6.1728395061728392E-2</v>
      </c>
      <c r="AA82" s="73">
        <v>6.25E-2</v>
      </c>
      <c r="AB82" s="73">
        <v>9.7222222222222224E-2</v>
      </c>
      <c r="AC82" s="73">
        <v>0.15189873417721519</v>
      </c>
      <c r="AD82" s="73">
        <v>0.1111111111111111</v>
      </c>
      <c r="AE82" s="73">
        <v>8.3333333333333329E-2</v>
      </c>
      <c r="AF82" s="73">
        <v>7.2916666666666671E-2</v>
      </c>
      <c r="AG82" s="73">
        <v>0.10290237467018469</v>
      </c>
      <c r="AH82" s="73">
        <v>0.1164021164021164</v>
      </c>
      <c r="AI82" s="73">
        <v>0.11855670103092783</v>
      </c>
      <c r="AJ82" s="73">
        <v>0.10362694300518134</v>
      </c>
      <c r="AK82" s="73">
        <v>0</v>
      </c>
      <c r="AL82" s="73">
        <v>9.375E-2</v>
      </c>
      <c r="AM82" s="73">
        <v>9.8837209302325577E-2</v>
      </c>
      <c r="AN82" s="73">
        <v>2.0833333333333332E-2</v>
      </c>
      <c r="AO82" s="73">
        <v>6.3829787234042548E-2</v>
      </c>
      <c r="AP82" s="73">
        <v>6.7357512953367879E-2</v>
      </c>
      <c r="AQ82" s="73">
        <v>0</v>
      </c>
      <c r="AR82" s="73">
        <v>7.2727272727272724E-2</v>
      </c>
      <c r="AS82" s="73">
        <v>0</v>
      </c>
      <c r="AT82" s="73">
        <v>2.5000000000000001E-2</v>
      </c>
      <c r="AU82" s="73">
        <v>7.575757575757576E-2</v>
      </c>
      <c r="AV82" s="73">
        <v>9.5238095238095233E-2</v>
      </c>
      <c r="AW82" s="73">
        <v>0.21621621621621623</v>
      </c>
    </row>
    <row r="83" spans="1:49">
      <c r="A83" s="21" t="s">
        <v>54</v>
      </c>
      <c r="B83" s="22" t="s">
        <v>40</v>
      </c>
      <c r="C83" s="23" t="s">
        <v>69</v>
      </c>
      <c r="D83" s="21" t="s">
        <v>72</v>
      </c>
      <c r="E83" s="21" t="s">
        <v>73</v>
      </c>
      <c r="F83" s="24"/>
      <c r="G83" s="25"/>
      <c r="H83" s="73">
        <v>8.8888888888888892E-2</v>
      </c>
      <c r="I83" s="73">
        <v>0.14376996805111822</v>
      </c>
      <c r="J83" s="73">
        <v>0.1492063492063492</v>
      </c>
      <c r="K83" s="73">
        <v>0.125</v>
      </c>
      <c r="L83" s="73">
        <v>0.15286624203821655</v>
      </c>
      <c r="M83" s="73">
        <v>0.12735849056603774</v>
      </c>
      <c r="N83" s="73">
        <v>5.6818181818181816E-2</v>
      </c>
      <c r="O83" s="73">
        <v>8.9456869009584661E-2</v>
      </c>
      <c r="P83" s="73">
        <v>0.13768115942028986</v>
      </c>
      <c r="Q83" s="73">
        <v>7.6555023923444973E-2</v>
      </c>
      <c r="R83" s="73">
        <v>7.476635514018691E-2</v>
      </c>
      <c r="S83" s="73">
        <v>0.13972602739726028</v>
      </c>
      <c r="T83" s="73">
        <v>7.3529411764705885E-2</v>
      </c>
      <c r="U83" s="73">
        <v>7.7253218884120178E-2</v>
      </c>
      <c r="V83" s="73">
        <v>5.6994818652849742E-2</v>
      </c>
      <c r="W83" s="73">
        <v>0.1394658753709199</v>
      </c>
      <c r="X83" s="73">
        <v>8.296943231441048E-2</v>
      </c>
      <c r="Y83" s="73">
        <v>0.1875</v>
      </c>
      <c r="Z83" s="73">
        <v>0.16049382716049382</v>
      </c>
      <c r="AA83" s="73">
        <v>0.15625</v>
      </c>
      <c r="AB83" s="73">
        <v>0.15277777777777779</v>
      </c>
      <c r="AC83" s="73">
        <v>0.12658227848101267</v>
      </c>
      <c r="AD83" s="73">
        <v>0.18518518518518517</v>
      </c>
      <c r="AE83" s="73">
        <v>6.25E-2</v>
      </c>
      <c r="AF83" s="73">
        <v>0.11458333333333333</v>
      </c>
      <c r="AG83" s="73">
        <v>6.3324538258575203E-2</v>
      </c>
      <c r="AH83" s="73">
        <v>6.6137566137566134E-2</v>
      </c>
      <c r="AI83" s="73">
        <v>6.7010309278350513E-2</v>
      </c>
      <c r="AJ83" s="73">
        <v>6.2176165803108807E-2</v>
      </c>
      <c r="AK83" s="73">
        <v>4.3478260869565216E-2</v>
      </c>
      <c r="AL83" s="73">
        <v>6.7708333333333329E-2</v>
      </c>
      <c r="AM83" s="73">
        <v>8.7209302325581398E-2</v>
      </c>
      <c r="AN83" s="73">
        <v>8.3333333333333329E-2</v>
      </c>
      <c r="AO83" s="73">
        <v>0.1702127659574468</v>
      </c>
      <c r="AP83" s="73">
        <v>0.16580310880829016</v>
      </c>
      <c r="AQ83" s="73">
        <v>0.11428571428571428</v>
      </c>
      <c r="AR83" s="73">
        <v>0.14545454545454545</v>
      </c>
      <c r="AS83" s="73">
        <v>0</v>
      </c>
      <c r="AT83" s="73">
        <v>0.3125</v>
      </c>
      <c r="AU83" s="73">
        <v>0.15151515151515152</v>
      </c>
      <c r="AV83" s="73">
        <v>0.21428571428571427</v>
      </c>
      <c r="AW83" s="73">
        <v>0.3783783783783784</v>
      </c>
    </row>
    <row r="84" spans="1:49">
      <c r="A84" s="21" t="s">
        <v>54</v>
      </c>
      <c r="B84" s="22" t="s">
        <v>40</v>
      </c>
      <c r="C84" s="23" t="s">
        <v>69</v>
      </c>
      <c r="D84" s="21" t="s">
        <v>74</v>
      </c>
      <c r="E84" s="21" t="s">
        <v>75</v>
      </c>
      <c r="F84" s="24"/>
      <c r="G84" s="25"/>
      <c r="H84" s="73">
        <v>0.14814814814814814</v>
      </c>
      <c r="I84" s="73">
        <v>0.11182108626198083</v>
      </c>
      <c r="J84" s="73">
        <v>0.1492063492063492</v>
      </c>
      <c r="K84" s="73">
        <v>0.140625</v>
      </c>
      <c r="L84" s="73">
        <v>0.14968152866242038</v>
      </c>
      <c r="M84" s="73">
        <v>0.11320754716981132</v>
      </c>
      <c r="N84" s="73">
        <v>0.16287878787878787</v>
      </c>
      <c r="O84" s="73">
        <v>0.1757188498402556</v>
      </c>
      <c r="P84" s="73">
        <v>0.13768115942028986</v>
      </c>
      <c r="Q84" s="73">
        <v>0.14354066985645933</v>
      </c>
      <c r="R84" s="73">
        <v>0.18691588785046728</v>
      </c>
      <c r="S84" s="73">
        <v>0.10684931506849316</v>
      </c>
      <c r="T84" s="73">
        <v>0.11764705882352941</v>
      </c>
      <c r="U84" s="73">
        <v>0.19313304721030042</v>
      </c>
      <c r="V84" s="73">
        <v>0.13471502590673576</v>
      </c>
      <c r="W84" s="73">
        <v>0.10682492581602374</v>
      </c>
      <c r="X84" s="73">
        <v>9.3886462882096067E-2</v>
      </c>
      <c r="Y84" s="73">
        <v>7.8125E-2</v>
      </c>
      <c r="Z84" s="73">
        <v>0.19753086419753085</v>
      </c>
      <c r="AA84" s="73">
        <v>0.1875</v>
      </c>
      <c r="AB84" s="73">
        <v>0.16666666666666666</v>
      </c>
      <c r="AC84" s="73">
        <v>0.22784810126582278</v>
      </c>
      <c r="AD84" s="73">
        <v>0.1728395061728395</v>
      </c>
      <c r="AE84" s="73">
        <v>8.3333333333333329E-2</v>
      </c>
      <c r="AF84" s="73">
        <v>0.125</v>
      </c>
      <c r="AG84" s="73">
        <v>0.12401055408970976</v>
      </c>
      <c r="AH84" s="73">
        <v>0.13227513227513227</v>
      </c>
      <c r="AI84" s="73">
        <v>0.13402061855670103</v>
      </c>
      <c r="AJ84" s="73">
        <v>0.12435233160621761</v>
      </c>
      <c r="AK84" s="73">
        <v>4.3478260869565216E-2</v>
      </c>
      <c r="AL84" s="73">
        <v>0.11979166666666667</v>
      </c>
      <c r="AM84" s="73">
        <v>0.11627906976744186</v>
      </c>
      <c r="AN84" s="73">
        <v>0.14583333333333334</v>
      </c>
      <c r="AO84" s="73">
        <v>6.3829787234042548E-2</v>
      </c>
      <c r="AP84" s="73">
        <v>5.6994818652849742E-2</v>
      </c>
      <c r="AQ84" s="73">
        <v>0.21428571428571427</v>
      </c>
      <c r="AR84" s="73">
        <v>0.2</v>
      </c>
      <c r="AS84" s="73">
        <v>0.5</v>
      </c>
      <c r="AT84" s="73">
        <v>0.125</v>
      </c>
      <c r="AU84" s="73">
        <v>0.19696969696969696</v>
      </c>
      <c r="AV84" s="73">
        <v>0.19047619047619047</v>
      </c>
      <c r="AW84" s="73">
        <v>8.1081081081081086E-2</v>
      </c>
    </row>
    <row r="85" spans="1:49">
      <c r="A85" s="21" t="s">
        <v>54</v>
      </c>
      <c r="B85" s="22" t="s">
        <v>40</v>
      </c>
      <c r="C85" s="23" t="s">
        <v>69</v>
      </c>
      <c r="D85" s="21" t="s">
        <v>76</v>
      </c>
      <c r="E85" s="21" t="s">
        <v>77</v>
      </c>
      <c r="F85" s="24"/>
      <c r="G85" s="25"/>
      <c r="H85" s="73">
        <v>0.17037037037037037</v>
      </c>
      <c r="I85" s="73">
        <v>0.1182108626198083</v>
      </c>
      <c r="J85" s="73">
        <v>9.5238095238095233E-2</v>
      </c>
      <c r="K85" s="73">
        <v>9.375E-2</v>
      </c>
      <c r="L85" s="73">
        <v>9.2356687898089165E-2</v>
      </c>
      <c r="M85" s="73">
        <v>0.11792452830188679</v>
      </c>
      <c r="N85" s="73">
        <v>0.23484848484848486</v>
      </c>
      <c r="O85" s="73">
        <v>0.15974440894568689</v>
      </c>
      <c r="P85" s="73">
        <v>0.11594202898550725</v>
      </c>
      <c r="Q85" s="73">
        <v>8.8516746411483258E-2</v>
      </c>
      <c r="R85" s="73">
        <v>6.5420560747663545E-2</v>
      </c>
      <c r="S85" s="73">
        <v>0.15616438356164383</v>
      </c>
      <c r="T85" s="73">
        <v>0.19117647058823528</v>
      </c>
      <c r="U85" s="73">
        <v>5.5793991416309016E-2</v>
      </c>
      <c r="V85" s="73">
        <v>0.20207253886010362</v>
      </c>
      <c r="W85" s="73">
        <v>0.15727002967359049</v>
      </c>
      <c r="X85" s="73">
        <v>0.23362445414847161</v>
      </c>
      <c r="Y85" s="73">
        <v>7.8125E-2</v>
      </c>
      <c r="Z85" s="73">
        <v>7.407407407407407E-2</v>
      </c>
      <c r="AA85" s="73">
        <v>7.8125E-2</v>
      </c>
      <c r="AB85" s="73">
        <v>8.3333333333333329E-2</v>
      </c>
      <c r="AC85" s="73">
        <v>8.8607594936708861E-2</v>
      </c>
      <c r="AD85" s="73">
        <v>9.8765432098765427E-2</v>
      </c>
      <c r="AE85" s="73">
        <v>0.2986111111111111</v>
      </c>
      <c r="AF85" s="73">
        <v>0.23958333333333334</v>
      </c>
      <c r="AG85" s="73">
        <v>0.17678100263852242</v>
      </c>
      <c r="AH85" s="73">
        <v>0.21164021164021163</v>
      </c>
      <c r="AI85" s="73">
        <v>0.21134020618556701</v>
      </c>
      <c r="AJ85" s="73">
        <v>0.17616580310880828</v>
      </c>
      <c r="AK85" s="73">
        <v>0.2608695652173913</v>
      </c>
      <c r="AL85" s="73">
        <v>0.25520833333333331</v>
      </c>
      <c r="AM85" s="73">
        <v>0.18604651162790697</v>
      </c>
      <c r="AN85" s="73">
        <v>0.20833333333333334</v>
      </c>
      <c r="AO85" s="73">
        <v>0.1702127659574468</v>
      </c>
      <c r="AP85" s="73">
        <v>0.17616580310880828</v>
      </c>
      <c r="AQ85" s="73">
        <v>0.21428571428571427</v>
      </c>
      <c r="AR85" s="73">
        <v>5.4545454545454543E-2</v>
      </c>
      <c r="AS85" s="73">
        <v>0</v>
      </c>
      <c r="AT85" s="73">
        <v>8.7499999999999994E-2</v>
      </c>
      <c r="AU85" s="73">
        <v>6.0606060606060608E-2</v>
      </c>
      <c r="AV85" s="73">
        <v>2.3809523809523808E-2</v>
      </c>
      <c r="AW85" s="73">
        <v>8.1081081081081086E-2</v>
      </c>
    </row>
    <row r="86" spans="1:49">
      <c r="A86" s="21" t="s">
        <v>54</v>
      </c>
      <c r="B86" s="22" t="s">
        <v>40</v>
      </c>
      <c r="C86" s="23" t="s">
        <v>69</v>
      </c>
      <c r="D86" s="21" t="s">
        <v>78</v>
      </c>
      <c r="E86" s="21" t="s">
        <v>79</v>
      </c>
      <c r="F86" s="24"/>
      <c r="G86" s="25"/>
      <c r="H86" s="73">
        <v>8.5185185185185183E-2</v>
      </c>
      <c r="I86" s="73">
        <v>6.3897763578274758E-2</v>
      </c>
      <c r="J86" s="73">
        <v>0.12380952380952381</v>
      </c>
      <c r="K86" s="73">
        <v>0.125</v>
      </c>
      <c r="L86" s="73">
        <v>7.0063694267515922E-2</v>
      </c>
      <c r="M86" s="73">
        <v>8.0188679245283015E-2</v>
      </c>
      <c r="N86" s="73">
        <v>5.6818181818181816E-2</v>
      </c>
      <c r="O86" s="73">
        <v>5.4313099041533544E-2</v>
      </c>
      <c r="P86" s="73">
        <v>0.12318840579710146</v>
      </c>
      <c r="Q86" s="73">
        <v>8.3732057416267949E-2</v>
      </c>
      <c r="R86" s="73">
        <v>7.476635514018691E-2</v>
      </c>
      <c r="S86" s="73">
        <v>7.6712328767123292E-2</v>
      </c>
      <c r="T86" s="73">
        <v>5.8823529411764705E-2</v>
      </c>
      <c r="U86" s="73">
        <v>5.5793991416309016E-2</v>
      </c>
      <c r="V86" s="73">
        <v>5.181347150259067E-2</v>
      </c>
      <c r="W86" s="73">
        <v>7.71513353115727E-2</v>
      </c>
      <c r="X86" s="73">
        <v>9.8253275109170299E-2</v>
      </c>
      <c r="Y86" s="73">
        <v>0.109375</v>
      </c>
      <c r="Z86" s="73">
        <v>0.1111111111111111</v>
      </c>
      <c r="AA86" s="73">
        <v>0.109375</v>
      </c>
      <c r="AB86" s="73">
        <v>0.1388888888888889</v>
      </c>
      <c r="AC86" s="73">
        <v>8.8607594936708861E-2</v>
      </c>
      <c r="AD86" s="73">
        <v>9.8765432098765427E-2</v>
      </c>
      <c r="AE86" s="73">
        <v>9.0277777777777776E-2</v>
      </c>
      <c r="AF86" s="73">
        <v>0.11458333333333333</v>
      </c>
      <c r="AG86" s="73">
        <v>9.2348284960422161E-2</v>
      </c>
      <c r="AH86" s="73">
        <v>7.1428571428571425E-2</v>
      </c>
      <c r="AI86" s="73">
        <v>7.2164948453608241E-2</v>
      </c>
      <c r="AJ86" s="73">
        <v>9.3264248704663211E-2</v>
      </c>
      <c r="AK86" s="73">
        <v>8.6956521739130432E-2</v>
      </c>
      <c r="AL86" s="73">
        <v>7.8125E-2</v>
      </c>
      <c r="AM86" s="73">
        <v>8.7209302325581398E-2</v>
      </c>
      <c r="AN86" s="73">
        <v>0.10416666666666667</v>
      </c>
      <c r="AO86" s="73">
        <v>0.14893617021276595</v>
      </c>
      <c r="AP86" s="73">
        <v>0.15025906735751296</v>
      </c>
      <c r="AQ86" s="73">
        <v>0.11428571428571428</v>
      </c>
      <c r="AR86" s="73">
        <v>0.14545454545454545</v>
      </c>
      <c r="AS86" s="73">
        <v>0</v>
      </c>
      <c r="AT86" s="73">
        <v>0.1</v>
      </c>
      <c r="AU86" s="73">
        <v>0.13636363636363635</v>
      </c>
      <c r="AV86" s="73">
        <v>7.1428571428571425E-2</v>
      </c>
      <c r="AW86" s="73">
        <v>0</v>
      </c>
    </row>
    <row r="87" spans="1:49">
      <c r="A87" s="21" t="s">
        <v>54</v>
      </c>
      <c r="B87" s="22" t="s">
        <v>40</v>
      </c>
      <c r="C87" s="23" t="s">
        <v>69</v>
      </c>
      <c r="D87" s="21" t="s">
        <v>80</v>
      </c>
      <c r="E87" s="21" t="s">
        <v>81</v>
      </c>
      <c r="F87" s="24"/>
      <c r="G87" s="25"/>
      <c r="H87" s="73">
        <v>0.14444444444444443</v>
      </c>
      <c r="I87" s="73">
        <v>0.12460063897763578</v>
      </c>
      <c r="J87" s="73">
        <v>6.6666666666666666E-2</v>
      </c>
      <c r="K87" s="73">
        <v>0.109375</v>
      </c>
      <c r="L87" s="73">
        <v>0.15286624203821655</v>
      </c>
      <c r="M87" s="73">
        <v>0.11320754716981132</v>
      </c>
      <c r="N87" s="73">
        <v>0.15909090909090909</v>
      </c>
      <c r="O87" s="73">
        <v>0.14057507987220447</v>
      </c>
      <c r="P87" s="73">
        <v>0.14492753623188406</v>
      </c>
      <c r="Q87" s="73">
        <v>0.12918660287081341</v>
      </c>
      <c r="R87" s="73">
        <v>0.16822429906542055</v>
      </c>
      <c r="S87" s="73">
        <v>0.11232876712328767</v>
      </c>
      <c r="T87" s="73">
        <v>0.19117647058823528</v>
      </c>
      <c r="U87" s="73">
        <v>0.12017167381974249</v>
      </c>
      <c r="V87" s="73">
        <v>0.12953367875647667</v>
      </c>
      <c r="W87" s="73">
        <v>0.11275964391691394</v>
      </c>
      <c r="X87" s="73">
        <v>0.1331877729257642</v>
      </c>
      <c r="Y87" s="73">
        <v>0.140625</v>
      </c>
      <c r="Z87" s="73">
        <v>8.6419753086419748E-2</v>
      </c>
      <c r="AA87" s="73">
        <v>7.8125E-2</v>
      </c>
      <c r="AB87" s="73">
        <v>9.7222222222222224E-2</v>
      </c>
      <c r="AC87" s="73">
        <v>0.13924050632911392</v>
      </c>
      <c r="AD87" s="73">
        <v>9.8765432098765427E-2</v>
      </c>
      <c r="AE87" s="73">
        <v>0.18055555555555555</v>
      </c>
      <c r="AF87" s="73">
        <v>9.375E-2</v>
      </c>
      <c r="AG87" s="73">
        <v>0.19261213720316622</v>
      </c>
      <c r="AH87" s="73">
        <v>0.13756613756613756</v>
      </c>
      <c r="AI87" s="73">
        <v>0.13402061855670103</v>
      </c>
      <c r="AJ87" s="73">
        <v>0.19170984455958548</v>
      </c>
      <c r="AK87" s="73">
        <v>0.21739130434782608</v>
      </c>
      <c r="AL87" s="73">
        <v>0.18229166666666666</v>
      </c>
      <c r="AM87" s="73">
        <v>0.16860465116279069</v>
      </c>
      <c r="AN87" s="73">
        <v>0.22916666666666666</v>
      </c>
      <c r="AO87" s="73">
        <v>0.10638297872340426</v>
      </c>
      <c r="AP87" s="73">
        <v>0.10880829015544041</v>
      </c>
      <c r="AQ87" s="73">
        <v>0.11428571428571428</v>
      </c>
      <c r="AR87" s="73">
        <v>0.10909090909090909</v>
      </c>
      <c r="AS87" s="73">
        <v>0</v>
      </c>
      <c r="AT87" s="73">
        <v>7.4999999999999997E-2</v>
      </c>
      <c r="AU87" s="73">
        <v>0.10606060606060606</v>
      </c>
      <c r="AV87" s="73">
        <v>0.11904761904761904</v>
      </c>
      <c r="AW87" s="73">
        <v>8.1081081081081086E-2</v>
      </c>
    </row>
    <row r="88" spans="1:49">
      <c r="A88" s="21" t="s">
        <v>54</v>
      </c>
      <c r="B88" s="22" t="s">
        <v>40</v>
      </c>
      <c r="C88" s="23" t="s">
        <v>69</v>
      </c>
      <c r="D88" s="21" t="s">
        <v>82</v>
      </c>
      <c r="E88" s="21" t="s">
        <v>83</v>
      </c>
      <c r="F88" s="24"/>
      <c r="G88" s="25"/>
      <c r="H88" s="73">
        <v>0.16296296296296298</v>
      </c>
      <c r="I88" s="73">
        <v>0.20766773162939298</v>
      </c>
      <c r="J88" s="73">
        <v>0.20634920634920634</v>
      </c>
      <c r="K88" s="73">
        <v>0.21875</v>
      </c>
      <c r="L88" s="73">
        <v>0.17197452229299362</v>
      </c>
      <c r="M88" s="73">
        <v>0.20754716981132076</v>
      </c>
      <c r="N88" s="73">
        <v>0.12878787878787878</v>
      </c>
      <c r="O88" s="73">
        <v>0.15335463258785942</v>
      </c>
      <c r="P88" s="73">
        <v>0.12318840579710146</v>
      </c>
      <c r="Q88" s="73">
        <v>0.17464114832535885</v>
      </c>
      <c r="R88" s="73">
        <v>0.21495327102803738</v>
      </c>
      <c r="S88" s="73">
        <v>0.21369863013698631</v>
      </c>
      <c r="T88" s="73">
        <v>0.17647058823529413</v>
      </c>
      <c r="U88" s="73">
        <v>0.26609442060085836</v>
      </c>
      <c r="V88" s="73">
        <v>0.21761658031088082</v>
      </c>
      <c r="W88" s="73">
        <v>0.21364985163204747</v>
      </c>
      <c r="X88" s="73">
        <v>0.11790393013100436</v>
      </c>
      <c r="Y88" s="73">
        <v>0.203125</v>
      </c>
      <c r="Z88" s="73">
        <v>0.23456790123456789</v>
      </c>
      <c r="AA88" s="73">
        <v>0.234375</v>
      </c>
      <c r="AB88" s="73">
        <v>0.16666666666666666</v>
      </c>
      <c r="AC88" s="73">
        <v>0.11392405063291139</v>
      </c>
      <c r="AD88" s="73">
        <v>0.14814814814814814</v>
      </c>
      <c r="AE88" s="73">
        <v>0.125</v>
      </c>
      <c r="AF88" s="73">
        <v>0.13541666666666666</v>
      </c>
      <c r="AG88" s="73">
        <v>0.15303430079155672</v>
      </c>
      <c r="AH88" s="73">
        <v>0.10582010582010581</v>
      </c>
      <c r="AI88" s="73">
        <v>0.10309278350515463</v>
      </c>
      <c r="AJ88" s="73">
        <v>0.15544041450777202</v>
      </c>
      <c r="AK88" s="73">
        <v>0.2608695652173913</v>
      </c>
      <c r="AL88" s="73">
        <v>0.109375</v>
      </c>
      <c r="AM88" s="73">
        <v>0.15116279069767441</v>
      </c>
      <c r="AN88" s="73">
        <v>0</v>
      </c>
      <c r="AO88" s="73">
        <v>0.1702127659574468</v>
      </c>
      <c r="AP88" s="73">
        <v>0.16580310880829016</v>
      </c>
      <c r="AQ88" s="73">
        <v>0.11428571428571428</v>
      </c>
      <c r="AR88" s="73">
        <v>0.16363636363636364</v>
      </c>
      <c r="AS88" s="73">
        <v>0.5</v>
      </c>
      <c r="AT88" s="73">
        <v>0.1125</v>
      </c>
      <c r="AU88" s="73">
        <v>0.16666666666666666</v>
      </c>
      <c r="AV88" s="73">
        <v>0.14285714285714285</v>
      </c>
      <c r="AW88" s="73">
        <v>8.1081081081081086E-2</v>
      </c>
    </row>
    <row r="89" spans="1:49">
      <c r="A89" s="21" t="s">
        <v>54</v>
      </c>
      <c r="B89" s="22" t="s">
        <v>40</v>
      </c>
      <c r="C89" s="23" t="s">
        <v>69</v>
      </c>
      <c r="D89" s="21" t="s">
        <v>84</v>
      </c>
      <c r="E89" s="21" t="s">
        <v>85</v>
      </c>
      <c r="F89" s="24"/>
      <c r="G89" s="25"/>
      <c r="H89" s="73">
        <v>0.10740740740740741</v>
      </c>
      <c r="I89" s="73">
        <v>0.10223642172523961</v>
      </c>
      <c r="J89" s="73">
        <v>8.8888888888888892E-2</v>
      </c>
      <c r="K89" s="73">
        <v>0.125</v>
      </c>
      <c r="L89" s="73">
        <v>7.6433121019108277E-2</v>
      </c>
      <c r="M89" s="73">
        <v>0.11320754716981132</v>
      </c>
      <c r="N89" s="73">
        <v>7.575757575757576E-2</v>
      </c>
      <c r="O89" s="73">
        <v>8.6261980830670923E-2</v>
      </c>
      <c r="P89" s="73">
        <v>0.14492753623188406</v>
      </c>
      <c r="Q89" s="73">
        <v>0.13875598086124402</v>
      </c>
      <c r="R89" s="73">
        <v>0.14953271028037382</v>
      </c>
      <c r="S89" s="73">
        <v>0.12054794520547946</v>
      </c>
      <c r="T89" s="73">
        <v>0.10294117647058823</v>
      </c>
      <c r="U89" s="73">
        <v>9.8712446351931327E-2</v>
      </c>
      <c r="V89" s="73">
        <v>0.11917098445595854</v>
      </c>
      <c r="W89" s="73">
        <v>0.11869436201780416</v>
      </c>
      <c r="X89" s="73">
        <v>0.11135371179039301</v>
      </c>
      <c r="Y89" s="73">
        <v>9.375E-2</v>
      </c>
      <c r="Z89" s="73">
        <v>7.407407407407407E-2</v>
      </c>
      <c r="AA89" s="73">
        <v>9.375E-2</v>
      </c>
      <c r="AB89" s="73">
        <v>9.7222222222222224E-2</v>
      </c>
      <c r="AC89" s="73">
        <v>6.3291139240506333E-2</v>
      </c>
      <c r="AD89" s="73">
        <v>8.6419753086419748E-2</v>
      </c>
      <c r="AE89" s="73">
        <v>7.6388888888888895E-2</v>
      </c>
      <c r="AF89" s="73">
        <v>0.10416666666666667</v>
      </c>
      <c r="AG89" s="73">
        <v>9.498680738786279E-2</v>
      </c>
      <c r="AH89" s="73">
        <v>0.15873015873015872</v>
      </c>
      <c r="AI89" s="73">
        <v>0.15979381443298968</v>
      </c>
      <c r="AJ89" s="73">
        <v>9.3264248704663211E-2</v>
      </c>
      <c r="AK89" s="73">
        <v>8.6956521739130432E-2</v>
      </c>
      <c r="AL89" s="73">
        <v>9.375E-2</v>
      </c>
      <c r="AM89" s="73">
        <v>0.10465116279069768</v>
      </c>
      <c r="AN89" s="73">
        <v>0.20833333333333334</v>
      </c>
      <c r="AO89" s="73">
        <v>0.10638297872340426</v>
      </c>
      <c r="AP89" s="73">
        <v>0.10880829015544041</v>
      </c>
      <c r="AQ89" s="73">
        <v>0.11428571428571428</v>
      </c>
      <c r="AR89" s="73">
        <v>0.10909090909090909</v>
      </c>
      <c r="AS89" s="73">
        <v>0</v>
      </c>
      <c r="AT89" s="73">
        <v>0.16250000000000001</v>
      </c>
      <c r="AU89" s="73">
        <v>0.10606060606060606</v>
      </c>
      <c r="AV89" s="73">
        <v>0.14285714285714285</v>
      </c>
      <c r="AW89" s="73">
        <v>8.1081081081081086E-2</v>
      </c>
    </row>
    <row r="90" spans="1:49" s="53" customFormat="1">
      <c r="A90" s="66"/>
      <c r="B90" s="49"/>
      <c r="C90" s="48"/>
      <c r="D90" s="66"/>
      <c r="E90" s="66"/>
      <c r="F90" s="51"/>
      <c r="G90" s="65"/>
      <c r="H90" s="74">
        <f>SUM(H82:H89)</f>
        <v>1</v>
      </c>
      <c r="I90" s="74">
        <f t="shared" ref="I90:AW90" si="14">SUM(I82:I89)</f>
        <v>0.99999999999999989</v>
      </c>
      <c r="J90" s="74">
        <f t="shared" si="14"/>
        <v>0.99999999999999989</v>
      </c>
      <c r="K90" s="74">
        <f t="shared" si="14"/>
        <v>1</v>
      </c>
      <c r="L90" s="74">
        <f t="shared" si="14"/>
        <v>0.99999999999999989</v>
      </c>
      <c r="M90" s="74">
        <f t="shared" si="14"/>
        <v>1</v>
      </c>
      <c r="N90" s="74">
        <f t="shared" si="14"/>
        <v>1</v>
      </c>
      <c r="O90" s="74">
        <f t="shared" si="14"/>
        <v>1</v>
      </c>
      <c r="P90" s="74">
        <f t="shared" si="14"/>
        <v>1</v>
      </c>
      <c r="Q90" s="74">
        <f t="shared" si="14"/>
        <v>1</v>
      </c>
      <c r="R90" s="74">
        <f t="shared" si="14"/>
        <v>1</v>
      </c>
      <c r="S90" s="74">
        <f t="shared" si="14"/>
        <v>1</v>
      </c>
      <c r="T90" s="74">
        <f t="shared" si="14"/>
        <v>1</v>
      </c>
      <c r="U90" s="74">
        <f t="shared" si="14"/>
        <v>1</v>
      </c>
      <c r="V90" s="74">
        <f t="shared" si="14"/>
        <v>1</v>
      </c>
      <c r="W90" s="74">
        <f t="shared" si="14"/>
        <v>0.99999999999999989</v>
      </c>
      <c r="X90" s="74">
        <f t="shared" si="14"/>
        <v>0.99999999999999989</v>
      </c>
      <c r="Y90" s="74">
        <f t="shared" si="14"/>
        <v>1</v>
      </c>
      <c r="Z90" s="74">
        <f t="shared" si="14"/>
        <v>0.99999999999999989</v>
      </c>
      <c r="AA90" s="74">
        <f t="shared" si="14"/>
        <v>1</v>
      </c>
      <c r="AB90" s="74">
        <f t="shared" si="14"/>
        <v>0.99999999999999989</v>
      </c>
      <c r="AC90" s="74">
        <f t="shared" si="14"/>
        <v>1</v>
      </c>
      <c r="AD90" s="74">
        <f t="shared" si="14"/>
        <v>1</v>
      </c>
      <c r="AE90" s="74">
        <f t="shared" si="14"/>
        <v>1</v>
      </c>
      <c r="AF90" s="74">
        <f t="shared" si="14"/>
        <v>1</v>
      </c>
      <c r="AG90" s="74">
        <f t="shared" si="14"/>
        <v>1</v>
      </c>
      <c r="AH90" s="74">
        <f t="shared" si="14"/>
        <v>0.99999999999999989</v>
      </c>
      <c r="AI90" s="74">
        <f t="shared" si="14"/>
        <v>0.99999999999999989</v>
      </c>
      <c r="AJ90" s="74">
        <f t="shared" si="14"/>
        <v>1</v>
      </c>
      <c r="AK90" s="74">
        <f t="shared" si="14"/>
        <v>1</v>
      </c>
      <c r="AL90" s="74">
        <f t="shared" si="14"/>
        <v>0.99999999999999989</v>
      </c>
      <c r="AM90" s="74">
        <f t="shared" si="14"/>
        <v>1</v>
      </c>
      <c r="AN90" s="74">
        <f t="shared" si="14"/>
        <v>1</v>
      </c>
      <c r="AO90" s="74">
        <f t="shared" si="14"/>
        <v>1</v>
      </c>
      <c r="AP90" s="74">
        <f t="shared" si="14"/>
        <v>1</v>
      </c>
      <c r="AQ90" s="74">
        <f t="shared" si="14"/>
        <v>1</v>
      </c>
      <c r="AR90" s="74">
        <f t="shared" si="14"/>
        <v>1</v>
      </c>
      <c r="AS90" s="74">
        <f t="shared" si="14"/>
        <v>1</v>
      </c>
      <c r="AT90" s="74">
        <f t="shared" si="14"/>
        <v>1</v>
      </c>
      <c r="AU90" s="74">
        <f t="shared" si="14"/>
        <v>1</v>
      </c>
      <c r="AV90" s="74">
        <f t="shared" si="14"/>
        <v>1</v>
      </c>
      <c r="AW90" s="74">
        <f t="shared" si="14"/>
        <v>1.0000000000000002</v>
      </c>
    </row>
    <row r="91" spans="1:49">
      <c r="A91" s="34" t="s">
        <v>175</v>
      </c>
      <c r="B91" s="30" t="s">
        <v>165</v>
      </c>
      <c r="C91" s="31" t="s">
        <v>166</v>
      </c>
      <c r="D91" s="35" t="s">
        <v>176</v>
      </c>
      <c r="E91" s="35" t="s">
        <v>177</v>
      </c>
      <c r="F91" s="24"/>
      <c r="G91" s="33"/>
      <c r="H91" s="73">
        <v>0.32258064516129031</v>
      </c>
      <c r="I91" s="73">
        <v>0.32214765100671139</v>
      </c>
      <c r="J91" s="73">
        <v>0.32214765100671139</v>
      </c>
      <c r="K91" s="73">
        <v>0.32258064516129031</v>
      </c>
      <c r="L91" s="73">
        <v>0.32214765100671139</v>
      </c>
      <c r="M91" s="73">
        <v>0.32</v>
      </c>
      <c r="N91" s="73">
        <v>0.32258064516129031</v>
      </c>
      <c r="O91" s="73">
        <v>0.32214765100671139</v>
      </c>
      <c r="P91" s="73">
        <v>0.31818181818181818</v>
      </c>
      <c r="Q91" s="73">
        <v>0.31818181818181818</v>
      </c>
      <c r="R91" s="73">
        <v>0.32142857142857145</v>
      </c>
      <c r="S91" s="73">
        <v>0.32142857142857145</v>
      </c>
      <c r="T91" s="73">
        <v>0.4</v>
      </c>
      <c r="U91" s="73">
        <v>0.35245901639344263</v>
      </c>
      <c r="V91" s="73">
        <v>0.35</v>
      </c>
      <c r="W91" s="73">
        <v>0.34883720930232559</v>
      </c>
      <c r="X91" s="73">
        <v>0.36842105263157893</v>
      </c>
      <c r="Y91" s="73">
        <v>0.58974358974358976</v>
      </c>
      <c r="Z91" s="73">
        <v>0.60416666666666663</v>
      </c>
      <c r="AA91" s="73">
        <v>0.5</v>
      </c>
      <c r="AB91" s="73">
        <v>0.44444444444444442</v>
      </c>
      <c r="AC91" s="73">
        <v>0.40816326530612246</v>
      </c>
      <c r="AD91" s="73">
        <v>0.40816326530612246</v>
      </c>
      <c r="AE91" s="73">
        <v>0.40540540540540543</v>
      </c>
      <c r="AF91" s="73">
        <v>0.5</v>
      </c>
      <c r="AG91" s="73">
        <v>0.35025380710659898</v>
      </c>
      <c r="AH91" s="73">
        <v>0.5025380710659898</v>
      </c>
      <c r="AI91" s="73">
        <v>0.4</v>
      </c>
      <c r="AJ91" s="73">
        <v>0.5</v>
      </c>
      <c r="AK91" s="73">
        <v>0.52941176470588236</v>
      </c>
      <c r="AL91" s="73">
        <v>0.35</v>
      </c>
      <c r="AM91" s="73">
        <v>0.35164835164835168</v>
      </c>
      <c r="AN91" s="73">
        <v>0.34615384615384615</v>
      </c>
      <c r="AO91" s="73">
        <v>0.34615384615384615</v>
      </c>
      <c r="AP91" s="73">
        <v>0.35</v>
      </c>
      <c r="AQ91" s="73">
        <v>0.34615384615384615</v>
      </c>
      <c r="AR91" s="73">
        <v>0.35</v>
      </c>
      <c r="AS91" s="73">
        <v>0.5</v>
      </c>
      <c r="AT91" s="73">
        <v>0.50980392156862742</v>
      </c>
      <c r="AU91" s="73">
        <v>0.51282051282051277</v>
      </c>
      <c r="AV91" s="73">
        <v>0.5</v>
      </c>
      <c r="AW91" s="73">
        <v>0.5</v>
      </c>
    </row>
    <row r="92" spans="1:49">
      <c r="A92" s="34" t="s">
        <v>175</v>
      </c>
      <c r="B92" s="30" t="s">
        <v>165</v>
      </c>
      <c r="C92" s="31" t="s">
        <v>166</v>
      </c>
      <c r="D92" s="35" t="s">
        <v>178</v>
      </c>
      <c r="E92" s="35" t="s">
        <v>179</v>
      </c>
      <c r="F92" s="24"/>
      <c r="G92" s="33"/>
      <c r="H92" s="73">
        <v>0.2661290322580645</v>
      </c>
      <c r="I92" s="73">
        <v>0.26845637583892618</v>
      </c>
      <c r="J92" s="73">
        <v>0.26845637583892618</v>
      </c>
      <c r="K92" s="73">
        <v>0.25806451612903225</v>
      </c>
      <c r="L92" s="73">
        <v>0.26845637583892618</v>
      </c>
      <c r="M92" s="73">
        <v>0.27</v>
      </c>
      <c r="N92" s="73">
        <v>0.2661290322580645</v>
      </c>
      <c r="O92" s="73">
        <v>0.26845637583892618</v>
      </c>
      <c r="P92" s="73">
        <v>0.27272727272727271</v>
      </c>
      <c r="Q92" s="73">
        <v>0.26767676767676768</v>
      </c>
      <c r="R92" s="73">
        <v>0.26785714285714285</v>
      </c>
      <c r="S92" s="73">
        <v>0.27040816326530615</v>
      </c>
      <c r="T92" s="73">
        <v>0.25714285714285712</v>
      </c>
      <c r="U92" s="73">
        <v>0.27049180327868855</v>
      </c>
      <c r="V92" s="73">
        <v>0.27</v>
      </c>
      <c r="W92" s="73">
        <v>0.26744186046511625</v>
      </c>
      <c r="X92" s="73">
        <v>0.29959514170040485</v>
      </c>
      <c r="Y92" s="73">
        <v>0.17948717948717949</v>
      </c>
      <c r="Z92" s="73">
        <v>0.14583333333333334</v>
      </c>
      <c r="AA92" s="73">
        <v>0.2</v>
      </c>
      <c r="AB92" s="73">
        <v>0.2</v>
      </c>
      <c r="AC92" s="73">
        <v>0.26530612244897961</v>
      </c>
      <c r="AD92" s="73">
        <v>0.26530612244897961</v>
      </c>
      <c r="AE92" s="73">
        <v>0.27027027027027029</v>
      </c>
      <c r="AF92" s="73">
        <v>0.2</v>
      </c>
      <c r="AG92" s="73">
        <v>0.26903553299492383</v>
      </c>
      <c r="AH92" s="73">
        <v>0.19796954314720813</v>
      </c>
      <c r="AI92" s="73">
        <v>0.25</v>
      </c>
      <c r="AJ92" s="73">
        <v>0.2</v>
      </c>
      <c r="AK92" s="73">
        <v>0.17647058823529413</v>
      </c>
      <c r="AL92" s="73">
        <v>0.27</v>
      </c>
      <c r="AM92" s="73">
        <v>0.26373626373626374</v>
      </c>
      <c r="AN92" s="73">
        <v>0.26923076923076922</v>
      </c>
      <c r="AO92" s="73">
        <v>0.26923076923076922</v>
      </c>
      <c r="AP92" s="73">
        <v>0.27</v>
      </c>
      <c r="AQ92" s="73">
        <v>0.26923076923076922</v>
      </c>
      <c r="AR92" s="73">
        <v>0.27500000000000002</v>
      </c>
      <c r="AS92" s="73">
        <v>0.25</v>
      </c>
      <c r="AT92" s="73">
        <v>0.17647058823529413</v>
      </c>
      <c r="AU92" s="73">
        <v>0.17948717948717949</v>
      </c>
      <c r="AV92" s="73">
        <v>0.19230769230769232</v>
      </c>
      <c r="AW92" s="73">
        <v>0.18181818181818182</v>
      </c>
    </row>
    <row r="93" spans="1:49">
      <c r="A93" s="34" t="s">
        <v>175</v>
      </c>
      <c r="B93" s="30" t="s">
        <v>165</v>
      </c>
      <c r="C93" s="31" t="s">
        <v>166</v>
      </c>
      <c r="D93" s="35" t="s">
        <v>180</v>
      </c>
      <c r="E93" s="35" t="s">
        <v>181</v>
      </c>
      <c r="F93" s="24"/>
      <c r="G93" s="33"/>
      <c r="H93" s="73">
        <v>0.17741935483870969</v>
      </c>
      <c r="I93" s="73">
        <v>0.18120805369127516</v>
      </c>
      <c r="J93" s="73">
        <v>0.18120805369127516</v>
      </c>
      <c r="K93" s="73">
        <v>0.19354838709677419</v>
      </c>
      <c r="L93" s="73">
        <v>0.18120805369127516</v>
      </c>
      <c r="M93" s="73">
        <v>0.18</v>
      </c>
      <c r="N93" s="73">
        <v>0.17741935483870969</v>
      </c>
      <c r="O93" s="73">
        <v>0.18120805369127516</v>
      </c>
      <c r="P93" s="73">
        <v>0.18181818181818182</v>
      </c>
      <c r="Q93" s="73">
        <v>0.18181818181818182</v>
      </c>
      <c r="R93" s="73">
        <v>0.17857142857142858</v>
      </c>
      <c r="S93" s="73">
        <v>0.17857142857142858</v>
      </c>
      <c r="T93" s="73">
        <v>0.11428571428571428</v>
      </c>
      <c r="U93" s="73">
        <v>0.14754098360655737</v>
      </c>
      <c r="V93" s="73">
        <v>0.15</v>
      </c>
      <c r="W93" s="73">
        <v>0.15116279069767441</v>
      </c>
      <c r="X93" s="73">
        <v>0.10121457489878542</v>
      </c>
      <c r="Y93" s="73">
        <v>5.128205128205128E-2</v>
      </c>
      <c r="Z93" s="73">
        <v>0.10416666666666667</v>
      </c>
      <c r="AA93" s="73">
        <v>0.1</v>
      </c>
      <c r="AB93" s="73">
        <v>0.15555555555555556</v>
      </c>
      <c r="AC93" s="73">
        <v>0.10204081632653061</v>
      </c>
      <c r="AD93" s="73">
        <v>0.10204081632653061</v>
      </c>
      <c r="AE93" s="73">
        <v>9.45945945945946E-2</v>
      </c>
      <c r="AF93" s="73">
        <v>0.1</v>
      </c>
      <c r="AG93" s="73">
        <v>0.15228426395939088</v>
      </c>
      <c r="AH93" s="73">
        <v>0.10152284263959391</v>
      </c>
      <c r="AI93" s="73">
        <v>0.15</v>
      </c>
      <c r="AJ93" s="73">
        <v>0.1</v>
      </c>
      <c r="AK93" s="73">
        <v>0.11764705882352941</v>
      </c>
      <c r="AL93" s="73">
        <v>0.15</v>
      </c>
      <c r="AM93" s="73">
        <v>0.15384615384615385</v>
      </c>
      <c r="AN93" s="73">
        <v>0.15384615384615385</v>
      </c>
      <c r="AO93" s="73">
        <v>0.15384615384615385</v>
      </c>
      <c r="AP93" s="73">
        <v>0.15</v>
      </c>
      <c r="AQ93" s="73">
        <v>0.15384615384615385</v>
      </c>
      <c r="AR93" s="73">
        <v>0.15</v>
      </c>
      <c r="AS93" s="73">
        <v>0</v>
      </c>
      <c r="AT93" s="73">
        <v>0.11764705882352941</v>
      </c>
      <c r="AU93" s="73">
        <v>0.12820512820512819</v>
      </c>
      <c r="AV93" s="73">
        <v>0.11538461538461539</v>
      </c>
      <c r="AW93" s="73">
        <v>0.13636363636363635</v>
      </c>
    </row>
    <row r="94" spans="1:49">
      <c r="A94" s="34" t="s">
        <v>175</v>
      </c>
      <c r="B94" s="30" t="s">
        <v>165</v>
      </c>
      <c r="C94" s="31" t="s">
        <v>166</v>
      </c>
      <c r="D94" s="35" t="s">
        <v>182</v>
      </c>
      <c r="E94" s="35" t="s">
        <v>183</v>
      </c>
      <c r="F94" s="24"/>
      <c r="G94" s="33"/>
      <c r="H94" s="73">
        <v>0.23387096774193547</v>
      </c>
      <c r="I94" s="73">
        <v>0.22818791946308725</v>
      </c>
      <c r="J94" s="73">
        <v>0.22818791946308725</v>
      </c>
      <c r="K94" s="73">
        <v>0.22580645161290322</v>
      </c>
      <c r="L94" s="73">
        <v>0.22818791946308725</v>
      </c>
      <c r="M94" s="73">
        <v>0.23</v>
      </c>
      <c r="N94" s="73">
        <v>0.23387096774193547</v>
      </c>
      <c r="O94" s="73">
        <v>0.22818791946308725</v>
      </c>
      <c r="P94" s="73">
        <v>0.22727272727272727</v>
      </c>
      <c r="Q94" s="73">
        <v>0.23232323232323232</v>
      </c>
      <c r="R94" s="73">
        <v>0.23214285714285715</v>
      </c>
      <c r="S94" s="73">
        <v>0.22959183673469388</v>
      </c>
      <c r="T94" s="73">
        <v>0.22857142857142856</v>
      </c>
      <c r="U94" s="73">
        <v>0.22950819672131148</v>
      </c>
      <c r="V94" s="73">
        <v>0.23</v>
      </c>
      <c r="W94" s="73">
        <v>0.23255813953488372</v>
      </c>
      <c r="X94" s="73">
        <v>0.23076923076923078</v>
      </c>
      <c r="Y94" s="73">
        <v>0.17948717948717949</v>
      </c>
      <c r="Z94" s="73">
        <v>0.14583333333333334</v>
      </c>
      <c r="AA94" s="73">
        <v>0.2</v>
      </c>
      <c r="AB94" s="73">
        <v>0.2</v>
      </c>
      <c r="AC94" s="73">
        <v>0.22448979591836735</v>
      </c>
      <c r="AD94" s="73">
        <v>0.22448979591836735</v>
      </c>
      <c r="AE94" s="73">
        <v>0.22972972972972974</v>
      </c>
      <c r="AF94" s="73">
        <v>0.2</v>
      </c>
      <c r="AG94" s="73">
        <v>0.22842639593908629</v>
      </c>
      <c r="AH94" s="73">
        <v>0.19796954314720813</v>
      </c>
      <c r="AI94" s="73">
        <v>0.2</v>
      </c>
      <c r="AJ94" s="73">
        <v>0.2</v>
      </c>
      <c r="AK94" s="73">
        <v>0.17647058823529413</v>
      </c>
      <c r="AL94" s="73">
        <v>0.23</v>
      </c>
      <c r="AM94" s="73">
        <v>0.23076923076923078</v>
      </c>
      <c r="AN94" s="73">
        <v>0.23076923076923078</v>
      </c>
      <c r="AO94" s="73">
        <v>0.23076923076923078</v>
      </c>
      <c r="AP94" s="73">
        <v>0.23</v>
      </c>
      <c r="AQ94" s="73">
        <v>0.23076923076923078</v>
      </c>
      <c r="AR94" s="73">
        <v>0.22500000000000001</v>
      </c>
      <c r="AS94" s="73">
        <v>0.25</v>
      </c>
      <c r="AT94" s="73">
        <v>0.19607843137254902</v>
      </c>
      <c r="AU94" s="73">
        <v>0.17948717948717949</v>
      </c>
      <c r="AV94" s="73">
        <v>0.19230769230769232</v>
      </c>
      <c r="AW94" s="73">
        <v>0.18181818181818182</v>
      </c>
    </row>
    <row r="95" spans="1:49" s="53" customFormat="1">
      <c r="A95" s="67"/>
      <c r="B95" s="68"/>
      <c r="C95" s="69"/>
      <c r="D95" s="70"/>
      <c r="E95" s="70"/>
      <c r="F95" s="51"/>
      <c r="G95" s="59"/>
      <c r="H95" s="74">
        <f>SUM(H91:H94)</f>
        <v>1</v>
      </c>
      <c r="I95" s="74">
        <f t="shared" ref="I95:AW95" si="15">SUM(I91:I94)</f>
        <v>1</v>
      </c>
      <c r="J95" s="74">
        <f t="shared" si="15"/>
        <v>1</v>
      </c>
      <c r="K95" s="74">
        <f t="shared" si="15"/>
        <v>1</v>
      </c>
      <c r="L95" s="74">
        <f t="shared" si="15"/>
        <v>1</v>
      </c>
      <c r="M95" s="74">
        <f t="shared" si="15"/>
        <v>1</v>
      </c>
      <c r="N95" s="74">
        <f t="shared" si="15"/>
        <v>1</v>
      </c>
      <c r="O95" s="74">
        <f t="shared" si="15"/>
        <v>1</v>
      </c>
      <c r="P95" s="74">
        <f t="shared" si="15"/>
        <v>1</v>
      </c>
      <c r="Q95" s="74">
        <f t="shared" si="15"/>
        <v>1</v>
      </c>
      <c r="R95" s="74">
        <f t="shared" si="15"/>
        <v>1</v>
      </c>
      <c r="S95" s="74">
        <f t="shared" si="15"/>
        <v>1</v>
      </c>
      <c r="T95" s="74">
        <f t="shared" si="15"/>
        <v>1</v>
      </c>
      <c r="U95" s="74">
        <f t="shared" si="15"/>
        <v>1</v>
      </c>
      <c r="V95" s="74">
        <f t="shared" si="15"/>
        <v>1</v>
      </c>
      <c r="W95" s="74">
        <f t="shared" si="15"/>
        <v>1</v>
      </c>
      <c r="X95" s="74">
        <f t="shared" si="15"/>
        <v>1</v>
      </c>
      <c r="Y95" s="74">
        <f t="shared" si="15"/>
        <v>1</v>
      </c>
      <c r="Z95" s="74">
        <f t="shared" si="15"/>
        <v>1</v>
      </c>
      <c r="AA95" s="74">
        <f t="shared" si="15"/>
        <v>1</v>
      </c>
      <c r="AB95" s="74">
        <f t="shared" si="15"/>
        <v>1</v>
      </c>
      <c r="AC95" s="74">
        <f t="shared" si="15"/>
        <v>1</v>
      </c>
      <c r="AD95" s="74">
        <f t="shared" si="15"/>
        <v>1</v>
      </c>
      <c r="AE95" s="74">
        <f t="shared" si="15"/>
        <v>1</v>
      </c>
      <c r="AF95" s="74">
        <f t="shared" si="15"/>
        <v>1</v>
      </c>
      <c r="AG95" s="74">
        <f t="shared" si="15"/>
        <v>1</v>
      </c>
      <c r="AH95" s="74">
        <f t="shared" si="15"/>
        <v>1</v>
      </c>
      <c r="AI95" s="74">
        <f t="shared" si="15"/>
        <v>1</v>
      </c>
      <c r="AJ95" s="74">
        <f t="shared" si="15"/>
        <v>1</v>
      </c>
      <c r="AK95" s="74">
        <f t="shared" si="15"/>
        <v>1</v>
      </c>
      <c r="AL95" s="74">
        <f t="shared" si="15"/>
        <v>1</v>
      </c>
      <c r="AM95" s="74">
        <f t="shared" si="15"/>
        <v>1</v>
      </c>
      <c r="AN95" s="74">
        <f t="shared" si="15"/>
        <v>1</v>
      </c>
      <c r="AO95" s="74">
        <f t="shared" si="15"/>
        <v>1</v>
      </c>
      <c r="AP95" s="74">
        <f t="shared" si="15"/>
        <v>1</v>
      </c>
      <c r="AQ95" s="74">
        <f t="shared" si="15"/>
        <v>1</v>
      </c>
      <c r="AR95" s="74">
        <f t="shared" si="15"/>
        <v>1</v>
      </c>
      <c r="AS95" s="74">
        <f t="shared" si="15"/>
        <v>1</v>
      </c>
      <c r="AT95" s="74">
        <f t="shared" si="15"/>
        <v>1</v>
      </c>
      <c r="AU95" s="74">
        <f t="shared" si="15"/>
        <v>1</v>
      </c>
      <c r="AV95" s="74">
        <f t="shared" si="15"/>
        <v>1</v>
      </c>
      <c r="AW95" s="74">
        <f t="shared" si="15"/>
        <v>1</v>
      </c>
    </row>
    <row r="96" spans="1:49">
      <c r="A96" s="29" t="s">
        <v>56</v>
      </c>
      <c r="B96" s="30" t="s">
        <v>165</v>
      </c>
      <c r="C96" s="31" t="s">
        <v>166</v>
      </c>
      <c r="D96" s="32" t="s">
        <v>167</v>
      </c>
      <c r="E96" s="32" t="s">
        <v>168</v>
      </c>
      <c r="F96" s="24"/>
      <c r="G96" s="33"/>
      <c r="H96" s="73">
        <v>0.28859060402684567</v>
      </c>
      <c r="I96" s="73">
        <v>0.29050279329608941</v>
      </c>
      <c r="J96" s="73">
        <v>0.29050279329608941</v>
      </c>
      <c r="K96" s="73">
        <v>0.28947368421052633</v>
      </c>
      <c r="L96" s="73">
        <v>0.29050279329608941</v>
      </c>
      <c r="M96" s="73">
        <v>0.29166666666666669</v>
      </c>
      <c r="N96" s="73">
        <v>0.28859060402684567</v>
      </c>
      <c r="O96" s="73">
        <v>0.29050279329608941</v>
      </c>
      <c r="P96" s="73">
        <v>0.29113924050632911</v>
      </c>
      <c r="Q96" s="73">
        <v>0.29957805907172996</v>
      </c>
      <c r="R96" s="73">
        <v>0.29850746268656714</v>
      </c>
      <c r="S96" s="73">
        <v>0.29957805907172996</v>
      </c>
      <c r="T96" s="73">
        <v>0.29268292682926828</v>
      </c>
      <c r="U96" s="73">
        <v>0.29729729729729731</v>
      </c>
      <c r="V96" s="73">
        <v>0.29661016949152541</v>
      </c>
      <c r="W96" s="73">
        <v>0.29807692307692307</v>
      </c>
      <c r="X96" s="73">
        <v>0.35135135135135137</v>
      </c>
      <c r="Y96" s="73">
        <v>0.34693877551020408</v>
      </c>
      <c r="Z96" s="73">
        <v>0.35483870967741937</v>
      </c>
      <c r="AA96" s="73">
        <v>0.34693877551020408</v>
      </c>
      <c r="AB96" s="73">
        <v>0.34545454545454546</v>
      </c>
      <c r="AC96" s="73">
        <v>0.35483870967741937</v>
      </c>
      <c r="AD96" s="73">
        <v>0.35483870967741937</v>
      </c>
      <c r="AE96" s="73">
        <v>0.2808988764044944</v>
      </c>
      <c r="AF96" s="73">
        <v>0.28813559322033899</v>
      </c>
      <c r="AG96" s="73">
        <v>0.27848101265822783</v>
      </c>
      <c r="AH96" s="73">
        <v>0.27848101265822783</v>
      </c>
      <c r="AI96" s="73">
        <v>0.35</v>
      </c>
      <c r="AJ96" s="73">
        <v>0.27731092436974791</v>
      </c>
      <c r="AK96" s="73">
        <v>0.27272727272727271</v>
      </c>
      <c r="AL96" s="73">
        <v>0.27731092436974791</v>
      </c>
      <c r="AM96" s="73">
        <v>0.27777777777777779</v>
      </c>
      <c r="AN96" s="73">
        <v>0.26666666666666666</v>
      </c>
      <c r="AO96" s="73">
        <v>0.35483870967741937</v>
      </c>
      <c r="AP96" s="73">
        <v>0.35</v>
      </c>
      <c r="AQ96" s="73">
        <v>0.35483870967741937</v>
      </c>
      <c r="AR96" s="73">
        <v>0.34693877551020408</v>
      </c>
      <c r="AS96" s="73">
        <v>0.25</v>
      </c>
      <c r="AT96" s="73">
        <v>0.35483870967741937</v>
      </c>
      <c r="AU96" s="73">
        <v>0.34693877551020408</v>
      </c>
      <c r="AV96" s="73">
        <v>0.35483870967741937</v>
      </c>
      <c r="AW96" s="73">
        <v>0.34482758620689657</v>
      </c>
    </row>
    <row r="97" spans="1:49">
      <c r="A97" s="29" t="s">
        <v>56</v>
      </c>
      <c r="B97" s="30" t="s">
        <v>165</v>
      </c>
      <c r="C97" s="31" t="s">
        <v>166</v>
      </c>
      <c r="D97" s="32" t="s">
        <v>169</v>
      </c>
      <c r="E97" s="32" t="s">
        <v>170</v>
      </c>
      <c r="F97" s="24"/>
      <c r="G97" s="33"/>
      <c r="H97" s="73">
        <v>0.24832214765100671</v>
      </c>
      <c r="I97" s="73">
        <v>0.25139664804469275</v>
      </c>
      <c r="J97" s="73">
        <v>0.25139664804469275</v>
      </c>
      <c r="K97" s="73">
        <v>0.26315789473684209</v>
      </c>
      <c r="L97" s="73">
        <v>0.25139664804469275</v>
      </c>
      <c r="M97" s="73">
        <v>0.25</v>
      </c>
      <c r="N97" s="73">
        <v>0.24832214765100671</v>
      </c>
      <c r="O97" s="73">
        <v>0.25139664804469275</v>
      </c>
      <c r="P97" s="73">
        <v>0.25316455696202533</v>
      </c>
      <c r="Q97" s="73">
        <v>0.26160337552742619</v>
      </c>
      <c r="R97" s="73">
        <v>0.2537313432835821</v>
      </c>
      <c r="S97" s="73">
        <v>0.26160337552742619</v>
      </c>
      <c r="T97" s="73">
        <v>0.26829268292682928</v>
      </c>
      <c r="U97" s="73">
        <v>0.25675675675675674</v>
      </c>
      <c r="V97" s="73">
        <v>0.26271186440677968</v>
      </c>
      <c r="W97" s="73">
        <v>0.25961538461538464</v>
      </c>
      <c r="X97" s="73">
        <v>0.25</v>
      </c>
      <c r="Y97" s="73">
        <v>0.24489795918367346</v>
      </c>
      <c r="Z97" s="73">
        <v>0.25806451612903225</v>
      </c>
      <c r="AA97" s="73">
        <v>0.24489795918367346</v>
      </c>
      <c r="AB97" s="73">
        <v>0.25454545454545452</v>
      </c>
      <c r="AC97" s="73">
        <v>0.25806451612903225</v>
      </c>
      <c r="AD97" s="73">
        <v>0.25806451612903225</v>
      </c>
      <c r="AE97" s="73">
        <v>0.25842696629213485</v>
      </c>
      <c r="AF97" s="73">
        <v>0.25423728813559321</v>
      </c>
      <c r="AG97" s="73">
        <v>0.26160337552742619</v>
      </c>
      <c r="AH97" s="73">
        <v>0.26160337552742619</v>
      </c>
      <c r="AI97" s="73">
        <v>0.25</v>
      </c>
      <c r="AJ97" s="73">
        <v>0.26050420168067229</v>
      </c>
      <c r="AK97" s="73">
        <v>0.27272727272727271</v>
      </c>
      <c r="AL97" s="73">
        <v>0.26050420168067229</v>
      </c>
      <c r="AM97" s="73">
        <v>0.25925925925925924</v>
      </c>
      <c r="AN97" s="73">
        <v>0.26666666666666666</v>
      </c>
      <c r="AO97" s="73">
        <v>0.25806451612903225</v>
      </c>
      <c r="AP97" s="73">
        <v>0.25</v>
      </c>
      <c r="AQ97" s="73">
        <v>0.25806451612903225</v>
      </c>
      <c r="AR97" s="73">
        <v>0.24489795918367346</v>
      </c>
      <c r="AS97" s="73">
        <v>0.25</v>
      </c>
      <c r="AT97" s="73">
        <v>0.25806451612903225</v>
      </c>
      <c r="AU97" s="73">
        <v>0.24489795918367346</v>
      </c>
      <c r="AV97" s="73">
        <v>0.25806451612903225</v>
      </c>
      <c r="AW97" s="73">
        <v>0.2413793103448276</v>
      </c>
    </row>
    <row r="98" spans="1:49">
      <c r="A98" s="29" t="s">
        <v>56</v>
      </c>
      <c r="B98" s="30" t="s">
        <v>165</v>
      </c>
      <c r="C98" s="31" t="s">
        <v>166</v>
      </c>
      <c r="D98" s="32" t="s">
        <v>171</v>
      </c>
      <c r="E98" s="32" t="s">
        <v>172</v>
      </c>
      <c r="F98" s="24"/>
      <c r="G98" s="33"/>
      <c r="H98" s="73">
        <v>0.22147651006711411</v>
      </c>
      <c r="I98" s="73">
        <v>0.21787709497206703</v>
      </c>
      <c r="J98" s="73">
        <v>0.21787709497206703</v>
      </c>
      <c r="K98" s="73">
        <v>0.21052631578947367</v>
      </c>
      <c r="L98" s="73">
        <v>0.21787709497206703</v>
      </c>
      <c r="M98" s="73">
        <v>0.21666666666666667</v>
      </c>
      <c r="N98" s="73">
        <v>0.22147651006711411</v>
      </c>
      <c r="O98" s="73">
        <v>0.21787709497206703</v>
      </c>
      <c r="P98" s="73">
        <v>0.21518987341772153</v>
      </c>
      <c r="Q98" s="73">
        <v>0.21940928270042195</v>
      </c>
      <c r="R98" s="73">
        <v>0.22388059701492538</v>
      </c>
      <c r="S98" s="73">
        <v>0.21940928270042195</v>
      </c>
      <c r="T98" s="73">
        <v>0.21951219512195122</v>
      </c>
      <c r="U98" s="73">
        <v>0.22297297297297297</v>
      </c>
      <c r="V98" s="73">
        <v>0.22033898305084745</v>
      </c>
      <c r="W98" s="73">
        <v>0.22115384615384615</v>
      </c>
      <c r="X98" s="73">
        <v>0.19932432432432431</v>
      </c>
      <c r="Y98" s="73">
        <v>0.20408163265306123</v>
      </c>
      <c r="Z98" s="73">
        <v>0.19354838709677419</v>
      </c>
      <c r="AA98" s="73">
        <v>0.20408163265306123</v>
      </c>
      <c r="AB98" s="73">
        <v>0.2</v>
      </c>
      <c r="AC98" s="73">
        <v>0.19354838709677419</v>
      </c>
      <c r="AD98" s="73">
        <v>0.19354838709677419</v>
      </c>
      <c r="AE98" s="73">
        <v>0.2247191011235955</v>
      </c>
      <c r="AF98" s="73">
        <v>0.22033898305084745</v>
      </c>
      <c r="AG98" s="73">
        <v>0.21940928270042195</v>
      </c>
      <c r="AH98" s="73">
        <v>0.21940928270042195</v>
      </c>
      <c r="AI98" s="73">
        <v>0.2</v>
      </c>
      <c r="AJ98" s="73">
        <v>0.21848739495798319</v>
      </c>
      <c r="AK98" s="73">
        <v>0.22727272727272727</v>
      </c>
      <c r="AL98" s="73">
        <v>0.21848739495798319</v>
      </c>
      <c r="AM98" s="73">
        <v>0.22222222222222221</v>
      </c>
      <c r="AN98" s="73">
        <v>0.23333333333333334</v>
      </c>
      <c r="AO98" s="73">
        <v>0.19354838709677419</v>
      </c>
      <c r="AP98" s="73">
        <v>0.2</v>
      </c>
      <c r="AQ98" s="73">
        <v>0.19354838709677419</v>
      </c>
      <c r="AR98" s="73">
        <v>0.20408163265306123</v>
      </c>
      <c r="AS98" s="73">
        <v>0.25</v>
      </c>
      <c r="AT98" s="73">
        <v>0.19354838709677419</v>
      </c>
      <c r="AU98" s="73">
        <v>0.20408163265306123</v>
      </c>
      <c r="AV98" s="73">
        <v>0.19354838709677419</v>
      </c>
      <c r="AW98" s="73">
        <v>0.20689655172413793</v>
      </c>
    </row>
    <row r="99" spans="1:49">
      <c r="A99" s="29" t="s">
        <v>56</v>
      </c>
      <c r="B99" s="30" t="s">
        <v>165</v>
      </c>
      <c r="C99" s="31" t="s">
        <v>166</v>
      </c>
      <c r="D99" s="32" t="s">
        <v>173</v>
      </c>
      <c r="E99" s="32" t="s">
        <v>174</v>
      </c>
      <c r="F99" s="24"/>
      <c r="G99" s="33"/>
      <c r="H99" s="73">
        <v>0.24161073825503357</v>
      </c>
      <c r="I99" s="73">
        <v>0.24022346368715083</v>
      </c>
      <c r="J99" s="73">
        <v>0.24022346368715083</v>
      </c>
      <c r="K99" s="73">
        <v>0.23684210526315788</v>
      </c>
      <c r="L99" s="73">
        <v>0.24022346368715083</v>
      </c>
      <c r="M99" s="73">
        <v>0.24166666666666667</v>
      </c>
      <c r="N99" s="73">
        <v>0.24161073825503357</v>
      </c>
      <c r="O99" s="73">
        <v>0.24022346368715083</v>
      </c>
      <c r="P99" s="73">
        <v>0.24050632911392406</v>
      </c>
      <c r="Q99" s="73">
        <v>0.21940928270042195</v>
      </c>
      <c r="R99" s="73">
        <v>0.22388059701492538</v>
      </c>
      <c r="S99" s="73">
        <v>0.21940928270042195</v>
      </c>
      <c r="T99" s="73">
        <v>0.21951219512195122</v>
      </c>
      <c r="U99" s="73">
        <v>0.22297297297297297</v>
      </c>
      <c r="V99" s="73">
        <v>0.22033898305084745</v>
      </c>
      <c r="W99" s="73">
        <v>0.22115384615384615</v>
      </c>
      <c r="X99" s="73">
        <v>0.19932432432432431</v>
      </c>
      <c r="Y99" s="73">
        <v>0.20408163265306123</v>
      </c>
      <c r="Z99" s="73">
        <v>0.19354838709677419</v>
      </c>
      <c r="AA99" s="73">
        <v>0.20408163265306123</v>
      </c>
      <c r="AB99" s="73">
        <v>0.2</v>
      </c>
      <c r="AC99" s="73">
        <v>0.19354838709677419</v>
      </c>
      <c r="AD99" s="73">
        <v>0.19354838709677419</v>
      </c>
      <c r="AE99" s="73">
        <v>0.23595505617977527</v>
      </c>
      <c r="AF99" s="73">
        <v>0.23728813559322035</v>
      </c>
      <c r="AG99" s="73">
        <v>0.24050632911392406</v>
      </c>
      <c r="AH99" s="73">
        <v>0.24050632911392406</v>
      </c>
      <c r="AI99" s="73">
        <v>0.2</v>
      </c>
      <c r="AJ99" s="73">
        <v>0.24369747899159663</v>
      </c>
      <c r="AK99" s="73">
        <v>0.22727272727272727</v>
      </c>
      <c r="AL99" s="73">
        <v>0.24369747899159663</v>
      </c>
      <c r="AM99" s="73">
        <v>0.24074074074074073</v>
      </c>
      <c r="AN99" s="73">
        <v>0.23333333333333334</v>
      </c>
      <c r="AO99" s="73">
        <v>0.19354838709677419</v>
      </c>
      <c r="AP99" s="73">
        <v>0.2</v>
      </c>
      <c r="AQ99" s="73">
        <v>0.19354838709677419</v>
      </c>
      <c r="AR99" s="73">
        <v>0.20408163265306123</v>
      </c>
      <c r="AS99" s="73">
        <v>0.25</v>
      </c>
      <c r="AT99" s="73">
        <v>0.19354838709677419</v>
      </c>
      <c r="AU99" s="73">
        <v>0.20408163265306123</v>
      </c>
      <c r="AV99" s="73">
        <v>0.19354838709677419</v>
      </c>
      <c r="AW99" s="73">
        <v>0.20689655172413793</v>
      </c>
    </row>
    <row r="100" spans="1:49" s="53" customFormat="1">
      <c r="A100" s="71"/>
      <c r="B100" s="68"/>
      <c r="C100" s="69"/>
      <c r="D100" s="72"/>
      <c r="E100" s="72"/>
      <c r="F100" s="51"/>
      <c r="G100" s="59"/>
      <c r="H100" s="74">
        <f>SUM(H96:H99)</f>
        <v>1</v>
      </c>
      <c r="I100" s="74">
        <f t="shared" ref="I100:AW100" si="16">SUM(I96:I99)</f>
        <v>1</v>
      </c>
      <c r="J100" s="74">
        <f t="shared" si="16"/>
        <v>1</v>
      </c>
      <c r="K100" s="74">
        <f t="shared" si="16"/>
        <v>0.99999999999999989</v>
      </c>
      <c r="L100" s="74">
        <f t="shared" si="16"/>
        <v>1</v>
      </c>
      <c r="M100" s="74">
        <f t="shared" si="16"/>
        <v>1</v>
      </c>
      <c r="N100" s="74">
        <f t="shared" si="16"/>
        <v>1</v>
      </c>
      <c r="O100" s="74">
        <f t="shared" si="16"/>
        <v>1</v>
      </c>
      <c r="P100" s="74">
        <f t="shared" si="16"/>
        <v>1</v>
      </c>
      <c r="Q100" s="74">
        <f t="shared" si="16"/>
        <v>1</v>
      </c>
      <c r="R100" s="74">
        <f t="shared" si="16"/>
        <v>1</v>
      </c>
      <c r="S100" s="74">
        <f t="shared" si="16"/>
        <v>1</v>
      </c>
      <c r="T100" s="74">
        <f t="shared" si="16"/>
        <v>1</v>
      </c>
      <c r="U100" s="74">
        <f t="shared" si="16"/>
        <v>1</v>
      </c>
      <c r="V100" s="74">
        <f t="shared" si="16"/>
        <v>1</v>
      </c>
      <c r="W100" s="74">
        <f t="shared" si="16"/>
        <v>1</v>
      </c>
      <c r="X100" s="74">
        <f t="shared" si="16"/>
        <v>1</v>
      </c>
      <c r="Y100" s="74">
        <f t="shared" si="16"/>
        <v>1</v>
      </c>
      <c r="Z100" s="74">
        <f t="shared" si="16"/>
        <v>1</v>
      </c>
      <c r="AA100" s="74">
        <f t="shared" si="16"/>
        <v>1</v>
      </c>
      <c r="AB100" s="74">
        <f t="shared" si="16"/>
        <v>1</v>
      </c>
      <c r="AC100" s="74">
        <f t="shared" si="16"/>
        <v>1</v>
      </c>
      <c r="AD100" s="74">
        <f t="shared" si="16"/>
        <v>1</v>
      </c>
      <c r="AE100" s="74">
        <f t="shared" si="16"/>
        <v>1</v>
      </c>
      <c r="AF100" s="74">
        <f t="shared" si="16"/>
        <v>1</v>
      </c>
      <c r="AG100" s="74">
        <f t="shared" si="16"/>
        <v>1</v>
      </c>
      <c r="AH100" s="74">
        <f t="shared" si="16"/>
        <v>1</v>
      </c>
      <c r="AI100" s="74">
        <f t="shared" si="16"/>
        <v>1</v>
      </c>
      <c r="AJ100" s="74">
        <f t="shared" si="16"/>
        <v>1</v>
      </c>
      <c r="AK100" s="74">
        <f t="shared" si="16"/>
        <v>1</v>
      </c>
      <c r="AL100" s="74">
        <f t="shared" si="16"/>
        <v>1</v>
      </c>
      <c r="AM100" s="74">
        <f t="shared" si="16"/>
        <v>0.99999999999999989</v>
      </c>
      <c r="AN100" s="74">
        <f t="shared" si="16"/>
        <v>1</v>
      </c>
      <c r="AO100" s="74">
        <f t="shared" si="16"/>
        <v>1</v>
      </c>
      <c r="AP100" s="74">
        <f t="shared" si="16"/>
        <v>1</v>
      </c>
      <c r="AQ100" s="74">
        <f t="shared" si="16"/>
        <v>1</v>
      </c>
      <c r="AR100" s="74">
        <f t="shared" si="16"/>
        <v>1</v>
      </c>
      <c r="AS100" s="74">
        <f t="shared" si="16"/>
        <v>1</v>
      </c>
      <c r="AT100" s="74">
        <f t="shared" si="16"/>
        <v>1</v>
      </c>
      <c r="AU100" s="74">
        <f t="shared" si="16"/>
        <v>1</v>
      </c>
      <c r="AV100" s="74">
        <f t="shared" si="16"/>
        <v>1</v>
      </c>
      <c r="AW100" s="74">
        <f t="shared" si="16"/>
        <v>1</v>
      </c>
    </row>
    <row r="101" spans="1:49">
      <c r="A101" s="36" t="s">
        <v>57</v>
      </c>
      <c r="B101" s="30" t="s">
        <v>165</v>
      </c>
      <c r="C101" s="31" t="s">
        <v>166</v>
      </c>
      <c r="D101" s="35" t="s">
        <v>184</v>
      </c>
      <c r="E101" s="35" t="s">
        <v>185</v>
      </c>
      <c r="F101" s="24"/>
      <c r="G101" s="33"/>
      <c r="H101" s="73">
        <v>0.17073170731707318</v>
      </c>
      <c r="I101" s="73">
        <v>0.17005076142131981</v>
      </c>
      <c r="J101" s="73">
        <v>0.17005076142131981</v>
      </c>
      <c r="K101" s="73">
        <v>0.16867469879518071</v>
      </c>
      <c r="L101" s="73">
        <v>0.17005076142131981</v>
      </c>
      <c r="M101" s="73">
        <v>0.1717557251908397</v>
      </c>
      <c r="N101" s="73">
        <v>0.17073170731707318</v>
      </c>
      <c r="O101" s="73">
        <v>0.17005076142131981</v>
      </c>
      <c r="P101" s="73">
        <v>0.16860465116279069</v>
      </c>
      <c r="Q101" s="73">
        <v>0.16920152091254753</v>
      </c>
      <c r="R101" s="73">
        <v>0.17123287671232876</v>
      </c>
      <c r="S101" s="73">
        <v>0.17017208413001911</v>
      </c>
      <c r="T101" s="73">
        <v>0.16666666666666666</v>
      </c>
      <c r="U101" s="73">
        <v>0.16871165644171779</v>
      </c>
      <c r="V101" s="73">
        <v>0.16923076923076924</v>
      </c>
      <c r="W101" s="73">
        <v>0.16993464052287582</v>
      </c>
      <c r="X101" s="73">
        <v>0.17024539877300612</v>
      </c>
      <c r="Y101" s="73">
        <v>0.18095238095238095</v>
      </c>
      <c r="Z101" s="73">
        <v>0.18181818181818182</v>
      </c>
      <c r="AA101" s="73">
        <v>0.18095238095238095</v>
      </c>
      <c r="AB101" s="73">
        <v>0.17647058823529413</v>
      </c>
      <c r="AC101" s="73">
        <v>0.18181818181818182</v>
      </c>
      <c r="AD101" s="73">
        <v>0.18181818181818182</v>
      </c>
      <c r="AE101" s="73">
        <v>0.1683673469387755</v>
      </c>
      <c r="AF101" s="73">
        <v>0.17054263565891473</v>
      </c>
      <c r="AG101" s="73">
        <v>0.17049808429118773</v>
      </c>
      <c r="AH101" s="73">
        <v>0.17049808429118773</v>
      </c>
      <c r="AI101" s="73">
        <v>0.17110266159695817</v>
      </c>
      <c r="AJ101" s="73">
        <v>0.17110266159695817</v>
      </c>
      <c r="AK101" s="73">
        <v>0.17391304347826086</v>
      </c>
      <c r="AL101" s="73">
        <v>0.19083969465648856</v>
      </c>
      <c r="AM101" s="73">
        <v>0.18907563025210083</v>
      </c>
      <c r="AN101" s="73">
        <v>0.15384615384615385</v>
      </c>
      <c r="AO101" s="73">
        <v>0.15384615384615385</v>
      </c>
      <c r="AP101" s="73">
        <v>0.16030534351145037</v>
      </c>
      <c r="AQ101" s="73">
        <v>0.17910447761194029</v>
      </c>
      <c r="AR101" s="73">
        <v>0.18095238095238095</v>
      </c>
      <c r="AS101" s="73">
        <v>0.125</v>
      </c>
      <c r="AT101" s="73">
        <v>0.16793893129770993</v>
      </c>
      <c r="AU101" s="73">
        <v>0.17647058823529413</v>
      </c>
      <c r="AV101" s="73">
        <v>0.16923076923076924</v>
      </c>
      <c r="AW101" s="73">
        <v>0.16949152542372881</v>
      </c>
    </row>
    <row r="102" spans="1:49">
      <c r="A102" s="36" t="s">
        <v>57</v>
      </c>
      <c r="B102" s="30" t="s">
        <v>165</v>
      </c>
      <c r="C102" s="31" t="s">
        <v>166</v>
      </c>
      <c r="D102" s="35" t="s">
        <v>186</v>
      </c>
      <c r="E102" s="35" t="s">
        <v>187</v>
      </c>
      <c r="F102" s="24"/>
      <c r="G102" s="33"/>
      <c r="H102" s="73">
        <v>0.17073170731707318</v>
      </c>
      <c r="I102" s="73">
        <v>0.17005076142131981</v>
      </c>
      <c r="J102" s="73">
        <v>0.17005076142131981</v>
      </c>
      <c r="K102" s="73">
        <v>0.16867469879518071</v>
      </c>
      <c r="L102" s="73">
        <v>0.17005076142131981</v>
      </c>
      <c r="M102" s="73">
        <v>0.1717557251908397</v>
      </c>
      <c r="N102" s="73">
        <v>0.17073170731707318</v>
      </c>
      <c r="O102" s="73">
        <v>0.17005076142131981</v>
      </c>
      <c r="P102" s="73">
        <v>0.16860465116279069</v>
      </c>
      <c r="Q102" s="73">
        <v>0.16920152091254753</v>
      </c>
      <c r="R102" s="73">
        <v>0.17123287671232876</v>
      </c>
      <c r="S102" s="73">
        <v>0.17017208413001911</v>
      </c>
      <c r="T102" s="73">
        <v>0.16666666666666666</v>
      </c>
      <c r="U102" s="73">
        <v>0.16871165644171779</v>
      </c>
      <c r="V102" s="73">
        <v>0.16923076923076924</v>
      </c>
      <c r="W102" s="73">
        <v>0.16993464052287582</v>
      </c>
      <c r="X102" s="73">
        <v>0.17024539877300612</v>
      </c>
      <c r="Y102" s="73">
        <v>0.17142857142857143</v>
      </c>
      <c r="Z102" s="73">
        <v>0.16666666666666666</v>
      </c>
      <c r="AA102" s="73">
        <v>0.17142857142857143</v>
      </c>
      <c r="AB102" s="73">
        <v>0.16806722689075632</v>
      </c>
      <c r="AC102" s="73">
        <v>0.16666666666666666</v>
      </c>
      <c r="AD102" s="73">
        <v>0.16666666666666666</v>
      </c>
      <c r="AE102" s="73">
        <v>0.1683673469387755</v>
      </c>
      <c r="AF102" s="73">
        <v>0.17054263565891473</v>
      </c>
      <c r="AG102" s="73">
        <v>0.17049808429118773</v>
      </c>
      <c r="AH102" s="73">
        <v>0.17049808429118773</v>
      </c>
      <c r="AI102" s="73">
        <v>0.17110266159695817</v>
      </c>
      <c r="AJ102" s="73">
        <v>0.17110266159695817</v>
      </c>
      <c r="AK102" s="73">
        <v>0.17391304347826086</v>
      </c>
      <c r="AL102" s="73">
        <v>0.1717557251908397</v>
      </c>
      <c r="AM102" s="73">
        <v>0.16806722689075632</v>
      </c>
      <c r="AN102" s="73">
        <v>0.15384615384615385</v>
      </c>
      <c r="AO102" s="73">
        <v>0.15384615384615385</v>
      </c>
      <c r="AP102" s="73">
        <v>0.16030534351145037</v>
      </c>
      <c r="AQ102" s="73">
        <v>0.17164179104477612</v>
      </c>
      <c r="AR102" s="73">
        <v>0.17142857142857143</v>
      </c>
      <c r="AS102" s="73">
        <v>0.125</v>
      </c>
      <c r="AT102" s="73">
        <v>0.16793893129770993</v>
      </c>
      <c r="AU102" s="73">
        <v>0.17647058823529413</v>
      </c>
      <c r="AV102" s="73">
        <v>0.16923076923076924</v>
      </c>
      <c r="AW102" s="73">
        <v>0.16949152542372881</v>
      </c>
    </row>
    <row r="103" spans="1:49">
      <c r="A103" s="36" t="s">
        <v>57</v>
      </c>
      <c r="B103" s="30" t="s">
        <v>165</v>
      </c>
      <c r="C103" s="31" t="s">
        <v>166</v>
      </c>
      <c r="D103" s="35" t="s">
        <v>188</v>
      </c>
      <c r="E103" s="35" t="s">
        <v>189</v>
      </c>
      <c r="F103" s="24"/>
      <c r="G103" s="33"/>
      <c r="H103" s="73">
        <v>7.0121951219512202E-2</v>
      </c>
      <c r="I103" s="73">
        <v>7.1065989847715741E-2</v>
      </c>
      <c r="J103" s="73">
        <v>7.1065989847715741E-2</v>
      </c>
      <c r="K103" s="73">
        <v>7.2289156626506021E-2</v>
      </c>
      <c r="L103" s="73">
        <v>7.1065989847715741E-2</v>
      </c>
      <c r="M103" s="73">
        <v>6.8702290076335881E-2</v>
      </c>
      <c r="N103" s="73">
        <v>7.0121951219512202E-2</v>
      </c>
      <c r="O103" s="73">
        <v>7.1065989847715741E-2</v>
      </c>
      <c r="P103" s="73">
        <v>6.9767441860465115E-2</v>
      </c>
      <c r="Q103" s="73">
        <v>7.0342205323193921E-2</v>
      </c>
      <c r="R103" s="73">
        <v>6.8493150684931503E-2</v>
      </c>
      <c r="S103" s="73">
        <v>7.0745697896749518E-2</v>
      </c>
      <c r="T103" s="73">
        <v>6.6666666666666666E-2</v>
      </c>
      <c r="U103" s="73">
        <v>7.0552147239263799E-2</v>
      </c>
      <c r="V103" s="73">
        <v>6.9230769230769235E-2</v>
      </c>
      <c r="W103" s="73">
        <v>6.9716775599128547E-2</v>
      </c>
      <c r="X103" s="73">
        <v>7.0552147239263799E-2</v>
      </c>
      <c r="Y103" s="73">
        <v>7.6190476190476197E-2</v>
      </c>
      <c r="Z103" s="73">
        <v>8.3333333333333329E-2</v>
      </c>
      <c r="AA103" s="73">
        <v>7.6190476190476197E-2</v>
      </c>
      <c r="AB103" s="73">
        <v>8.4033613445378158E-2</v>
      </c>
      <c r="AC103" s="73">
        <v>8.3333333333333329E-2</v>
      </c>
      <c r="AD103" s="73">
        <v>8.3333333333333329E-2</v>
      </c>
      <c r="AE103" s="73">
        <v>7.1428571428571425E-2</v>
      </c>
      <c r="AF103" s="73">
        <v>6.9767441860465115E-2</v>
      </c>
      <c r="AG103" s="73">
        <v>7.0881226053639848E-2</v>
      </c>
      <c r="AH103" s="73">
        <v>7.0881226053639848E-2</v>
      </c>
      <c r="AI103" s="73">
        <v>6.8441064638783272E-2</v>
      </c>
      <c r="AJ103" s="73">
        <v>6.8441064638783272E-2</v>
      </c>
      <c r="AK103" s="73">
        <v>8.6956521739130432E-2</v>
      </c>
      <c r="AL103" s="73">
        <v>6.8702290076335881E-2</v>
      </c>
      <c r="AM103" s="73">
        <v>7.1428571428571425E-2</v>
      </c>
      <c r="AN103" s="73">
        <v>7.6923076923076927E-2</v>
      </c>
      <c r="AO103" s="73">
        <v>7.6923076923076927E-2</v>
      </c>
      <c r="AP103" s="73">
        <v>8.0152671755725186E-2</v>
      </c>
      <c r="AQ103" s="73">
        <v>8.2089552238805971E-2</v>
      </c>
      <c r="AR103" s="73">
        <v>7.6190476190476197E-2</v>
      </c>
      <c r="AS103" s="73">
        <v>0.125</v>
      </c>
      <c r="AT103" s="73">
        <v>9.1603053435114504E-2</v>
      </c>
      <c r="AU103" s="73">
        <v>8.8235294117647065E-2</v>
      </c>
      <c r="AV103" s="73">
        <v>9.2307692307692313E-2</v>
      </c>
      <c r="AW103" s="73">
        <v>8.4745762711864403E-2</v>
      </c>
    </row>
    <row r="104" spans="1:49">
      <c r="A104" s="36" t="s">
        <v>57</v>
      </c>
      <c r="B104" s="30" t="s">
        <v>165</v>
      </c>
      <c r="C104" s="31" t="s">
        <v>166</v>
      </c>
      <c r="D104" s="35" t="s">
        <v>190</v>
      </c>
      <c r="E104" s="35" t="s">
        <v>191</v>
      </c>
      <c r="F104" s="24"/>
      <c r="G104" s="33"/>
      <c r="H104" s="73">
        <v>0.11890243902439024</v>
      </c>
      <c r="I104" s="73">
        <v>0.11928934010152284</v>
      </c>
      <c r="J104" s="73">
        <v>0.11928934010152284</v>
      </c>
      <c r="K104" s="73">
        <v>0.12048192771084337</v>
      </c>
      <c r="L104" s="73">
        <v>0.11928934010152284</v>
      </c>
      <c r="M104" s="73">
        <v>0.1183206106870229</v>
      </c>
      <c r="N104" s="73">
        <v>0.11890243902439024</v>
      </c>
      <c r="O104" s="73">
        <v>0.11928934010152284</v>
      </c>
      <c r="P104" s="73">
        <v>0.12209302325581395</v>
      </c>
      <c r="Q104" s="73">
        <v>0.11977186311787072</v>
      </c>
      <c r="R104" s="73">
        <v>0.11643835616438356</v>
      </c>
      <c r="S104" s="73">
        <v>0.12045889101338432</v>
      </c>
      <c r="T104" s="73">
        <v>0.12222222222222222</v>
      </c>
      <c r="U104" s="73">
        <v>0.1196319018404908</v>
      </c>
      <c r="V104" s="73">
        <v>0.11923076923076924</v>
      </c>
      <c r="W104" s="73">
        <v>0.11982570806100218</v>
      </c>
      <c r="X104" s="73">
        <v>0.1196319018404908</v>
      </c>
      <c r="Y104" s="73">
        <v>0.14285714285714285</v>
      </c>
      <c r="Z104" s="73">
        <v>0.13636363636363635</v>
      </c>
      <c r="AA104" s="73">
        <v>0.14285714285714285</v>
      </c>
      <c r="AB104" s="73">
        <v>0.14285714285714285</v>
      </c>
      <c r="AC104" s="73">
        <v>0.13636363636363635</v>
      </c>
      <c r="AD104" s="73">
        <v>0.13636363636363635</v>
      </c>
      <c r="AE104" s="73">
        <v>0.11224489795918367</v>
      </c>
      <c r="AF104" s="73">
        <v>0.10852713178294573</v>
      </c>
      <c r="AG104" s="73">
        <v>0.10919540229885058</v>
      </c>
      <c r="AH104" s="73">
        <v>0.10919540229885058</v>
      </c>
      <c r="AI104" s="73">
        <v>0.11026615969581749</v>
      </c>
      <c r="AJ104" s="73">
        <v>0.11026615969581749</v>
      </c>
      <c r="AK104" s="73">
        <v>0.13043478260869565</v>
      </c>
      <c r="AL104" s="73">
        <v>0.11068702290076336</v>
      </c>
      <c r="AM104" s="73">
        <v>0.1092436974789916</v>
      </c>
      <c r="AN104" s="73">
        <v>0.15384615384615385</v>
      </c>
      <c r="AO104" s="73">
        <v>0.2</v>
      </c>
      <c r="AP104" s="73">
        <v>0.19847328244274809</v>
      </c>
      <c r="AQ104" s="73">
        <v>0.1417910447761194</v>
      </c>
      <c r="AR104" s="73">
        <v>0.14285714285714285</v>
      </c>
      <c r="AS104" s="73">
        <v>0.125</v>
      </c>
      <c r="AT104" s="73">
        <v>0.12977099236641221</v>
      </c>
      <c r="AU104" s="73">
        <v>0.12745098039215685</v>
      </c>
      <c r="AV104" s="73">
        <v>0.12307692307692308</v>
      </c>
      <c r="AW104" s="73">
        <v>0.13559322033898305</v>
      </c>
    </row>
    <row r="105" spans="1:49">
      <c r="A105" s="36" t="s">
        <v>57</v>
      </c>
      <c r="B105" s="30" t="s">
        <v>165</v>
      </c>
      <c r="C105" s="31" t="s">
        <v>166</v>
      </c>
      <c r="D105" s="35" t="s">
        <v>192</v>
      </c>
      <c r="E105" s="35" t="s">
        <v>193</v>
      </c>
      <c r="F105" s="24"/>
      <c r="G105" s="33"/>
      <c r="H105" s="73">
        <v>7.926829268292683E-2</v>
      </c>
      <c r="I105" s="73">
        <v>8.1218274111675121E-2</v>
      </c>
      <c r="J105" s="73">
        <v>8.1218274111675121E-2</v>
      </c>
      <c r="K105" s="73">
        <v>8.4337349397590355E-2</v>
      </c>
      <c r="L105" s="73">
        <v>8.1218274111675121E-2</v>
      </c>
      <c r="M105" s="73">
        <v>8.0152671755725186E-2</v>
      </c>
      <c r="N105" s="73">
        <v>7.926829268292683E-2</v>
      </c>
      <c r="O105" s="73">
        <v>8.1218274111675121E-2</v>
      </c>
      <c r="P105" s="73">
        <v>8.1395348837209308E-2</v>
      </c>
      <c r="Q105" s="73">
        <v>7.9847908745247151E-2</v>
      </c>
      <c r="R105" s="73">
        <v>8.2191780821917804E-2</v>
      </c>
      <c r="S105" s="73">
        <v>8.0305927342256209E-2</v>
      </c>
      <c r="T105" s="73">
        <v>7.7777777777777779E-2</v>
      </c>
      <c r="U105" s="73">
        <v>7.9754601226993863E-2</v>
      </c>
      <c r="V105" s="73">
        <v>8.0769230769230774E-2</v>
      </c>
      <c r="W105" s="73">
        <v>8.0610021786492375E-2</v>
      </c>
      <c r="X105" s="73">
        <v>7.9754601226993863E-2</v>
      </c>
      <c r="Y105" s="73">
        <v>7.6190476190476197E-2</v>
      </c>
      <c r="Z105" s="73">
        <v>8.3333333333333329E-2</v>
      </c>
      <c r="AA105" s="73">
        <v>7.6190476190476197E-2</v>
      </c>
      <c r="AB105" s="73">
        <v>8.4033613445378158E-2</v>
      </c>
      <c r="AC105" s="73">
        <v>8.3333333333333329E-2</v>
      </c>
      <c r="AD105" s="73">
        <v>8.3333333333333329E-2</v>
      </c>
      <c r="AE105" s="73">
        <v>8.1632653061224483E-2</v>
      </c>
      <c r="AF105" s="73">
        <v>7.7519379844961239E-2</v>
      </c>
      <c r="AG105" s="73">
        <v>8.0459770114942528E-2</v>
      </c>
      <c r="AH105" s="73">
        <v>8.0459770114942528E-2</v>
      </c>
      <c r="AI105" s="73">
        <v>7.9847908745247151E-2</v>
      </c>
      <c r="AJ105" s="73">
        <v>7.9847908745247151E-2</v>
      </c>
      <c r="AK105" s="73">
        <v>8.6956521739130432E-2</v>
      </c>
      <c r="AL105" s="73">
        <v>8.0152671755725186E-2</v>
      </c>
      <c r="AM105" s="73">
        <v>7.9831932773109238E-2</v>
      </c>
      <c r="AN105" s="73">
        <v>7.6923076923076927E-2</v>
      </c>
      <c r="AO105" s="73">
        <v>7.6923076923076927E-2</v>
      </c>
      <c r="AP105" s="73">
        <v>6.8702290076335881E-2</v>
      </c>
      <c r="AQ105" s="73">
        <v>8.2089552238805971E-2</v>
      </c>
      <c r="AR105" s="73">
        <v>7.6190476190476197E-2</v>
      </c>
      <c r="AS105" s="73">
        <v>0.125</v>
      </c>
      <c r="AT105" s="73">
        <v>7.6335877862595422E-2</v>
      </c>
      <c r="AU105" s="73">
        <v>7.8431372549019607E-2</v>
      </c>
      <c r="AV105" s="73">
        <v>7.6923076923076927E-2</v>
      </c>
      <c r="AW105" s="73">
        <v>8.4745762711864403E-2</v>
      </c>
    </row>
    <row r="106" spans="1:49">
      <c r="A106" s="36" t="s">
        <v>57</v>
      </c>
      <c r="B106" s="30" t="s">
        <v>165</v>
      </c>
      <c r="C106" s="31" t="s">
        <v>166</v>
      </c>
      <c r="D106" s="35" t="s">
        <v>194</v>
      </c>
      <c r="E106" s="37" t="s">
        <v>195</v>
      </c>
      <c r="F106" s="24"/>
      <c r="G106" s="33"/>
      <c r="H106" s="73">
        <v>0.1402439024390244</v>
      </c>
      <c r="I106" s="73">
        <v>0.13959390862944163</v>
      </c>
      <c r="J106" s="73">
        <v>0.13959390862944163</v>
      </c>
      <c r="K106" s="73">
        <v>0.14457831325301204</v>
      </c>
      <c r="L106" s="73">
        <v>0.13959390862944163</v>
      </c>
      <c r="M106" s="73">
        <v>0.14122137404580154</v>
      </c>
      <c r="N106" s="73">
        <v>0.1402439024390244</v>
      </c>
      <c r="O106" s="73">
        <v>0.13959390862944163</v>
      </c>
      <c r="P106" s="73">
        <v>0.13953488372093023</v>
      </c>
      <c r="Q106" s="73">
        <v>0.14068441064638784</v>
      </c>
      <c r="R106" s="73">
        <v>0.13698630136986301</v>
      </c>
      <c r="S106" s="73">
        <v>0.13957934990439771</v>
      </c>
      <c r="T106" s="73">
        <v>0.14444444444444443</v>
      </c>
      <c r="U106" s="73">
        <v>0.1411042944785276</v>
      </c>
      <c r="V106" s="73">
        <v>0.1423076923076923</v>
      </c>
      <c r="W106" s="73">
        <v>0.13943355119825709</v>
      </c>
      <c r="X106" s="73">
        <v>0.13957055214723926</v>
      </c>
      <c r="Y106" s="73">
        <v>0.13333333333333333</v>
      </c>
      <c r="Z106" s="73">
        <v>0.12878787878787878</v>
      </c>
      <c r="AA106" s="73">
        <v>0.13333333333333333</v>
      </c>
      <c r="AB106" s="73">
        <v>0.12605042016806722</v>
      </c>
      <c r="AC106" s="73">
        <v>0.12878787878787878</v>
      </c>
      <c r="AD106" s="73">
        <v>0.12878787878787878</v>
      </c>
      <c r="AE106" s="73">
        <v>0.13775510204081631</v>
      </c>
      <c r="AF106" s="73">
        <v>0.13953488372093023</v>
      </c>
      <c r="AG106" s="73">
        <v>0.13984674329501914</v>
      </c>
      <c r="AH106" s="73">
        <v>0.13984674329501914</v>
      </c>
      <c r="AI106" s="73">
        <v>0.14068441064638784</v>
      </c>
      <c r="AJ106" s="73">
        <v>0.14068441064638784</v>
      </c>
      <c r="AK106" s="73">
        <v>0.13043478260869565</v>
      </c>
      <c r="AL106" s="73">
        <v>0.14885496183206107</v>
      </c>
      <c r="AM106" s="73">
        <v>0.15126050420168066</v>
      </c>
      <c r="AN106" s="73">
        <v>0.15384615384615385</v>
      </c>
      <c r="AO106" s="73">
        <v>0.13846153846153847</v>
      </c>
      <c r="AP106" s="73">
        <v>0.14122137404580154</v>
      </c>
      <c r="AQ106" s="73">
        <v>0.12686567164179105</v>
      </c>
      <c r="AR106" s="73">
        <v>0.13333333333333333</v>
      </c>
      <c r="AS106" s="73">
        <v>0.125</v>
      </c>
      <c r="AT106" s="73">
        <v>0.12213740458015267</v>
      </c>
      <c r="AU106" s="73">
        <v>0.11764705882352941</v>
      </c>
      <c r="AV106" s="73">
        <v>0.12307692307692308</v>
      </c>
      <c r="AW106" s="73">
        <v>0.11864406779661017</v>
      </c>
    </row>
    <row r="107" spans="1:49">
      <c r="A107" s="36" t="s">
        <v>57</v>
      </c>
      <c r="B107" s="30" t="s">
        <v>165</v>
      </c>
      <c r="C107" s="31" t="s">
        <v>166</v>
      </c>
      <c r="D107" s="35" t="s">
        <v>196</v>
      </c>
      <c r="E107" s="35" t="s">
        <v>197</v>
      </c>
      <c r="F107" s="24"/>
      <c r="G107" s="33"/>
      <c r="H107" s="73">
        <v>0.14939024390243902</v>
      </c>
      <c r="I107" s="73">
        <v>0.14974619289340102</v>
      </c>
      <c r="J107" s="73">
        <v>0.14974619289340102</v>
      </c>
      <c r="K107" s="73">
        <v>0.14457831325301204</v>
      </c>
      <c r="L107" s="73">
        <v>0.14974619289340102</v>
      </c>
      <c r="M107" s="73">
        <v>0.14885496183206107</v>
      </c>
      <c r="N107" s="73">
        <v>0.14939024390243902</v>
      </c>
      <c r="O107" s="73">
        <v>0.14974619289340102</v>
      </c>
      <c r="P107" s="73">
        <v>0.15116279069767441</v>
      </c>
      <c r="Q107" s="73">
        <v>0.15019011406844107</v>
      </c>
      <c r="R107" s="73">
        <v>0.15068493150684931</v>
      </c>
      <c r="S107" s="73">
        <v>0.14913957934990441</v>
      </c>
      <c r="T107" s="73">
        <v>0.15555555555555556</v>
      </c>
      <c r="U107" s="73">
        <v>0.15030674846625766</v>
      </c>
      <c r="V107" s="73">
        <v>0.15</v>
      </c>
      <c r="W107" s="73">
        <v>0.15032679738562091</v>
      </c>
      <c r="X107" s="73">
        <v>0.15030674846625766</v>
      </c>
      <c r="Y107" s="73">
        <v>0.15238095238095239</v>
      </c>
      <c r="Z107" s="73">
        <v>0.15151515151515152</v>
      </c>
      <c r="AA107" s="73">
        <v>0.15238095238095239</v>
      </c>
      <c r="AB107" s="73">
        <v>0.15126050420168066</v>
      </c>
      <c r="AC107" s="73">
        <v>0.15151515151515152</v>
      </c>
      <c r="AD107" s="73">
        <v>0.15151515151515152</v>
      </c>
      <c r="AE107" s="73">
        <v>0.14795918367346939</v>
      </c>
      <c r="AF107" s="73">
        <v>0.15503875968992248</v>
      </c>
      <c r="AG107" s="73">
        <v>0.14942528735632185</v>
      </c>
      <c r="AH107" s="73">
        <v>0.14942528735632185</v>
      </c>
      <c r="AI107" s="73">
        <v>0.14828897338403041</v>
      </c>
      <c r="AJ107" s="73">
        <v>0.14828897338403041</v>
      </c>
      <c r="AK107" s="73">
        <v>0.15217391304347827</v>
      </c>
      <c r="AL107" s="73">
        <v>0.11068702290076336</v>
      </c>
      <c r="AM107" s="73">
        <v>0.1092436974789916</v>
      </c>
      <c r="AN107" s="73">
        <v>0.1076923076923077</v>
      </c>
      <c r="AO107" s="73">
        <v>0.1076923076923077</v>
      </c>
      <c r="AP107" s="73">
        <v>9.9236641221374045E-2</v>
      </c>
      <c r="AQ107" s="73">
        <v>0.14925373134328357</v>
      </c>
      <c r="AR107" s="73">
        <v>0.15238095238095239</v>
      </c>
      <c r="AS107" s="73">
        <v>0.125</v>
      </c>
      <c r="AT107" s="73">
        <v>0.15267175572519084</v>
      </c>
      <c r="AU107" s="73">
        <v>0.14705882352941177</v>
      </c>
      <c r="AV107" s="73">
        <v>0.15384615384615385</v>
      </c>
      <c r="AW107" s="73">
        <v>0.15254237288135594</v>
      </c>
    </row>
    <row r="108" spans="1:49">
      <c r="A108" s="36" t="s">
        <v>57</v>
      </c>
      <c r="B108" s="30" t="s">
        <v>165</v>
      </c>
      <c r="C108" s="31" t="s">
        <v>166</v>
      </c>
      <c r="D108" s="35" t="s">
        <v>198</v>
      </c>
      <c r="E108" s="37" t="s">
        <v>199</v>
      </c>
      <c r="F108" s="24"/>
      <c r="G108" s="33"/>
      <c r="H108" s="73">
        <v>0.10060975609756098</v>
      </c>
      <c r="I108" s="73">
        <v>9.8984771573604066E-2</v>
      </c>
      <c r="J108" s="73">
        <v>9.8984771573604066E-2</v>
      </c>
      <c r="K108" s="73">
        <v>9.6385542168674704E-2</v>
      </c>
      <c r="L108" s="73">
        <v>9.8984771573604066E-2</v>
      </c>
      <c r="M108" s="73">
        <v>9.9236641221374045E-2</v>
      </c>
      <c r="N108" s="73">
        <v>0.10060975609756098</v>
      </c>
      <c r="O108" s="73">
        <v>9.8984771573604066E-2</v>
      </c>
      <c r="P108" s="73">
        <v>9.8837209302325577E-2</v>
      </c>
      <c r="Q108" s="73">
        <v>0.10076045627376426</v>
      </c>
      <c r="R108" s="73">
        <v>0.10273972602739725</v>
      </c>
      <c r="S108" s="73">
        <v>9.9426386233269604E-2</v>
      </c>
      <c r="T108" s="73">
        <v>0.1</v>
      </c>
      <c r="U108" s="73">
        <v>0.10122699386503067</v>
      </c>
      <c r="V108" s="73">
        <v>0.1</v>
      </c>
      <c r="W108" s="73">
        <v>0.10021786492374728</v>
      </c>
      <c r="X108" s="73">
        <v>9.9693251533742325E-2</v>
      </c>
      <c r="Y108" s="73">
        <v>6.6666666666666666E-2</v>
      </c>
      <c r="Z108" s="73">
        <v>6.8181818181818177E-2</v>
      </c>
      <c r="AA108" s="73">
        <v>6.6666666666666666E-2</v>
      </c>
      <c r="AB108" s="73">
        <v>6.7226890756302518E-2</v>
      </c>
      <c r="AC108" s="73">
        <v>6.8181818181818177E-2</v>
      </c>
      <c r="AD108" s="73">
        <v>6.8181818181818177E-2</v>
      </c>
      <c r="AE108" s="73">
        <v>0.11224489795918367</v>
      </c>
      <c r="AF108" s="73">
        <v>0.10852713178294573</v>
      </c>
      <c r="AG108" s="73">
        <v>0.10919540229885058</v>
      </c>
      <c r="AH108" s="73">
        <v>0.10919540229885058</v>
      </c>
      <c r="AI108" s="73">
        <v>0.11026615969581749</v>
      </c>
      <c r="AJ108" s="73">
        <v>0.11026615969581749</v>
      </c>
      <c r="AK108" s="73">
        <v>6.5217391304347824E-2</v>
      </c>
      <c r="AL108" s="73">
        <v>0.1183206106870229</v>
      </c>
      <c r="AM108" s="73">
        <v>0.12184873949579832</v>
      </c>
      <c r="AN108" s="73">
        <v>0.12307692307692308</v>
      </c>
      <c r="AO108" s="73">
        <v>9.2307692307692313E-2</v>
      </c>
      <c r="AP108" s="73">
        <v>9.1603053435114504E-2</v>
      </c>
      <c r="AQ108" s="73">
        <v>6.7164179104477612E-2</v>
      </c>
      <c r="AR108" s="73">
        <v>6.6666666666666666E-2</v>
      </c>
      <c r="AS108" s="73">
        <v>0.125</v>
      </c>
      <c r="AT108" s="73">
        <v>9.1603053435114504E-2</v>
      </c>
      <c r="AU108" s="73">
        <v>8.8235294117647065E-2</v>
      </c>
      <c r="AV108" s="73">
        <v>9.2307692307692313E-2</v>
      </c>
      <c r="AW108" s="73">
        <v>8.4745762711864403E-2</v>
      </c>
    </row>
    <row r="109" spans="1:49" s="53" customFormat="1">
      <c r="H109" s="75">
        <f>SUM(H101:H108)</f>
        <v>1</v>
      </c>
      <c r="I109" s="75">
        <f t="shared" ref="I109:AW109" si="17">SUM(I101:I108)</f>
        <v>1</v>
      </c>
      <c r="J109" s="75">
        <f t="shared" si="17"/>
        <v>1</v>
      </c>
      <c r="K109" s="75">
        <f t="shared" si="17"/>
        <v>0.99999999999999989</v>
      </c>
      <c r="L109" s="75">
        <f t="shared" si="17"/>
        <v>1</v>
      </c>
      <c r="M109" s="75">
        <f t="shared" si="17"/>
        <v>1</v>
      </c>
      <c r="N109" s="75">
        <f t="shared" si="17"/>
        <v>1</v>
      </c>
      <c r="O109" s="75">
        <f t="shared" si="17"/>
        <v>1</v>
      </c>
      <c r="P109" s="75">
        <f t="shared" si="17"/>
        <v>1</v>
      </c>
      <c r="Q109" s="75">
        <f t="shared" si="17"/>
        <v>1</v>
      </c>
      <c r="R109" s="75">
        <f t="shared" si="17"/>
        <v>1</v>
      </c>
      <c r="S109" s="75">
        <f t="shared" si="17"/>
        <v>0.99999999999999989</v>
      </c>
      <c r="T109" s="75">
        <f t="shared" si="17"/>
        <v>0.99999999999999978</v>
      </c>
      <c r="U109" s="75">
        <f t="shared" si="17"/>
        <v>0.99999999999999989</v>
      </c>
      <c r="V109" s="75">
        <f t="shared" si="17"/>
        <v>1</v>
      </c>
      <c r="W109" s="75">
        <f t="shared" si="17"/>
        <v>1</v>
      </c>
      <c r="X109" s="75">
        <f t="shared" si="17"/>
        <v>0.99999999999999989</v>
      </c>
      <c r="Y109" s="75">
        <f t="shared" si="17"/>
        <v>0.99999999999999989</v>
      </c>
      <c r="Z109" s="75">
        <f t="shared" si="17"/>
        <v>1</v>
      </c>
      <c r="AA109" s="75">
        <f t="shared" si="17"/>
        <v>0.99999999999999989</v>
      </c>
      <c r="AB109" s="75">
        <f t="shared" si="17"/>
        <v>1</v>
      </c>
      <c r="AC109" s="75">
        <f t="shared" si="17"/>
        <v>1</v>
      </c>
      <c r="AD109" s="75">
        <f t="shared" si="17"/>
        <v>1</v>
      </c>
      <c r="AE109" s="75">
        <f t="shared" si="17"/>
        <v>1</v>
      </c>
      <c r="AF109" s="75">
        <f t="shared" si="17"/>
        <v>1</v>
      </c>
      <c r="AG109" s="75">
        <f t="shared" si="17"/>
        <v>1</v>
      </c>
      <c r="AH109" s="75">
        <f t="shared" si="17"/>
        <v>1</v>
      </c>
      <c r="AI109" s="75">
        <f t="shared" si="17"/>
        <v>0.99999999999999978</v>
      </c>
      <c r="AJ109" s="75">
        <f t="shared" si="17"/>
        <v>0.99999999999999978</v>
      </c>
      <c r="AK109" s="75">
        <f t="shared" si="17"/>
        <v>1</v>
      </c>
      <c r="AL109" s="75">
        <f t="shared" si="17"/>
        <v>1</v>
      </c>
      <c r="AM109" s="75">
        <f t="shared" si="17"/>
        <v>1</v>
      </c>
      <c r="AN109" s="75">
        <f t="shared" si="17"/>
        <v>1</v>
      </c>
      <c r="AO109" s="75">
        <f t="shared" si="17"/>
        <v>1</v>
      </c>
      <c r="AP109" s="75">
        <f t="shared" si="17"/>
        <v>1</v>
      </c>
      <c r="AQ109" s="75">
        <f t="shared" si="17"/>
        <v>1</v>
      </c>
      <c r="AR109" s="75">
        <f t="shared" si="17"/>
        <v>0.99999999999999989</v>
      </c>
      <c r="AS109" s="75">
        <f t="shared" si="17"/>
        <v>1</v>
      </c>
      <c r="AT109" s="75">
        <f t="shared" si="17"/>
        <v>1</v>
      </c>
      <c r="AU109" s="75">
        <f t="shared" si="17"/>
        <v>1</v>
      </c>
      <c r="AV109" s="75">
        <f t="shared" si="17"/>
        <v>1</v>
      </c>
      <c r="AW109" s="75">
        <f t="shared" si="17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4:E90">
    <cfRule type="duplicateValues" dxfId="10" priority="12"/>
  </conditionalFormatting>
  <conditionalFormatting sqref="D3:D17">
    <cfRule type="duplicateValues" dxfId="9" priority="11"/>
  </conditionalFormatting>
  <conditionalFormatting sqref="D28:D33">
    <cfRule type="duplicateValues" dxfId="8" priority="4"/>
    <cfRule type="duplicateValues" dxfId="7" priority="5"/>
  </conditionalFormatting>
  <conditionalFormatting sqref="D22:D27">
    <cfRule type="duplicateValues" dxfId="6" priority="2"/>
    <cfRule type="duplicateValues" dxfId="5" priority="3"/>
  </conditionalFormatting>
  <conditionalFormatting sqref="D18:D21">
    <cfRule type="duplicateValues" dxfId="4" priority="6"/>
    <cfRule type="duplicateValues" dxfId="3" priority="7"/>
  </conditionalFormatting>
  <conditionalFormatting sqref="D28:E33">
    <cfRule type="duplicateValues" dxfId="2" priority="8"/>
  </conditionalFormatting>
  <conditionalFormatting sqref="D22:E27">
    <cfRule type="duplicateValues" dxfId="1" priority="9"/>
  </conditionalFormatting>
  <conditionalFormatting sqref="D18:E2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Abdullah Hel Kafi</cp:lastModifiedBy>
  <dcterms:created xsi:type="dcterms:W3CDTF">2020-07-03T08:23:30Z</dcterms:created>
  <dcterms:modified xsi:type="dcterms:W3CDTF">2020-08-09T05:20:07Z</dcterms:modified>
</cp:coreProperties>
</file>