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Sep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F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Avidevide = 500TK
</t>
        </r>
      </text>
    </comment>
    <comment ref="D2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Mouse
</t>
        </r>
      </text>
    </comment>
    <comment ref="H2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Friday Natore To Bagha </t>
        </r>
      </text>
    </comment>
  </commentList>
</comments>
</file>

<file path=xl/sharedStrings.xml><?xml version="1.0" encoding="utf-8"?>
<sst xmlns="http://schemas.openxmlformats.org/spreadsheetml/2006/main" count="481" uniqueCount="219">
  <si>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</si>
  <si>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</si>
  <si>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</si>
  <si>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</si>
  <si>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</si>
  <si>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</si>
  <si>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</si>
  <si>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</si>
  <si>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</si>
  <si>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</si>
  <si>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</si>
  <si>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</si>
  <si>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</si>
  <si>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</si>
  <si>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</si>
  <si>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</si>
  <si>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</si>
  <si>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</si>
  <si>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</si>
  <si>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</si>
  <si>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</si>
  <si>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</si>
  <si>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</si>
  <si>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</si>
  <si>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</si>
  <si>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</si>
  <si>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</si>
  <si>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</si>
  <si>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</si>
  <si>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</si>
  <si>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</si>
  <si>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</si>
  <si>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</si>
  <si>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</si>
  <si>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</si>
  <si>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</si>
  <si>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</si>
  <si>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</si>
  <si>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</si>
  <si>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</si>
  <si>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</si>
  <si>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</si>
  <si>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</si>
  <si>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</si>
  <si>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</si>
  <si>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</si>
  <si>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</si>
  <si>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</si>
  <si>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</si>
  <si>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</si>
  <si>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</si>
  <si>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</si>
  <si>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</si>
  <si>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</si>
  <si>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</si>
  <si>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</si>
  <si>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</si>
  <si>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</si>
  <si>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</si>
  <si>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</si>
  <si>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</si>
  <si>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</si>
  <si>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</si>
  <si>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</si>
  <si>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</si>
  <si>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</si>
  <si>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</si>
  <si>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</si>
  <si>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</si>
  <si>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</si>
  <si>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</si>
  <si>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</si>
  <si>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</si>
  <si>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</si>
  <si>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</si>
  <si>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</si>
  <si>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</si>
  <si>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</si>
  <si>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</si>
  <si>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</si>
  <si>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</si>
  <si>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</si>
  <si>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</si>
  <si>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</si>
  <si>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</si>
  <si>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</si>
  <si>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</si>
  <si>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</si>
  <si>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</si>
  <si>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</si>
  <si>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</si>
  <si>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</si>
  <si>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</si>
  <si>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</si>
  <si>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</si>
  <si>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</si>
  <si>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</si>
  <si>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</si>
  <si>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</si>
  <si>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</si>
  <si>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</si>
  <si>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</si>
  <si>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</si>
  <si>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</si>
  <si>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</si>
  <si>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</si>
  <si>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</si>
  <si>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</si>
  <si>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</si>
  <si>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</si>
  <si>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</si>
  <si>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</si>
  <si>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</si>
  <si>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</si>
  <si>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</si>
  <si>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</si>
  <si>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</si>
  <si>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</si>
  <si>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</si>
  <si>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</si>
  <si>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</si>
  <si>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</si>
  <si>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</si>
  <si>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</si>
  <si>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</si>
  <si>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</si>
  <si>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</si>
  <si>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</si>
  <si>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</si>
  <si>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</si>
  <si>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</si>
  <si>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</si>
  <si>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</si>
  <si>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</si>
  <si>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</si>
  <si>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</si>
  <si>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</si>
  <si>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</si>
  <si>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</si>
  <si>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</si>
  <si>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</si>
  <si>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</si>
  <si>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</si>
  <si>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</si>
  <si>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</si>
  <si>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</si>
  <si>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</si>
  <si>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</si>
  <si>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</si>
  <si>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</si>
  <si>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</si>
  <si>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</si>
  <si>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</si>
  <si>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</si>
  <si>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</si>
  <si>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</si>
  <si>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</si>
  <si>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</si>
  <si>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</si>
  <si>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</si>
  <si>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</si>
  <si>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</si>
  <si>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</si>
  <si>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</si>
  <si>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</si>
  <si>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</si>
  <si>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</si>
  <si>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</si>
  <si>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</si>
  <si>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</si>
  <si>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</si>
  <si>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</si>
  <si>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</si>
  <si>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</si>
  <si>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</si>
  <si>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</si>
  <si>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</si>
  <si>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</si>
  <si>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</si>
  <si>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</si>
  <si>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</si>
  <si>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</si>
  <si>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</si>
  <si>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</si>
  <si>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</si>
  <si>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</si>
  <si>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Mobile bill DSR</t>
  </si>
  <si>
    <t>05.09.2020</t>
  </si>
  <si>
    <t>06.09.2020</t>
  </si>
  <si>
    <t>07.09.2020</t>
  </si>
  <si>
    <t>08.09.2020</t>
  </si>
  <si>
    <t>Naimul ZSM</t>
  </si>
  <si>
    <t>09.09.2020</t>
  </si>
  <si>
    <t xml:space="preserve">Aliul </t>
  </si>
  <si>
    <t>10.09.2020</t>
  </si>
  <si>
    <t>10.9.2020</t>
  </si>
  <si>
    <t>bKash Jafor</t>
  </si>
  <si>
    <t>BL120</t>
  </si>
  <si>
    <t>Mimi Elec Lalpur</t>
  </si>
  <si>
    <t>12.09.2020</t>
  </si>
  <si>
    <t>13.09.2020</t>
  </si>
  <si>
    <t>14.09.2020</t>
  </si>
  <si>
    <t>15.09.2020</t>
  </si>
  <si>
    <t>ss</t>
  </si>
  <si>
    <t>16.09.2020</t>
  </si>
  <si>
    <t>Multi  Tecnology</t>
  </si>
  <si>
    <t>17.09.2020</t>
  </si>
  <si>
    <t>19.09.2020</t>
  </si>
  <si>
    <t>20.09.2020</t>
  </si>
  <si>
    <t>21.09.2020</t>
  </si>
  <si>
    <t>N.K Tel</t>
  </si>
  <si>
    <t>22.09.2020</t>
  </si>
  <si>
    <t>Dighi Tel</t>
  </si>
  <si>
    <t>23.09.2020</t>
  </si>
  <si>
    <t>24.09.2020</t>
  </si>
  <si>
    <t>26.09.2020</t>
  </si>
  <si>
    <t>Retailer Deposit</t>
  </si>
  <si>
    <t>27.09.2020</t>
  </si>
  <si>
    <t>Date: 27.09.2020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</si>
</sst>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2" sqref="E3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9" t="s">
        <v>17</v>
      </c>
      <c r="C2" s="299"/>
      <c r="D2" s="299"/>
      <c r="E2" s="299"/>
    </row>
    <row r="3" spans="1:8" ht="16.5" customHeight="1">
      <c r="A3" s="35"/>
      <c r="B3" s="300" t="s">
        <v>32</v>
      </c>
      <c r="C3" s="300"/>
      <c r="D3" s="300"/>
      <c r="E3" s="300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187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188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189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190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192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194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199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200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 t="s">
        <v>201</v>
      </c>
      <c r="C21" s="39">
        <v>618000</v>
      </c>
      <c r="D21" s="54">
        <v>1000000</v>
      </c>
      <c r="E21" s="41">
        <f>E20+C21-D21</f>
        <v>3213874</v>
      </c>
      <c r="F21" s="31"/>
      <c r="G21" s="2"/>
      <c r="H21" s="2"/>
    </row>
    <row r="22" spans="1:8">
      <c r="A22" s="35"/>
      <c r="B22" s="40" t="s">
        <v>202</v>
      </c>
      <c r="C22" s="39">
        <v>840000</v>
      </c>
      <c r="D22" s="54">
        <v>500000</v>
      </c>
      <c r="E22" s="41">
        <f t="shared" si="0"/>
        <v>3553874</v>
      </c>
      <c r="F22" s="33"/>
      <c r="G22" s="2"/>
      <c r="H22" s="2"/>
    </row>
    <row r="23" spans="1:8">
      <c r="A23" s="35"/>
      <c r="B23" s="40" t="s">
        <v>204</v>
      </c>
      <c r="C23" s="39">
        <v>785000</v>
      </c>
      <c r="D23" s="54">
        <v>500000</v>
      </c>
      <c r="E23" s="41">
        <f>E22+C23-D23</f>
        <v>3838874</v>
      </c>
      <c r="F23" s="31"/>
      <c r="G23" s="2"/>
      <c r="H23" s="2"/>
    </row>
    <row r="24" spans="1:8">
      <c r="A24" s="35"/>
      <c r="B24" s="40" t="s">
        <v>206</v>
      </c>
      <c r="C24" s="39">
        <v>620000</v>
      </c>
      <c r="D24" s="54">
        <v>1000000</v>
      </c>
      <c r="E24" s="41">
        <f t="shared" si="0"/>
        <v>3458874</v>
      </c>
      <c r="F24" s="31"/>
      <c r="G24" s="2"/>
      <c r="H24" s="2"/>
    </row>
    <row r="25" spans="1:8">
      <c r="A25" s="35"/>
      <c r="B25" s="40" t="s">
        <v>207</v>
      </c>
      <c r="C25" s="39">
        <v>0</v>
      </c>
      <c r="D25" s="39">
        <v>0</v>
      </c>
      <c r="E25" s="41">
        <f t="shared" si="0"/>
        <v>3458874</v>
      </c>
      <c r="F25" s="31"/>
      <c r="G25" s="2"/>
      <c r="H25" s="2"/>
    </row>
    <row r="26" spans="1:8">
      <c r="A26" s="35"/>
      <c r="B26" s="40" t="s">
        <v>208</v>
      </c>
      <c r="C26" s="39">
        <v>1130000</v>
      </c>
      <c r="D26" s="54">
        <v>1000000</v>
      </c>
      <c r="E26" s="41">
        <f t="shared" si="0"/>
        <v>3588874</v>
      </c>
      <c r="F26" s="31"/>
      <c r="G26" s="2"/>
      <c r="H26" s="2"/>
    </row>
    <row r="27" spans="1:8">
      <c r="A27" s="35"/>
      <c r="B27" s="40" t="s">
        <v>209</v>
      </c>
      <c r="C27" s="39">
        <v>360000</v>
      </c>
      <c r="D27" s="54">
        <v>1000000</v>
      </c>
      <c r="E27" s="41">
        <f t="shared" si="0"/>
        <v>2948874</v>
      </c>
      <c r="F27" s="31"/>
      <c r="G27" s="2"/>
      <c r="H27" s="35"/>
    </row>
    <row r="28" spans="1:8">
      <c r="A28" s="35"/>
      <c r="B28" s="40" t="s">
        <v>211</v>
      </c>
      <c r="C28" s="39">
        <v>660000</v>
      </c>
      <c r="D28" s="54">
        <v>500000</v>
      </c>
      <c r="E28" s="41">
        <f t="shared" si="0"/>
        <v>3108874</v>
      </c>
      <c r="F28" s="31"/>
      <c r="G28" s="2"/>
      <c r="H28" s="35"/>
    </row>
    <row r="29" spans="1:8">
      <c r="A29" s="35"/>
      <c r="B29" s="40" t="s">
        <v>213</v>
      </c>
      <c r="C29" s="39">
        <v>900000</v>
      </c>
      <c r="D29" s="54">
        <v>1000000</v>
      </c>
      <c r="E29" s="41">
        <f t="shared" si="0"/>
        <v>3008874</v>
      </c>
      <c r="F29" s="31"/>
      <c r="G29" s="2"/>
      <c r="H29" s="35"/>
    </row>
    <row r="30" spans="1:8">
      <c r="A30" s="35"/>
      <c r="B30" s="40" t="s">
        <v>214</v>
      </c>
      <c r="C30" s="39">
        <v>600000</v>
      </c>
      <c r="D30" s="39">
        <v>1000000</v>
      </c>
      <c r="E30" s="41">
        <f t="shared" si="0"/>
        <v>2608874</v>
      </c>
      <c r="F30" s="31"/>
      <c r="G30" s="2"/>
      <c r="H30" s="35"/>
    </row>
    <row r="31" spans="1:8">
      <c r="A31" s="35"/>
      <c r="B31" s="40" t="s">
        <v>215</v>
      </c>
      <c r="C31" s="54">
        <v>22970</v>
      </c>
      <c r="D31" s="39">
        <v>0</v>
      </c>
      <c r="E31" s="41">
        <f t="shared" si="0"/>
        <v>2631844</v>
      </c>
      <c r="F31" s="298" t="s">
        <v>216</v>
      </c>
      <c r="G31" s="2"/>
      <c r="H31" s="35"/>
    </row>
    <row r="32" spans="1:8">
      <c r="A32" s="35"/>
      <c r="B32" s="40" t="s">
        <v>217</v>
      </c>
      <c r="C32" s="39">
        <v>1490000</v>
      </c>
      <c r="D32" s="54">
        <v>1000000</v>
      </c>
      <c r="E32" s="41">
        <f t="shared" si="0"/>
        <v>3121844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3121844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3121844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3121844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3121844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3121844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3121844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3121844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3121844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3121844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3121844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3121844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3121844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3121844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3121844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3121844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3121844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3121844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3121844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3121844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3121844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3121844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3121844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3121844</v>
      </c>
      <c r="F55" s="31"/>
      <c r="G55" s="2"/>
    </row>
    <row r="56" spans="2:8">
      <c r="B56" s="40"/>
      <c r="C56" s="39"/>
      <c r="D56" s="39"/>
      <c r="E56" s="41">
        <f t="shared" si="1"/>
        <v>3121844</v>
      </c>
      <c r="F56" s="31"/>
      <c r="G56" s="2"/>
    </row>
    <row r="57" spans="2:8">
      <c r="B57" s="40"/>
      <c r="C57" s="39"/>
      <c r="D57" s="39"/>
      <c r="E57" s="41">
        <f t="shared" si="1"/>
        <v>3121844</v>
      </c>
      <c r="F57" s="31"/>
      <c r="G57" s="2"/>
    </row>
    <row r="58" spans="2:8">
      <c r="B58" s="40"/>
      <c r="C58" s="39"/>
      <c r="D58" s="39"/>
      <c r="E58" s="41">
        <f t="shared" si="1"/>
        <v>3121844</v>
      </c>
      <c r="F58" s="31"/>
      <c r="G58" s="2"/>
    </row>
    <row r="59" spans="2:8">
      <c r="B59" s="40"/>
      <c r="C59" s="39"/>
      <c r="D59" s="39"/>
      <c r="E59" s="41">
        <f t="shared" si="1"/>
        <v>3121844</v>
      </c>
      <c r="F59" s="31"/>
      <c r="G59" s="2"/>
    </row>
    <row r="60" spans="2:8">
      <c r="B60" s="40"/>
      <c r="C60" s="39"/>
      <c r="D60" s="39"/>
      <c r="E60" s="41">
        <f t="shared" si="1"/>
        <v>3121844</v>
      </c>
      <c r="F60" s="31"/>
      <c r="G60" s="2"/>
    </row>
    <row r="61" spans="2:8">
      <c r="B61" s="40"/>
      <c r="C61" s="39"/>
      <c r="D61" s="39"/>
      <c r="E61" s="41">
        <f t="shared" si="1"/>
        <v>3121844</v>
      </c>
      <c r="F61" s="31"/>
      <c r="G61" s="2"/>
    </row>
    <row r="62" spans="2:8">
      <c r="B62" s="40"/>
      <c r="C62" s="39"/>
      <c r="D62" s="39"/>
      <c r="E62" s="41">
        <f t="shared" si="1"/>
        <v>3121844</v>
      </c>
      <c r="F62" s="31"/>
      <c r="G62" s="2"/>
    </row>
    <row r="63" spans="2:8">
      <c r="B63" s="40"/>
      <c r="C63" s="39"/>
      <c r="D63" s="39"/>
      <c r="E63" s="41">
        <f t="shared" si="1"/>
        <v>3121844</v>
      </c>
      <c r="F63" s="31"/>
      <c r="G63" s="2"/>
    </row>
    <row r="64" spans="2:8">
      <c r="B64" s="40"/>
      <c r="C64" s="39"/>
      <c r="D64" s="39"/>
      <c r="E64" s="41">
        <f t="shared" si="1"/>
        <v>3121844</v>
      </c>
      <c r="F64" s="31"/>
      <c r="G64" s="2"/>
    </row>
    <row r="65" spans="2:7">
      <c r="B65" s="40"/>
      <c r="C65" s="39"/>
      <c r="D65" s="39"/>
      <c r="E65" s="41">
        <f t="shared" si="1"/>
        <v>3121844</v>
      </c>
      <c r="F65" s="31"/>
      <c r="G65" s="2"/>
    </row>
    <row r="66" spans="2:7">
      <c r="B66" s="40"/>
      <c r="C66" s="39"/>
      <c r="D66" s="39"/>
      <c r="E66" s="41">
        <f t="shared" si="1"/>
        <v>3121844</v>
      </c>
      <c r="F66" s="31"/>
      <c r="G66" s="2"/>
    </row>
    <row r="67" spans="2:7">
      <c r="B67" s="40"/>
      <c r="C67" s="39"/>
      <c r="D67" s="39"/>
      <c r="E67" s="41">
        <f t="shared" si="1"/>
        <v>3121844</v>
      </c>
      <c r="F67" s="31"/>
      <c r="G67" s="2"/>
    </row>
    <row r="68" spans="2:7">
      <c r="B68" s="40"/>
      <c r="C68" s="39"/>
      <c r="D68" s="39"/>
      <c r="E68" s="41">
        <f t="shared" si="1"/>
        <v>3121844</v>
      </c>
      <c r="F68" s="31"/>
      <c r="G68" s="2"/>
    </row>
    <row r="69" spans="2:7">
      <c r="B69" s="40"/>
      <c r="C69" s="39"/>
      <c r="D69" s="39"/>
      <c r="E69" s="41">
        <f t="shared" si="1"/>
        <v>3121844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3121844</v>
      </c>
      <c r="F70" s="31"/>
      <c r="G70" s="2"/>
    </row>
    <row r="71" spans="2:7">
      <c r="B71" s="40"/>
      <c r="C71" s="39"/>
      <c r="D71" s="39"/>
      <c r="E71" s="41">
        <f t="shared" si="2"/>
        <v>3121844</v>
      </c>
      <c r="F71" s="31"/>
      <c r="G71" s="2"/>
    </row>
    <row r="72" spans="2:7">
      <c r="B72" s="40"/>
      <c r="C72" s="39"/>
      <c r="D72" s="39"/>
      <c r="E72" s="41">
        <f t="shared" si="2"/>
        <v>3121844</v>
      </c>
      <c r="F72" s="31"/>
      <c r="G72" s="2"/>
    </row>
    <row r="73" spans="2:7">
      <c r="B73" s="40"/>
      <c r="C73" s="39"/>
      <c r="D73" s="39"/>
      <c r="E73" s="41">
        <f t="shared" si="2"/>
        <v>3121844</v>
      </c>
      <c r="F73" s="31"/>
      <c r="G73" s="2"/>
    </row>
    <row r="74" spans="2:7">
      <c r="B74" s="40"/>
      <c r="C74" s="39"/>
      <c r="D74" s="39"/>
      <c r="E74" s="41">
        <f t="shared" si="2"/>
        <v>3121844</v>
      </c>
      <c r="F74" s="31"/>
      <c r="G74" s="2"/>
    </row>
    <row r="75" spans="2:7">
      <c r="B75" s="40"/>
      <c r="C75" s="39"/>
      <c r="D75" s="39"/>
      <c r="E75" s="41">
        <f t="shared" si="2"/>
        <v>3121844</v>
      </c>
      <c r="F75" s="33"/>
      <c r="G75" s="2"/>
    </row>
    <row r="76" spans="2:7">
      <c r="B76" s="40"/>
      <c r="C76" s="39"/>
      <c r="D76" s="39"/>
      <c r="E76" s="41">
        <f t="shared" si="2"/>
        <v>3121844</v>
      </c>
      <c r="F76" s="31"/>
      <c r="G76" s="2"/>
    </row>
    <row r="77" spans="2:7">
      <c r="B77" s="40"/>
      <c r="C77" s="39"/>
      <c r="D77" s="39"/>
      <c r="E77" s="41">
        <f t="shared" si="2"/>
        <v>3121844</v>
      </c>
      <c r="F77" s="31"/>
      <c r="G77" s="2"/>
    </row>
    <row r="78" spans="2:7">
      <c r="B78" s="40"/>
      <c r="C78" s="39"/>
      <c r="D78" s="39"/>
      <c r="E78" s="41">
        <f t="shared" si="2"/>
        <v>3121844</v>
      </c>
      <c r="F78" s="31"/>
      <c r="G78" s="2"/>
    </row>
    <row r="79" spans="2:7">
      <c r="B79" s="40"/>
      <c r="C79" s="39"/>
      <c r="D79" s="39"/>
      <c r="E79" s="41">
        <f t="shared" si="2"/>
        <v>3121844</v>
      </c>
      <c r="F79" s="31"/>
      <c r="G79" s="2"/>
    </row>
    <row r="80" spans="2:7">
      <c r="B80" s="40"/>
      <c r="C80" s="39"/>
      <c r="D80" s="39"/>
      <c r="E80" s="41">
        <f t="shared" si="2"/>
        <v>3121844</v>
      </c>
      <c r="F80" s="31"/>
      <c r="G80" s="2"/>
    </row>
    <row r="81" spans="2:7">
      <c r="B81" s="40"/>
      <c r="C81" s="39"/>
      <c r="D81" s="39"/>
      <c r="E81" s="41">
        <f t="shared" si="2"/>
        <v>3121844</v>
      </c>
      <c r="F81" s="31"/>
      <c r="G81" s="2"/>
    </row>
    <row r="82" spans="2:7">
      <c r="B82" s="40"/>
      <c r="C82" s="39"/>
      <c r="D82" s="39"/>
      <c r="E82" s="41">
        <f t="shared" si="2"/>
        <v>3121844</v>
      </c>
      <c r="F82" s="31"/>
      <c r="G82" s="2"/>
    </row>
    <row r="83" spans="2:7">
      <c r="B83" s="45"/>
      <c r="C83" s="41">
        <f>SUM(C5:C72)</f>
        <v>19921844</v>
      </c>
      <c r="D83" s="41">
        <f>SUM(D5:D77)</f>
        <v>16800000</v>
      </c>
      <c r="E83" s="67">
        <f>E71+C83-D83</f>
        <v>6243688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8" sqref="H8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1" t="s">
        <v>17</v>
      </c>
      <c r="B1" s="302"/>
      <c r="C1" s="302"/>
      <c r="D1" s="302"/>
      <c r="E1" s="303"/>
      <c r="F1" s="5"/>
      <c r="G1" s="5"/>
    </row>
    <row r="2" spans="1:29" ht="23.25">
      <c r="A2" s="304" t="s">
        <v>218</v>
      </c>
      <c r="B2" s="305"/>
      <c r="C2" s="305"/>
      <c r="D2" s="305"/>
      <c r="E2" s="30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3">
        <v>8500368</v>
      </c>
      <c r="C4" s="69"/>
      <c r="D4" s="69" t="s">
        <v>12</v>
      </c>
      <c r="E4" s="73">
        <v>1101516.95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416708.65500000014</v>
      </c>
      <c r="C5" s="72"/>
      <c r="D5" s="69" t="s">
        <v>23</v>
      </c>
      <c r="E5" s="73">
        <v>3121844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8917076.6549999993</v>
      </c>
      <c r="C6" s="69"/>
      <c r="D6" s="69" t="s">
        <v>28</v>
      </c>
      <c r="E6" s="74">
        <v>556320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5">
        <v>2164622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55468</v>
      </c>
      <c r="C8" s="71"/>
      <c r="D8" s="69" t="s">
        <v>38</v>
      </c>
      <c r="E8" s="73">
        <v>39890</v>
      </c>
      <c r="F8" s="5"/>
      <c r="G8" s="56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7">
        <f>B5-B8-B9</f>
        <v>361240.65500000014</v>
      </c>
      <c r="C10" s="71"/>
      <c r="D10" s="69" t="s">
        <v>29</v>
      </c>
      <c r="E10" s="75">
        <v>1667176.7049999991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6">
        <v>158000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29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6">
        <f>B6-B8-B11+B12-B9</f>
        <v>8703608.6549999993</v>
      </c>
      <c r="C13" s="71"/>
      <c r="D13" s="71" t="s">
        <v>7</v>
      </c>
      <c r="E13" s="75">
        <f>E4+E5+E6+E7+E8+E9+E10</f>
        <v>8703608.6549999993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7" t="s">
        <v>16</v>
      </c>
      <c r="B15" s="308"/>
      <c r="C15" s="308"/>
      <c r="D15" s="308"/>
      <c r="E15" s="309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1" t="s">
        <v>40</v>
      </c>
      <c r="B18" s="101">
        <v>51220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2" t="s">
        <v>41</v>
      </c>
      <c r="B19" s="102">
        <v>32111</v>
      </c>
      <c r="C19" s="69"/>
      <c r="D19" s="80" t="s">
        <v>26</v>
      </c>
      <c r="E19" s="104">
        <v>61450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3" t="s">
        <v>47</v>
      </c>
      <c r="B20" s="103">
        <v>27372</v>
      </c>
      <c r="C20" s="69"/>
      <c r="D20" s="80" t="s">
        <v>22</v>
      </c>
      <c r="E20" s="104">
        <v>187000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355680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208875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6" t="s">
        <v>17</v>
      </c>
      <c r="B1" s="316"/>
      <c r="C1" s="316"/>
      <c r="D1" s="316"/>
      <c r="E1" s="316"/>
      <c r="F1" s="316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7" t="s">
        <v>48</v>
      </c>
      <c r="B2" s="317"/>
      <c r="C2" s="317"/>
      <c r="D2" s="317"/>
      <c r="E2" s="317"/>
      <c r="F2" s="317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8" t="s">
        <v>49</v>
      </c>
      <c r="B3" s="318"/>
      <c r="C3" s="318"/>
      <c r="D3" s="318"/>
      <c r="E3" s="318"/>
      <c r="F3" s="318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187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188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189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189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190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190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192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192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 t="s">
        <v>195</v>
      </c>
      <c r="B13" s="121">
        <v>1155210</v>
      </c>
      <c r="C13" s="121">
        <v>1106422</v>
      </c>
      <c r="D13" s="121">
        <v>3123</v>
      </c>
      <c r="E13" s="121">
        <f t="shared" si="0"/>
        <v>1109545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 t="s">
        <v>199</v>
      </c>
      <c r="B14" s="121">
        <v>1371780</v>
      </c>
      <c r="C14" s="121">
        <v>1350131</v>
      </c>
      <c r="D14" s="121">
        <v>1660</v>
      </c>
      <c r="E14" s="121">
        <f t="shared" si="0"/>
        <v>1351791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 t="s">
        <v>200</v>
      </c>
      <c r="B15" s="121">
        <v>551970</v>
      </c>
      <c r="C15" s="121">
        <v>611770</v>
      </c>
      <c r="D15" s="121">
        <v>1550</v>
      </c>
      <c r="E15" s="121">
        <f t="shared" si="0"/>
        <v>613320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 t="s">
        <v>201</v>
      </c>
      <c r="B16" s="121">
        <v>749480</v>
      </c>
      <c r="C16" s="121">
        <v>849390</v>
      </c>
      <c r="D16" s="121">
        <v>3950</v>
      </c>
      <c r="E16" s="121">
        <f t="shared" si="0"/>
        <v>853340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 t="s">
        <v>202</v>
      </c>
      <c r="B17" s="121">
        <v>864320</v>
      </c>
      <c r="C17" s="121">
        <v>786375</v>
      </c>
      <c r="D17" s="121">
        <v>4400</v>
      </c>
      <c r="E17" s="121">
        <f t="shared" si="0"/>
        <v>790775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 t="s">
        <v>204</v>
      </c>
      <c r="B18" s="121">
        <v>680700</v>
      </c>
      <c r="C18" s="121">
        <v>632180</v>
      </c>
      <c r="D18" s="121">
        <v>1120</v>
      </c>
      <c r="E18" s="121">
        <f t="shared" si="0"/>
        <v>633300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 t="s">
        <v>206</v>
      </c>
      <c r="B19" s="121">
        <v>362960</v>
      </c>
      <c r="C19" s="121">
        <v>365430</v>
      </c>
      <c r="D19" s="121">
        <v>2530</v>
      </c>
      <c r="E19" s="121">
        <f t="shared" si="0"/>
        <v>367960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 t="s">
        <v>207</v>
      </c>
      <c r="B20" s="121">
        <v>882300</v>
      </c>
      <c r="C20" s="121">
        <v>935720</v>
      </c>
      <c r="D20" s="121">
        <v>2030</v>
      </c>
      <c r="E20" s="121">
        <f t="shared" si="0"/>
        <v>937750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 t="s">
        <v>208</v>
      </c>
      <c r="B21" s="121">
        <v>406630</v>
      </c>
      <c r="C21" s="121">
        <v>368380</v>
      </c>
      <c r="D21" s="121">
        <v>2290</v>
      </c>
      <c r="E21" s="121">
        <f t="shared" si="0"/>
        <v>370670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 t="s">
        <v>209</v>
      </c>
      <c r="B22" s="121">
        <v>653950</v>
      </c>
      <c r="C22" s="121">
        <v>682220</v>
      </c>
      <c r="D22" s="121">
        <v>1440</v>
      </c>
      <c r="E22" s="121">
        <f>C22+D22</f>
        <v>683660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 t="s">
        <v>211</v>
      </c>
      <c r="B23" s="121">
        <v>853860</v>
      </c>
      <c r="C23" s="121">
        <v>868890</v>
      </c>
      <c r="D23" s="121">
        <v>1540</v>
      </c>
      <c r="E23" s="121">
        <f t="shared" si="0"/>
        <v>870430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 t="s">
        <v>213</v>
      </c>
      <c r="B24" s="121">
        <v>603760</v>
      </c>
      <c r="C24" s="121">
        <v>601740</v>
      </c>
      <c r="D24" s="121">
        <v>2270</v>
      </c>
      <c r="E24" s="121">
        <f t="shared" si="0"/>
        <v>604010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 t="s">
        <v>214</v>
      </c>
      <c r="B25" s="121">
        <v>854330</v>
      </c>
      <c r="C25" s="121">
        <v>802430</v>
      </c>
      <c r="D25" s="121">
        <v>1670</v>
      </c>
      <c r="E25" s="121">
        <f t="shared" si="0"/>
        <v>804100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 t="s">
        <v>215</v>
      </c>
      <c r="B26" s="121">
        <v>688475</v>
      </c>
      <c r="C26" s="121">
        <v>714655</v>
      </c>
      <c r="D26" s="121">
        <v>2665</v>
      </c>
      <c r="E26" s="121">
        <f t="shared" si="0"/>
        <v>717320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 t="s">
        <v>217</v>
      </c>
      <c r="B27" s="121">
        <v>530130</v>
      </c>
      <c r="C27" s="121">
        <v>561050</v>
      </c>
      <c r="D27" s="121">
        <v>4080</v>
      </c>
      <c r="E27" s="121">
        <f t="shared" si="0"/>
        <v>565130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17046925</v>
      </c>
      <c r="C33" s="121">
        <f>SUM(C5:C32)</f>
        <v>16883533</v>
      </c>
      <c r="D33" s="121">
        <f>SUM(D5:D32)</f>
        <v>55108</v>
      </c>
      <c r="E33" s="121">
        <f>SUM(E5:E32)</f>
        <v>16938641</v>
      </c>
      <c r="F33" s="129">
        <f>B33-E33</f>
        <v>108284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19" t="s">
        <v>57</v>
      </c>
      <c r="B35" s="320"/>
      <c r="C35" s="320"/>
      <c r="D35" s="321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5930</v>
      </c>
      <c r="D37" s="114" t="s">
        <v>201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5000</v>
      </c>
      <c r="D39" s="161" t="s">
        <v>217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7300</v>
      </c>
      <c r="D40" s="161" t="s">
        <v>211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9800</v>
      </c>
      <c r="D41" s="114" t="s">
        <v>214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5" t="s">
        <v>193</v>
      </c>
      <c r="B43" s="114" t="s">
        <v>203</v>
      </c>
      <c r="C43" s="121">
        <v>9300</v>
      </c>
      <c r="D43" s="114" t="s">
        <v>192</v>
      </c>
      <c r="E43" s="127"/>
      <c r="F43" s="322" t="s">
        <v>72</v>
      </c>
      <c r="G43" s="323"/>
      <c r="H43" s="323"/>
      <c r="I43" s="323"/>
      <c r="J43" s="324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202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54450</v>
      </c>
      <c r="D51" s="194" t="s">
        <v>217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187000</v>
      </c>
      <c r="D52" s="186" t="s">
        <v>215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324970</v>
      </c>
      <c r="D53" s="197" t="s">
        <v>217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191125</v>
      </c>
      <c r="D54" s="186" t="s">
        <v>213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212</v>
      </c>
      <c r="B55" s="191"/>
      <c r="C55" s="190">
        <v>5000</v>
      </c>
      <c r="D55" s="197" t="s">
        <v>215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/>
      <c r="B56" s="118"/>
      <c r="C56" s="190"/>
      <c r="D56" s="194"/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5" t="s">
        <v>35</v>
      </c>
      <c r="B59" s="326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193" t="s">
        <v>94</v>
      </c>
      <c r="B62" s="118"/>
      <c r="C62" s="190">
        <v>51388</v>
      </c>
      <c r="D62" s="197" t="s">
        <v>202</v>
      </c>
      <c r="E62" s="135"/>
      <c r="F62" s="310" t="s">
        <v>90</v>
      </c>
      <c r="G62" s="310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97</v>
      </c>
      <c r="B63" s="118"/>
      <c r="C63" s="190">
        <v>36458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100</v>
      </c>
      <c r="B64" s="118"/>
      <c r="C64" s="190">
        <v>48710</v>
      </c>
      <c r="D64" s="197" t="s">
        <v>214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103</v>
      </c>
      <c r="B65" s="191"/>
      <c r="C65" s="190">
        <v>26372</v>
      </c>
      <c r="D65" s="197" t="s">
        <v>202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105</v>
      </c>
      <c r="B66" s="118"/>
      <c r="C66" s="190">
        <v>4260</v>
      </c>
      <c r="D66" s="191" t="s">
        <v>106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109</v>
      </c>
      <c r="B67" s="191"/>
      <c r="C67" s="190">
        <v>20105</v>
      </c>
      <c r="D67" s="197" t="s">
        <v>213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110</v>
      </c>
      <c r="B68" s="118"/>
      <c r="C68" s="190">
        <v>32111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89" t="s">
        <v>116</v>
      </c>
      <c r="B69" s="118"/>
      <c r="C69" s="190">
        <v>24006</v>
      </c>
      <c r="D69" s="197" t="s">
        <v>202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120</v>
      </c>
      <c r="B70" s="118"/>
      <c r="C70" s="190">
        <v>13000</v>
      </c>
      <c r="D70" s="197" t="s">
        <v>84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123</v>
      </c>
      <c r="B71" s="118"/>
      <c r="C71" s="190">
        <v>3500</v>
      </c>
      <c r="D71" s="197" t="s">
        <v>124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126</v>
      </c>
      <c r="B72" s="118"/>
      <c r="C72" s="190">
        <v>14560</v>
      </c>
      <c r="D72" s="191" t="s">
        <v>87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93" t="s">
        <v>129</v>
      </c>
      <c r="B73" s="118"/>
      <c r="C73" s="190">
        <v>29000</v>
      </c>
      <c r="D73" s="194" t="s">
        <v>117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130</v>
      </c>
      <c r="B74" s="118"/>
      <c r="C74" s="190">
        <v>19000</v>
      </c>
      <c r="D74" s="194" t="s">
        <v>208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89" t="s">
        <v>132</v>
      </c>
      <c r="B75" s="118"/>
      <c r="C75" s="190">
        <v>6000</v>
      </c>
      <c r="D75" s="194" t="s">
        <v>201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/>
      <c r="B76" s="118"/>
      <c r="C76" s="190"/>
      <c r="D76" s="194"/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93" t="s">
        <v>137</v>
      </c>
      <c r="B77" s="118"/>
      <c r="C77" s="190">
        <v>13000</v>
      </c>
      <c r="D77" s="194" t="s">
        <v>117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193" t="s">
        <v>138</v>
      </c>
      <c r="B78" s="118"/>
      <c r="C78" s="190">
        <v>5000</v>
      </c>
      <c r="D78" s="194" t="s">
        <v>66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198</v>
      </c>
      <c r="B79" s="191"/>
      <c r="C79" s="190">
        <v>26715</v>
      </c>
      <c r="D79" s="191" t="s">
        <v>217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45</v>
      </c>
      <c r="B80" s="118"/>
      <c r="C80" s="190">
        <v>129725</v>
      </c>
      <c r="D80" s="194" t="s">
        <v>139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89" t="s">
        <v>140</v>
      </c>
      <c r="B81" s="197"/>
      <c r="C81" s="190">
        <v>36000</v>
      </c>
      <c r="D81" s="194" t="s">
        <v>141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210</v>
      </c>
      <c r="B82" s="118"/>
      <c r="C82" s="190">
        <v>11000</v>
      </c>
      <c r="D82" s="194" t="s">
        <v>209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93" t="s">
        <v>146</v>
      </c>
      <c r="B83" s="118"/>
      <c r="C83" s="190">
        <v>8000</v>
      </c>
      <c r="D83" s="194" t="s">
        <v>66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 t="s">
        <v>184</v>
      </c>
      <c r="B84" s="118"/>
      <c r="C84" s="190">
        <v>38000</v>
      </c>
      <c r="D84" s="194" t="s">
        <v>202</v>
      </c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89" t="s">
        <v>149</v>
      </c>
      <c r="B85" s="118"/>
      <c r="C85" s="190">
        <v>3000</v>
      </c>
      <c r="D85" s="194" t="s">
        <v>208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205</v>
      </c>
      <c r="B86" s="118"/>
      <c r="C86" s="190">
        <v>10000</v>
      </c>
      <c r="D86" s="194" t="s">
        <v>215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193"/>
      <c r="B87" s="118"/>
      <c r="C87" s="296"/>
      <c r="D87" s="194"/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93"/>
      <c r="B88" s="118"/>
      <c r="C88" s="190"/>
      <c r="D88" s="197"/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/>
      <c r="B89" s="191"/>
      <c r="C89" s="190"/>
      <c r="D89" s="197"/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193"/>
      <c r="B90" s="118"/>
      <c r="C90" s="190"/>
      <c r="D90" s="194"/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193"/>
      <c r="B91" s="118"/>
      <c r="C91" s="190"/>
      <c r="D91" s="194"/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/>
      <c r="B92" s="118"/>
      <c r="C92" s="190"/>
      <c r="D92" s="194"/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 t="s">
        <v>157</v>
      </c>
      <c r="B93" s="191" t="s">
        <v>155</v>
      </c>
      <c r="C93" s="190">
        <v>2000</v>
      </c>
      <c r="D93" s="191" t="s">
        <v>131</v>
      </c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 t="s">
        <v>154</v>
      </c>
      <c r="B94" s="197" t="s">
        <v>155</v>
      </c>
      <c r="C94" s="190">
        <v>2000</v>
      </c>
      <c r="D94" s="191" t="s">
        <v>77</v>
      </c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/>
      <c r="B95" s="215"/>
      <c r="C95" s="190"/>
      <c r="D95" s="191"/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 t="s">
        <v>134</v>
      </c>
      <c r="B96" s="118" t="s">
        <v>89</v>
      </c>
      <c r="C96" s="190">
        <v>1210</v>
      </c>
      <c r="D96" s="191" t="s">
        <v>135</v>
      </c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 t="s">
        <v>196</v>
      </c>
      <c r="B98" s="217" t="s">
        <v>197</v>
      </c>
      <c r="C98" s="190">
        <v>1840</v>
      </c>
      <c r="D98" s="191" t="s">
        <v>194</v>
      </c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186</v>
      </c>
      <c r="B99" s="294">
        <v>44075</v>
      </c>
      <c r="C99" s="190">
        <v>2100</v>
      </c>
      <c r="D99" s="191" t="s">
        <v>189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/>
      <c r="B101" s="217"/>
      <c r="C101" s="190"/>
      <c r="D101" s="191"/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4070</v>
      </c>
      <c r="D102" s="191" t="s">
        <v>200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191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24000</v>
      </c>
      <c r="D110" s="191" t="s">
        <v>213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1" t="s">
        <v>159</v>
      </c>
      <c r="B113" s="312"/>
      <c r="C113" s="218">
        <f>SUM(C37:C112)</f>
        <v>2164622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3" t="s">
        <v>160</v>
      </c>
      <c r="B115" s="314"/>
      <c r="C115" s="223">
        <f>C113+L136</f>
        <v>2164622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5"/>
      <c r="G170" s="315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35" t="s">
        <v>17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</row>
    <row r="2" spans="1:26" s="245" customFormat="1" ht="18">
      <c r="A2" s="336" t="s">
        <v>161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</row>
    <row r="3" spans="1:26" s="245" customFormat="1">
      <c r="A3" s="337"/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</row>
    <row r="4" spans="1:26" s="246" customFormat="1" ht="16.5" thickBot="1">
      <c r="A4" s="338" t="s">
        <v>162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40"/>
      <c r="U4" s="127"/>
      <c r="V4" s="8"/>
      <c r="W4" s="8"/>
      <c r="X4" s="8"/>
      <c r="Y4" s="8"/>
      <c r="Z4" s="29"/>
    </row>
    <row r="5" spans="1:26" s="248" customFormat="1">
      <c r="A5" s="341" t="s">
        <v>163</v>
      </c>
      <c r="B5" s="343" t="s">
        <v>164</v>
      </c>
      <c r="C5" s="329" t="s">
        <v>165</v>
      </c>
      <c r="D5" s="329" t="s">
        <v>166</v>
      </c>
      <c r="E5" s="329" t="s">
        <v>167</v>
      </c>
      <c r="F5" s="329" t="s">
        <v>168</v>
      </c>
      <c r="G5" s="329" t="s">
        <v>169</v>
      </c>
      <c r="H5" s="329" t="s">
        <v>170</v>
      </c>
      <c r="I5" s="329" t="s">
        <v>171</v>
      </c>
      <c r="J5" s="329" t="s">
        <v>172</v>
      </c>
      <c r="K5" s="329" t="s">
        <v>173</v>
      </c>
      <c r="L5" s="329" t="s">
        <v>174</v>
      </c>
      <c r="M5" s="329" t="s">
        <v>175</v>
      </c>
      <c r="N5" s="329" t="s">
        <v>176</v>
      </c>
      <c r="O5" s="331" t="s">
        <v>177</v>
      </c>
      <c r="P5" s="333" t="s">
        <v>178</v>
      </c>
      <c r="Q5" s="327" t="s">
        <v>31</v>
      </c>
      <c r="R5" s="345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42"/>
      <c r="B6" s="344"/>
      <c r="C6" s="330"/>
      <c r="D6" s="330"/>
      <c r="E6" s="330"/>
      <c r="F6" s="330"/>
      <c r="G6" s="330"/>
      <c r="H6" s="330"/>
      <c r="I6" s="330"/>
      <c r="J6" s="330"/>
      <c r="K6" s="330"/>
      <c r="L6" s="330"/>
      <c r="M6" s="330"/>
      <c r="N6" s="330"/>
      <c r="O6" s="332"/>
      <c r="P6" s="334"/>
      <c r="Q6" s="328"/>
      <c r="R6" s="346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187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188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189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190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192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>
        <v>170</v>
      </c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1710</v>
      </c>
      <c r="T14" s="262"/>
      <c r="U14" s="263"/>
      <c r="V14" s="48"/>
      <c r="W14" s="48"/>
      <c r="X14" s="48"/>
      <c r="Y14" s="48"/>
    </row>
    <row r="15" spans="1:26" s="22" customFormat="1">
      <c r="A15" s="256" t="s">
        <v>194</v>
      </c>
      <c r="B15" s="264">
        <v>1200</v>
      </c>
      <c r="C15" s="257"/>
      <c r="D15" s="265">
        <v>98</v>
      </c>
      <c r="E15" s="265"/>
      <c r="F15" s="265">
        <v>975</v>
      </c>
      <c r="G15" s="265">
        <v>210</v>
      </c>
      <c r="H15" s="265"/>
      <c r="I15" s="265"/>
      <c r="J15" s="265">
        <v>20</v>
      </c>
      <c r="K15" s="265">
        <v>560</v>
      </c>
      <c r="L15" s="269"/>
      <c r="M15" s="265"/>
      <c r="N15" s="265">
        <v>60</v>
      </c>
      <c r="O15" s="265"/>
      <c r="P15" s="265"/>
      <c r="Q15" s="265"/>
      <c r="R15" s="267"/>
      <c r="S15" s="261">
        <f t="shared" si="0"/>
        <v>3123</v>
      </c>
      <c r="T15" s="262"/>
      <c r="U15" s="270"/>
      <c r="V15" s="48"/>
      <c r="W15" s="5"/>
      <c r="X15" s="48"/>
      <c r="Y15" s="5"/>
    </row>
    <row r="16" spans="1:26" s="22" customFormat="1">
      <c r="A16" s="256" t="s">
        <v>199</v>
      </c>
      <c r="B16" s="264">
        <v>1000</v>
      </c>
      <c r="C16" s="257"/>
      <c r="D16" s="265">
        <v>20</v>
      </c>
      <c r="E16" s="265"/>
      <c r="F16" s="265"/>
      <c r="G16" s="265">
        <v>110</v>
      </c>
      <c r="H16" s="265"/>
      <c r="I16" s="265"/>
      <c r="J16" s="265">
        <v>30</v>
      </c>
      <c r="K16" s="265">
        <v>480</v>
      </c>
      <c r="L16" s="258"/>
      <c r="M16" s="265"/>
      <c r="N16" s="265">
        <v>20</v>
      </c>
      <c r="O16" s="265"/>
      <c r="P16" s="265"/>
      <c r="Q16" s="265"/>
      <c r="R16" s="267"/>
      <c r="S16" s="261">
        <f t="shared" si="0"/>
        <v>1660</v>
      </c>
      <c r="T16" s="262"/>
      <c r="U16" s="7"/>
      <c r="V16" s="48"/>
      <c r="W16" s="48"/>
      <c r="X16" s="48"/>
      <c r="Y16" s="48"/>
    </row>
    <row r="17" spans="1:25" s="22" customFormat="1">
      <c r="A17" s="256" t="s">
        <v>200</v>
      </c>
      <c r="B17" s="264">
        <v>700</v>
      </c>
      <c r="C17" s="257"/>
      <c r="D17" s="265">
        <v>90</v>
      </c>
      <c r="E17" s="265"/>
      <c r="F17" s="265"/>
      <c r="G17" s="265">
        <v>210</v>
      </c>
      <c r="H17" s="265"/>
      <c r="I17" s="265"/>
      <c r="J17" s="265">
        <v>20</v>
      </c>
      <c r="K17" s="265">
        <v>480</v>
      </c>
      <c r="L17" s="265"/>
      <c r="M17" s="265"/>
      <c r="N17" s="265">
        <v>50</v>
      </c>
      <c r="O17" s="265"/>
      <c r="P17" s="265"/>
      <c r="Q17" s="265"/>
      <c r="R17" s="267"/>
      <c r="S17" s="261">
        <f t="shared" si="0"/>
        <v>1550</v>
      </c>
      <c r="T17" s="262"/>
      <c r="U17" s="7"/>
      <c r="V17" s="48"/>
      <c r="W17" s="5"/>
      <c r="X17" s="48"/>
      <c r="Y17" s="5"/>
    </row>
    <row r="18" spans="1:25" s="22" customFormat="1">
      <c r="A18" s="256" t="s">
        <v>201</v>
      </c>
      <c r="B18" s="264">
        <v>1150</v>
      </c>
      <c r="C18" s="257"/>
      <c r="D18" s="265">
        <v>2100</v>
      </c>
      <c r="E18" s="265"/>
      <c r="F18" s="265"/>
      <c r="G18" s="265">
        <v>180</v>
      </c>
      <c r="H18" s="265"/>
      <c r="I18" s="265"/>
      <c r="J18" s="265">
        <v>20</v>
      </c>
      <c r="K18" s="265">
        <v>480</v>
      </c>
      <c r="L18" s="265"/>
      <c r="M18" s="265"/>
      <c r="N18" s="265">
        <v>20</v>
      </c>
      <c r="O18" s="265"/>
      <c r="P18" s="267"/>
      <c r="Q18" s="265"/>
      <c r="R18" s="267"/>
      <c r="S18" s="261">
        <f t="shared" si="0"/>
        <v>3950</v>
      </c>
      <c r="T18" s="262"/>
      <c r="U18" s="7"/>
      <c r="V18" s="48"/>
      <c r="W18" s="48"/>
      <c r="X18" s="48"/>
      <c r="Y18" s="48"/>
    </row>
    <row r="19" spans="1:25" s="22" customFormat="1">
      <c r="A19" s="256" t="s">
        <v>202</v>
      </c>
      <c r="B19" s="264">
        <v>1900</v>
      </c>
      <c r="C19" s="257">
        <v>1200</v>
      </c>
      <c r="D19" s="265">
        <v>570</v>
      </c>
      <c r="E19" s="265"/>
      <c r="F19" s="265"/>
      <c r="G19" s="265">
        <v>120</v>
      </c>
      <c r="H19" s="265"/>
      <c r="I19" s="265"/>
      <c r="J19" s="265">
        <v>20</v>
      </c>
      <c r="K19" s="265">
        <v>560</v>
      </c>
      <c r="L19" s="265"/>
      <c r="M19" s="265"/>
      <c r="N19" s="265">
        <v>30</v>
      </c>
      <c r="O19" s="265"/>
      <c r="P19" s="267"/>
      <c r="Q19" s="265"/>
      <c r="R19" s="267"/>
      <c r="S19" s="261">
        <f t="shared" si="0"/>
        <v>4400</v>
      </c>
      <c r="T19" s="262"/>
      <c r="U19" s="7"/>
      <c r="V19" s="48"/>
      <c r="W19" s="5"/>
      <c r="X19" s="48"/>
      <c r="Y19" s="5"/>
    </row>
    <row r="20" spans="1:25" s="22" customFormat="1">
      <c r="A20" s="256" t="s">
        <v>204</v>
      </c>
      <c r="B20" s="264">
        <v>200</v>
      </c>
      <c r="C20" s="257"/>
      <c r="D20" s="265">
        <v>90</v>
      </c>
      <c r="E20" s="265"/>
      <c r="F20" s="265"/>
      <c r="G20" s="265">
        <v>310</v>
      </c>
      <c r="H20" s="265"/>
      <c r="I20" s="265"/>
      <c r="J20" s="265">
        <v>20</v>
      </c>
      <c r="K20" s="265">
        <v>480</v>
      </c>
      <c r="L20" s="265"/>
      <c r="M20" s="265"/>
      <c r="N20" s="4">
        <v>20</v>
      </c>
      <c r="O20" s="265"/>
      <c r="P20" s="267"/>
      <c r="Q20" s="265"/>
      <c r="R20" s="267"/>
      <c r="S20" s="261">
        <f t="shared" si="0"/>
        <v>1120</v>
      </c>
      <c r="T20" s="262"/>
      <c r="U20" s="7"/>
      <c r="V20" s="48"/>
      <c r="W20" s="48"/>
      <c r="X20" s="48"/>
      <c r="Y20" s="48"/>
    </row>
    <row r="21" spans="1:25" s="22" customFormat="1">
      <c r="A21" s="256" t="s">
        <v>206</v>
      </c>
      <c r="B21" s="264">
        <v>1200</v>
      </c>
      <c r="C21" s="257"/>
      <c r="D21" s="265"/>
      <c r="E21" s="265"/>
      <c r="F21" s="265">
        <v>500</v>
      </c>
      <c r="G21" s="265">
        <v>110</v>
      </c>
      <c r="H21" s="265">
        <v>200</v>
      </c>
      <c r="I21" s="265"/>
      <c r="J21" s="265">
        <v>20</v>
      </c>
      <c r="K21" s="265">
        <v>480</v>
      </c>
      <c r="L21" s="265"/>
      <c r="M21" s="265"/>
      <c r="N21" s="265">
        <v>20</v>
      </c>
      <c r="O21" s="265"/>
      <c r="P21" s="265"/>
      <c r="Q21" s="265"/>
      <c r="R21" s="267"/>
      <c r="S21" s="261">
        <f t="shared" si="0"/>
        <v>2530</v>
      </c>
      <c r="T21" s="262"/>
      <c r="U21" s="7"/>
      <c r="V21" s="48"/>
      <c r="W21" s="5"/>
      <c r="X21" s="48"/>
      <c r="Y21" s="5"/>
    </row>
    <row r="22" spans="1:25" s="22" customFormat="1">
      <c r="A22" s="256" t="s">
        <v>207</v>
      </c>
      <c r="B22" s="264">
        <v>1200</v>
      </c>
      <c r="C22" s="257"/>
      <c r="D22" s="265"/>
      <c r="E22" s="265"/>
      <c r="F22" s="265"/>
      <c r="G22" s="265">
        <v>110</v>
      </c>
      <c r="H22" s="265">
        <v>200</v>
      </c>
      <c r="I22" s="265"/>
      <c r="J22" s="265">
        <v>20</v>
      </c>
      <c r="K22" s="265">
        <v>480</v>
      </c>
      <c r="L22" s="265"/>
      <c r="M22" s="265"/>
      <c r="N22" s="265">
        <v>20</v>
      </c>
      <c r="O22" s="265"/>
      <c r="P22" s="265"/>
      <c r="Q22" s="265"/>
      <c r="R22" s="267"/>
      <c r="S22" s="261">
        <f t="shared" si="0"/>
        <v>2030</v>
      </c>
      <c r="T22" s="262"/>
      <c r="U22" s="7"/>
    </row>
    <row r="23" spans="1:25" s="22" customFormat="1">
      <c r="A23" s="256" t="s">
        <v>208</v>
      </c>
      <c r="B23" s="264">
        <v>800</v>
      </c>
      <c r="C23" s="257">
        <v>800</v>
      </c>
      <c r="D23" s="265"/>
      <c r="E23" s="265"/>
      <c r="F23" s="265"/>
      <c r="G23" s="265">
        <v>110</v>
      </c>
      <c r="H23" s="265"/>
      <c r="I23" s="265"/>
      <c r="J23" s="265">
        <v>20</v>
      </c>
      <c r="K23" s="265">
        <v>560</v>
      </c>
      <c r="L23" s="265"/>
      <c r="M23" s="265"/>
      <c r="N23" s="265"/>
      <c r="O23" s="265"/>
      <c r="P23" s="265"/>
      <c r="Q23" s="265"/>
      <c r="R23" s="267"/>
      <c r="S23" s="261">
        <f t="shared" si="0"/>
        <v>2290</v>
      </c>
      <c r="T23" s="262"/>
      <c r="U23" s="7"/>
    </row>
    <row r="24" spans="1:25" s="272" customFormat="1">
      <c r="A24" s="256" t="s">
        <v>209</v>
      </c>
      <c r="B24" s="264">
        <v>700</v>
      </c>
      <c r="C24" s="257"/>
      <c r="D24" s="265">
        <v>60</v>
      </c>
      <c r="E24" s="265">
        <v>50</v>
      </c>
      <c r="F24" s="265"/>
      <c r="G24" s="265">
        <v>110</v>
      </c>
      <c r="H24" s="265">
        <v>170</v>
      </c>
      <c r="I24" s="265"/>
      <c r="J24" s="265">
        <v>20</v>
      </c>
      <c r="K24" s="265">
        <v>480</v>
      </c>
      <c r="L24" s="265"/>
      <c r="M24" s="265"/>
      <c r="N24" s="265">
        <v>40</v>
      </c>
      <c r="O24" s="265"/>
      <c r="P24" s="265"/>
      <c r="Q24" s="265"/>
      <c r="R24" s="267"/>
      <c r="S24" s="261">
        <f t="shared" si="0"/>
        <v>1630</v>
      </c>
      <c r="T24" s="271"/>
      <c r="U24" s="7"/>
    </row>
    <row r="25" spans="1:25" s="22" customFormat="1">
      <c r="A25" s="256" t="s">
        <v>211</v>
      </c>
      <c r="B25" s="264">
        <v>700</v>
      </c>
      <c r="C25" s="257"/>
      <c r="D25" s="265"/>
      <c r="E25" s="265">
        <v>20</v>
      </c>
      <c r="F25" s="265"/>
      <c r="G25" s="265">
        <v>110</v>
      </c>
      <c r="H25" s="265">
        <v>170</v>
      </c>
      <c r="I25" s="265"/>
      <c r="J25" s="265">
        <v>20</v>
      </c>
      <c r="K25" s="265">
        <v>480</v>
      </c>
      <c r="L25" s="265"/>
      <c r="M25" s="265"/>
      <c r="N25" s="265">
        <v>40</v>
      </c>
      <c r="O25" s="265"/>
      <c r="P25" s="265"/>
      <c r="Q25" s="265"/>
      <c r="R25" s="267"/>
      <c r="S25" s="261">
        <f t="shared" si="0"/>
        <v>1540</v>
      </c>
      <c r="T25" s="262"/>
      <c r="U25" s="7"/>
      <c r="W25" s="273"/>
      <c r="X25" s="273"/>
      <c r="Y25" s="273"/>
    </row>
    <row r="26" spans="1:25" s="272" customFormat="1">
      <c r="A26" s="256" t="s">
        <v>213</v>
      </c>
      <c r="B26" s="264">
        <v>1100</v>
      </c>
      <c r="C26" s="257"/>
      <c r="D26" s="265">
        <v>60</v>
      </c>
      <c r="E26" s="265">
        <v>280</v>
      </c>
      <c r="F26" s="265"/>
      <c r="G26" s="265">
        <v>210</v>
      </c>
      <c r="H26" s="265"/>
      <c r="I26" s="265"/>
      <c r="J26" s="265">
        <v>20</v>
      </c>
      <c r="K26" s="265">
        <v>560</v>
      </c>
      <c r="L26" s="265"/>
      <c r="M26" s="265"/>
      <c r="N26" s="265">
        <v>40</v>
      </c>
      <c r="O26" s="265"/>
      <c r="P26" s="265"/>
      <c r="Q26" s="265"/>
      <c r="R26" s="267"/>
      <c r="S26" s="261">
        <f t="shared" si="0"/>
        <v>2270</v>
      </c>
      <c r="T26" s="271"/>
      <c r="U26" s="7"/>
    </row>
    <row r="27" spans="1:25" s="22" customFormat="1">
      <c r="A27" s="256" t="s">
        <v>214</v>
      </c>
      <c r="B27" s="264">
        <v>1000</v>
      </c>
      <c r="C27" s="257"/>
      <c r="D27" s="265"/>
      <c r="E27" s="265"/>
      <c r="F27" s="265"/>
      <c r="G27" s="265">
        <v>110</v>
      </c>
      <c r="H27" s="265"/>
      <c r="I27" s="265"/>
      <c r="J27" s="265">
        <v>20</v>
      </c>
      <c r="K27" s="265">
        <v>480</v>
      </c>
      <c r="L27" s="265"/>
      <c r="M27" s="265"/>
      <c r="N27" s="265">
        <v>60</v>
      </c>
      <c r="O27" s="265"/>
      <c r="P27" s="265"/>
      <c r="Q27" s="265"/>
      <c r="R27" s="267"/>
      <c r="S27" s="261">
        <f t="shared" si="0"/>
        <v>1670</v>
      </c>
      <c r="T27" s="262"/>
      <c r="U27" s="7"/>
    </row>
    <row r="28" spans="1:25" s="22" customFormat="1">
      <c r="A28" s="256" t="s">
        <v>215</v>
      </c>
      <c r="B28" s="264">
        <v>1500</v>
      </c>
      <c r="C28" s="257"/>
      <c r="D28" s="265"/>
      <c r="E28" s="265">
        <v>635</v>
      </c>
      <c r="F28" s="265"/>
      <c r="G28" s="265">
        <v>20</v>
      </c>
      <c r="H28" s="265"/>
      <c r="I28" s="265"/>
      <c r="J28" s="265">
        <v>30</v>
      </c>
      <c r="K28" s="265">
        <v>480</v>
      </c>
      <c r="L28" s="265"/>
      <c r="M28" s="265"/>
      <c r="N28" s="265"/>
      <c r="O28" s="265"/>
      <c r="P28" s="265"/>
      <c r="Q28" s="265"/>
      <c r="R28" s="267"/>
      <c r="S28" s="261">
        <f t="shared" si="0"/>
        <v>2665</v>
      </c>
      <c r="T28" s="262"/>
      <c r="U28" s="7"/>
    </row>
    <row r="29" spans="1:25" s="22" customFormat="1">
      <c r="A29" s="256" t="s">
        <v>217</v>
      </c>
      <c r="B29" s="264">
        <v>600</v>
      </c>
      <c r="C29" s="257"/>
      <c r="D29" s="265">
        <v>600</v>
      </c>
      <c r="E29" s="265">
        <v>1600</v>
      </c>
      <c r="F29" s="265"/>
      <c r="G29" s="265">
        <v>430</v>
      </c>
      <c r="H29" s="265">
        <v>350</v>
      </c>
      <c r="I29" s="265"/>
      <c r="J29" s="265">
        <v>20</v>
      </c>
      <c r="K29" s="265">
        <v>480</v>
      </c>
      <c r="L29" s="265"/>
      <c r="M29" s="265"/>
      <c r="N29" s="265"/>
      <c r="O29" s="265"/>
      <c r="P29" s="265"/>
      <c r="Q29" s="265"/>
      <c r="R29" s="267"/>
      <c r="S29" s="261">
        <f t="shared" si="0"/>
        <v>4080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20050</v>
      </c>
      <c r="C38" s="283">
        <f t="shared" ref="C38:R38" si="1">SUM(C7:C37)</f>
        <v>2000</v>
      </c>
      <c r="D38" s="283">
        <f t="shared" si="1"/>
        <v>3818</v>
      </c>
      <c r="E38" s="283">
        <f t="shared" si="1"/>
        <v>9005</v>
      </c>
      <c r="F38" s="283">
        <f t="shared" si="1"/>
        <v>1475</v>
      </c>
      <c r="G38" s="283"/>
      <c r="H38" s="283">
        <f t="shared" si="1"/>
        <v>2190</v>
      </c>
      <c r="I38" s="283">
        <f t="shared" si="1"/>
        <v>0</v>
      </c>
      <c r="J38" s="283">
        <f t="shared" si="1"/>
        <v>460</v>
      </c>
      <c r="K38" s="283">
        <f t="shared" si="1"/>
        <v>10720</v>
      </c>
      <c r="L38" s="283">
        <f t="shared" si="1"/>
        <v>0</v>
      </c>
      <c r="M38" s="283">
        <f t="shared" si="1"/>
        <v>0</v>
      </c>
      <c r="N38" s="283">
        <f t="shared" si="1"/>
        <v>840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55468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2020-09-27T13:58:50Z</dcterms:modified>
</cp:coreProperties>
</file>