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5"/>
  </bookViews>
  <sheets>
    <sheet name="Feb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<sst xmlns="http://schemas.openxmlformats.org/spreadsheetml/2006/main" count="478" uniqueCount="209">
  <si>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</si>
  <si>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</si>
  <si>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</si>
  <si>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</si>
  <si>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</si>
  <si>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</si>
  <si>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</si>
  <si>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</si>
  <si>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</si>
  <si>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</si>
  <si>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</si>
  <si>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</si>
  <si>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</si>
  <si>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</si>
  <si>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</si>
  <si>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</si>
  <si>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</si>
  <si>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</si>
  <si>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</si>
  <si>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</si>
  <si>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</si>
  <si>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</si>
  <si>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</si>
  <si>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</si>
  <si>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</si>
  <si>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</si>
  <si>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</si>
  <si>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</si>
  <si>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</si>
  <si>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</si>
  <si>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</si>
  <si>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</si>
  <si>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</si>
  <si>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</si>
  <si>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</si>
  <si>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</si>
  <si>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</si>
  <si>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</si>
  <si>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</si>
  <si>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</si>
  <si>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</si>
  <si>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</si>
  <si>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</si>
  <si>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</si>
  <si>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</si>
  <si>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</si>
  <si>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</si>
  <si>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</si>
  <si>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</si>
  <si>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</si>
  <si>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</si>
  <si>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</si>
  <si>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</si>
  <si>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</si>
  <si>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</si>
  <si>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</si>
  <si>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</si>
  <si>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</si>
  <si>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</si>
  <si>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</si>
  <si>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</si>
  <si>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</si>
  <si>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</si>
  <si>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</si>
  <si>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</si>
  <si>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</si>
  <si>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</si>
  <si>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</si>
  <si>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</si>
  <si>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</si>
  <si>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</si>
  <si>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</si>
  <si>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</si>
  <si>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</si>
  <si>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</si>
  <si>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</si>
  <si>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</si>
  <si>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</si>
  <si>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</si>
  <si>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</si>
  <si>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</si>
  <si>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</si>
  <si>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</si>
  <si>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</si>
  <si>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</si>
  <si>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</si>
  <si>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</si>
  <si>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</si>
  <si>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</si>
  <si>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</si>
  <si>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</si>
  <si>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</si>
  <si>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</si>
  <si>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</si>
  <si>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</si>
  <si>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</si>
  <si>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</si>
  <si>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</si>
  <si>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</si>
  <si>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</si>
  <si>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</si>
  <si>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</si>
  <si>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</si>
  <si>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</si>
  <si>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</si>
  <si>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</si>
  <si>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</si>
  <si>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</si>
  <si>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</si>
  <si>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</si>
  <si>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</si>
  <si>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</si>
  <si>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</si>
  <si>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</si>
  <si>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</si>
  <si>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</si>
  <si>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</si>
  <si>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</si>
  <si>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</si>
  <si>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</si>
  <si>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</si>
  <si>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</si>
  <si>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</si>
  <si>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</si>
  <si>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</si>
  <si>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</si>
  <si>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</si>
  <si>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</si>
  <si>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</si>
  <si>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</si>
  <si>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</si>
  <si>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</si>
  <si>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</si>
  <si>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</si>
  <si>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</si>
  <si>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</si>
  <si>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</si>
  <si>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</si>
  <si>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</si>
  <si>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</si>
  <si>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</si>
  <si>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</si>
  <si>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</si>
  <si>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</si>
  <si>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</si>
  <si>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</si>
  <si>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</si>
  <si>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</si>
  <si>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</si>
  <si>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</si>
  <si>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Symphony  Balance(+)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</si>
  <si>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</si>
  <si>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</si>
  <si>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</si>
  <si>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</si>
  <si>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</si>
  <si>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</si>
  <si>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</si>
  <si>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</si>
  <si>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</si>
  <si>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</si>
  <si>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</si>
  <si>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</si>
  <si>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</si>
  <si>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</si>
  <si>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</si>
  <si>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</si>
  <si>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</si>
  <si>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</si>
  <si>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</si>
  <si>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</si>
  <si>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</si>
  <si>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</si>
  <si>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</si>
  <si>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</si>
  <si>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</si>
  <si>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</si>
  <si>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</si>
  <si>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</si>
  <si>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</si>
  <si>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</si>
  <si>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</si>
  <si>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</si>
  <si>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</si>
  <si>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</si>
  <si>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</si>
  <si>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</si>
  <si>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</si>
  <si>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</si>
  <si>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</si>
  <si>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</si>
  <si>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</si>
  <si>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</si>
  <si>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</si>
  <si>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</si>
  <si>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</si>
  <si>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</si>
  <si>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</si>
  <si>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</si>
  <si>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</si>
  <si>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</si>
  <si>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</si>
  <si>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</si>
  <si>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</si>
  <si>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</si>
  <si>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</si>
  <si>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</si>
  <si>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Date: 01.02.2021</t>
  </si>
  <si>
    <t>realme(+)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</si>
</sst>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right"/>
    </xf>
    <xf numFmtId="21" fontId="39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J13" sqref="J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203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/>
      <c r="C6" s="38"/>
      <c r="D6" s="38"/>
      <c r="E6" s="40">
        <f t="shared" ref="E6:E37" si="0">E5+C6-D6</f>
        <v>46844</v>
      </c>
      <c r="F6" s="31"/>
      <c r="G6" s="32"/>
    </row>
    <row r="7" spans="1:8">
      <c r="A7" s="285"/>
      <c r="B7" s="39"/>
      <c r="C7" s="38"/>
      <c r="D7" s="38"/>
      <c r="E7" s="40">
        <f t="shared" si="0"/>
        <v>46844</v>
      </c>
      <c r="F7" s="31"/>
      <c r="G7" s="2"/>
      <c r="H7" s="2"/>
    </row>
    <row r="8" spans="1:8">
      <c r="A8" s="285"/>
      <c r="B8" s="39"/>
      <c r="C8" s="38"/>
      <c r="D8" s="38"/>
      <c r="E8" s="40">
        <f t="shared" si="0"/>
        <v>46844</v>
      </c>
      <c r="F8" s="31"/>
      <c r="G8" s="2"/>
      <c r="H8" s="2"/>
    </row>
    <row r="9" spans="1:8">
      <c r="A9" s="285"/>
      <c r="B9" s="39"/>
      <c r="C9" s="38"/>
      <c r="D9" s="38"/>
      <c r="E9" s="40">
        <f t="shared" si="0"/>
        <v>46844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46844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46844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46844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46844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46844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46844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46844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46844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46844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46844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46844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46844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46844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46844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46844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46844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46844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46844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46844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46844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46844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46844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46844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46844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46844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46844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46844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46844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46844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46844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46844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46844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46844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46844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46844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46844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46844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46844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46844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46844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46844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46844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46844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46844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46844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46844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46844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46844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46844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46844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46844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46844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46844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46844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46844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46844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46844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46844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46844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46844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46844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46844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46844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46844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46844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46844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46844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46844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46844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46844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46844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46844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46844</v>
      </c>
      <c r="F82" s="31"/>
      <c r="G82" s="2"/>
    </row>
    <row r="83" spans="1:7">
      <c r="A83" s="285"/>
      <c r="B83" s="44"/>
      <c r="C83" s="40">
        <f>SUM(C5:C72)</f>
        <v>46844</v>
      </c>
      <c r="D83" s="40">
        <f>SUM(D5:D77)</f>
        <v>0</v>
      </c>
      <c r="E83" s="65">
        <f>E71</f>
        <v>46844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170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205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/>
      <c r="B7" s="210"/>
      <c r="C7" s="210"/>
      <c r="D7" s="211"/>
      <c r="E7" s="211"/>
      <c r="F7" s="211"/>
      <c r="G7" s="211"/>
      <c r="H7" s="211"/>
      <c r="I7" s="211"/>
      <c r="J7" s="212"/>
      <c r="K7" s="211"/>
      <c r="L7" s="211"/>
      <c r="M7" s="211"/>
      <c r="N7" s="250"/>
      <c r="O7" s="211"/>
      <c r="P7" s="211"/>
      <c r="Q7" s="211"/>
      <c r="R7" s="213"/>
      <c r="S7" s="214">
        <f t="shared" si="0"/>
        <v>0</v>
      </c>
      <c r="T7" s="215"/>
      <c r="U7" s="47"/>
      <c r="V7" s="47"/>
      <c r="W7" s="47"/>
      <c r="X7" s="47"/>
      <c r="Y7" s="47"/>
    </row>
    <row r="8" spans="1:26" s="22" customFormat="1">
      <c r="A8" s="209"/>
      <c r="B8" s="217"/>
      <c r="C8" s="210"/>
      <c r="D8" s="218"/>
      <c r="E8" s="218"/>
      <c r="F8" s="218"/>
      <c r="G8" s="218"/>
      <c r="H8" s="218"/>
      <c r="I8" s="218"/>
      <c r="J8" s="219"/>
      <c r="K8" s="218"/>
      <c r="L8" s="218"/>
      <c r="M8" s="218"/>
      <c r="N8" s="251"/>
      <c r="O8" s="34"/>
      <c r="P8" s="218"/>
      <c r="Q8" s="218"/>
      <c r="R8" s="220"/>
      <c r="S8" s="214">
        <f>SUM(B8:R8)</f>
        <v>0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/>
      <c r="B9" s="217"/>
      <c r="C9" s="210"/>
      <c r="D9" s="218"/>
      <c r="E9" s="218"/>
      <c r="F9" s="218"/>
      <c r="G9" s="218"/>
      <c r="H9" s="218"/>
      <c r="I9" s="218"/>
      <c r="J9" s="219"/>
      <c r="K9" s="218"/>
      <c r="L9" s="218"/>
      <c r="M9" s="218"/>
      <c r="N9" s="251"/>
      <c r="O9" s="218"/>
      <c r="P9" s="218"/>
      <c r="Q9" s="218"/>
      <c r="R9" s="220"/>
      <c r="S9" s="214">
        <f t="shared" si="0"/>
        <v>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1000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1900</v>
      </c>
      <c r="F37" s="236">
        <f t="shared" si="1"/>
        <v>0</v>
      </c>
      <c r="G37" s="236">
        <f>SUM(G6:G36)</f>
        <v>480</v>
      </c>
      <c r="H37" s="236">
        <f t="shared" si="1"/>
        <v>0</v>
      </c>
      <c r="I37" s="236">
        <f t="shared" si="1"/>
        <v>0</v>
      </c>
      <c r="J37" s="236">
        <f t="shared" si="1"/>
        <v>250</v>
      </c>
      <c r="K37" s="236">
        <f t="shared" si="1"/>
        <v>480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4130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51" zoomScale="120" zoomScaleNormal="120" workbookViewId="0">
      <selection activeCell="A63" sqref="A63:D94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206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205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/>
      <c r="B6" s="108"/>
      <c r="C6" s="108"/>
      <c r="D6" s="108"/>
      <c r="E6" s="108">
        <f t="shared" ref="E6:E32" si="0">C6+D6</f>
        <v>0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/>
      <c r="B7" s="108"/>
      <c r="C7" s="108"/>
      <c r="D7" s="108"/>
      <c r="E7" s="108">
        <f t="shared" si="0"/>
        <v>0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/>
      <c r="B8" s="108"/>
      <c r="C8" s="108"/>
      <c r="D8" s="108"/>
      <c r="E8" s="108">
        <f t="shared" si="0"/>
        <v>0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319760</v>
      </c>
      <c r="C33" s="108">
        <f>SUM(C5:C32)</f>
        <v>487850</v>
      </c>
      <c r="D33" s="108">
        <f>SUM(D5:D32)</f>
        <v>4130</v>
      </c>
      <c r="E33" s="108">
        <f>SUM(E5:E32)</f>
        <v>491980</v>
      </c>
      <c r="F33" s="116">
        <f>B33-E33</f>
        <v>-172220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177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153</v>
      </c>
      <c r="B38" s="101" t="s">
        <v>91</v>
      </c>
      <c r="C38" s="279">
        <v>1000</v>
      </c>
      <c r="D38" s="101" t="s">
        <v>205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205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5200</v>
      </c>
      <c r="D41" s="101" t="s">
        <v>205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164</v>
      </c>
      <c r="B42" s="261" t="s">
        <v>91</v>
      </c>
      <c r="C42" s="279">
        <v>1000</v>
      </c>
      <c r="D42" s="140" t="s">
        <v>205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205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177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155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167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353385</v>
      </c>
      <c r="D50" s="278" t="s">
        <v>205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154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188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78710</v>
      </c>
      <c r="D53" s="155" t="s">
        <v>205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205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506611</v>
      </c>
      <c r="D55" s="158" t="s">
        <v>205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198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186</v>
      </c>
      <c r="B57" s="152"/>
      <c r="C57" s="151">
        <v>4000</v>
      </c>
      <c r="D57" s="158" t="s">
        <v>198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199</v>
      </c>
      <c r="B59" s="157"/>
      <c r="C59" s="151">
        <v>14000</v>
      </c>
      <c r="D59" s="155" t="s">
        <v>198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200</v>
      </c>
      <c r="B60" s="105"/>
      <c r="C60" s="151">
        <v>10000</v>
      </c>
      <c r="D60" s="155" t="s">
        <v>198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177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153</v>
      </c>
      <c r="H64" s="169" t="s">
        <v>91</v>
      </c>
      <c r="I64" s="106">
        <v>3000</v>
      </c>
      <c r="J64" s="105" t="s">
        <v>178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205</v>
      </c>
      <c r="E65" s="113"/>
      <c r="F65" s="162"/>
      <c r="G65" s="163" t="s">
        <v>166</v>
      </c>
      <c r="H65" s="163" t="s">
        <v>172</v>
      </c>
      <c r="I65" s="106">
        <v>41580</v>
      </c>
      <c r="J65" s="105" t="s">
        <v>182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192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192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180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9570</v>
      </c>
      <c r="D68" s="158" t="s">
        <v>205</v>
      </c>
      <c r="E68" s="113"/>
      <c r="F68" s="162"/>
      <c r="G68" s="163" t="s">
        <v>164</v>
      </c>
      <c r="H68" s="163" t="s">
        <v>91</v>
      </c>
      <c r="I68" s="106">
        <v>2000</v>
      </c>
      <c r="J68" s="153" t="s">
        <v>190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163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196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169</v>
      </c>
      <c r="H70" s="163" t="s">
        <v>91</v>
      </c>
      <c r="I70" s="106">
        <v>1000</v>
      </c>
      <c r="J70" s="153" t="s">
        <v>183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177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155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171</v>
      </c>
      <c r="E74" s="114"/>
      <c r="F74" s="167"/>
      <c r="G74" s="163" t="s">
        <v>194</v>
      </c>
      <c r="H74" s="163"/>
      <c r="I74" s="106">
        <v>6780</v>
      </c>
      <c r="J74" s="153" t="s">
        <v>196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160</v>
      </c>
      <c r="E75" s="113"/>
      <c r="F75" s="167"/>
      <c r="G75" s="165" t="s">
        <v>18</v>
      </c>
      <c r="H75" s="165"/>
      <c r="I75" s="166">
        <v>40000</v>
      </c>
      <c r="J75" s="168" t="s">
        <v>167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198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27570</v>
      </c>
      <c r="D77" s="155" t="s">
        <v>196</v>
      </c>
      <c r="E77" s="113"/>
      <c r="F77" s="162"/>
      <c r="G77" s="163" t="s">
        <v>20</v>
      </c>
      <c r="H77" s="163"/>
      <c r="I77" s="106">
        <v>267297</v>
      </c>
      <c r="J77" s="106" t="s">
        <v>154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159</v>
      </c>
      <c r="B78" s="105"/>
      <c r="C78" s="151">
        <v>8090</v>
      </c>
      <c r="D78" s="155" t="s">
        <v>168</v>
      </c>
      <c r="E78" s="113"/>
      <c r="F78" s="167"/>
      <c r="G78" s="163" t="s">
        <v>24</v>
      </c>
      <c r="H78" s="163"/>
      <c r="I78" s="106">
        <v>62000</v>
      </c>
      <c r="J78" s="153" t="s">
        <v>188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174</v>
      </c>
      <c r="E79" s="113"/>
      <c r="F79" s="167"/>
      <c r="G79" s="163" t="s">
        <v>54</v>
      </c>
      <c r="H79" s="163"/>
      <c r="I79" s="106">
        <v>78810</v>
      </c>
      <c r="J79" s="153" t="s">
        <v>191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179</v>
      </c>
      <c r="B80" s="105"/>
      <c r="C80" s="151">
        <v>13045</v>
      </c>
      <c r="D80" s="158" t="s">
        <v>196</v>
      </c>
      <c r="E80" s="113"/>
      <c r="F80" s="167"/>
      <c r="G80" s="165" t="s">
        <v>55</v>
      </c>
      <c r="H80" s="165"/>
      <c r="I80" s="166">
        <v>214000</v>
      </c>
      <c r="J80" s="168" t="s">
        <v>198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198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152</v>
      </c>
      <c r="E82" s="114"/>
      <c r="F82" s="171"/>
      <c r="G82" s="163" t="s">
        <v>57</v>
      </c>
      <c r="H82" s="163"/>
      <c r="I82" s="106">
        <v>190000</v>
      </c>
      <c r="J82" s="105" t="s">
        <v>198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175</v>
      </c>
      <c r="B83" s="152"/>
      <c r="C83" s="151">
        <v>35070</v>
      </c>
      <c r="D83" s="152" t="s">
        <v>191</v>
      </c>
      <c r="E83" s="114"/>
      <c r="F83" s="171"/>
      <c r="G83" s="163" t="s">
        <v>186</v>
      </c>
      <c r="H83" s="163"/>
      <c r="I83" s="106">
        <v>4000</v>
      </c>
      <c r="J83" s="106" t="s">
        <v>198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151</v>
      </c>
      <c r="E84" s="114"/>
      <c r="F84" s="170"/>
      <c r="G84" s="163" t="s">
        <v>195</v>
      </c>
      <c r="H84" s="163"/>
      <c r="I84" s="106">
        <v>5000</v>
      </c>
      <c r="J84" s="153" t="s">
        <v>198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171</v>
      </c>
      <c r="E85" s="114"/>
      <c r="F85" s="170"/>
      <c r="G85" s="163" t="s">
        <v>199</v>
      </c>
      <c r="H85" s="163"/>
      <c r="I85" s="106">
        <v>14000</v>
      </c>
      <c r="J85" s="153" t="s">
        <v>198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200</v>
      </c>
      <c r="H86" s="163"/>
      <c r="I86" s="106">
        <v>10000</v>
      </c>
      <c r="J86" s="153" t="s">
        <v>198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160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178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187</v>
      </c>
      <c r="B91" s="105"/>
      <c r="C91" s="151">
        <v>12620</v>
      </c>
      <c r="D91" s="152" t="s">
        <v>185</v>
      </c>
      <c r="E91" s="113"/>
      <c r="F91" s="167"/>
      <c r="G91" s="163" t="s">
        <v>65</v>
      </c>
      <c r="H91" s="163"/>
      <c r="I91" s="106">
        <v>30978</v>
      </c>
      <c r="J91" s="153" t="s">
        <v>201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197</v>
      </c>
      <c r="B92" s="152"/>
      <c r="C92" s="151">
        <v>3400</v>
      </c>
      <c r="D92" s="152" t="s">
        <v>196</v>
      </c>
      <c r="F92" s="167"/>
      <c r="G92" s="163" t="s">
        <v>68</v>
      </c>
      <c r="H92" s="163"/>
      <c r="I92" s="106">
        <v>43910</v>
      </c>
      <c r="J92" s="153" t="s">
        <v>192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165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162</v>
      </c>
      <c r="F94" s="162"/>
      <c r="G94" s="163" t="s">
        <v>70</v>
      </c>
      <c r="H94" s="163"/>
      <c r="I94" s="106">
        <v>10570</v>
      </c>
      <c r="J94" s="153" t="s">
        <v>198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/>
      <c r="B95" s="152"/>
      <c r="C95" s="151"/>
      <c r="D95" s="152"/>
      <c r="F95" s="167"/>
      <c r="G95" s="163" t="s">
        <v>71</v>
      </c>
      <c r="H95" s="163"/>
      <c r="I95" s="106">
        <v>40540</v>
      </c>
      <c r="J95" s="172" t="s">
        <v>163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/>
      <c r="B96" s="152"/>
      <c r="C96" s="151"/>
      <c r="D96" s="152"/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191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171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160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156</v>
      </c>
      <c r="B102" s="152">
        <v>173992171</v>
      </c>
      <c r="C102" s="151">
        <v>17500</v>
      </c>
      <c r="D102" s="152" t="s">
        <v>161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196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134</v>
      </c>
      <c r="B104" s="152"/>
      <c r="C104" s="151">
        <v>3000</v>
      </c>
      <c r="D104" s="152" t="s">
        <v>198</v>
      </c>
      <c r="F104" s="171"/>
      <c r="G104" s="163" t="s">
        <v>159</v>
      </c>
      <c r="H104" s="163"/>
      <c r="I104" s="106">
        <v>8090</v>
      </c>
      <c r="J104" s="153" t="s">
        <v>168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174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179</v>
      </c>
      <c r="H106" s="163"/>
      <c r="I106" s="106">
        <v>13045</v>
      </c>
      <c r="J106" s="153" t="s">
        <v>196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181</v>
      </c>
      <c r="B108" s="152"/>
      <c r="C108" s="151">
        <v>2300</v>
      </c>
      <c r="D108" s="152" t="s">
        <v>182</v>
      </c>
      <c r="F108" s="171"/>
      <c r="G108" s="163" t="s">
        <v>141</v>
      </c>
      <c r="H108" s="163"/>
      <c r="I108" s="106">
        <v>500</v>
      </c>
      <c r="J108" s="153" t="s">
        <v>152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175</v>
      </c>
      <c r="H109" s="163"/>
      <c r="I109" s="106">
        <v>35070</v>
      </c>
      <c r="J109" s="153" t="s">
        <v>191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157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151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171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160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158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178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187</v>
      </c>
      <c r="H117" s="165"/>
      <c r="I117" s="166">
        <v>12620</v>
      </c>
      <c r="J117" s="168" t="s">
        <v>185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197</v>
      </c>
      <c r="H118" s="163"/>
      <c r="I118" s="106">
        <v>3400</v>
      </c>
      <c r="J118" s="105" t="s">
        <v>196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2651272</v>
      </c>
      <c r="D119" s="175"/>
      <c r="F119" s="167"/>
      <c r="G119" s="163" t="s">
        <v>144</v>
      </c>
      <c r="H119" s="163"/>
      <c r="I119" s="106">
        <v>2400</v>
      </c>
      <c r="J119" s="153" t="s">
        <v>165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162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2651272</v>
      </c>
      <c r="D121" s="180"/>
      <c r="F121" s="162"/>
      <c r="G121" s="165" t="s">
        <v>202</v>
      </c>
      <c r="H121" s="165"/>
      <c r="I121" s="166">
        <v>34900</v>
      </c>
      <c r="J121" s="168" t="s">
        <v>198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156</v>
      </c>
      <c r="H123" s="165">
        <v>173992171</v>
      </c>
      <c r="I123" s="166">
        <v>17500</v>
      </c>
      <c r="J123" s="168" t="s">
        <v>161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198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181</v>
      </c>
      <c r="H129" s="163"/>
      <c r="I129" s="106">
        <v>2300</v>
      </c>
      <c r="J129" s="153" t="s">
        <v>182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193</v>
      </c>
      <c r="H130" s="163"/>
      <c r="I130" s="106">
        <v>3000</v>
      </c>
      <c r="J130" s="106" t="s">
        <v>192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157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158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J6" sqref="J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189</v>
      </c>
      <c r="B1" s="321"/>
      <c r="C1" s="321"/>
      <c r="D1" s="321"/>
      <c r="E1" s="322"/>
      <c r="F1" s="5"/>
      <c r="G1" s="5"/>
    </row>
    <row r="2" spans="1:29" ht="23.25">
      <c r="A2" s="323" t="s">
        <v>207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5395047.0970000001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7570.1299999999974</v>
      </c>
      <c r="C5" s="69"/>
      <c r="D5" s="67" t="s">
        <v>23</v>
      </c>
      <c r="E5" s="70">
        <v>46844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2110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2651272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2130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5440.1299999999974</v>
      </c>
      <c r="C10" s="68"/>
      <c r="D10" s="67" t="s">
        <v>150</v>
      </c>
      <c r="E10" s="71">
        <v>70608.032999999821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208</v>
      </c>
      <c r="B12" s="73">
        <v>250000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8255440.1299999999</v>
      </c>
      <c r="C13" s="68"/>
      <c r="D13" s="68" t="s">
        <v>7</v>
      </c>
      <c r="E13" s="71">
        <f>E4+E5+E6+E7+E8+E9+E10</f>
        <v>8255440.1299999999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383385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173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184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176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533611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4:F35"/>
  <sheetViews>
    <sheetView workbookViewId="0">
      <selection activeCell="C5" sqref="C5:F14"/>
    </sheetView>
  </sheetViews>
  <sheetFormatPr defaultRowHeight="12.75"/>
  <cols>
    <col min="3" max="3" width="17.5703125" bestFit="1" customWidth="1"/>
    <col min="5" max="5" width="9.42578125" bestFit="1" customWidth="1"/>
    <col min="6" max="6" width="9.85546875" bestFit="1" customWidth="1"/>
  </cols>
  <sheetData>
    <row r="4" spans="3:6">
      <c r="C4" s="154"/>
      <c r="D4" s="105"/>
      <c r="E4" s="151"/>
      <c r="F4" s="158"/>
    </row>
    <row r="5" spans="3:6">
      <c r="C5" s="154" t="s">
        <v>64</v>
      </c>
      <c r="D5" s="152"/>
      <c r="E5" s="151">
        <v>50888</v>
      </c>
      <c r="F5" s="158" t="s">
        <v>137</v>
      </c>
    </row>
    <row r="6" spans="3:6">
      <c r="C6" s="154" t="s">
        <v>65</v>
      </c>
      <c r="D6" s="105"/>
      <c r="E6" s="151">
        <v>30848</v>
      </c>
      <c r="F6" s="152" t="s">
        <v>205</v>
      </c>
    </row>
    <row r="7" spans="3:6">
      <c r="C7" s="154" t="s">
        <v>68</v>
      </c>
      <c r="D7" s="152"/>
      <c r="E7" s="151">
        <v>43910</v>
      </c>
      <c r="F7" s="158" t="s">
        <v>192</v>
      </c>
    </row>
    <row r="8" spans="3:6">
      <c r="C8" s="154" t="s">
        <v>69</v>
      </c>
      <c r="D8" s="105"/>
      <c r="E8" s="151">
        <v>25872</v>
      </c>
      <c r="F8" s="158" t="s">
        <v>138</v>
      </c>
    </row>
    <row r="9" spans="3:6">
      <c r="C9" s="150" t="s">
        <v>70</v>
      </c>
      <c r="D9" s="105"/>
      <c r="E9" s="151">
        <v>9570</v>
      </c>
      <c r="F9" s="158" t="s">
        <v>205</v>
      </c>
    </row>
    <row r="10" spans="3:6">
      <c r="C10" s="150" t="s">
        <v>71</v>
      </c>
      <c r="D10" s="105"/>
      <c r="E10" s="151">
        <v>40540</v>
      </c>
      <c r="F10" s="158" t="s">
        <v>163</v>
      </c>
    </row>
    <row r="11" spans="3:6">
      <c r="C11" s="154" t="s">
        <v>72</v>
      </c>
      <c r="D11" s="105"/>
      <c r="E11" s="151">
        <v>23800</v>
      </c>
      <c r="F11" s="152" t="s">
        <v>127</v>
      </c>
    </row>
    <row r="12" spans="3:6">
      <c r="C12" s="154" t="s">
        <v>76</v>
      </c>
      <c r="D12" s="105"/>
      <c r="E12" s="151">
        <v>25276</v>
      </c>
      <c r="F12" s="155" t="s">
        <v>205</v>
      </c>
    </row>
    <row r="13" spans="3:6">
      <c r="C13" s="154" t="s">
        <v>144</v>
      </c>
      <c r="D13" s="152"/>
      <c r="E13" s="151">
        <v>2400</v>
      </c>
      <c r="F13" s="152" t="s">
        <v>165</v>
      </c>
    </row>
    <row r="14" spans="3:6">
      <c r="C14" s="154" t="s">
        <v>114</v>
      </c>
      <c r="D14" s="105"/>
      <c r="E14" s="151">
        <v>44000</v>
      </c>
      <c r="F14" s="158" t="s">
        <v>162</v>
      </c>
    </row>
    <row r="15" spans="3:6">
      <c r="C15" s="154"/>
      <c r="D15" s="105"/>
      <c r="E15" s="151"/>
      <c r="F15" s="155"/>
    </row>
    <row r="16" spans="3:6">
      <c r="C16" s="150"/>
      <c r="D16" s="105"/>
      <c r="E16" s="151"/>
      <c r="F16" s="155"/>
    </row>
    <row r="17" spans="3:6">
      <c r="C17" s="154"/>
      <c r="D17" s="105"/>
      <c r="E17" s="151"/>
      <c r="F17" s="158"/>
    </row>
    <row r="18" spans="3:6">
      <c r="C18" s="154"/>
      <c r="D18" s="105"/>
      <c r="E18" s="151"/>
      <c r="F18" s="155"/>
    </row>
    <row r="19" spans="3:6">
      <c r="C19" s="154"/>
      <c r="D19" s="105"/>
      <c r="E19" s="151"/>
      <c r="F19" s="155"/>
    </row>
    <row r="20" spans="3:6">
      <c r="C20" s="154"/>
      <c r="D20" s="105"/>
      <c r="E20" s="151"/>
      <c r="F20" s="155"/>
    </row>
    <row r="21" spans="3:6">
      <c r="C21" s="154"/>
      <c r="D21" s="105"/>
      <c r="E21" s="151"/>
      <c r="F21" s="155"/>
    </row>
    <row r="22" spans="3:6">
      <c r="C22" s="154"/>
      <c r="D22" s="105"/>
      <c r="E22" s="246"/>
      <c r="F22" s="155"/>
    </row>
    <row r="23" spans="3:6">
      <c r="C23" s="150"/>
      <c r="D23" s="105"/>
      <c r="E23" s="151"/>
      <c r="F23" s="158"/>
    </row>
    <row r="24" spans="3:6">
      <c r="C24" s="154"/>
      <c r="D24" s="105"/>
      <c r="E24" s="151"/>
      <c r="F24" s="155"/>
    </row>
    <row r="25" spans="3:6">
      <c r="C25" s="154"/>
      <c r="D25" s="152"/>
      <c r="E25" s="151"/>
      <c r="F25" s="158"/>
    </row>
    <row r="26" spans="3:6">
      <c r="C26" s="154"/>
      <c r="D26" s="152"/>
      <c r="E26" s="151"/>
      <c r="F26" s="152"/>
    </row>
    <row r="27" spans="3:6">
      <c r="C27" s="154"/>
      <c r="D27" s="105"/>
      <c r="E27" s="151"/>
      <c r="F27" s="155"/>
    </row>
    <row r="28" spans="3:6">
      <c r="C28" s="154"/>
      <c r="D28" s="105"/>
      <c r="E28" s="151"/>
      <c r="F28" s="155"/>
    </row>
    <row r="29" spans="3:6">
      <c r="C29" s="150"/>
      <c r="D29" s="158"/>
      <c r="E29" s="151"/>
      <c r="F29" s="155"/>
    </row>
    <row r="30" spans="3:6">
      <c r="C30" s="150"/>
      <c r="D30" s="105"/>
      <c r="E30" s="151"/>
      <c r="F30" s="155"/>
    </row>
    <row r="31" spans="3:6">
      <c r="C31" s="154"/>
      <c r="D31" s="105"/>
      <c r="E31" s="151"/>
      <c r="F31" s="155"/>
    </row>
    <row r="32" spans="3:6">
      <c r="C32" s="154"/>
      <c r="D32" s="152"/>
      <c r="E32" s="151"/>
      <c r="F32" s="152"/>
    </row>
    <row r="33" spans="3:6">
      <c r="C33" s="154"/>
      <c r="D33" s="105"/>
      <c r="E33" s="151"/>
      <c r="F33" s="155"/>
    </row>
    <row r="34" spans="3:6">
      <c r="C34" s="154"/>
      <c r="D34" s="105"/>
      <c r="E34" s="151"/>
      <c r="F34" s="152"/>
    </row>
    <row r="35" spans="3:6">
      <c r="C35" s="154"/>
      <c r="D35" s="152"/>
      <c r="E35" s="151"/>
      <c r="F35" s="152"/>
    </row>
  </sheetData>
  <sortState ref="C5:F35">
    <sortCondition ref="C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90" zoomScaleNormal="190" workbookViewId="0">
      <selection activeCell="E13" sqref="E13"/>
    </sheetView>
  </sheetViews>
  <sheetFormatPr defaultRowHeight="12.75"/>
  <cols>
    <col min="1" max="1" width="20" customWidth="1"/>
    <col min="3" max="3" width="14.28515625" customWidth="1"/>
  </cols>
  <sheetData>
    <row r="1" spans="1:5">
      <c r="A1" s="154" t="s">
        <v>64</v>
      </c>
      <c r="B1" s="151">
        <v>50888</v>
      </c>
      <c r="C1" s="151" t="s">
        <v>137</v>
      </c>
    </row>
    <row r="2" spans="1:5">
      <c r="A2" s="154" t="s">
        <v>65</v>
      </c>
      <c r="B2" s="151">
        <v>30848</v>
      </c>
      <c r="C2" s="329" t="s">
        <v>205</v>
      </c>
    </row>
    <row r="3" spans="1:5">
      <c r="A3" s="154" t="s">
        <v>68</v>
      </c>
      <c r="B3" s="151">
        <v>43910</v>
      </c>
      <c r="C3" s="151" t="s">
        <v>192</v>
      </c>
    </row>
    <row r="4" spans="1:5">
      <c r="A4" s="154" t="s">
        <v>69</v>
      </c>
      <c r="B4" s="151">
        <v>25872</v>
      </c>
      <c r="C4" s="151" t="s">
        <v>138</v>
      </c>
    </row>
    <row r="5" spans="1:5">
      <c r="A5" s="150" t="s">
        <v>70</v>
      </c>
      <c r="B5" s="151">
        <v>9570</v>
      </c>
      <c r="C5" s="151" t="s">
        <v>205</v>
      </c>
    </row>
    <row r="6" spans="1:5">
      <c r="A6" s="150" t="s">
        <v>71</v>
      </c>
      <c r="B6" s="151">
        <v>40540</v>
      </c>
      <c r="C6" s="151" t="s">
        <v>163</v>
      </c>
    </row>
    <row r="7" spans="1:5">
      <c r="A7" s="154" t="s">
        <v>72</v>
      </c>
      <c r="B7" s="151">
        <v>23800</v>
      </c>
      <c r="C7" s="329" t="s">
        <v>127</v>
      </c>
      <c r="E7" s="22"/>
    </row>
    <row r="8" spans="1:5">
      <c r="A8" s="154" t="s">
        <v>76</v>
      </c>
      <c r="B8" s="151">
        <v>25276</v>
      </c>
      <c r="C8" s="330" t="s">
        <v>205</v>
      </c>
    </row>
    <row r="9" spans="1:5">
      <c r="A9" s="154" t="s">
        <v>144</v>
      </c>
      <c r="B9" s="151">
        <v>2400</v>
      </c>
      <c r="C9" s="329" t="s">
        <v>165</v>
      </c>
    </row>
    <row r="10" spans="1:5">
      <c r="A10" s="154" t="s">
        <v>114</v>
      </c>
      <c r="B10" s="151">
        <v>44000</v>
      </c>
      <c r="C10" s="151" t="s">
        <v>162</v>
      </c>
    </row>
  </sheetData>
  <pageMargins left="0.70866141732283472" right="0.70866141732283472" top="0.74803149606299213" bottom="0.74803149606299213" header="0.31496062992125984" footer="0.31496062992125984"/>
  <pageSetup scale="3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 2021</vt:lpstr>
      <vt:lpstr>Expence</vt:lpstr>
      <vt:lpstr>Balance Transfer</vt:lpstr>
      <vt:lpstr>CAPITAL</vt:lpstr>
      <vt:lpstr>Sheet1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2021-02-02T04:11:47Z</dcterms:modified>
</cp:coreProperties>
</file>