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  <sheet name="Sheet1" sheetId="7" r:id="rId6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/>
  <c r="F64" i="5"/>
  <c r="I105" i="4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H105"/>
  <c r="AJ96"/>
  <c r="AK96"/>
  <c r="AL96"/>
  <c r="AF96"/>
  <c r="AG96"/>
  <c r="AH96"/>
  <c r="AI96"/>
  <c r="AE96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H91"/>
  <c r="E23" i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G80" i="5" l="1"/>
  <c r="G81"/>
  <c r="G82"/>
  <c r="G83"/>
  <c r="G84"/>
  <c r="G85"/>
  <c r="G79"/>
  <c r="F80"/>
  <c r="F81"/>
  <c r="F82"/>
  <c r="F83"/>
  <c r="F84"/>
  <c r="F85"/>
  <c r="F79"/>
  <c r="G74"/>
  <c r="G75"/>
  <c r="G76"/>
  <c r="G77"/>
  <c r="G73"/>
  <c r="F74"/>
  <c r="F75"/>
  <c r="F76"/>
  <c r="F77"/>
  <c r="F73"/>
  <c r="G68"/>
  <c r="G69"/>
  <c r="G70"/>
  <c r="G71"/>
  <c r="G67"/>
  <c r="F68"/>
  <c r="F69"/>
  <c r="F70"/>
  <c r="F71"/>
  <c r="F67"/>
  <c r="G60"/>
  <c r="G61"/>
  <c r="G62"/>
  <c r="G63"/>
  <c r="G64"/>
  <c r="G65"/>
  <c r="G59"/>
  <c r="F60"/>
  <c r="F61"/>
  <c r="F62"/>
  <c r="F63"/>
  <c r="F65"/>
  <c r="F59"/>
  <c r="G55"/>
  <c r="G56"/>
  <c r="G57"/>
  <c r="G54"/>
  <c r="F55"/>
  <c r="F56"/>
  <c r="F57"/>
  <c r="F54"/>
  <c r="G50"/>
  <c r="G51"/>
  <c r="G52"/>
  <c r="G49"/>
  <c r="F50"/>
  <c r="F51"/>
  <c r="F52"/>
  <c r="F49"/>
  <c r="G43"/>
  <c r="G44"/>
  <c r="G45"/>
  <c r="G46"/>
  <c r="G47"/>
  <c r="G42"/>
  <c r="F43"/>
  <c r="F44"/>
  <c r="F45"/>
  <c r="F46"/>
  <c r="F47"/>
  <c r="F42"/>
  <c r="G38"/>
  <c r="G39"/>
  <c r="G40"/>
  <c r="G37"/>
  <c r="F38"/>
  <c r="F39"/>
  <c r="F40"/>
  <c r="F37"/>
  <c r="G35"/>
  <c r="G34"/>
  <c r="F35"/>
  <c r="F34"/>
  <c r="G29"/>
  <c r="G30"/>
  <c r="G31"/>
  <c r="G32"/>
  <c r="G28"/>
  <c r="F29"/>
  <c r="F30"/>
  <c r="F31"/>
  <c r="F32"/>
  <c r="F28"/>
  <c r="G23"/>
  <c r="G24"/>
  <c r="G25"/>
  <c r="G26"/>
  <c r="G22"/>
  <c r="F23"/>
  <c r="F24"/>
  <c r="F25"/>
  <c r="F26"/>
  <c r="F22"/>
  <c r="G19"/>
  <c r="G20"/>
  <c r="G18"/>
  <c r="F19"/>
  <c r="F20"/>
  <c r="F18"/>
  <c r="G7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F4"/>
  <c r="G4"/>
  <c r="G3"/>
  <c r="F3"/>
  <c r="D5" i="6"/>
  <c r="D6"/>
  <c r="D7"/>
  <c r="D8"/>
  <c r="D4"/>
  <c r="C5"/>
  <c r="C6"/>
  <c r="C7"/>
  <c r="C8"/>
  <c r="C4"/>
  <c r="AH9"/>
  <c r="AH10" s="1"/>
  <c r="AI9"/>
  <c r="AI10" s="1"/>
  <c r="AH8"/>
  <c r="AI8"/>
  <c r="AH7"/>
  <c r="AI7"/>
  <c r="AH6"/>
  <c r="AI6"/>
  <c r="AH5"/>
  <c r="AI5"/>
  <c r="AH4"/>
  <c r="AI4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AK3" i="5"/>
  <c r="AL3"/>
  <c r="AK4"/>
  <c r="AK5" s="1"/>
  <c r="AL4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8"/>
  <c r="AL18"/>
  <c r="AK19"/>
  <c r="AL19"/>
  <c r="AK20"/>
  <c r="AL20"/>
  <c r="AK22"/>
  <c r="AL22"/>
  <c r="AK23"/>
  <c r="AL23"/>
  <c r="AK24"/>
  <c r="AL24"/>
  <c r="AK25"/>
  <c r="AL25"/>
  <c r="AK26"/>
  <c r="AL26"/>
  <c r="AK28"/>
  <c r="AL28"/>
  <c r="AK29"/>
  <c r="AL29"/>
  <c r="AK30"/>
  <c r="AL30"/>
  <c r="AK31"/>
  <c r="AL31"/>
  <c r="AK32"/>
  <c r="AL32"/>
  <c r="AK34"/>
  <c r="AL34"/>
  <c r="AK35"/>
  <c r="AL35"/>
  <c r="AK36"/>
  <c r="AL36"/>
  <c r="AK37"/>
  <c r="AL37"/>
  <c r="AK38"/>
  <c r="AL38"/>
  <c r="AL41" s="1"/>
  <c r="AK39"/>
  <c r="AL39"/>
  <c r="AK40"/>
  <c r="AL40"/>
  <c r="AK42"/>
  <c r="AL42"/>
  <c r="AK43"/>
  <c r="AL43"/>
  <c r="AL48" s="1"/>
  <c r="AK44"/>
  <c r="AL44"/>
  <c r="AK45"/>
  <c r="AL45"/>
  <c r="AK46"/>
  <c r="AL46"/>
  <c r="AK47"/>
  <c r="AL47"/>
  <c r="AK48"/>
  <c r="AK49"/>
  <c r="AL49"/>
  <c r="AK50"/>
  <c r="AL50"/>
  <c r="AK51"/>
  <c r="AL51"/>
  <c r="AK52"/>
  <c r="AL52"/>
  <c r="AK54"/>
  <c r="AL54"/>
  <c r="AK55"/>
  <c r="AL55"/>
  <c r="AK56"/>
  <c r="AL56"/>
  <c r="AK57"/>
  <c r="AK58" s="1"/>
  <c r="AL57"/>
  <c r="AL58"/>
  <c r="AK59"/>
  <c r="AL59"/>
  <c r="AK60"/>
  <c r="AL60"/>
  <c r="AK61"/>
  <c r="AL61"/>
  <c r="AK62"/>
  <c r="AL62"/>
  <c r="AK63"/>
  <c r="AL63"/>
  <c r="AK64"/>
  <c r="AL64"/>
  <c r="AK65"/>
  <c r="AK66" s="1"/>
  <c r="AL65"/>
  <c r="AL66"/>
  <c r="AK67"/>
  <c r="AL67"/>
  <c r="AK68"/>
  <c r="AL68"/>
  <c r="AK69"/>
  <c r="AL69"/>
  <c r="AK70"/>
  <c r="AL70"/>
  <c r="AK71"/>
  <c r="AL71"/>
  <c r="AK72"/>
  <c r="AK73"/>
  <c r="AL73"/>
  <c r="AK74"/>
  <c r="AL74"/>
  <c r="AK75"/>
  <c r="AL75"/>
  <c r="AK76"/>
  <c r="AL76"/>
  <c r="AK77"/>
  <c r="AL77"/>
  <c r="AL78"/>
  <c r="AK79"/>
  <c r="AL79"/>
  <c r="AL86" s="1"/>
  <c r="AK80"/>
  <c r="AL80"/>
  <c r="AK81"/>
  <c r="AL81"/>
  <c r="AK82"/>
  <c r="AL82"/>
  <c r="AK83"/>
  <c r="AL83"/>
  <c r="AK84"/>
  <c r="AL84"/>
  <c r="AK85"/>
  <c r="AL85"/>
  <c r="AK86"/>
  <c r="AK87"/>
  <c r="AL87"/>
  <c r="AK88"/>
  <c r="AL88"/>
  <c r="AK89"/>
  <c r="AL89"/>
  <c r="AK90"/>
  <c r="AL90"/>
  <c r="AK92"/>
  <c r="AL92"/>
  <c r="AL96" s="1"/>
  <c r="AK93"/>
  <c r="AL93"/>
  <c r="AK94"/>
  <c r="AL94"/>
  <c r="AK95"/>
  <c r="AL95"/>
  <c r="AK97"/>
  <c r="AL97"/>
  <c r="AK98"/>
  <c r="AL98"/>
  <c r="AK99"/>
  <c r="AL99"/>
  <c r="AK100"/>
  <c r="AL100"/>
  <c r="AK101"/>
  <c r="AL101"/>
  <c r="AK102"/>
  <c r="AL102"/>
  <c r="AK103"/>
  <c r="AL103"/>
  <c r="AK104"/>
  <c r="AL104"/>
  <c r="AL86" i="4"/>
  <c r="AL78"/>
  <c r="AK86"/>
  <c r="AK78"/>
  <c r="AK96" i="5" l="1"/>
  <c r="C23" i="1"/>
  <c r="D23"/>
  <c r="AL105" i="5"/>
  <c r="AL72"/>
  <c r="AL27"/>
  <c r="AL17"/>
  <c r="AK105"/>
  <c r="AK41"/>
  <c r="AK27"/>
  <c r="AK17"/>
  <c r="AK106" s="1"/>
  <c r="AL91"/>
  <c r="AK78"/>
  <c r="AL53"/>
  <c r="AL33"/>
  <c r="AL21"/>
  <c r="AL5"/>
  <c r="AK91"/>
  <c r="AK53"/>
  <c r="AK33"/>
  <c r="AK21"/>
  <c r="I86" i="4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H86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H78"/>
  <c r="AL106" i="5" l="1"/>
  <c r="C21" i="1" l="1"/>
  <c r="I59" i="5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H65"/>
  <c r="H64"/>
  <c r="H6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M66" i="5" l="1"/>
  <c r="AC66"/>
  <c r="AI66"/>
  <c r="AE66"/>
  <c r="AA66"/>
  <c r="W66"/>
  <c r="S66"/>
  <c r="O66"/>
  <c r="K66"/>
  <c r="AG66"/>
  <c r="Y66"/>
  <c r="U66"/>
  <c r="Q66"/>
  <c r="I66"/>
  <c r="AH66"/>
  <c r="V66"/>
  <c r="J66"/>
  <c r="AJ66"/>
  <c r="X66"/>
  <c r="L66"/>
  <c r="Z66"/>
  <c r="N66"/>
  <c r="AF66"/>
  <c r="AB66"/>
  <c r="P66"/>
  <c r="AD66"/>
  <c r="R66"/>
  <c r="T66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D9" l="1"/>
  <c r="C9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I97" i="5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H104"/>
  <c r="H103"/>
  <c r="H102"/>
  <c r="H101"/>
  <c r="H100"/>
  <c r="H99"/>
  <c r="H98"/>
  <c r="H97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H95"/>
  <c r="H94"/>
  <c r="H93"/>
  <c r="H92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H90"/>
  <c r="H89"/>
  <c r="H88"/>
  <c r="H87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H85"/>
  <c r="H84"/>
  <c r="H83"/>
  <c r="H82"/>
  <c r="H81"/>
  <c r="H80"/>
  <c r="H79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H77"/>
  <c r="H76"/>
  <c r="H75"/>
  <c r="H74"/>
  <c r="H73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H71"/>
  <c r="H70"/>
  <c r="H69"/>
  <c r="H68"/>
  <c r="H67"/>
  <c r="H62"/>
  <c r="H61"/>
  <c r="H60"/>
  <c r="H59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H57"/>
  <c r="H56"/>
  <c r="H55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H52"/>
  <c r="H51"/>
  <c r="H50"/>
  <c r="H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H47"/>
  <c r="H46"/>
  <c r="H45"/>
  <c r="H44"/>
  <c r="H43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H40"/>
  <c r="H39"/>
  <c r="H38"/>
  <c r="H37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D5" s="1"/>
  <c r="AE4"/>
  <c r="AF4"/>
  <c r="AG4"/>
  <c r="AH4"/>
  <c r="AI4"/>
  <c r="AJ4"/>
  <c r="H4"/>
  <c r="H3"/>
  <c r="G95" l="1"/>
  <c r="F95"/>
  <c r="G100"/>
  <c r="F100"/>
  <c r="G104"/>
  <c r="F104"/>
  <c r="G87"/>
  <c r="F87"/>
  <c r="G92"/>
  <c r="F92"/>
  <c r="G97"/>
  <c r="F97"/>
  <c r="G101"/>
  <c r="F101"/>
  <c r="G90"/>
  <c r="F90"/>
  <c r="G88"/>
  <c r="F88"/>
  <c r="G93"/>
  <c r="F93"/>
  <c r="G98"/>
  <c r="F98"/>
  <c r="G102"/>
  <c r="F102"/>
  <c r="G89"/>
  <c r="F89"/>
  <c r="G94"/>
  <c r="F94"/>
  <c r="G99"/>
  <c r="F99"/>
  <c r="G103"/>
  <c r="F103"/>
  <c r="C10" i="6"/>
  <c r="Z5" i="5"/>
  <c r="V5"/>
  <c r="N5"/>
  <c r="Q5"/>
  <c r="H66"/>
  <c r="AG36"/>
  <c r="AC36"/>
  <c r="Y36"/>
  <c r="Q36"/>
  <c r="M36"/>
  <c r="I36"/>
  <c r="AE41"/>
  <c r="AE53"/>
  <c r="X58"/>
  <c r="L58"/>
  <c r="AI72"/>
  <c r="AE72"/>
  <c r="AA72"/>
  <c r="W72"/>
  <c r="S72"/>
  <c r="O72"/>
  <c r="K72"/>
  <c r="AH72"/>
  <c r="AD72"/>
  <c r="Z72"/>
  <c r="V72"/>
  <c r="R72"/>
  <c r="N72"/>
  <c r="J72"/>
  <c r="O78"/>
  <c r="I91"/>
  <c r="Q72"/>
  <c r="AF86"/>
  <c r="AG72"/>
  <c r="U72"/>
  <c r="P86"/>
  <c r="Y72"/>
  <c r="M72"/>
  <c r="AC72"/>
  <c r="I72"/>
  <c r="H78"/>
  <c r="H86"/>
  <c r="AJ86"/>
  <c r="AB86"/>
  <c r="X86"/>
  <c r="T86"/>
  <c r="L86"/>
  <c r="J96"/>
  <c r="L105"/>
  <c r="K5"/>
  <c r="AG21"/>
  <c r="Q21"/>
  <c r="AC33"/>
  <c r="AI41"/>
  <c r="Q48"/>
  <c r="H53"/>
  <c r="AI53"/>
  <c r="AA53"/>
  <c r="W53"/>
  <c r="S53"/>
  <c r="O53"/>
  <c r="K53"/>
  <c r="H72"/>
  <c r="AE78"/>
  <c r="AA78"/>
  <c r="K78"/>
  <c r="D10" i="6"/>
  <c r="S78" i="5"/>
  <c r="AI78"/>
  <c r="W78"/>
  <c r="T17"/>
  <c r="Z27"/>
  <c r="U36"/>
  <c r="N96"/>
  <c r="AB105"/>
  <c r="P105"/>
  <c r="Y33"/>
  <c r="H96"/>
  <c r="AH5"/>
  <c r="R5"/>
  <c r="J5"/>
  <c r="H21"/>
  <c r="AH21"/>
  <c r="AD21"/>
  <c r="Z21"/>
  <c r="V21"/>
  <c r="R21"/>
  <c r="N21"/>
  <c r="J21"/>
  <c r="AC27"/>
  <c r="Y27"/>
  <c r="U27"/>
  <c r="Q27"/>
  <c r="M27"/>
  <c r="V27"/>
  <c r="AI27"/>
  <c r="AE27"/>
  <c r="AA27"/>
  <c r="W27"/>
  <c r="S27"/>
  <c r="O27"/>
  <c r="K27"/>
  <c r="M33"/>
  <c r="I33"/>
  <c r="H36"/>
  <c r="AH36"/>
  <c r="AD36"/>
  <c r="Z36"/>
  <c r="V36"/>
  <c r="R36"/>
  <c r="N36"/>
  <c r="J36"/>
  <c r="AI36"/>
  <c r="AE36"/>
  <c r="AA36"/>
  <c r="W36"/>
  <c r="S36"/>
  <c r="O36"/>
  <c r="K36"/>
  <c r="AA41"/>
  <c r="AG48"/>
  <c r="AC48"/>
  <c r="H91"/>
  <c r="AG91"/>
  <c r="AC91"/>
  <c r="Y91"/>
  <c r="U91"/>
  <c r="Q91"/>
  <c r="M91"/>
  <c r="AG96"/>
  <c r="AC96"/>
  <c r="Y96"/>
  <c r="U96"/>
  <c r="Q96"/>
  <c r="M96"/>
  <c r="I96"/>
  <c r="AH96"/>
  <c r="AD96"/>
  <c r="Z96"/>
  <c r="V96"/>
  <c r="R96"/>
  <c r="AI96"/>
  <c r="AE96"/>
  <c r="AA96"/>
  <c r="W96"/>
  <c r="S96"/>
  <c r="O96"/>
  <c r="K96"/>
  <c r="AJ96"/>
  <c r="AF96"/>
  <c r="AB96"/>
  <c r="X96"/>
  <c r="T96"/>
  <c r="P96"/>
  <c r="L96"/>
  <c r="AJ17"/>
  <c r="AF17"/>
  <c r="P17"/>
  <c r="AJ36"/>
  <c r="AF36"/>
  <c r="AB36"/>
  <c r="X36"/>
  <c r="T36"/>
  <c r="P36"/>
  <c r="H41"/>
  <c r="W41"/>
  <c r="S41"/>
  <c r="O41"/>
  <c r="K41"/>
  <c r="Y48"/>
  <c r="U48"/>
  <c r="M48"/>
  <c r="I48"/>
  <c r="AJ58"/>
  <c r="AF58"/>
  <c r="AB58"/>
  <c r="T58"/>
  <c r="P58"/>
  <c r="AH105"/>
  <c r="AD105"/>
  <c r="Z105"/>
  <c r="V105"/>
  <c r="R105"/>
  <c r="N105"/>
  <c r="J105"/>
  <c r="AF105"/>
  <c r="AG5"/>
  <c r="AC5"/>
  <c r="Y5"/>
  <c r="U5"/>
  <c r="M5"/>
  <c r="I5"/>
  <c r="Y21"/>
  <c r="I21"/>
  <c r="J27"/>
  <c r="AI5"/>
  <c r="AE5"/>
  <c r="AA5"/>
  <c r="W5"/>
  <c r="S5"/>
  <c r="O5"/>
  <c r="Y17"/>
  <c r="M17"/>
  <c r="AH17"/>
  <c r="V17"/>
  <c r="X17"/>
  <c r="AJ27"/>
  <c r="X27"/>
  <c r="T27"/>
  <c r="AC21"/>
  <c r="M21"/>
  <c r="AH27"/>
  <c r="R27"/>
  <c r="AG105"/>
  <c r="AC105"/>
  <c r="Y105"/>
  <c r="U105"/>
  <c r="Q105"/>
  <c r="M105"/>
  <c r="I105"/>
  <c r="AI105"/>
  <c r="AE105"/>
  <c r="AA105"/>
  <c r="W105"/>
  <c r="S105"/>
  <c r="O105"/>
  <c r="K105"/>
  <c r="AJ105"/>
  <c r="X105"/>
  <c r="T105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U21"/>
  <c r="AG27"/>
  <c r="H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G41"/>
  <c r="AC41"/>
  <c r="Y41"/>
  <c r="U41"/>
  <c r="Q41"/>
  <c r="M41"/>
  <c r="AH41"/>
  <c r="AD41"/>
  <c r="Z41"/>
  <c r="V41"/>
  <c r="R41"/>
  <c r="N41"/>
  <c r="AJ41"/>
  <c r="AF41"/>
  <c r="AB41"/>
  <c r="X41"/>
  <c r="T41"/>
  <c r="P41"/>
  <c r="L41"/>
  <c r="AH48"/>
  <c r="AD48"/>
  <c r="H58"/>
  <c r="AJ72"/>
  <c r="AF72"/>
  <c r="AB72"/>
  <c r="X72"/>
  <c r="T72"/>
  <c r="P72"/>
  <c r="Z48"/>
  <c r="V48"/>
  <c r="R48"/>
  <c r="N48"/>
  <c r="J48"/>
  <c r="AI48"/>
  <c r="AE48"/>
  <c r="AA48"/>
  <c r="W48"/>
  <c r="S48"/>
  <c r="O48"/>
  <c r="AJ48"/>
  <c r="AF48"/>
  <c r="AB48"/>
  <c r="X48"/>
  <c r="T48"/>
  <c r="P48"/>
  <c r="AG53"/>
  <c r="AC53"/>
  <c r="Y53"/>
  <c r="U53"/>
  <c r="Q53"/>
  <c r="M53"/>
  <c r="I53"/>
  <c r="AH53"/>
  <c r="AD53"/>
  <c r="Z53"/>
  <c r="V53"/>
  <c r="R53"/>
  <c r="N53"/>
  <c r="AJ53"/>
  <c r="AF53"/>
  <c r="AB53"/>
  <c r="X53"/>
  <c r="T53"/>
  <c r="P53"/>
  <c r="L53"/>
  <c r="AG78"/>
  <c r="AC78"/>
  <c r="Y78"/>
  <c r="U78"/>
  <c r="Q78"/>
  <c r="M78"/>
  <c r="AH78"/>
  <c r="AD78"/>
  <c r="Z78"/>
  <c r="V78"/>
  <c r="R78"/>
  <c r="N78"/>
  <c r="AJ78"/>
  <c r="AF78"/>
  <c r="AB78"/>
  <c r="X78"/>
  <c r="T78"/>
  <c r="P78"/>
  <c r="L78"/>
  <c r="H48"/>
  <c r="AI58"/>
  <c r="AE58"/>
  <c r="AA58"/>
  <c r="W58"/>
  <c r="S58"/>
  <c r="O58"/>
  <c r="K58"/>
  <c r="AG86"/>
  <c r="AC86"/>
  <c r="Y86"/>
  <c r="U86"/>
  <c r="Q86"/>
  <c r="M86"/>
  <c r="I86"/>
  <c r="AH86"/>
  <c r="AD86"/>
  <c r="Z86"/>
  <c r="V86"/>
  <c r="R86"/>
  <c r="N86"/>
  <c r="AI86"/>
  <c r="AE86"/>
  <c r="AA86"/>
  <c r="W86"/>
  <c r="S86"/>
  <c r="O86"/>
  <c r="K86"/>
  <c r="AG58"/>
  <c r="AC58"/>
  <c r="Y58"/>
  <c r="U58"/>
  <c r="Q58"/>
  <c r="M58"/>
  <c r="I58"/>
  <c r="AH58"/>
  <c r="AD58"/>
  <c r="Z58"/>
  <c r="V58"/>
  <c r="R58"/>
  <c r="N58"/>
  <c r="J58"/>
  <c r="AH91"/>
  <c r="AD91"/>
  <c r="Z91"/>
  <c r="V91"/>
  <c r="R91"/>
  <c r="N91"/>
  <c r="J91"/>
  <c r="AI91"/>
  <c r="AE91"/>
  <c r="AA91"/>
  <c r="W91"/>
  <c r="S91"/>
  <c r="O91"/>
  <c r="AJ91"/>
  <c r="AF91"/>
  <c r="AB91"/>
  <c r="X91"/>
  <c r="T91"/>
  <c r="P91"/>
  <c r="H105"/>
  <c r="L91"/>
  <c r="K91"/>
  <c r="J86"/>
  <c r="J78"/>
  <c r="I78"/>
  <c r="L72"/>
  <c r="J53"/>
  <c r="L48"/>
  <c r="K48"/>
  <c r="J41"/>
  <c r="I41"/>
  <c r="L36"/>
  <c r="K33"/>
  <c r="L27"/>
  <c r="I27"/>
  <c r="H27"/>
  <c r="K17"/>
  <c r="H17"/>
  <c r="H5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6" i="5"/>
  <c r="G66"/>
  <c r="AG106"/>
  <c r="T106"/>
  <c r="W106"/>
  <c r="Q106"/>
  <c r="G96"/>
  <c r="X106"/>
  <c r="AA106"/>
  <c r="J106"/>
  <c r="Z106"/>
  <c r="U106"/>
  <c r="AJ106"/>
  <c r="V106"/>
  <c r="L106"/>
  <c r="AB106"/>
  <c r="O106"/>
  <c r="AE106"/>
  <c r="N106"/>
  <c r="AD106"/>
  <c r="H106"/>
  <c r="I106"/>
  <c r="Y106"/>
  <c r="K106"/>
  <c r="P106"/>
  <c r="AF106"/>
  <c r="S106"/>
  <c r="AI106"/>
  <c r="R106"/>
  <c r="AH106"/>
  <c r="M106"/>
  <c r="AC106"/>
  <c r="G78"/>
  <c r="G41"/>
  <c r="G21"/>
  <c r="F41"/>
  <c r="F72"/>
  <c r="G5"/>
  <c r="G53"/>
  <c r="G72"/>
  <c r="G36"/>
  <c r="F5"/>
  <c r="F48"/>
  <c r="F105"/>
  <c r="G48"/>
  <c r="F36"/>
  <c r="D21" i="1"/>
  <c r="D21" i="2"/>
  <c r="G105" i="5"/>
  <c r="G27"/>
  <c r="G33"/>
  <c r="F27"/>
  <c r="F96"/>
  <c r="G91"/>
  <c r="G86"/>
  <c r="G58"/>
  <c r="G17"/>
  <c r="F21"/>
  <c r="F33"/>
  <c r="F58"/>
  <c r="F86"/>
  <c r="F91"/>
  <c r="F17"/>
  <c r="F53"/>
  <c r="F78"/>
  <c r="G106" l="1"/>
  <c r="F106"/>
</calcChain>
</file>

<file path=xl/sharedStrings.xml><?xml version="1.0" encoding="utf-8"?>
<sst xmlns="http://schemas.openxmlformats.org/spreadsheetml/2006/main" count="1139" uniqueCount="251">
  <si>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</si>
  <si>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</si>
  <si>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</si>
  <si>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</si>
  <si>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</si>
  <si>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</si>
  <si>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</si>
  <si>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</si>
  <si>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</si>
  <si>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</si>
  <si>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</si>
  <si>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</si>
  <si>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</si>
  <si>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</si>
  <si>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</si>
  <si>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</si>
  <si>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</si>
  <si>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</si>
  <si>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</si>
  <si>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</si>
  <si>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</si>
  <si>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</si>
  <si>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</si>
  <si>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</si>
  <si>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</si>
  <si>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</si>
  <si>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</si>
  <si>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</si>
  <si>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</si>
  <si>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</si>
  <si>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</si>
  <si>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</si>
  <si>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</si>
  <si>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</si>
  <si>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</si>
  <si>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</si>
  <si>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</si>
  <si>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</si>
  <si>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</si>
  <si>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</si>
  <si>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</si>
  <si>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</si>
  <si>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</si>
  <si>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</si>
  <si>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</si>
  <si>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</si>
  <si>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</si>
  <si>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</si>
  <si>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</si>
  <si>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</si>
  <si>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</si>
  <si>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</si>
  <si>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</si>
  <si>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</si>
  <si>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</si>
  <si>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</si>
  <si>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</si>
  <si>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</si>
  <si>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</si>
  <si>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</si>
  <si>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</si>
  <si>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</si>
  <si>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</si>
  <si>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</si>
  <si>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</si>
  <si>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</si>
  <si>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</si>
  <si>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</si>
  <si>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</si>
  <si>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</si>
  <si>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</si>
  <si>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</si>
  <si>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</si>
  <si>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</si>
  <si>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</si>
  <si>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</si>
  <si>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</si>
  <si>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</si>
  <si>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</si>
  <si>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</si>
  <si>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</si>
  <si>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</si>
  <si>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</si>
  <si>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</si>
  <si>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</si>
  <si>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</si>
  <si>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</si>
  <si>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</si>
  <si>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</si>
  <si>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</si>
  <si>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</si>
  <si>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</si>
  <si>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</si>
  <si>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</si>
  <si>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</si>
  <si>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</si>
  <si>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</si>
  <si>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</si>
  <si>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</si>
  <si>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</si>
  <si>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</si>
  <si>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</si>
  <si>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</si>
  <si>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</si>
  <si>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</si>
  <si>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</si>
  <si>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</si>
  <si>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</si>
  <si>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</si>
  <si>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</si>
  <si>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</si>
  <si>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</si>
  <si>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</si>
  <si>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</si>
  <si>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</si>
  <si>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</si>
  <si>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</si>
  <si>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</si>
  <si>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</si>
  <si>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</si>
  <si>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</si>
  <si>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</si>
  <si>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</si>
  <si>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</si>
  <si>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</si>
  <si>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</si>
  <si>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</si>
  <si>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</si>
  <si>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</si>
  <si>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</si>
  <si>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</si>
  <si>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</si>
  <si>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</si>
  <si>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</si>
  <si>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</si>
  <si>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</si>
  <si>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</si>
  <si>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</si>
  <si>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</si>
  <si>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</si>
  <si>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</si>
  <si>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</si>
  <si>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</si>
  <si>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</si>
  <si>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</si>
  <si>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</si>
  <si>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</si>
  <si>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</si>
  <si>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</si>
  <si>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</si>
  <si>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</si>
  <si>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</si>
  <si>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</si>
  <si>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</si>
  <si>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</si>
  <si>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</si>
  <si>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</si>
  <si>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</si>
  <si>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</si>
  <si>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</si>
  <si>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</si>
  <si>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</si>
  <si>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</si>
  <si>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</si>
  <si>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</si>
  <si>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</si>
  <si>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</si>
  <si>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</si>
  <si>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</si>
  <si>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</si>
  <si>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</si>
  <si>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</si>
  <si>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</si>
  <si>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</si>
  <si>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</si>
  <si>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</si>
  <si>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</si>
  <si>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</si>
  <si>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</si>
  <si>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</si>
  <si>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</si>
  <si>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</si>
  <si>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</si>
  <si>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</si>
  <si>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</si>
  <si>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</si>
  <si>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</si>
  <si>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</si>
  <si>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</si>
  <si>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</si>
  <si>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</si>
  <si>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</si>
  <si>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</si>
  <si>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</si>
  <si>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</si>
  <si>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</si>
  <si>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</si>
  <si>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</si>
  <si>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</si>
  <si>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</si>
  <si>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</si>
  <si>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</si>
  <si>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</si>
  <si>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</si>
  <si>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</si>
  <si>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</si>
  <si>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</si>
  <si>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</si>
  <si>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</si>
  <si>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</si>
  <si>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</si>
  <si>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</si>
  <si>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</si>
  <si>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</si>
  <si>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</si>
  <si>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</si>
  <si>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</si>
  <si>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</si>
  <si>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</si>
  <si>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</si>
  <si>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</si>
  <si>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</si>
  <si>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</si>
  <si>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</si>
  <si>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</si>
  <si>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</si>
  <si>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</si>
  <si>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</si>
  <si>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</si>
  <si>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</si>
  <si>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</si>
  <si>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L135_SKD</t>
  </si>
  <si>
    <t>T92</t>
  </si>
  <si>
    <t>i30_SKD</t>
  </si>
  <si>
    <t>L260_SKD</t>
  </si>
  <si>
    <t>Z16_SKD</t>
  </si>
  <si>
    <t>L46</t>
  </si>
  <si>
    <t>i67_SKD</t>
  </si>
  <si>
    <t>Z30pro_SKD</t>
  </si>
  <si>
    <t>Primary Target FEB'21</t>
  </si>
  <si>
    <t>Secondary Target FEB'21</t>
  </si>
  <si>
    <t>B67</t>
  </si>
  <si>
    <t>L45</t>
  </si>
  <si>
    <t>L140_SKD</t>
  </si>
  <si>
    <t>L270_SKD</t>
  </si>
  <si>
    <t>ATOM_SKD</t>
  </si>
  <si>
    <t>Z18_SKD</t>
  </si>
  <si>
    <t>Target FEB'21</t>
  </si>
  <si>
    <t xml:space="preserve">Safiul </t>
  </si>
  <si>
    <t>Masud Rana</t>
  </si>
  <si>
    <t>Aminul Islam Tutul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</si>
</sst>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9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4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10" borderId="9" xfId="1" applyNumberFormat="1" applyFont="1" applyFill="1" applyBorder="1" applyAlignment="1">
      <alignment horizontal="center" vertical="center"/>
    </xf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166" fontId="5" fillId="8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9" fillId="11" borderId="3" xfId="0" applyFont="1" applyFill="1" applyBorder="1"/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6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66" fontId="3" fillId="12" borderId="3" xfId="1" applyNumberFormat="1" applyFont="1" applyFill="1" applyBorder="1" applyAlignment="1">
      <alignment horizontal="center" vertical="center"/>
    </xf>
    <xf numFmtId="167" fontId="3" fillId="12" borderId="3" xfId="1" applyNumberFormat="1" applyFont="1" applyFill="1" applyBorder="1" applyAlignment="1">
      <alignment horizontal="center" vertical="center"/>
    </xf>
    <xf numFmtId="166" fontId="3" fillId="12" borderId="9" xfId="1" applyNumberFormat="1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166" fontId="17" fillId="2" borderId="3" xfId="6" applyNumberFormat="1" applyFont="1" applyFill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13" borderId="3" xfId="4" applyFont="1" applyFill="1" applyBorder="1" applyAlignment="1">
      <alignment horizontal="center" vertical="center"/>
    </xf>
    <xf numFmtId="166" fontId="17" fillId="13" borderId="3" xfId="6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4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AI14" sqref="AI14"/>
    </sheetView>
  </sheetViews>
  <sheetFormatPr defaultColWidth="9.140625" defaultRowHeight="12.75"/>
  <cols>
    <col min="1" max="1" width="27.710937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4" width="8.7109375" style="3" bestFit="1" customWidth="1"/>
    <col min="15" max="16" width="8.5703125" style="3" bestFit="1" customWidth="1"/>
    <col min="17" max="17" width="14" style="3" bestFit="1" customWidth="1"/>
    <col min="18" max="18" width="13.42578125" style="3" bestFit="1" customWidth="1"/>
    <col min="19" max="19" width="8.7109375" style="3" bestFit="1" customWidth="1"/>
    <col min="20" max="20" width="8.5703125" style="3" bestFit="1" customWidth="1"/>
    <col min="21" max="21" width="13.7109375" style="3" bestFit="1" customWidth="1"/>
    <col min="22" max="22" width="10" style="3" bestFit="1" customWidth="1"/>
    <col min="23" max="23" width="13.7109375" style="3" bestFit="1" customWidth="1"/>
    <col min="24" max="24" width="8.5703125" style="3" bestFit="1" customWidth="1"/>
    <col min="25" max="25" width="9.42578125" style="3" bestFit="1" customWidth="1"/>
    <col min="26" max="26" width="16.28515625" style="3" bestFit="1" customWidth="1"/>
    <col min="27" max="27" width="13" style="3" bestFit="1" customWidth="1"/>
    <col min="28" max="28" width="13.140625" style="3" bestFit="1" customWidth="1"/>
    <col min="29" max="32" width="12.42578125" style="3" bestFit="1" customWidth="1"/>
    <col min="33" max="33" width="15.42578125" style="3" bestFit="1" customWidth="1"/>
    <col min="34" max="16384" width="9.140625" style="4"/>
  </cols>
  <sheetData>
    <row r="1" spans="1:35" ht="14.25">
      <c r="A1" s="1" t="s">
        <v>239</v>
      </c>
    </row>
    <row r="2" spans="1:35" s="2" customFormat="1">
      <c r="C2" s="3"/>
      <c r="D2" s="5" t="s">
        <v>0</v>
      </c>
      <c r="E2" s="6">
        <v>760.89750000000004</v>
      </c>
      <c r="F2" s="6">
        <v>819.04</v>
      </c>
      <c r="G2" s="6">
        <v>770.92250000000001</v>
      </c>
      <c r="H2" s="6">
        <v>741.85</v>
      </c>
      <c r="I2" s="6">
        <v>814.03</v>
      </c>
      <c r="J2" s="6">
        <v>897.23749999999995</v>
      </c>
      <c r="K2" s="6">
        <v>867.16250000000002</v>
      </c>
      <c r="L2" s="6">
        <v>999.49249999999995</v>
      </c>
      <c r="M2" s="6">
        <v>936.33500000000004</v>
      </c>
      <c r="N2" s="6">
        <v>1170.78</v>
      </c>
      <c r="O2" s="6">
        <v>936.33500000000004</v>
      </c>
      <c r="P2" s="6">
        <v>965.40750000000003</v>
      </c>
      <c r="Q2" s="6">
        <v>937.33749999999998</v>
      </c>
      <c r="R2" s="6">
        <v>1060</v>
      </c>
      <c r="S2" s="6">
        <v>1178</v>
      </c>
      <c r="T2" s="6">
        <v>1120.6600000000001</v>
      </c>
      <c r="U2" s="6">
        <v>1140.845</v>
      </c>
      <c r="V2" s="6">
        <v>1267.0999999999999</v>
      </c>
      <c r="W2" s="6">
        <v>1227.9167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5145.17</v>
      </c>
      <c r="AC2" s="6">
        <v>6594.6481000000003</v>
      </c>
      <c r="AD2" s="6">
        <v>6390</v>
      </c>
      <c r="AE2" s="6">
        <v>7593.0357000000004</v>
      </c>
      <c r="AF2" s="6">
        <v>6953.95</v>
      </c>
      <c r="AG2" s="97">
        <v>7778.4762000000001</v>
      </c>
      <c r="AH2" s="100">
        <v>9066.5400000000009</v>
      </c>
      <c r="AI2" s="100">
        <v>9853.49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6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6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9" t="s">
        <v>246</v>
      </c>
      <c r="AG3" s="96" t="s">
        <v>13</v>
      </c>
      <c r="AH3" s="98" t="s">
        <v>14</v>
      </c>
      <c r="AI3" s="98" t="s">
        <v>238</v>
      </c>
    </row>
    <row r="4" spans="1:35">
      <c r="A4" s="13" t="s">
        <v>15</v>
      </c>
      <c r="B4" s="11" t="s">
        <v>16</v>
      </c>
      <c r="C4" s="12">
        <f>SUMPRODUCT($E$2:$AI$2,E4:AI4)</f>
        <v>4783155.3979000002</v>
      </c>
      <c r="D4" s="12">
        <f>SUM(E4:AI4)</f>
        <v>2570</v>
      </c>
      <c r="E4" s="77">
        <v>89</v>
      </c>
      <c r="F4" s="77">
        <v>223</v>
      </c>
      <c r="G4" s="77">
        <v>111</v>
      </c>
      <c r="H4" s="77">
        <v>178</v>
      </c>
      <c r="I4" s="77">
        <v>109</v>
      </c>
      <c r="J4" s="77">
        <v>109</v>
      </c>
      <c r="K4" s="77">
        <v>84</v>
      </c>
      <c r="L4" s="77">
        <v>84</v>
      </c>
      <c r="M4" s="77">
        <v>105</v>
      </c>
      <c r="N4" s="77">
        <v>105</v>
      </c>
      <c r="O4" s="77">
        <v>97</v>
      </c>
      <c r="P4" s="77">
        <v>97</v>
      </c>
      <c r="Q4" s="77">
        <v>97</v>
      </c>
      <c r="R4" s="77">
        <v>194</v>
      </c>
      <c r="S4" s="77">
        <v>183</v>
      </c>
      <c r="T4" s="77">
        <v>91</v>
      </c>
      <c r="U4" s="77">
        <v>35</v>
      </c>
      <c r="V4" s="77">
        <v>90</v>
      </c>
      <c r="W4" s="77">
        <v>90</v>
      </c>
      <c r="X4" s="77">
        <v>24</v>
      </c>
      <c r="Y4" s="77">
        <v>27</v>
      </c>
      <c r="Z4" s="77">
        <v>20</v>
      </c>
      <c r="AA4" s="77">
        <v>10</v>
      </c>
      <c r="AB4" s="77">
        <v>25</v>
      </c>
      <c r="AC4" s="77">
        <v>39</v>
      </c>
      <c r="AD4" s="77">
        <v>19</v>
      </c>
      <c r="AE4" s="77">
        <v>63</v>
      </c>
      <c r="AF4" s="77">
        <v>84</v>
      </c>
      <c r="AG4" s="77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14942789.277199997</v>
      </c>
      <c r="D5" s="12">
        <f t="shared" ref="D5:D20" si="1">SUM(E5:AI5)</f>
        <v>6757</v>
      </c>
      <c r="E5" s="77">
        <v>216</v>
      </c>
      <c r="F5" s="77">
        <v>541</v>
      </c>
      <c r="G5" s="77">
        <v>271</v>
      </c>
      <c r="H5" s="77">
        <v>433</v>
      </c>
      <c r="I5" s="77">
        <v>265</v>
      </c>
      <c r="J5" s="77">
        <v>265</v>
      </c>
      <c r="K5" s="77">
        <v>204</v>
      </c>
      <c r="L5" s="77">
        <v>204</v>
      </c>
      <c r="M5" s="77">
        <v>255</v>
      </c>
      <c r="N5" s="77">
        <v>255</v>
      </c>
      <c r="O5" s="77">
        <v>235</v>
      </c>
      <c r="P5" s="77">
        <v>235</v>
      </c>
      <c r="Q5" s="77">
        <v>235</v>
      </c>
      <c r="R5" s="77">
        <v>470</v>
      </c>
      <c r="S5" s="77">
        <v>443</v>
      </c>
      <c r="T5" s="77">
        <v>222</v>
      </c>
      <c r="U5" s="77">
        <v>86</v>
      </c>
      <c r="V5" s="77">
        <v>218</v>
      </c>
      <c r="W5" s="77">
        <v>218</v>
      </c>
      <c r="X5" s="77">
        <v>95</v>
      </c>
      <c r="Y5" s="77">
        <v>109</v>
      </c>
      <c r="Z5" s="77">
        <v>82</v>
      </c>
      <c r="AA5" s="77">
        <v>41</v>
      </c>
      <c r="AB5" s="77">
        <v>100</v>
      </c>
      <c r="AC5" s="77">
        <v>154</v>
      </c>
      <c r="AD5" s="77">
        <v>77</v>
      </c>
      <c r="AE5" s="77">
        <v>253</v>
      </c>
      <c r="AF5" s="77">
        <v>281</v>
      </c>
      <c r="AG5" s="77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4867418.9032999994</v>
      </c>
      <c r="D6" s="12">
        <f t="shared" si="1"/>
        <v>2045</v>
      </c>
      <c r="E6" s="77">
        <v>64</v>
      </c>
      <c r="F6" s="77">
        <v>159</v>
      </c>
      <c r="G6" s="77">
        <v>80</v>
      </c>
      <c r="H6" s="77">
        <v>127</v>
      </c>
      <c r="I6" s="77">
        <v>78</v>
      </c>
      <c r="J6" s="77">
        <v>78</v>
      </c>
      <c r="K6" s="77">
        <v>60</v>
      </c>
      <c r="L6" s="77">
        <v>60</v>
      </c>
      <c r="M6" s="77">
        <v>75</v>
      </c>
      <c r="N6" s="77">
        <v>75</v>
      </c>
      <c r="O6" s="77">
        <v>69</v>
      </c>
      <c r="P6" s="77">
        <v>69</v>
      </c>
      <c r="Q6" s="77">
        <v>69</v>
      </c>
      <c r="R6" s="77">
        <v>138</v>
      </c>
      <c r="S6" s="77">
        <v>130</v>
      </c>
      <c r="T6" s="77">
        <v>65</v>
      </c>
      <c r="U6" s="77">
        <v>25</v>
      </c>
      <c r="V6" s="77">
        <v>64</v>
      </c>
      <c r="W6" s="77">
        <v>64</v>
      </c>
      <c r="X6" s="77">
        <v>28</v>
      </c>
      <c r="Y6" s="77">
        <v>32</v>
      </c>
      <c r="Z6" s="77">
        <v>24</v>
      </c>
      <c r="AA6" s="77">
        <v>12</v>
      </c>
      <c r="AB6" s="77">
        <v>29</v>
      </c>
      <c r="AC6" s="77">
        <v>45</v>
      </c>
      <c r="AD6" s="77">
        <v>22</v>
      </c>
      <c r="AE6" s="77">
        <v>74</v>
      </c>
      <c r="AF6" s="77">
        <v>113</v>
      </c>
      <c r="AG6" s="77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10342621.223299999</v>
      </c>
      <c r="D7" s="12">
        <f t="shared" si="1"/>
        <v>4715</v>
      </c>
      <c r="E7" s="77">
        <v>153</v>
      </c>
      <c r="F7" s="77">
        <v>382</v>
      </c>
      <c r="G7" s="77">
        <v>191</v>
      </c>
      <c r="H7" s="77">
        <v>305</v>
      </c>
      <c r="I7" s="77">
        <v>187</v>
      </c>
      <c r="J7" s="77">
        <v>187</v>
      </c>
      <c r="K7" s="77">
        <v>144</v>
      </c>
      <c r="L7" s="77">
        <v>144</v>
      </c>
      <c r="M7" s="77">
        <v>180</v>
      </c>
      <c r="N7" s="77">
        <v>180</v>
      </c>
      <c r="O7" s="77">
        <v>166</v>
      </c>
      <c r="P7" s="77">
        <v>166</v>
      </c>
      <c r="Q7" s="77">
        <v>166</v>
      </c>
      <c r="R7" s="77">
        <v>332</v>
      </c>
      <c r="S7" s="77">
        <v>313</v>
      </c>
      <c r="T7" s="77">
        <v>157</v>
      </c>
      <c r="U7" s="77">
        <v>61</v>
      </c>
      <c r="V7" s="77">
        <v>154</v>
      </c>
      <c r="W7" s="77">
        <v>154</v>
      </c>
      <c r="X7" s="77">
        <v>56</v>
      </c>
      <c r="Y7" s="77">
        <v>64</v>
      </c>
      <c r="Z7" s="77">
        <v>48</v>
      </c>
      <c r="AA7" s="77">
        <v>24</v>
      </c>
      <c r="AB7" s="77">
        <v>59</v>
      </c>
      <c r="AC7" s="77">
        <v>90</v>
      </c>
      <c r="AD7" s="77">
        <v>45</v>
      </c>
      <c r="AE7" s="77">
        <v>148</v>
      </c>
      <c r="AF7" s="77">
        <v>225</v>
      </c>
      <c r="AG7" s="77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9663058.5550999995</v>
      </c>
      <c r="D8" s="12">
        <f t="shared" si="1"/>
        <v>4630</v>
      </c>
      <c r="E8" s="77">
        <v>153</v>
      </c>
      <c r="F8" s="77">
        <v>382</v>
      </c>
      <c r="G8" s="77">
        <v>191</v>
      </c>
      <c r="H8" s="77">
        <v>305</v>
      </c>
      <c r="I8" s="77">
        <v>187</v>
      </c>
      <c r="J8" s="77">
        <v>187</v>
      </c>
      <c r="K8" s="77">
        <v>144</v>
      </c>
      <c r="L8" s="77">
        <v>144</v>
      </c>
      <c r="M8" s="77">
        <v>180</v>
      </c>
      <c r="N8" s="77">
        <v>180</v>
      </c>
      <c r="O8" s="77">
        <v>166</v>
      </c>
      <c r="P8" s="77">
        <v>166</v>
      </c>
      <c r="Q8" s="77">
        <v>166</v>
      </c>
      <c r="R8" s="77">
        <v>332</v>
      </c>
      <c r="S8" s="77">
        <v>313</v>
      </c>
      <c r="T8" s="77">
        <v>157</v>
      </c>
      <c r="U8" s="77">
        <v>61</v>
      </c>
      <c r="V8" s="77">
        <v>154</v>
      </c>
      <c r="W8" s="77">
        <v>154</v>
      </c>
      <c r="X8" s="77">
        <v>56</v>
      </c>
      <c r="Y8" s="77">
        <v>64</v>
      </c>
      <c r="Z8" s="77">
        <v>48</v>
      </c>
      <c r="AA8" s="77">
        <v>24</v>
      </c>
      <c r="AB8" s="77">
        <v>59</v>
      </c>
      <c r="AC8" s="77">
        <v>90</v>
      </c>
      <c r="AD8" s="77">
        <v>45</v>
      </c>
      <c r="AE8" s="77">
        <v>148</v>
      </c>
      <c r="AF8" s="77">
        <v>183</v>
      </c>
      <c r="AG8" s="77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3596328.0731000002</v>
      </c>
      <c r="D9" s="12">
        <f t="shared" si="1"/>
        <v>2127</v>
      </c>
      <c r="E9" s="77">
        <v>76</v>
      </c>
      <c r="F9" s="77">
        <v>191</v>
      </c>
      <c r="G9" s="77">
        <v>96</v>
      </c>
      <c r="H9" s="77">
        <v>153</v>
      </c>
      <c r="I9" s="77">
        <v>93</v>
      </c>
      <c r="J9" s="77">
        <v>93</v>
      </c>
      <c r="K9" s="77">
        <v>72</v>
      </c>
      <c r="L9" s="77">
        <v>72</v>
      </c>
      <c r="M9" s="77">
        <v>90</v>
      </c>
      <c r="N9" s="77">
        <v>90</v>
      </c>
      <c r="O9" s="77">
        <v>83</v>
      </c>
      <c r="P9" s="77">
        <v>83</v>
      </c>
      <c r="Q9" s="77">
        <v>83</v>
      </c>
      <c r="R9" s="77">
        <v>166</v>
      </c>
      <c r="S9" s="77">
        <v>156</v>
      </c>
      <c r="T9" s="77">
        <v>78</v>
      </c>
      <c r="U9" s="77">
        <v>30</v>
      </c>
      <c r="V9" s="77">
        <v>77</v>
      </c>
      <c r="W9" s="77">
        <v>77</v>
      </c>
      <c r="X9" s="77">
        <v>16</v>
      </c>
      <c r="Y9" s="77">
        <v>18</v>
      </c>
      <c r="Z9" s="77">
        <v>14</v>
      </c>
      <c r="AA9" s="77">
        <v>7</v>
      </c>
      <c r="AB9" s="77">
        <v>17</v>
      </c>
      <c r="AC9" s="77">
        <v>26</v>
      </c>
      <c r="AD9" s="77">
        <v>13</v>
      </c>
      <c r="AE9" s="77">
        <v>42</v>
      </c>
      <c r="AF9" s="77">
        <v>56</v>
      </c>
      <c r="AG9" s="77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6802550.503800001</v>
      </c>
      <c r="D10" s="12">
        <f t="shared" si="1"/>
        <v>4470</v>
      </c>
      <c r="E10" s="77">
        <v>165</v>
      </c>
      <c r="F10" s="77">
        <v>414</v>
      </c>
      <c r="G10" s="77">
        <v>207</v>
      </c>
      <c r="H10" s="77">
        <v>331</v>
      </c>
      <c r="I10" s="77">
        <v>202</v>
      </c>
      <c r="J10" s="77">
        <v>202</v>
      </c>
      <c r="K10" s="77">
        <v>156</v>
      </c>
      <c r="L10" s="77">
        <v>156</v>
      </c>
      <c r="M10" s="77">
        <v>195</v>
      </c>
      <c r="N10" s="77">
        <v>195</v>
      </c>
      <c r="O10" s="77">
        <v>180</v>
      </c>
      <c r="P10" s="77">
        <v>180</v>
      </c>
      <c r="Q10" s="77">
        <v>180</v>
      </c>
      <c r="R10" s="77">
        <v>360</v>
      </c>
      <c r="S10" s="77">
        <v>339</v>
      </c>
      <c r="T10" s="77">
        <v>170</v>
      </c>
      <c r="U10" s="77">
        <v>66</v>
      </c>
      <c r="V10" s="77">
        <v>167</v>
      </c>
      <c r="W10" s="77">
        <v>167</v>
      </c>
      <c r="X10" s="77">
        <v>28</v>
      </c>
      <c r="Y10" s="77">
        <v>32</v>
      </c>
      <c r="Z10" s="77">
        <v>24</v>
      </c>
      <c r="AA10" s="77">
        <v>12</v>
      </c>
      <c r="AB10" s="77">
        <v>29</v>
      </c>
      <c r="AC10" s="77">
        <v>45</v>
      </c>
      <c r="AD10" s="77">
        <v>22</v>
      </c>
      <c r="AE10" s="77">
        <v>74</v>
      </c>
      <c r="AF10" s="77">
        <v>84</v>
      </c>
      <c r="AG10" s="77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7108483.8677999992</v>
      </c>
      <c r="D11" s="12">
        <f t="shared" si="1"/>
        <v>5577</v>
      </c>
      <c r="E11" s="77">
        <v>216</v>
      </c>
      <c r="F11" s="77">
        <v>541</v>
      </c>
      <c r="G11" s="77">
        <v>271</v>
      </c>
      <c r="H11" s="77">
        <v>433</v>
      </c>
      <c r="I11" s="77">
        <v>265</v>
      </c>
      <c r="J11" s="77">
        <v>265</v>
      </c>
      <c r="K11" s="77">
        <v>204</v>
      </c>
      <c r="L11" s="77">
        <v>204</v>
      </c>
      <c r="M11" s="77">
        <v>255</v>
      </c>
      <c r="N11" s="77">
        <v>255</v>
      </c>
      <c r="O11" s="77">
        <v>235</v>
      </c>
      <c r="P11" s="77">
        <v>235</v>
      </c>
      <c r="Q11" s="77">
        <v>235</v>
      </c>
      <c r="R11" s="77">
        <v>470</v>
      </c>
      <c r="S11" s="77">
        <v>443</v>
      </c>
      <c r="T11" s="77">
        <v>222</v>
      </c>
      <c r="U11" s="77">
        <v>86</v>
      </c>
      <c r="V11" s="77">
        <v>218</v>
      </c>
      <c r="W11" s="77">
        <v>218</v>
      </c>
      <c r="X11" s="77">
        <v>20</v>
      </c>
      <c r="Y11" s="77">
        <v>23</v>
      </c>
      <c r="Z11" s="77">
        <v>17</v>
      </c>
      <c r="AA11" s="77">
        <v>9</v>
      </c>
      <c r="AB11" s="77">
        <v>21</v>
      </c>
      <c r="AC11" s="77">
        <v>32</v>
      </c>
      <c r="AD11" s="77">
        <v>16</v>
      </c>
      <c r="AE11" s="77">
        <v>53</v>
      </c>
      <c r="AF11" s="77">
        <v>56</v>
      </c>
      <c r="AG11" s="77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9195350.8946999982</v>
      </c>
      <c r="D12" s="12">
        <f t="shared" si="1"/>
        <v>4560</v>
      </c>
      <c r="E12" s="77">
        <v>153</v>
      </c>
      <c r="F12" s="77">
        <v>382</v>
      </c>
      <c r="G12" s="77">
        <v>191</v>
      </c>
      <c r="H12" s="77">
        <v>305</v>
      </c>
      <c r="I12" s="77">
        <v>187</v>
      </c>
      <c r="J12" s="77">
        <v>187</v>
      </c>
      <c r="K12" s="77">
        <v>144</v>
      </c>
      <c r="L12" s="77">
        <v>144</v>
      </c>
      <c r="M12" s="77">
        <v>180</v>
      </c>
      <c r="N12" s="77">
        <v>180</v>
      </c>
      <c r="O12" s="77">
        <v>166</v>
      </c>
      <c r="P12" s="77">
        <v>166</v>
      </c>
      <c r="Q12" s="77">
        <v>166</v>
      </c>
      <c r="R12" s="77">
        <v>332</v>
      </c>
      <c r="S12" s="77">
        <v>313</v>
      </c>
      <c r="T12" s="77">
        <v>157</v>
      </c>
      <c r="U12" s="77">
        <v>61</v>
      </c>
      <c r="V12" s="77">
        <v>154</v>
      </c>
      <c r="W12" s="77">
        <v>154</v>
      </c>
      <c r="X12" s="77">
        <v>52</v>
      </c>
      <c r="Y12" s="77">
        <v>59</v>
      </c>
      <c r="Z12" s="77">
        <v>44</v>
      </c>
      <c r="AA12" s="77">
        <v>22</v>
      </c>
      <c r="AB12" s="77">
        <v>54</v>
      </c>
      <c r="AC12" s="77">
        <v>83</v>
      </c>
      <c r="AD12" s="77">
        <v>42</v>
      </c>
      <c r="AE12" s="77">
        <v>137</v>
      </c>
      <c r="AF12" s="77">
        <v>169</v>
      </c>
      <c r="AG12" s="77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9195350.8946999982</v>
      </c>
      <c r="D13" s="12">
        <f t="shared" si="1"/>
        <v>4560</v>
      </c>
      <c r="E13" s="77">
        <v>153</v>
      </c>
      <c r="F13" s="77">
        <v>382</v>
      </c>
      <c r="G13" s="77">
        <v>191</v>
      </c>
      <c r="H13" s="77">
        <v>305</v>
      </c>
      <c r="I13" s="77">
        <v>187</v>
      </c>
      <c r="J13" s="77">
        <v>187</v>
      </c>
      <c r="K13" s="77">
        <v>144</v>
      </c>
      <c r="L13" s="77">
        <v>144</v>
      </c>
      <c r="M13" s="77">
        <v>180</v>
      </c>
      <c r="N13" s="77">
        <v>180</v>
      </c>
      <c r="O13" s="77">
        <v>166</v>
      </c>
      <c r="P13" s="77">
        <v>166</v>
      </c>
      <c r="Q13" s="77">
        <v>166</v>
      </c>
      <c r="R13" s="77">
        <v>332</v>
      </c>
      <c r="S13" s="77">
        <v>313</v>
      </c>
      <c r="T13" s="77">
        <v>157</v>
      </c>
      <c r="U13" s="77">
        <v>61</v>
      </c>
      <c r="V13" s="77">
        <v>154</v>
      </c>
      <c r="W13" s="77">
        <v>154</v>
      </c>
      <c r="X13" s="77">
        <v>52</v>
      </c>
      <c r="Y13" s="77">
        <v>59</v>
      </c>
      <c r="Z13" s="77">
        <v>44</v>
      </c>
      <c r="AA13" s="77">
        <v>22</v>
      </c>
      <c r="AB13" s="77">
        <v>54</v>
      </c>
      <c r="AC13" s="77">
        <v>83</v>
      </c>
      <c r="AD13" s="77">
        <v>42</v>
      </c>
      <c r="AE13" s="77">
        <v>137</v>
      </c>
      <c r="AF13" s="77">
        <v>169</v>
      </c>
      <c r="AG13" s="77">
        <v>45</v>
      </c>
      <c r="AH13" s="13">
        <v>68</v>
      </c>
      <c r="AI13" s="13">
        <v>63</v>
      </c>
    </row>
    <row r="14" spans="1:35" s="131" customFormat="1">
      <c r="A14" s="127" t="s">
        <v>26</v>
      </c>
      <c r="B14" s="128" t="s">
        <v>16</v>
      </c>
      <c r="C14" s="129">
        <f t="shared" si="0"/>
        <v>12903533.464799998</v>
      </c>
      <c r="D14" s="129">
        <f t="shared" si="1"/>
        <v>6147</v>
      </c>
      <c r="E14" s="130">
        <v>204</v>
      </c>
      <c r="F14" s="130">
        <v>509</v>
      </c>
      <c r="G14" s="130">
        <v>255</v>
      </c>
      <c r="H14" s="130">
        <v>407</v>
      </c>
      <c r="I14" s="130">
        <v>249</v>
      </c>
      <c r="J14" s="130">
        <v>249</v>
      </c>
      <c r="K14" s="130">
        <v>192</v>
      </c>
      <c r="L14" s="130">
        <v>192</v>
      </c>
      <c r="M14" s="130">
        <v>240</v>
      </c>
      <c r="N14" s="130">
        <v>240</v>
      </c>
      <c r="O14" s="130">
        <v>222</v>
      </c>
      <c r="P14" s="130">
        <v>222</v>
      </c>
      <c r="Q14" s="130">
        <v>222</v>
      </c>
      <c r="R14" s="130">
        <v>443</v>
      </c>
      <c r="S14" s="130">
        <v>417</v>
      </c>
      <c r="T14" s="130">
        <v>209</v>
      </c>
      <c r="U14" s="130">
        <v>81</v>
      </c>
      <c r="V14" s="130">
        <v>205</v>
      </c>
      <c r="W14" s="130">
        <v>205</v>
      </c>
      <c r="X14" s="130">
        <v>64</v>
      </c>
      <c r="Y14" s="130">
        <v>73</v>
      </c>
      <c r="Z14" s="130">
        <v>55</v>
      </c>
      <c r="AA14" s="130">
        <v>27</v>
      </c>
      <c r="AB14" s="130">
        <v>67</v>
      </c>
      <c r="AC14" s="130">
        <v>103</v>
      </c>
      <c r="AD14" s="130">
        <v>51</v>
      </c>
      <c r="AE14" s="130">
        <v>169</v>
      </c>
      <c r="AF14" s="130">
        <v>281</v>
      </c>
      <c r="AG14" s="130">
        <v>75</v>
      </c>
      <c r="AH14" s="127">
        <v>113</v>
      </c>
      <c r="AI14" s="127">
        <v>106</v>
      </c>
    </row>
    <row r="15" spans="1:35">
      <c r="A15" s="13" t="s">
        <v>27</v>
      </c>
      <c r="B15" s="11" t="s">
        <v>16</v>
      </c>
      <c r="C15" s="12">
        <f t="shared" si="0"/>
        <v>7352451.402400001</v>
      </c>
      <c r="D15" s="12">
        <f t="shared" si="1"/>
        <v>3991</v>
      </c>
      <c r="E15" s="77">
        <v>140</v>
      </c>
      <c r="F15" s="77">
        <v>350</v>
      </c>
      <c r="G15" s="77">
        <v>175</v>
      </c>
      <c r="H15" s="77">
        <v>280</v>
      </c>
      <c r="I15" s="77">
        <v>171</v>
      </c>
      <c r="J15" s="77">
        <v>171</v>
      </c>
      <c r="K15" s="77">
        <v>132</v>
      </c>
      <c r="L15" s="77">
        <v>132</v>
      </c>
      <c r="M15" s="77">
        <v>165</v>
      </c>
      <c r="N15" s="77">
        <v>165</v>
      </c>
      <c r="O15" s="77">
        <v>152</v>
      </c>
      <c r="P15" s="77">
        <v>152</v>
      </c>
      <c r="Q15" s="77">
        <v>152</v>
      </c>
      <c r="R15" s="77">
        <v>304</v>
      </c>
      <c r="S15" s="77">
        <v>287</v>
      </c>
      <c r="T15" s="77">
        <v>144</v>
      </c>
      <c r="U15" s="77">
        <v>55</v>
      </c>
      <c r="V15" s="77">
        <v>141</v>
      </c>
      <c r="W15" s="77">
        <v>141</v>
      </c>
      <c r="X15" s="77">
        <v>28</v>
      </c>
      <c r="Y15" s="77">
        <v>32</v>
      </c>
      <c r="Z15" s="77">
        <v>24</v>
      </c>
      <c r="AA15" s="77">
        <v>12</v>
      </c>
      <c r="AB15" s="77">
        <v>29</v>
      </c>
      <c r="AC15" s="77">
        <v>45</v>
      </c>
      <c r="AD15" s="77">
        <v>22</v>
      </c>
      <c r="AE15" s="77">
        <v>74</v>
      </c>
      <c r="AF15" s="77">
        <v>155</v>
      </c>
      <c r="AG15" s="77">
        <v>41</v>
      </c>
      <c r="AH15" s="13">
        <v>62</v>
      </c>
      <c r="AI15" s="13">
        <v>58</v>
      </c>
    </row>
    <row r="16" spans="1:35">
      <c r="A16" s="13" t="s">
        <v>28</v>
      </c>
      <c r="B16" s="11" t="s">
        <v>16</v>
      </c>
      <c r="C16" s="12">
        <f t="shared" si="0"/>
        <v>8081229.1239999998</v>
      </c>
      <c r="D16" s="12">
        <f t="shared" si="1"/>
        <v>4389</v>
      </c>
      <c r="E16" s="77">
        <v>153</v>
      </c>
      <c r="F16" s="77">
        <v>382</v>
      </c>
      <c r="G16" s="77">
        <v>191</v>
      </c>
      <c r="H16" s="77">
        <v>305</v>
      </c>
      <c r="I16" s="77">
        <v>187</v>
      </c>
      <c r="J16" s="77">
        <v>187</v>
      </c>
      <c r="K16" s="77">
        <v>144</v>
      </c>
      <c r="L16" s="77">
        <v>144</v>
      </c>
      <c r="M16" s="77">
        <v>180</v>
      </c>
      <c r="N16" s="77">
        <v>180</v>
      </c>
      <c r="O16" s="77">
        <v>166</v>
      </c>
      <c r="P16" s="77">
        <v>166</v>
      </c>
      <c r="Q16" s="77">
        <v>166</v>
      </c>
      <c r="R16" s="77">
        <v>332</v>
      </c>
      <c r="S16" s="77">
        <v>313</v>
      </c>
      <c r="T16" s="77">
        <v>157</v>
      </c>
      <c r="U16" s="77">
        <v>61</v>
      </c>
      <c r="V16" s="77">
        <v>154</v>
      </c>
      <c r="W16" s="77">
        <v>154</v>
      </c>
      <c r="X16" s="77">
        <v>40</v>
      </c>
      <c r="Y16" s="77">
        <v>45</v>
      </c>
      <c r="Z16" s="77">
        <v>34</v>
      </c>
      <c r="AA16" s="77">
        <v>17</v>
      </c>
      <c r="AB16" s="77">
        <v>42</v>
      </c>
      <c r="AC16" s="77">
        <v>64</v>
      </c>
      <c r="AD16" s="77">
        <v>32</v>
      </c>
      <c r="AE16" s="77">
        <v>106</v>
      </c>
      <c r="AF16" s="77">
        <v>141</v>
      </c>
      <c r="AG16" s="77">
        <v>37</v>
      </c>
      <c r="AH16" s="13">
        <v>56</v>
      </c>
      <c r="AI16" s="13">
        <v>53</v>
      </c>
    </row>
    <row r="17" spans="1:35">
      <c r="A17" s="13" t="s">
        <v>29</v>
      </c>
      <c r="B17" s="11" t="s">
        <v>16</v>
      </c>
      <c r="C17" s="12">
        <f t="shared" si="0"/>
        <v>10940827.737500001</v>
      </c>
      <c r="D17" s="12">
        <f t="shared" si="1"/>
        <v>5335</v>
      </c>
      <c r="E17" s="77">
        <v>178</v>
      </c>
      <c r="F17" s="77">
        <v>446</v>
      </c>
      <c r="G17" s="77">
        <v>223</v>
      </c>
      <c r="H17" s="77">
        <v>356</v>
      </c>
      <c r="I17" s="77">
        <v>218</v>
      </c>
      <c r="J17" s="77">
        <v>218</v>
      </c>
      <c r="K17" s="77">
        <v>168</v>
      </c>
      <c r="L17" s="77">
        <v>168</v>
      </c>
      <c r="M17" s="77">
        <v>210</v>
      </c>
      <c r="N17" s="77">
        <v>210</v>
      </c>
      <c r="O17" s="77">
        <v>194</v>
      </c>
      <c r="P17" s="77">
        <v>194</v>
      </c>
      <c r="Q17" s="77">
        <v>194</v>
      </c>
      <c r="R17" s="77">
        <v>387</v>
      </c>
      <c r="S17" s="77">
        <v>365</v>
      </c>
      <c r="T17" s="77">
        <v>183</v>
      </c>
      <c r="U17" s="77">
        <v>71</v>
      </c>
      <c r="V17" s="77">
        <v>179</v>
      </c>
      <c r="W17" s="77">
        <v>180</v>
      </c>
      <c r="X17" s="77">
        <v>56</v>
      </c>
      <c r="Y17" s="77">
        <v>64</v>
      </c>
      <c r="Z17" s="77">
        <v>48</v>
      </c>
      <c r="AA17" s="77">
        <v>24</v>
      </c>
      <c r="AB17" s="77">
        <v>59</v>
      </c>
      <c r="AC17" s="77">
        <v>90</v>
      </c>
      <c r="AD17" s="77">
        <v>45</v>
      </c>
      <c r="AE17" s="77">
        <v>148</v>
      </c>
      <c r="AF17" s="77">
        <v>225</v>
      </c>
      <c r="AG17" s="77">
        <v>60</v>
      </c>
      <c r="AH17" s="13">
        <v>90</v>
      </c>
      <c r="AI17" s="13">
        <v>84</v>
      </c>
    </row>
    <row r="18" spans="1:35">
      <c r="A18" s="122" t="s">
        <v>30</v>
      </c>
      <c r="B18" s="123" t="s">
        <v>16</v>
      </c>
      <c r="C18" s="124">
        <f t="shared" si="0"/>
        <v>6840677.3361</v>
      </c>
      <c r="D18" s="124">
        <f t="shared" si="1"/>
        <v>3335</v>
      </c>
      <c r="E18" s="125">
        <v>114</v>
      </c>
      <c r="F18" s="125">
        <v>286</v>
      </c>
      <c r="G18" s="125">
        <v>139</v>
      </c>
      <c r="H18" s="125">
        <v>212</v>
      </c>
      <c r="I18" s="125">
        <v>140</v>
      </c>
      <c r="J18" s="125">
        <v>140</v>
      </c>
      <c r="K18" s="125">
        <v>108</v>
      </c>
      <c r="L18" s="125">
        <v>108</v>
      </c>
      <c r="M18" s="125">
        <v>135</v>
      </c>
      <c r="N18" s="125">
        <v>105</v>
      </c>
      <c r="O18" s="125">
        <v>125</v>
      </c>
      <c r="P18" s="125">
        <v>125</v>
      </c>
      <c r="Q18" s="125">
        <v>125</v>
      </c>
      <c r="R18" s="125">
        <v>229</v>
      </c>
      <c r="S18" s="125">
        <v>215</v>
      </c>
      <c r="T18" s="125">
        <v>117</v>
      </c>
      <c r="U18" s="125">
        <v>45</v>
      </c>
      <c r="V18" s="125">
        <v>115</v>
      </c>
      <c r="W18" s="125">
        <v>115</v>
      </c>
      <c r="X18" s="125">
        <v>39</v>
      </c>
      <c r="Y18" s="125">
        <v>43</v>
      </c>
      <c r="Z18" s="125">
        <v>35</v>
      </c>
      <c r="AA18" s="125">
        <v>19</v>
      </c>
      <c r="AB18" s="125">
        <v>46</v>
      </c>
      <c r="AC18" s="125">
        <v>65</v>
      </c>
      <c r="AD18" s="125">
        <v>31</v>
      </c>
      <c r="AE18" s="125">
        <v>101</v>
      </c>
      <c r="AF18" s="125">
        <v>125</v>
      </c>
      <c r="AG18" s="125">
        <v>35</v>
      </c>
      <c r="AH18" s="122">
        <v>49</v>
      </c>
      <c r="AI18" s="122">
        <v>49</v>
      </c>
    </row>
    <row r="19" spans="1:35">
      <c r="A19" s="122" t="s">
        <v>31</v>
      </c>
      <c r="B19" s="123" t="s">
        <v>16</v>
      </c>
      <c r="C19" s="124">
        <f t="shared" si="0"/>
        <v>7378400.7688000007</v>
      </c>
      <c r="D19" s="124">
        <f t="shared" si="1"/>
        <v>3648</v>
      </c>
      <c r="E19" s="125">
        <v>127</v>
      </c>
      <c r="F19" s="125">
        <v>301</v>
      </c>
      <c r="G19" s="125">
        <v>145</v>
      </c>
      <c r="H19" s="125">
        <v>234</v>
      </c>
      <c r="I19" s="125">
        <v>145</v>
      </c>
      <c r="J19" s="125">
        <v>146</v>
      </c>
      <c r="K19" s="125">
        <v>120</v>
      </c>
      <c r="L19" s="125">
        <v>120</v>
      </c>
      <c r="M19" s="125">
        <v>150</v>
      </c>
      <c r="N19" s="125">
        <v>125</v>
      </c>
      <c r="O19" s="125">
        <v>138</v>
      </c>
      <c r="P19" s="125">
        <v>138</v>
      </c>
      <c r="Q19" s="125">
        <v>138</v>
      </c>
      <c r="R19" s="125">
        <v>257</v>
      </c>
      <c r="S19" s="125">
        <v>246</v>
      </c>
      <c r="T19" s="125">
        <v>131</v>
      </c>
      <c r="U19" s="125">
        <v>50</v>
      </c>
      <c r="V19" s="125">
        <v>128</v>
      </c>
      <c r="W19" s="125">
        <v>128</v>
      </c>
      <c r="X19" s="125">
        <v>44</v>
      </c>
      <c r="Y19" s="125">
        <v>50</v>
      </c>
      <c r="Z19" s="125">
        <v>38</v>
      </c>
      <c r="AA19" s="125">
        <v>19</v>
      </c>
      <c r="AB19" s="125">
        <v>46</v>
      </c>
      <c r="AC19" s="125">
        <v>71</v>
      </c>
      <c r="AD19" s="125">
        <v>35</v>
      </c>
      <c r="AE19" s="125">
        <v>104</v>
      </c>
      <c r="AF19" s="125">
        <v>135</v>
      </c>
      <c r="AG19" s="125">
        <v>37</v>
      </c>
      <c r="AH19" s="122">
        <v>51</v>
      </c>
      <c r="AI19" s="122">
        <v>51</v>
      </c>
    </row>
    <row r="20" spans="1:35">
      <c r="A20" s="122" t="s">
        <v>32</v>
      </c>
      <c r="B20" s="123" t="s">
        <v>16</v>
      </c>
      <c r="C20" s="124">
        <f t="shared" si="0"/>
        <v>15620408.366900001</v>
      </c>
      <c r="D20" s="124">
        <f t="shared" si="1"/>
        <v>6492</v>
      </c>
      <c r="E20" s="125">
        <v>190</v>
      </c>
      <c r="F20" s="125">
        <v>495</v>
      </c>
      <c r="G20" s="125">
        <v>256</v>
      </c>
      <c r="H20" s="125">
        <v>422</v>
      </c>
      <c r="I20" s="125">
        <v>244</v>
      </c>
      <c r="J20" s="125">
        <v>243</v>
      </c>
      <c r="K20" s="125">
        <v>179</v>
      </c>
      <c r="L20" s="125">
        <v>179</v>
      </c>
      <c r="M20" s="125">
        <v>221</v>
      </c>
      <c r="N20" s="125">
        <v>276</v>
      </c>
      <c r="O20" s="125">
        <v>209</v>
      </c>
      <c r="P20" s="125">
        <v>209</v>
      </c>
      <c r="Q20" s="125">
        <v>209</v>
      </c>
      <c r="R20" s="125">
        <v>455</v>
      </c>
      <c r="S20" s="125">
        <v>427</v>
      </c>
      <c r="T20" s="125">
        <v>193</v>
      </c>
      <c r="U20" s="125">
        <v>74</v>
      </c>
      <c r="V20" s="125">
        <v>191</v>
      </c>
      <c r="W20" s="125">
        <v>193</v>
      </c>
      <c r="X20" s="125">
        <v>97</v>
      </c>
      <c r="Y20" s="125">
        <v>114</v>
      </c>
      <c r="Z20" s="125">
        <v>84</v>
      </c>
      <c r="AA20" s="125">
        <v>39</v>
      </c>
      <c r="AB20" s="125">
        <v>100</v>
      </c>
      <c r="AC20" s="125">
        <v>159</v>
      </c>
      <c r="AD20" s="125">
        <v>82</v>
      </c>
      <c r="AE20" s="125">
        <v>281</v>
      </c>
      <c r="AF20" s="125">
        <v>332</v>
      </c>
      <c r="AG20" s="125">
        <v>84</v>
      </c>
      <c r="AH20" s="122">
        <v>134</v>
      </c>
      <c r="AI20" s="122">
        <v>121</v>
      </c>
    </row>
    <row r="21" spans="1:35">
      <c r="A21" s="132" t="s">
        <v>33</v>
      </c>
      <c r="B21" s="132"/>
      <c r="C21" s="14">
        <f>SUM(C4:C20)</f>
        <v>149614635.79139999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14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  <row r="23" spans="1:35">
      <c r="C23" s="3">
        <f>SUM(C18:C20)</f>
        <v>29839486.471799999</v>
      </c>
      <c r="D23" s="3">
        <f t="shared" ref="D23:AI23" si="3">SUM(D18:D20)</f>
        <v>13475</v>
      </c>
      <c r="E23" s="3">
        <f t="shared" si="3"/>
        <v>431</v>
      </c>
      <c r="F23" s="3">
        <f t="shared" si="3"/>
        <v>1082</v>
      </c>
      <c r="G23" s="3">
        <f t="shared" si="3"/>
        <v>540</v>
      </c>
      <c r="H23" s="3">
        <f t="shared" si="3"/>
        <v>868</v>
      </c>
      <c r="I23" s="3">
        <f t="shared" si="3"/>
        <v>529</v>
      </c>
      <c r="J23" s="3">
        <f t="shared" si="3"/>
        <v>529</v>
      </c>
      <c r="K23" s="3">
        <f t="shared" si="3"/>
        <v>407</v>
      </c>
      <c r="L23" s="3">
        <f t="shared" si="3"/>
        <v>407</v>
      </c>
      <c r="M23" s="3">
        <f t="shared" si="3"/>
        <v>506</v>
      </c>
      <c r="N23" s="3">
        <f t="shared" si="3"/>
        <v>506</v>
      </c>
      <c r="O23" s="3">
        <f t="shared" si="3"/>
        <v>472</v>
      </c>
      <c r="P23" s="3">
        <f t="shared" si="3"/>
        <v>472</v>
      </c>
      <c r="Q23" s="3">
        <f t="shared" si="3"/>
        <v>472</v>
      </c>
      <c r="R23" s="3">
        <f t="shared" si="3"/>
        <v>941</v>
      </c>
      <c r="S23" s="3">
        <f t="shared" si="3"/>
        <v>888</v>
      </c>
      <c r="T23" s="3">
        <f t="shared" si="3"/>
        <v>441</v>
      </c>
      <c r="U23" s="3">
        <f t="shared" si="3"/>
        <v>169</v>
      </c>
      <c r="V23" s="3">
        <f t="shared" si="3"/>
        <v>434</v>
      </c>
      <c r="W23" s="3">
        <f t="shared" si="3"/>
        <v>436</v>
      </c>
      <c r="X23" s="3">
        <f t="shared" si="3"/>
        <v>180</v>
      </c>
      <c r="Y23" s="3">
        <f t="shared" si="3"/>
        <v>207</v>
      </c>
      <c r="Z23" s="3">
        <f t="shared" si="3"/>
        <v>157</v>
      </c>
      <c r="AA23" s="3">
        <f t="shared" si="3"/>
        <v>77</v>
      </c>
      <c r="AB23" s="3">
        <f t="shared" si="3"/>
        <v>192</v>
      </c>
      <c r="AC23" s="3">
        <f t="shared" si="3"/>
        <v>295</v>
      </c>
      <c r="AD23" s="3">
        <f t="shared" si="3"/>
        <v>148</v>
      </c>
      <c r="AE23" s="3">
        <f t="shared" si="3"/>
        <v>486</v>
      </c>
      <c r="AF23" s="3">
        <f t="shared" si="3"/>
        <v>592</v>
      </c>
      <c r="AG23" s="3">
        <f t="shared" si="3"/>
        <v>156</v>
      </c>
      <c r="AH23" s="3">
        <f t="shared" si="3"/>
        <v>234</v>
      </c>
      <c r="AI23" s="3">
        <f t="shared" si="3"/>
        <v>221</v>
      </c>
    </row>
    <row r="24" spans="1:35">
      <c r="C24" s="3">
        <v>29839486.471799999</v>
      </c>
      <c r="D24" s="3">
        <v>13475</v>
      </c>
      <c r="E24" s="3">
        <v>431</v>
      </c>
      <c r="F24" s="3">
        <v>1082</v>
      </c>
      <c r="G24" s="3">
        <v>540</v>
      </c>
      <c r="H24" s="3">
        <v>868</v>
      </c>
      <c r="I24" s="3">
        <v>529</v>
      </c>
      <c r="J24" s="3">
        <v>529</v>
      </c>
      <c r="K24" s="3">
        <v>407</v>
      </c>
      <c r="L24" s="3">
        <v>407</v>
      </c>
      <c r="M24" s="3">
        <v>506</v>
      </c>
      <c r="N24" s="3">
        <v>506</v>
      </c>
      <c r="O24" s="3">
        <v>472</v>
      </c>
      <c r="P24" s="3">
        <v>472</v>
      </c>
      <c r="Q24" s="3">
        <v>472</v>
      </c>
      <c r="R24" s="3">
        <v>941</v>
      </c>
      <c r="S24" s="3">
        <v>888</v>
      </c>
      <c r="T24" s="3">
        <v>441</v>
      </c>
      <c r="U24" s="3">
        <v>169</v>
      </c>
      <c r="V24" s="3">
        <v>434</v>
      </c>
      <c r="W24" s="3">
        <v>436</v>
      </c>
      <c r="X24" s="3">
        <v>180</v>
      </c>
      <c r="Y24" s="3">
        <v>207</v>
      </c>
      <c r="Z24" s="3">
        <v>157</v>
      </c>
      <c r="AA24" s="3">
        <v>77</v>
      </c>
      <c r="AB24" s="3">
        <v>192</v>
      </c>
      <c r="AC24" s="3">
        <v>295</v>
      </c>
      <c r="AD24" s="3">
        <v>148</v>
      </c>
      <c r="AE24" s="3">
        <v>486</v>
      </c>
      <c r="AF24" s="3">
        <v>592</v>
      </c>
      <c r="AG24" s="3">
        <v>156</v>
      </c>
      <c r="AH24" s="4">
        <v>234</v>
      </c>
      <c r="AI24" s="4">
        <v>221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"/>
  <sheetViews>
    <sheetView showGridLines="0" workbookViewId="0">
      <pane xSplit="3" ySplit="3" topLeftCell="AB4" activePane="bottomRight" state="frozen"/>
      <selection pane="topRight" activeCell="F1" sqref="F1"/>
      <selection pane="bottomLeft" activeCell="A4" sqref="A4"/>
      <selection pane="bottomRight" activeCell="AJ16" sqref="AJ16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1.42578125" style="3" customWidth="1"/>
    <col min="30" max="30" width="9" style="3" bestFit="1" customWidth="1"/>
    <col min="31" max="31" width="9.140625" style="3" customWidth="1"/>
    <col min="32" max="33" width="10.42578125" style="3" customWidth="1"/>
    <col min="34" max="34" width="9.140625" style="4"/>
    <col min="35" max="35" width="10" style="4" bestFit="1" customWidth="1"/>
    <col min="36" max="16384" width="9.140625" style="4"/>
  </cols>
  <sheetData>
    <row r="1" spans="1:35" ht="14.25">
      <c r="A1" s="1" t="s">
        <v>240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100">
        <v>9300</v>
      </c>
      <c r="AI2" s="100">
        <v>10130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15</v>
      </c>
      <c r="B4" s="11" t="s">
        <v>16</v>
      </c>
      <c r="C4" s="12">
        <f>SUMPRODUCT($E$2:$AI$2,E4:AI4)</f>
        <v>5018239</v>
      </c>
      <c r="D4" s="12">
        <f>SUM(E4:AI4)</f>
        <v>2570</v>
      </c>
      <c r="E4" s="12">
        <v>89</v>
      </c>
      <c r="F4" s="12">
        <v>223</v>
      </c>
      <c r="G4" s="12">
        <v>111</v>
      </c>
      <c r="H4" s="12">
        <v>178</v>
      </c>
      <c r="I4" s="12">
        <v>109</v>
      </c>
      <c r="J4" s="12">
        <v>109</v>
      </c>
      <c r="K4" s="12">
        <v>84</v>
      </c>
      <c r="L4" s="12">
        <v>84</v>
      </c>
      <c r="M4" s="12">
        <v>105</v>
      </c>
      <c r="N4" s="12">
        <v>105</v>
      </c>
      <c r="O4" s="12">
        <v>97</v>
      </c>
      <c r="P4" s="12">
        <v>97</v>
      </c>
      <c r="Q4" s="12">
        <v>97</v>
      </c>
      <c r="R4" s="12">
        <v>194</v>
      </c>
      <c r="S4" s="12">
        <v>183</v>
      </c>
      <c r="T4" s="12">
        <v>91</v>
      </c>
      <c r="U4" s="12">
        <v>35</v>
      </c>
      <c r="V4" s="12">
        <v>90</v>
      </c>
      <c r="W4" s="12">
        <v>90</v>
      </c>
      <c r="X4" s="12">
        <v>24</v>
      </c>
      <c r="Y4" s="12">
        <v>27</v>
      </c>
      <c r="Z4" s="12">
        <v>20</v>
      </c>
      <c r="AA4" s="12">
        <v>10</v>
      </c>
      <c r="AB4" s="12">
        <v>25</v>
      </c>
      <c r="AC4" s="12">
        <v>39</v>
      </c>
      <c r="AD4" s="12">
        <v>19</v>
      </c>
      <c r="AE4" s="12">
        <v>63</v>
      </c>
      <c r="AF4" s="89">
        <v>84</v>
      </c>
      <c r="AG4" s="12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15612755</v>
      </c>
      <c r="D5" s="12">
        <f t="shared" ref="D5:D20" si="1">SUM(E5:AI5)</f>
        <v>6757</v>
      </c>
      <c r="E5" s="12">
        <v>216</v>
      </c>
      <c r="F5" s="12">
        <v>541</v>
      </c>
      <c r="G5" s="12">
        <v>271</v>
      </c>
      <c r="H5" s="12">
        <v>433</v>
      </c>
      <c r="I5" s="12">
        <v>265</v>
      </c>
      <c r="J5" s="12">
        <v>265</v>
      </c>
      <c r="K5" s="12">
        <v>204</v>
      </c>
      <c r="L5" s="12">
        <v>204</v>
      </c>
      <c r="M5" s="12">
        <v>255</v>
      </c>
      <c r="N5" s="12">
        <v>255</v>
      </c>
      <c r="O5" s="12">
        <v>235</v>
      </c>
      <c r="P5" s="12">
        <v>235</v>
      </c>
      <c r="Q5" s="12">
        <v>235</v>
      </c>
      <c r="R5" s="12">
        <v>470</v>
      </c>
      <c r="S5" s="12">
        <v>443</v>
      </c>
      <c r="T5" s="12">
        <v>222</v>
      </c>
      <c r="U5" s="12">
        <v>86</v>
      </c>
      <c r="V5" s="12">
        <v>218</v>
      </c>
      <c r="W5" s="12">
        <v>218</v>
      </c>
      <c r="X5" s="12">
        <v>95</v>
      </c>
      <c r="Y5" s="12">
        <v>109</v>
      </c>
      <c r="Z5" s="12">
        <v>82</v>
      </c>
      <c r="AA5" s="12">
        <v>41</v>
      </c>
      <c r="AB5" s="12">
        <v>100</v>
      </c>
      <c r="AC5" s="12">
        <v>154</v>
      </c>
      <c r="AD5" s="12">
        <v>77</v>
      </c>
      <c r="AE5" s="12">
        <v>253</v>
      </c>
      <c r="AF5" s="89">
        <v>281</v>
      </c>
      <c r="AG5" s="12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5076638</v>
      </c>
      <c r="D6" s="12">
        <f t="shared" si="1"/>
        <v>2045</v>
      </c>
      <c r="E6" s="12">
        <v>64</v>
      </c>
      <c r="F6" s="12">
        <v>159</v>
      </c>
      <c r="G6" s="12">
        <v>80</v>
      </c>
      <c r="H6" s="12">
        <v>127</v>
      </c>
      <c r="I6" s="12">
        <v>78</v>
      </c>
      <c r="J6" s="12">
        <v>78</v>
      </c>
      <c r="K6" s="12">
        <v>60</v>
      </c>
      <c r="L6" s="12">
        <v>60</v>
      </c>
      <c r="M6" s="12">
        <v>75</v>
      </c>
      <c r="N6" s="12">
        <v>75</v>
      </c>
      <c r="O6" s="12">
        <v>69</v>
      </c>
      <c r="P6" s="12">
        <v>69</v>
      </c>
      <c r="Q6" s="12">
        <v>69</v>
      </c>
      <c r="R6" s="12">
        <v>138</v>
      </c>
      <c r="S6" s="12">
        <v>130</v>
      </c>
      <c r="T6" s="12">
        <v>65</v>
      </c>
      <c r="U6" s="12">
        <v>25</v>
      </c>
      <c r="V6" s="12">
        <v>64</v>
      </c>
      <c r="W6" s="12">
        <v>64</v>
      </c>
      <c r="X6" s="12">
        <v>28</v>
      </c>
      <c r="Y6" s="12">
        <v>32</v>
      </c>
      <c r="Z6" s="12">
        <v>24</v>
      </c>
      <c r="AA6" s="12">
        <v>12</v>
      </c>
      <c r="AB6" s="12">
        <v>29</v>
      </c>
      <c r="AC6" s="12">
        <v>45</v>
      </c>
      <c r="AD6" s="12">
        <v>22</v>
      </c>
      <c r="AE6" s="12">
        <v>74</v>
      </c>
      <c r="AF6" s="89">
        <v>113</v>
      </c>
      <c r="AG6" s="12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10806527</v>
      </c>
      <c r="D7" s="12">
        <f t="shared" si="1"/>
        <v>4715</v>
      </c>
      <c r="E7" s="12">
        <v>153</v>
      </c>
      <c r="F7" s="12">
        <v>382</v>
      </c>
      <c r="G7" s="12">
        <v>191</v>
      </c>
      <c r="H7" s="12">
        <v>305</v>
      </c>
      <c r="I7" s="12">
        <v>187</v>
      </c>
      <c r="J7" s="12">
        <v>187</v>
      </c>
      <c r="K7" s="12">
        <v>144</v>
      </c>
      <c r="L7" s="12">
        <v>144</v>
      </c>
      <c r="M7" s="12">
        <v>180</v>
      </c>
      <c r="N7" s="12">
        <v>180</v>
      </c>
      <c r="O7" s="12">
        <v>166</v>
      </c>
      <c r="P7" s="12">
        <v>166</v>
      </c>
      <c r="Q7" s="12">
        <v>166</v>
      </c>
      <c r="R7" s="12">
        <v>332</v>
      </c>
      <c r="S7" s="12">
        <v>313</v>
      </c>
      <c r="T7" s="12">
        <v>157</v>
      </c>
      <c r="U7" s="12">
        <v>61</v>
      </c>
      <c r="V7" s="12">
        <v>154</v>
      </c>
      <c r="W7" s="12">
        <v>154</v>
      </c>
      <c r="X7" s="12">
        <v>56</v>
      </c>
      <c r="Y7" s="12">
        <v>64</v>
      </c>
      <c r="Z7" s="12">
        <v>48</v>
      </c>
      <c r="AA7" s="12">
        <v>24</v>
      </c>
      <c r="AB7" s="12">
        <v>59</v>
      </c>
      <c r="AC7" s="12">
        <v>90</v>
      </c>
      <c r="AD7" s="12">
        <v>45</v>
      </c>
      <c r="AE7" s="12">
        <v>148</v>
      </c>
      <c r="AF7" s="89">
        <v>225</v>
      </c>
      <c r="AG7" s="12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10109237</v>
      </c>
      <c r="D8" s="12">
        <f t="shared" si="1"/>
        <v>4630</v>
      </c>
      <c r="E8" s="12">
        <v>153</v>
      </c>
      <c r="F8" s="12">
        <v>382</v>
      </c>
      <c r="G8" s="12">
        <v>191</v>
      </c>
      <c r="H8" s="12">
        <v>305</v>
      </c>
      <c r="I8" s="12">
        <v>187</v>
      </c>
      <c r="J8" s="12">
        <v>187</v>
      </c>
      <c r="K8" s="12">
        <v>144</v>
      </c>
      <c r="L8" s="12">
        <v>144</v>
      </c>
      <c r="M8" s="12">
        <v>180</v>
      </c>
      <c r="N8" s="12">
        <v>180</v>
      </c>
      <c r="O8" s="12">
        <v>166</v>
      </c>
      <c r="P8" s="12">
        <v>166</v>
      </c>
      <c r="Q8" s="12">
        <v>166</v>
      </c>
      <c r="R8" s="12">
        <v>332</v>
      </c>
      <c r="S8" s="12">
        <v>313</v>
      </c>
      <c r="T8" s="12">
        <v>157</v>
      </c>
      <c r="U8" s="12">
        <v>61</v>
      </c>
      <c r="V8" s="12">
        <v>154</v>
      </c>
      <c r="W8" s="12">
        <v>154</v>
      </c>
      <c r="X8" s="12">
        <v>56</v>
      </c>
      <c r="Y8" s="12">
        <v>64</v>
      </c>
      <c r="Z8" s="12">
        <v>48</v>
      </c>
      <c r="AA8" s="12">
        <v>24</v>
      </c>
      <c r="AB8" s="12">
        <v>59</v>
      </c>
      <c r="AC8" s="12">
        <v>90</v>
      </c>
      <c r="AD8" s="12">
        <v>45</v>
      </c>
      <c r="AE8" s="12">
        <v>148</v>
      </c>
      <c r="AF8" s="89">
        <v>183</v>
      </c>
      <c r="AG8" s="12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3783251</v>
      </c>
      <c r="D9" s="12">
        <f t="shared" si="1"/>
        <v>2127</v>
      </c>
      <c r="E9" s="12">
        <v>76</v>
      </c>
      <c r="F9" s="12">
        <v>191</v>
      </c>
      <c r="G9" s="12">
        <v>96</v>
      </c>
      <c r="H9" s="12">
        <v>153</v>
      </c>
      <c r="I9" s="12">
        <v>93</v>
      </c>
      <c r="J9" s="12">
        <v>93</v>
      </c>
      <c r="K9" s="12">
        <v>72</v>
      </c>
      <c r="L9" s="12">
        <v>72</v>
      </c>
      <c r="M9" s="12">
        <v>90</v>
      </c>
      <c r="N9" s="12">
        <v>90</v>
      </c>
      <c r="O9" s="12">
        <v>83</v>
      </c>
      <c r="P9" s="12">
        <v>83</v>
      </c>
      <c r="Q9" s="12">
        <v>83</v>
      </c>
      <c r="R9" s="12">
        <v>166</v>
      </c>
      <c r="S9" s="12">
        <v>156</v>
      </c>
      <c r="T9" s="12">
        <v>78</v>
      </c>
      <c r="U9" s="12">
        <v>30</v>
      </c>
      <c r="V9" s="12">
        <v>77</v>
      </c>
      <c r="W9" s="12">
        <v>77</v>
      </c>
      <c r="X9" s="12">
        <v>16</v>
      </c>
      <c r="Y9" s="12">
        <v>18</v>
      </c>
      <c r="Z9" s="12">
        <v>14</v>
      </c>
      <c r="AA9" s="12">
        <v>7</v>
      </c>
      <c r="AB9" s="12">
        <v>17</v>
      </c>
      <c r="AC9" s="12">
        <v>26</v>
      </c>
      <c r="AD9" s="12">
        <v>13</v>
      </c>
      <c r="AE9" s="12">
        <v>42</v>
      </c>
      <c r="AF9" s="89">
        <v>56</v>
      </c>
      <c r="AG9" s="12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7179320</v>
      </c>
      <c r="D10" s="12">
        <f t="shared" si="1"/>
        <v>4470</v>
      </c>
      <c r="E10" s="12">
        <v>165</v>
      </c>
      <c r="F10" s="12">
        <v>414</v>
      </c>
      <c r="G10" s="12">
        <v>207</v>
      </c>
      <c r="H10" s="12">
        <v>331</v>
      </c>
      <c r="I10" s="12">
        <v>202</v>
      </c>
      <c r="J10" s="12">
        <v>202</v>
      </c>
      <c r="K10" s="12">
        <v>156</v>
      </c>
      <c r="L10" s="12">
        <v>156</v>
      </c>
      <c r="M10" s="12">
        <v>195</v>
      </c>
      <c r="N10" s="12">
        <v>195</v>
      </c>
      <c r="O10" s="12">
        <v>180</v>
      </c>
      <c r="P10" s="12">
        <v>180</v>
      </c>
      <c r="Q10" s="12">
        <v>180</v>
      </c>
      <c r="R10" s="12">
        <v>360</v>
      </c>
      <c r="S10" s="12">
        <v>339</v>
      </c>
      <c r="T10" s="12">
        <v>170</v>
      </c>
      <c r="U10" s="12">
        <v>66</v>
      </c>
      <c r="V10" s="12">
        <v>167</v>
      </c>
      <c r="W10" s="12">
        <v>167</v>
      </c>
      <c r="X10" s="12">
        <v>28</v>
      </c>
      <c r="Y10" s="12">
        <v>32</v>
      </c>
      <c r="Z10" s="12">
        <v>24</v>
      </c>
      <c r="AA10" s="12">
        <v>12</v>
      </c>
      <c r="AB10" s="12">
        <v>29</v>
      </c>
      <c r="AC10" s="12">
        <v>45</v>
      </c>
      <c r="AD10" s="12">
        <v>22</v>
      </c>
      <c r="AE10" s="12">
        <v>74</v>
      </c>
      <c r="AF10" s="89">
        <v>84</v>
      </c>
      <c r="AG10" s="12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7549205</v>
      </c>
      <c r="D11" s="12">
        <f t="shared" si="1"/>
        <v>5577</v>
      </c>
      <c r="E11" s="12">
        <v>216</v>
      </c>
      <c r="F11" s="12">
        <v>541</v>
      </c>
      <c r="G11" s="12">
        <v>271</v>
      </c>
      <c r="H11" s="12">
        <v>433</v>
      </c>
      <c r="I11" s="12">
        <v>265</v>
      </c>
      <c r="J11" s="12">
        <v>265</v>
      </c>
      <c r="K11" s="12">
        <v>204</v>
      </c>
      <c r="L11" s="12">
        <v>204</v>
      </c>
      <c r="M11" s="12">
        <v>255</v>
      </c>
      <c r="N11" s="12">
        <v>255</v>
      </c>
      <c r="O11" s="12">
        <v>235</v>
      </c>
      <c r="P11" s="12">
        <v>235</v>
      </c>
      <c r="Q11" s="12">
        <v>235</v>
      </c>
      <c r="R11" s="12">
        <v>470</v>
      </c>
      <c r="S11" s="12">
        <v>443</v>
      </c>
      <c r="T11" s="12">
        <v>222</v>
      </c>
      <c r="U11" s="12">
        <v>86</v>
      </c>
      <c r="V11" s="12">
        <v>218</v>
      </c>
      <c r="W11" s="12">
        <v>218</v>
      </c>
      <c r="X11" s="12">
        <v>20</v>
      </c>
      <c r="Y11" s="12">
        <v>23</v>
      </c>
      <c r="Z11" s="12">
        <v>17</v>
      </c>
      <c r="AA11" s="12">
        <v>9</v>
      </c>
      <c r="AB11" s="12">
        <v>21</v>
      </c>
      <c r="AC11" s="12">
        <v>32</v>
      </c>
      <c r="AD11" s="12">
        <v>16</v>
      </c>
      <c r="AE11" s="12">
        <v>53</v>
      </c>
      <c r="AF11" s="89">
        <v>56</v>
      </c>
      <c r="AG11" s="12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9627757</v>
      </c>
      <c r="D12" s="12">
        <f t="shared" si="1"/>
        <v>4560</v>
      </c>
      <c r="E12" s="12">
        <v>153</v>
      </c>
      <c r="F12" s="12">
        <v>382</v>
      </c>
      <c r="G12" s="12">
        <v>191</v>
      </c>
      <c r="H12" s="12">
        <v>305</v>
      </c>
      <c r="I12" s="12">
        <v>187</v>
      </c>
      <c r="J12" s="12">
        <v>187</v>
      </c>
      <c r="K12" s="12">
        <v>144</v>
      </c>
      <c r="L12" s="12">
        <v>144</v>
      </c>
      <c r="M12" s="12">
        <v>180</v>
      </c>
      <c r="N12" s="12">
        <v>180</v>
      </c>
      <c r="O12" s="12">
        <v>166</v>
      </c>
      <c r="P12" s="12">
        <v>166</v>
      </c>
      <c r="Q12" s="12">
        <v>166</v>
      </c>
      <c r="R12" s="12">
        <v>332</v>
      </c>
      <c r="S12" s="12">
        <v>313</v>
      </c>
      <c r="T12" s="12">
        <v>157</v>
      </c>
      <c r="U12" s="12">
        <v>61</v>
      </c>
      <c r="V12" s="12">
        <v>154</v>
      </c>
      <c r="W12" s="12">
        <v>154</v>
      </c>
      <c r="X12" s="12">
        <v>52</v>
      </c>
      <c r="Y12" s="12">
        <v>59</v>
      </c>
      <c r="Z12" s="12">
        <v>44</v>
      </c>
      <c r="AA12" s="12">
        <v>22</v>
      </c>
      <c r="AB12" s="12">
        <v>54</v>
      </c>
      <c r="AC12" s="12">
        <v>83</v>
      </c>
      <c r="AD12" s="12">
        <v>42</v>
      </c>
      <c r="AE12" s="12">
        <v>137</v>
      </c>
      <c r="AF12" s="89">
        <v>169</v>
      </c>
      <c r="AG12" s="12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9627757</v>
      </c>
      <c r="D13" s="12">
        <f t="shared" si="1"/>
        <v>4560</v>
      </c>
      <c r="E13" s="12">
        <v>153</v>
      </c>
      <c r="F13" s="12">
        <v>382</v>
      </c>
      <c r="G13" s="12">
        <v>191</v>
      </c>
      <c r="H13" s="12">
        <v>305</v>
      </c>
      <c r="I13" s="12">
        <v>187</v>
      </c>
      <c r="J13" s="12">
        <v>187</v>
      </c>
      <c r="K13" s="12">
        <v>144</v>
      </c>
      <c r="L13" s="12">
        <v>144</v>
      </c>
      <c r="M13" s="12">
        <v>180</v>
      </c>
      <c r="N13" s="12">
        <v>180</v>
      </c>
      <c r="O13" s="12">
        <v>166</v>
      </c>
      <c r="P13" s="12">
        <v>166</v>
      </c>
      <c r="Q13" s="12">
        <v>166</v>
      </c>
      <c r="R13" s="12">
        <v>332</v>
      </c>
      <c r="S13" s="12">
        <v>313</v>
      </c>
      <c r="T13" s="12">
        <v>157</v>
      </c>
      <c r="U13" s="12">
        <v>61</v>
      </c>
      <c r="V13" s="12">
        <v>154</v>
      </c>
      <c r="W13" s="12">
        <v>154</v>
      </c>
      <c r="X13" s="12">
        <v>52</v>
      </c>
      <c r="Y13" s="12">
        <v>59</v>
      </c>
      <c r="Z13" s="12">
        <v>44</v>
      </c>
      <c r="AA13" s="12">
        <v>22</v>
      </c>
      <c r="AB13" s="12">
        <v>54</v>
      </c>
      <c r="AC13" s="12">
        <v>83</v>
      </c>
      <c r="AD13" s="12">
        <v>42</v>
      </c>
      <c r="AE13" s="12">
        <v>137</v>
      </c>
      <c r="AF13" s="89">
        <v>169</v>
      </c>
      <c r="AG13" s="12">
        <v>45</v>
      </c>
      <c r="AH13" s="13">
        <v>68</v>
      </c>
      <c r="AI13" s="13">
        <v>63</v>
      </c>
    </row>
    <row r="14" spans="1:35" ht="12" customHeight="1">
      <c r="A14" s="13" t="s">
        <v>26</v>
      </c>
      <c r="B14" s="11" t="s">
        <v>16</v>
      </c>
      <c r="C14" s="12">
        <f t="shared" si="0"/>
        <v>13495543</v>
      </c>
      <c r="D14" s="12">
        <f t="shared" si="1"/>
        <v>6147</v>
      </c>
      <c r="E14" s="12">
        <v>204</v>
      </c>
      <c r="F14" s="12">
        <v>509</v>
      </c>
      <c r="G14" s="12">
        <v>255</v>
      </c>
      <c r="H14" s="12">
        <v>407</v>
      </c>
      <c r="I14" s="12">
        <v>249</v>
      </c>
      <c r="J14" s="12">
        <v>249</v>
      </c>
      <c r="K14" s="12">
        <v>192</v>
      </c>
      <c r="L14" s="12">
        <v>192</v>
      </c>
      <c r="M14" s="12">
        <v>240</v>
      </c>
      <c r="N14" s="12">
        <v>240</v>
      </c>
      <c r="O14" s="12">
        <v>222</v>
      </c>
      <c r="P14" s="12">
        <v>222</v>
      </c>
      <c r="Q14" s="12">
        <v>222</v>
      </c>
      <c r="R14" s="12">
        <v>443</v>
      </c>
      <c r="S14" s="12">
        <v>417</v>
      </c>
      <c r="T14" s="12">
        <v>209</v>
      </c>
      <c r="U14" s="12">
        <v>81</v>
      </c>
      <c r="V14" s="12">
        <v>205</v>
      </c>
      <c r="W14" s="12">
        <v>205</v>
      </c>
      <c r="X14" s="12">
        <v>64</v>
      </c>
      <c r="Y14" s="12">
        <v>73</v>
      </c>
      <c r="Z14" s="12">
        <v>55</v>
      </c>
      <c r="AA14" s="12">
        <v>27</v>
      </c>
      <c r="AB14" s="12">
        <v>67</v>
      </c>
      <c r="AC14" s="12">
        <v>103</v>
      </c>
      <c r="AD14" s="12">
        <v>51</v>
      </c>
      <c r="AE14" s="12">
        <v>169</v>
      </c>
      <c r="AF14" s="89">
        <v>281</v>
      </c>
      <c r="AG14" s="12">
        <v>75</v>
      </c>
      <c r="AH14" s="13">
        <v>113</v>
      </c>
      <c r="AI14" s="13">
        <v>106</v>
      </c>
    </row>
    <row r="15" spans="1:35">
      <c r="A15" s="13" t="s">
        <v>27</v>
      </c>
      <c r="B15" s="11" t="s">
        <v>16</v>
      </c>
      <c r="C15" s="12">
        <f t="shared" si="0"/>
        <v>7714229</v>
      </c>
      <c r="D15" s="12">
        <f t="shared" si="1"/>
        <v>3991</v>
      </c>
      <c r="E15" s="12">
        <v>140</v>
      </c>
      <c r="F15" s="12">
        <v>350</v>
      </c>
      <c r="G15" s="12">
        <v>175</v>
      </c>
      <c r="H15" s="12">
        <v>280</v>
      </c>
      <c r="I15" s="12">
        <v>171</v>
      </c>
      <c r="J15" s="12">
        <v>171</v>
      </c>
      <c r="K15" s="12">
        <v>132</v>
      </c>
      <c r="L15" s="12">
        <v>132</v>
      </c>
      <c r="M15" s="12">
        <v>165</v>
      </c>
      <c r="N15" s="12">
        <v>165</v>
      </c>
      <c r="O15" s="12">
        <v>152</v>
      </c>
      <c r="P15" s="12">
        <v>152</v>
      </c>
      <c r="Q15" s="12">
        <v>152</v>
      </c>
      <c r="R15" s="12">
        <v>304</v>
      </c>
      <c r="S15" s="12">
        <v>287</v>
      </c>
      <c r="T15" s="12">
        <v>144</v>
      </c>
      <c r="U15" s="12">
        <v>55</v>
      </c>
      <c r="V15" s="12">
        <v>141</v>
      </c>
      <c r="W15" s="12">
        <v>141</v>
      </c>
      <c r="X15" s="12">
        <v>28</v>
      </c>
      <c r="Y15" s="12">
        <v>32</v>
      </c>
      <c r="Z15" s="12">
        <v>24</v>
      </c>
      <c r="AA15" s="12">
        <v>12</v>
      </c>
      <c r="AB15" s="12">
        <v>29</v>
      </c>
      <c r="AC15" s="12">
        <v>45</v>
      </c>
      <c r="AD15" s="12">
        <v>22</v>
      </c>
      <c r="AE15" s="12">
        <v>74</v>
      </c>
      <c r="AF15" s="89">
        <v>155</v>
      </c>
      <c r="AG15" s="12">
        <v>41</v>
      </c>
      <c r="AH15" s="13">
        <v>62</v>
      </c>
      <c r="AI15" s="13">
        <v>58</v>
      </c>
    </row>
    <row r="16" spans="1:35">
      <c r="A16" s="13" t="s">
        <v>28</v>
      </c>
      <c r="B16" s="11" t="s">
        <v>16</v>
      </c>
      <c r="C16" s="12">
        <f t="shared" si="0"/>
        <v>8480797</v>
      </c>
      <c r="D16" s="12">
        <f t="shared" si="1"/>
        <v>4389</v>
      </c>
      <c r="E16" s="12">
        <v>153</v>
      </c>
      <c r="F16" s="12">
        <v>382</v>
      </c>
      <c r="G16" s="12">
        <v>191</v>
      </c>
      <c r="H16" s="12">
        <v>305</v>
      </c>
      <c r="I16" s="12">
        <v>187</v>
      </c>
      <c r="J16" s="12">
        <v>187</v>
      </c>
      <c r="K16" s="12">
        <v>144</v>
      </c>
      <c r="L16" s="12">
        <v>144</v>
      </c>
      <c r="M16" s="12">
        <v>180</v>
      </c>
      <c r="N16" s="12">
        <v>180</v>
      </c>
      <c r="O16" s="12">
        <v>166</v>
      </c>
      <c r="P16" s="12">
        <v>166</v>
      </c>
      <c r="Q16" s="12">
        <v>166</v>
      </c>
      <c r="R16" s="12">
        <v>332</v>
      </c>
      <c r="S16" s="12">
        <v>313</v>
      </c>
      <c r="T16" s="12">
        <v>157</v>
      </c>
      <c r="U16" s="12">
        <v>61</v>
      </c>
      <c r="V16" s="12">
        <v>154</v>
      </c>
      <c r="W16" s="12">
        <v>154</v>
      </c>
      <c r="X16" s="12">
        <v>40</v>
      </c>
      <c r="Y16" s="12">
        <v>45</v>
      </c>
      <c r="Z16" s="12">
        <v>34</v>
      </c>
      <c r="AA16" s="12">
        <v>17</v>
      </c>
      <c r="AB16" s="12">
        <v>42</v>
      </c>
      <c r="AC16" s="12">
        <v>64</v>
      </c>
      <c r="AD16" s="12">
        <v>32</v>
      </c>
      <c r="AE16" s="12">
        <v>106</v>
      </c>
      <c r="AF16" s="89">
        <v>141</v>
      </c>
      <c r="AG16" s="12">
        <v>37</v>
      </c>
      <c r="AH16" s="13">
        <v>56</v>
      </c>
      <c r="AI16" s="13">
        <v>53</v>
      </c>
    </row>
    <row r="17" spans="1:35">
      <c r="A17" s="13" t="s">
        <v>29</v>
      </c>
      <c r="B17" s="11" t="s">
        <v>16</v>
      </c>
      <c r="C17" s="12">
        <f t="shared" si="0"/>
        <v>11449692</v>
      </c>
      <c r="D17" s="12">
        <f t="shared" si="1"/>
        <v>5335</v>
      </c>
      <c r="E17" s="12">
        <v>178</v>
      </c>
      <c r="F17" s="12">
        <v>446</v>
      </c>
      <c r="G17" s="12">
        <v>223</v>
      </c>
      <c r="H17" s="12">
        <v>356</v>
      </c>
      <c r="I17" s="12">
        <v>218</v>
      </c>
      <c r="J17" s="12">
        <v>218</v>
      </c>
      <c r="K17" s="12">
        <v>168</v>
      </c>
      <c r="L17" s="12">
        <v>168</v>
      </c>
      <c r="M17" s="12">
        <v>210</v>
      </c>
      <c r="N17" s="12">
        <v>210</v>
      </c>
      <c r="O17" s="12">
        <v>194</v>
      </c>
      <c r="P17" s="12">
        <v>194</v>
      </c>
      <c r="Q17" s="12">
        <v>194</v>
      </c>
      <c r="R17" s="12">
        <v>387</v>
      </c>
      <c r="S17" s="12">
        <v>365</v>
      </c>
      <c r="T17" s="12">
        <v>183</v>
      </c>
      <c r="U17" s="12">
        <v>71</v>
      </c>
      <c r="V17" s="12">
        <v>179</v>
      </c>
      <c r="W17" s="12">
        <v>180</v>
      </c>
      <c r="X17" s="12">
        <v>56</v>
      </c>
      <c r="Y17" s="12">
        <v>64</v>
      </c>
      <c r="Z17" s="12">
        <v>48</v>
      </c>
      <c r="AA17" s="12">
        <v>24</v>
      </c>
      <c r="AB17" s="12">
        <v>59</v>
      </c>
      <c r="AC17" s="12">
        <v>90</v>
      </c>
      <c r="AD17" s="12">
        <v>45</v>
      </c>
      <c r="AE17" s="12">
        <v>148</v>
      </c>
      <c r="AF17" s="89">
        <v>225</v>
      </c>
      <c r="AG17" s="12">
        <v>60</v>
      </c>
      <c r="AH17" s="13">
        <v>90</v>
      </c>
      <c r="AI17" s="13">
        <v>84</v>
      </c>
    </row>
    <row r="18" spans="1:35">
      <c r="A18" s="122" t="s">
        <v>30</v>
      </c>
      <c r="B18" s="123" t="s">
        <v>16</v>
      </c>
      <c r="C18" s="124">
        <f t="shared" si="0"/>
        <v>7160084</v>
      </c>
      <c r="D18" s="124">
        <f t="shared" si="1"/>
        <v>3335</v>
      </c>
      <c r="E18" s="124">
        <v>114</v>
      </c>
      <c r="F18" s="124">
        <v>286</v>
      </c>
      <c r="G18" s="124">
        <v>139</v>
      </c>
      <c r="H18" s="124">
        <v>212</v>
      </c>
      <c r="I18" s="124">
        <v>140</v>
      </c>
      <c r="J18" s="124">
        <v>140</v>
      </c>
      <c r="K18" s="124">
        <v>108</v>
      </c>
      <c r="L18" s="124">
        <v>108</v>
      </c>
      <c r="M18" s="124">
        <v>135</v>
      </c>
      <c r="N18" s="124">
        <v>105</v>
      </c>
      <c r="O18" s="124">
        <v>125</v>
      </c>
      <c r="P18" s="124">
        <v>125</v>
      </c>
      <c r="Q18" s="124">
        <v>125</v>
      </c>
      <c r="R18" s="124">
        <v>229</v>
      </c>
      <c r="S18" s="124">
        <v>215</v>
      </c>
      <c r="T18" s="124">
        <v>117</v>
      </c>
      <c r="U18" s="124">
        <v>45</v>
      </c>
      <c r="V18" s="124">
        <v>115</v>
      </c>
      <c r="W18" s="124">
        <v>115</v>
      </c>
      <c r="X18" s="124">
        <v>39</v>
      </c>
      <c r="Y18" s="124">
        <v>43</v>
      </c>
      <c r="Z18" s="124">
        <v>35</v>
      </c>
      <c r="AA18" s="124">
        <v>19</v>
      </c>
      <c r="AB18" s="124">
        <v>46</v>
      </c>
      <c r="AC18" s="124">
        <v>65</v>
      </c>
      <c r="AD18" s="124">
        <v>31</v>
      </c>
      <c r="AE18" s="124">
        <v>101</v>
      </c>
      <c r="AF18" s="126">
        <v>125</v>
      </c>
      <c r="AG18" s="124">
        <v>35</v>
      </c>
      <c r="AH18" s="122">
        <v>49</v>
      </c>
      <c r="AI18" s="122">
        <v>49</v>
      </c>
    </row>
    <row r="19" spans="1:35">
      <c r="A19" s="122" t="s">
        <v>31</v>
      </c>
      <c r="B19" s="123" t="s">
        <v>16</v>
      </c>
      <c r="C19" s="124">
        <f t="shared" si="0"/>
        <v>7725227</v>
      </c>
      <c r="D19" s="124">
        <f t="shared" si="1"/>
        <v>3648</v>
      </c>
      <c r="E19" s="124">
        <v>127</v>
      </c>
      <c r="F19" s="124">
        <v>301</v>
      </c>
      <c r="G19" s="124">
        <v>145</v>
      </c>
      <c r="H19" s="124">
        <v>234</v>
      </c>
      <c r="I19" s="124">
        <v>145</v>
      </c>
      <c r="J19" s="124">
        <v>146</v>
      </c>
      <c r="K19" s="124">
        <v>120</v>
      </c>
      <c r="L19" s="124">
        <v>120</v>
      </c>
      <c r="M19" s="124">
        <v>150</v>
      </c>
      <c r="N19" s="124">
        <v>125</v>
      </c>
      <c r="O19" s="124">
        <v>138</v>
      </c>
      <c r="P19" s="124">
        <v>138</v>
      </c>
      <c r="Q19" s="124">
        <v>138</v>
      </c>
      <c r="R19" s="124">
        <v>257</v>
      </c>
      <c r="S19" s="124">
        <v>246</v>
      </c>
      <c r="T19" s="124">
        <v>131</v>
      </c>
      <c r="U19" s="124">
        <v>50</v>
      </c>
      <c r="V19" s="124">
        <v>128</v>
      </c>
      <c r="W19" s="124">
        <v>128</v>
      </c>
      <c r="X19" s="124">
        <v>44</v>
      </c>
      <c r="Y19" s="124">
        <v>50</v>
      </c>
      <c r="Z19" s="124">
        <v>38</v>
      </c>
      <c r="AA19" s="124">
        <v>19</v>
      </c>
      <c r="AB19" s="124">
        <v>46</v>
      </c>
      <c r="AC19" s="124">
        <v>71</v>
      </c>
      <c r="AD19" s="124">
        <v>35</v>
      </c>
      <c r="AE19" s="124">
        <v>104</v>
      </c>
      <c r="AF19" s="126">
        <v>135</v>
      </c>
      <c r="AG19" s="124">
        <v>37</v>
      </c>
      <c r="AH19" s="122">
        <v>51</v>
      </c>
      <c r="AI19" s="122">
        <v>51</v>
      </c>
    </row>
    <row r="20" spans="1:35">
      <c r="A20" s="122" t="s">
        <v>32</v>
      </c>
      <c r="B20" s="123" t="s">
        <v>16</v>
      </c>
      <c r="C20" s="124">
        <f t="shared" si="0"/>
        <v>16289805</v>
      </c>
      <c r="D20" s="124">
        <f t="shared" si="1"/>
        <v>6492</v>
      </c>
      <c r="E20" s="124">
        <v>190</v>
      </c>
      <c r="F20" s="124">
        <v>495</v>
      </c>
      <c r="G20" s="124">
        <v>256</v>
      </c>
      <c r="H20" s="124">
        <v>422</v>
      </c>
      <c r="I20" s="124">
        <v>244</v>
      </c>
      <c r="J20" s="124">
        <v>243</v>
      </c>
      <c r="K20" s="124">
        <v>179</v>
      </c>
      <c r="L20" s="124">
        <v>179</v>
      </c>
      <c r="M20" s="124">
        <v>221</v>
      </c>
      <c r="N20" s="124">
        <v>276</v>
      </c>
      <c r="O20" s="124">
        <v>209</v>
      </c>
      <c r="P20" s="124">
        <v>209</v>
      </c>
      <c r="Q20" s="124">
        <v>209</v>
      </c>
      <c r="R20" s="124">
        <v>455</v>
      </c>
      <c r="S20" s="124">
        <v>427</v>
      </c>
      <c r="T20" s="124">
        <v>193</v>
      </c>
      <c r="U20" s="124">
        <v>74</v>
      </c>
      <c r="V20" s="124">
        <v>191</v>
      </c>
      <c r="W20" s="124">
        <v>193</v>
      </c>
      <c r="X20" s="124">
        <v>97</v>
      </c>
      <c r="Y20" s="124">
        <v>114</v>
      </c>
      <c r="Z20" s="124">
        <v>84</v>
      </c>
      <c r="AA20" s="124">
        <v>39</v>
      </c>
      <c r="AB20" s="124">
        <v>100</v>
      </c>
      <c r="AC20" s="124">
        <v>159</v>
      </c>
      <c r="AD20" s="124">
        <v>82</v>
      </c>
      <c r="AE20" s="124">
        <v>281</v>
      </c>
      <c r="AF20" s="126">
        <v>332</v>
      </c>
      <c r="AG20" s="124">
        <v>84</v>
      </c>
      <c r="AH20" s="122">
        <v>134</v>
      </c>
      <c r="AI20" s="122">
        <v>121</v>
      </c>
    </row>
    <row r="21" spans="1:35">
      <c r="A21" s="132" t="s">
        <v>33</v>
      </c>
      <c r="B21" s="132"/>
      <c r="C21" s="14">
        <f>SUM(C4:C20)</f>
        <v>156706063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87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xSplit="4" ySplit="3" topLeftCell="X4" activePane="bottomRight" state="frozen"/>
      <selection pane="topRight" activeCell="E1" sqref="E1"/>
      <selection pane="bottomLeft" activeCell="A4" sqref="A4"/>
      <selection pane="bottomRight" activeCell="AI10" sqref="AI10"/>
    </sheetView>
  </sheetViews>
  <sheetFormatPr defaultColWidth="9.140625" defaultRowHeight="12.75"/>
  <cols>
    <col min="1" max="1" width="14.5703125" style="2" bestFit="1" customWidth="1"/>
    <col min="2" max="2" width="13.85546875" style="2" bestFit="1" customWidth="1"/>
    <col min="3" max="3" width="10.7109375" style="3" bestFit="1" customWidth="1"/>
    <col min="4" max="4" width="6.7109375" style="3" bestFit="1" customWidth="1"/>
    <col min="5" max="9" width="5.85546875" style="3" bestFit="1" customWidth="1"/>
    <col min="10" max="10" width="6.5703125" style="3" bestFit="1" customWidth="1"/>
    <col min="11" max="13" width="5.85546875" style="3" bestFit="1" customWidth="1"/>
    <col min="14" max="14" width="10" style="3" bestFit="1" customWidth="1"/>
    <col min="15" max="18" width="5.85546875" style="3" bestFit="1" customWidth="1"/>
    <col min="19" max="19" width="9.7109375" style="3" bestFit="1" customWidth="1"/>
    <col min="20" max="21" width="5.85546875" style="3" bestFit="1" customWidth="1"/>
    <col min="22" max="22" width="9.7109375" style="3" bestFit="1" customWidth="1"/>
    <col min="23" max="23" width="12.28515625" style="3" bestFit="1" customWidth="1"/>
    <col min="24" max="24" width="9.140625" style="3" bestFit="1" customWidth="1"/>
    <col min="25" max="28" width="8.42578125" style="3" bestFit="1" customWidth="1"/>
    <col min="29" max="32" width="8.7109375" style="3" bestFit="1" customWidth="1"/>
    <col min="33" max="33" width="11.42578125" style="3" bestFit="1" customWidth="1"/>
    <col min="34" max="16384" width="9.140625" style="4"/>
  </cols>
  <sheetData>
    <row r="1" spans="1:35" ht="14.25">
      <c r="A1" s="1" t="s">
        <v>247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99">
        <v>9300</v>
      </c>
      <c r="AI2" s="99">
        <v>10130</v>
      </c>
    </row>
    <row r="3" spans="1:35" s="10" customFormat="1" ht="32.25" customHeight="1">
      <c r="A3" s="7" t="s">
        <v>36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222</v>
      </c>
      <c r="B4" s="11" t="s">
        <v>16</v>
      </c>
      <c r="C4" s="12">
        <f>SUMPRODUCT($E$2:$AI$2,E4:AI4)</f>
        <v>20630994</v>
      </c>
      <c r="D4" s="12">
        <f>SUM(E4:AI4)</f>
        <v>9327</v>
      </c>
      <c r="E4" s="12">
        <f>'Distributor Secondary'!E4+'Distributor Secondary'!E5</f>
        <v>305</v>
      </c>
      <c r="F4" s="12">
        <f>'Distributor Secondary'!F4+'Distributor Secondary'!F5</f>
        <v>764</v>
      </c>
      <c r="G4" s="12">
        <f>'Distributor Secondary'!G4+'Distributor Secondary'!G5</f>
        <v>382</v>
      </c>
      <c r="H4" s="12">
        <f>'Distributor Secondary'!H4+'Distributor Secondary'!H5</f>
        <v>611</v>
      </c>
      <c r="I4" s="12">
        <f>'Distributor Secondary'!I4+'Distributor Secondary'!I5</f>
        <v>374</v>
      </c>
      <c r="J4" s="12">
        <f>'Distributor Secondary'!J4+'Distributor Secondary'!J5</f>
        <v>374</v>
      </c>
      <c r="K4" s="12">
        <f>'Distributor Secondary'!K4+'Distributor Secondary'!K5</f>
        <v>288</v>
      </c>
      <c r="L4" s="12">
        <f>'Distributor Secondary'!L4+'Distributor Secondary'!L5</f>
        <v>288</v>
      </c>
      <c r="M4" s="12">
        <f>'Distributor Secondary'!M4+'Distributor Secondary'!M5</f>
        <v>360</v>
      </c>
      <c r="N4" s="12">
        <f>'Distributor Secondary'!N4+'Distributor Secondary'!N5</f>
        <v>360</v>
      </c>
      <c r="O4" s="12">
        <f>'Distributor Secondary'!O4+'Distributor Secondary'!O5</f>
        <v>332</v>
      </c>
      <c r="P4" s="12">
        <f>'Distributor Secondary'!P4+'Distributor Secondary'!P5</f>
        <v>332</v>
      </c>
      <c r="Q4" s="12">
        <f>'Distributor Secondary'!Q4+'Distributor Secondary'!Q5</f>
        <v>332</v>
      </c>
      <c r="R4" s="12">
        <f>'Distributor Secondary'!R4+'Distributor Secondary'!R5</f>
        <v>664</v>
      </c>
      <c r="S4" s="12">
        <f>'Distributor Secondary'!S4+'Distributor Secondary'!S5</f>
        <v>626</v>
      </c>
      <c r="T4" s="12">
        <f>'Distributor Secondary'!T4+'Distributor Secondary'!T5</f>
        <v>313</v>
      </c>
      <c r="U4" s="12">
        <f>'Distributor Secondary'!U4+'Distributor Secondary'!U5</f>
        <v>121</v>
      </c>
      <c r="V4" s="12">
        <f>'Distributor Secondary'!V4+'Distributor Secondary'!V5</f>
        <v>308</v>
      </c>
      <c r="W4" s="12">
        <f>'Distributor Secondary'!W4+'Distributor Secondary'!W5</f>
        <v>308</v>
      </c>
      <c r="X4" s="12">
        <f>'Distributor Secondary'!X4+'Distributor Secondary'!X5</f>
        <v>119</v>
      </c>
      <c r="Y4" s="12">
        <f>'Distributor Secondary'!Y4+'Distributor Secondary'!Y5</f>
        <v>136</v>
      </c>
      <c r="Z4" s="12">
        <f>'Distributor Secondary'!Z4+'Distributor Secondary'!Z5</f>
        <v>102</v>
      </c>
      <c r="AA4" s="12">
        <f>'Distributor Secondary'!AA4+'Distributor Secondary'!AA5</f>
        <v>51</v>
      </c>
      <c r="AB4" s="12">
        <f>'Distributor Secondary'!AB4+'Distributor Secondary'!AB5</f>
        <v>125</v>
      </c>
      <c r="AC4" s="12">
        <f>'Distributor Secondary'!AC4+'Distributor Secondary'!AC5</f>
        <v>193</v>
      </c>
      <c r="AD4" s="12">
        <f>'Distributor Secondary'!AD4+'Distributor Secondary'!AD5</f>
        <v>96</v>
      </c>
      <c r="AE4" s="12">
        <f>'Distributor Secondary'!AE4+'Distributor Secondary'!AE5</f>
        <v>316</v>
      </c>
      <c r="AF4" s="89">
        <f>'Distributor Secondary'!AF4+'Distributor Secondary'!AF5</f>
        <v>365</v>
      </c>
      <c r="AG4" s="12">
        <f>'Distributor Secondary'!AG4+'Distributor Secondary'!AG5</f>
        <v>97</v>
      </c>
      <c r="AH4" s="12">
        <f>'Distributor Secondary'!AH4+'Distributor Secondary'!AH5</f>
        <v>147</v>
      </c>
      <c r="AI4" s="12">
        <f>'Distributor Secondary'!AI4+'Distributor Secondary'!AI5</f>
        <v>138</v>
      </c>
    </row>
    <row r="5" spans="1:35">
      <c r="A5" s="13" t="s">
        <v>223</v>
      </c>
      <c r="B5" s="11" t="s">
        <v>16</v>
      </c>
      <c r="C5" s="12">
        <f t="shared" ref="C5:C9" si="0">SUMPRODUCT($E$2:$AI$2,E5:AI5)</f>
        <v>25992402</v>
      </c>
      <c r="D5" s="12">
        <f t="shared" ref="D5:D9" si="1">SUM(E5:AI5)</f>
        <v>11390</v>
      </c>
      <c r="E5" s="12">
        <f>'Distributor Secondary'!E6+'Distributor Secondary'!E7+'Distributor Secondary'!E8</f>
        <v>370</v>
      </c>
      <c r="F5" s="12">
        <f>'Distributor Secondary'!F6+'Distributor Secondary'!F7+'Distributor Secondary'!F8</f>
        <v>923</v>
      </c>
      <c r="G5" s="12">
        <f>'Distributor Secondary'!G6+'Distributor Secondary'!G7+'Distributor Secondary'!G8</f>
        <v>462</v>
      </c>
      <c r="H5" s="12">
        <f>'Distributor Secondary'!H6+'Distributor Secondary'!H7+'Distributor Secondary'!H8</f>
        <v>737</v>
      </c>
      <c r="I5" s="12">
        <f>'Distributor Secondary'!I6+'Distributor Secondary'!I7+'Distributor Secondary'!I8</f>
        <v>452</v>
      </c>
      <c r="J5" s="12">
        <f>'Distributor Secondary'!J6+'Distributor Secondary'!J7+'Distributor Secondary'!J8</f>
        <v>452</v>
      </c>
      <c r="K5" s="12">
        <f>'Distributor Secondary'!K6+'Distributor Secondary'!K7+'Distributor Secondary'!K8</f>
        <v>348</v>
      </c>
      <c r="L5" s="12">
        <f>'Distributor Secondary'!L6+'Distributor Secondary'!L7+'Distributor Secondary'!L8</f>
        <v>348</v>
      </c>
      <c r="M5" s="12">
        <f>'Distributor Secondary'!M6+'Distributor Secondary'!M7+'Distributor Secondary'!M8</f>
        <v>435</v>
      </c>
      <c r="N5" s="12">
        <f>'Distributor Secondary'!N6+'Distributor Secondary'!N7+'Distributor Secondary'!N8</f>
        <v>435</v>
      </c>
      <c r="O5" s="12">
        <f>'Distributor Secondary'!O6+'Distributor Secondary'!O7+'Distributor Secondary'!O8</f>
        <v>401</v>
      </c>
      <c r="P5" s="12">
        <f>'Distributor Secondary'!P6+'Distributor Secondary'!P7+'Distributor Secondary'!P8</f>
        <v>401</v>
      </c>
      <c r="Q5" s="12">
        <f>'Distributor Secondary'!Q6+'Distributor Secondary'!Q7+'Distributor Secondary'!Q8</f>
        <v>401</v>
      </c>
      <c r="R5" s="12">
        <f>'Distributor Secondary'!R6+'Distributor Secondary'!R7+'Distributor Secondary'!R8</f>
        <v>802</v>
      </c>
      <c r="S5" s="12">
        <f>'Distributor Secondary'!S6+'Distributor Secondary'!S7+'Distributor Secondary'!S8</f>
        <v>756</v>
      </c>
      <c r="T5" s="12">
        <f>'Distributor Secondary'!T6+'Distributor Secondary'!T7+'Distributor Secondary'!T8</f>
        <v>379</v>
      </c>
      <c r="U5" s="12">
        <f>'Distributor Secondary'!U6+'Distributor Secondary'!U7+'Distributor Secondary'!U8</f>
        <v>147</v>
      </c>
      <c r="V5" s="12">
        <f>'Distributor Secondary'!V6+'Distributor Secondary'!V7+'Distributor Secondary'!V8</f>
        <v>372</v>
      </c>
      <c r="W5" s="12">
        <f>'Distributor Secondary'!W6+'Distributor Secondary'!W7+'Distributor Secondary'!W8</f>
        <v>372</v>
      </c>
      <c r="X5" s="12">
        <f>'Distributor Secondary'!X6+'Distributor Secondary'!X7+'Distributor Secondary'!X8</f>
        <v>140</v>
      </c>
      <c r="Y5" s="12">
        <f>'Distributor Secondary'!Y6+'Distributor Secondary'!Y7+'Distributor Secondary'!Y8</f>
        <v>160</v>
      </c>
      <c r="Z5" s="12">
        <f>'Distributor Secondary'!Z6+'Distributor Secondary'!Z7+'Distributor Secondary'!Z8</f>
        <v>120</v>
      </c>
      <c r="AA5" s="12">
        <f>'Distributor Secondary'!AA6+'Distributor Secondary'!AA7+'Distributor Secondary'!AA8</f>
        <v>60</v>
      </c>
      <c r="AB5" s="12">
        <f>'Distributor Secondary'!AB6+'Distributor Secondary'!AB7+'Distributor Secondary'!AB8</f>
        <v>147</v>
      </c>
      <c r="AC5" s="12">
        <f>'Distributor Secondary'!AC6+'Distributor Secondary'!AC7+'Distributor Secondary'!AC8</f>
        <v>225</v>
      </c>
      <c r="AD5" s="12">
        <f>'Distributor Secondary'!AD6+'Distributor Secondary'!AD7+'Distributor Secondary'!AD8</f>
        <v>112</v>
      </c>
      <c r="AE5" s="12">
        <f>'Distributor Secondary'!AE6+'Distributor Secondary'!AE7+'Distributor Secondary'!AE8</f>
        <v>370</v>
      </c>
      <c r="AF5" s="89">
        <f>'Distributor Secondary'!AF6+'Distributor Secondary'!AF7+'Distributor Secondary'!AF8</f>
        <v>521</v>
      </c>
      <c r="AG5" s="12">
        <f>'Distributor Secondary'!AG6+'Distributor Secondary'!AG7+'Distributor Secondary'!AG8</f>
        <v>139</v>
      </c>
      <c r="AH5" s="12">
        <f>'Distributor Secondary'!AH6+'Distributor Secondary'!AH7+'Distributor Secondary'!AH8</f>
        <v>208</v>
      </c>
      <c r="AI5" s="12">
        <f>'Distributor Secondary'!AI6+'Distributor Secondary'!AI7+'Distributor Secondary'!AI8</f>
        <v>195</v>
      </c>
    </row>
    <row r="6" spans="1:35">
      <c r="A6" s="13" t="s">
        <v>16</v>
      </c>
      <c r="B6" s="11" t="s">
        <v>16</v>
      </c>
      <c r="C6" s="12">
        <f t="shared" si="0"/>
        <v>25759591</v>
      </c>
      <c r="D6" s="12">
        <f t="shared" si="1"/>
        <v>12663</v>
      </c>
      <c r="E6" s="12">
        <f>'Distributor Secondary'!E9+'Distributor Secondary'!E14+'Distributor Secondary'!E16</f>
        <v>433</v>
      </c>
      <c r="F6" s="12">
        <f>'Distributor Secondary'!F9+'Distributor Secondary'!F14+'Distributor Secondary'!F16</f>
        <v>1082</v>
      </c>
      <c r="G6" s="12">
        <f>'Distributor Secondary'!G9+'Distributor Secondary'!G14+'Distributor Secondary'!G16</f>
        <v>542</v>
      </c>
      <c r="H6" s="12">
        <f>'Distributor Secondary'!H9+'Distributor Secondary'!H14+'Distributor Secondary'!H16</f>
        <v>865</v>
      </c>
      <c r="I6" s="12">
        <f>'Distributor Secondary'!I9+'Distributor Secondary'!I14+'Distributor Secondary'!I16</f>
        <v>529</v>
      </c>
      <c r="J6" s="12">
        <f>'Distributor Secondary'!J9+'Distributor Secondary'!J14+'Distributor Secondary'!J16</f>
        <v>529</v>
      </c>
      <c r="K6" s="12">
        <f>'Distributor Secondary'!K9+'Distributor Secondary'!K14+'Distributor Secondary'!K16</f>
        <v>408</v>
      </c>
      <c r="L6" s="12">
        <f>'Distributor Secondary'!L9+'Distributor Secondary'!L14+'Distributor Secondary'!L16</f>
        <v>408</v>
      </c>
      <c r="M6" s="12">
        <f>'Distributor Secondary'!M9+'Distributor Secondary'!M14+'Distributor Secondary'!M16</f>
        <v>510</v>
      </c>
      <c r="N6" s="12">
        <f>'Distributor Secondary'!N9+'Distributor Secondary'!N14+'Distributor Secondary'!N16</f>
        <v>510</v>
      </c>
      <c r="O6" s="12">
        <f>'Distributor Secondary'!O9+'Distributor Secondary'!O14+'Distributor Secondary'!O16</f>
        <v>471</v>
      </c>
      <c r="P6" s="12">
        <f>'Distributor Secondary'!P9+'Distributor Secondary'!P14+'Distributor Secondary'!P16</f>
        <v>471</v>
      </c>
      <c r="Q6" s="12">
        <f>'Distributor Secondary'!Q9+'Distributor Secondary'!Q14+'Distributor Secondary'!Q16</f>
        <v>471</v>
      </c>
      <c r="R6" s="12">
        <f>'Distributor Secondary'!R9+'Distributor Secondary'!R14+'Distributor Secondary'!R16</f>
        <v>941</v>
      </c>
      <c r="S6" s="12">
        <f>'Distributor Secondary'!S9+'Distributor Secondary'!S14+'Distributor Secondary'!S16</f>
        <v>886</v>
      </c>
      <c r="T6" s="12">
        <f>'Distributor Secondary'!T9+'Distributor Secondary'!T14+'Distributor Secondary'!T16</f>
        <v>444</v>
      </c>
      <c r="U6" s="12">
        <f>'Distributor Secondary'!U9+'Distributor Secondary'!U14+'Distributor Secondary'!U16</f>
        <v>172</v>
      </c>
      <c r="V6" s="12">
        <f>'Distributor Secondary'!V9+'Distributor Secondary'!V14+'Distributor Secondary'!V16</f>
        <v>436</v>
      </c>
      <c r="W6" s="12">
        <f>'Distributor Secondary'!W9+'Distributor Secondary'!W14+'Distributor Secondary'!W16</f>
        <v>436</v>
      </c>
      <c r="X6" s="12">
        <f>'Distributor Secondary'!X9+'Distributor Secondary'!X14+'Distributor Secondary'!X16</f>
        <v>120</v>
      </c>
      <c r="Y6" s="12">
        <f>'Distributor Secondary'!Y9+'Distributor Secondary'!Y14+'Distributor Secondary'!Y16</f>
        <v>136</v>
      </c>
      <c r="Z6" s="12">
        <f>'Distributor Secondary'!Z9+'Distributor Secondary'!Z14+'Distributor Secondary'!Z16</f>
        <v>103</v>
      </c>
      <c r="AA6" s="12">
        <f>'Distributor Secondary'!AA9+'Distributor Secondary'!AA14+'Distributor Secondary'!AA16</f>
        <v>51</v>
      </c>
      <c r="AB6" s="12">
        <f>'Distributor Secondary'!AB9+'Distributor Secondary'!AB14+'Distributor Secondary'!AB16</f>
        <v>126</v>
      </c>
      <c r="AC6" s="12">
        <f>'Distributor Secondary'!AC9+'Distributor Secondary'!AC14+'Distributor Secondary'!AC16</f>
        <v>193</v>
      </c>
      <c r="AD6" s="12">
        <f>'Distributor Secondary'!AD9+'Distributor Secondary'!AD14+'Distributor Secondary'!AD16</f>
        <v>96</v>
      </c>
      <c r="AE6" s="12">
        <f>'Distributor Secondary'!AE9+'Distributor Secondary'!AE14+'Distributor Secondary'!AE16</f>
        <v>317</v>
      </c>
      <c r="AF6" s="89">
        <f>'Distributor Secondary'!AF9+'Distributor Secondary'!AF14+'Distributor Secondary'!AF16</f>
        <v>478</v>
      </c>
      <c r="AG6" s="12">
        <f>'Distributor Secondary'!AG9+'Distributor Secondary'!AG14+'Distributor Secondary'!AG16</f>
        <v>127</v>
      </c>
      <c r="AH6" s="12">
        <f>'Distributor Secondary'!AH9+'Distributor Secondary'!AH14+'Distributor Secondary'!AH16</f>
        <v>192</v>
      </c>
      <c r="AI6" s="12">
        <f>'Distributor Secondary'!AI9+'Distributor Secondary'!AI14+'Distributor Secondary'!AI16</f>
        <v>180</v>
      </c>
    </row>
    <row r="7" spans="1:35">
      <c r="A7" s="13" t="s">
        <v>67</v>
      </c>
      <c r="B7" s="11" t="s">
        <v>16</v>
      </c>
      <c r="C7" s="12">
        <f t="shared" si="0"/>
        <v>34149063</v>
      </c>
      <c r="D7" s="12">
        <f t="shared" si="1"/>
        <v>17581</v>
      </c>
      <c r="E7" s="12">
        <f>'Distributor Secondary'!E10+'Distributor Secondary'!E12+'Distributor Secondary'!E13+'Distributor Secondary'!E15</f>
        <v>611</v>
      </c>
      <c r="F7" s="12">
        <f>'Distributor Secondary'!F10+'Distributor Secondary'!F12+'Distributor Secondary'!F13+'Distributor Secondary'!F15</f>
        <v>1528</v>
      </c>
      <c r="G7" s="12">
        <f>'Distributor Secondary'!G10+'Distributor Secondary'!G12+'Distributor Secondary'!G13+'Distributor Secondary'!G15</f>
        <v>764</v>
      </c>
      <c r="H7" s="12">
        <f>'Distributor Secondary'!H10+'Distributor Secondary'!H12+'Distributor Secondary'!H13+'Distributor Secondary'!H15</f>
        <v>1221</v>
      </c>
      <c r="I7" s="12">
        <f>'Distributor Secondary'!I10+'Distributor Secondary'!I12+'Distributor Secondary'!I13+'Distributor Secondary'!I15</f>
        <v>747</v>
      </c>
      <c r="J7" s="12">
        <f>'Distributor Secondary'!J10+'Distributor Secondary'!J12+'Distributor Secondary'!J13+'Distributor Secondary'!J15</f>
        <v>747</v>
      </c>
      <c r="K7" s="12">
        <f>'Distributor Secondary'!K10+'Distributor Secondary'!K12+'Distributor Secondary'!K13+'Distributor Secondary'!K15</f>
        <v>576</v>
      </c>
      <c r="L7" s="12">
        <f>'Distributor Secondary'!L10+'Distributor Secondary'!L12+'Distributor Secondary'!L13+'Distributor Secondary'!L15</f>
        <v>576</v>
      </c>
      <c r="M7" s="12">
        <f>'Distributor Secondary'!M10+'Distributor Secondary'!M12+'Distributor Secondary'!M13+'Distributor Secondary'!M15</f>
        <v>720</v>
      </c>
      <c r="N7" s="12">
        <f>'Distributor Secondary'!N10+'Distributor Secondary'!N12+'Distributor Secondary'!N13+'Distributor Secondary'!N15</f>
        <v>720</v>
      </c>
      <c r="O7" s="12">
        <f>'Distributor Secondary'!O10+'Distributor Secondary'!O12+'Distributor Secondary'!O13+'Distributor Secondary'!O15</f>
        <v>664</v>
      </c>
      <c r="P7" s="12">
        <f>'Distributor Secondary'!P10+'Distributor Secondary'!P12+'Distributor Secondary'!P13+'Distributor Secondary'!P15</f>
        <v>664</v>
      </c>
      <c r="Q7" s="12">
        <f>'Distributor Secondary'!Q10+'Distributor Secondary'!Q12+'Distributor Secondary'!Q13+'Distributor Secondary'!Q15</f>
        <v>664</v>
      </c>
      <c r="R7" s="12">
        <f>'Distributor Secondary'!R10+'Distributor Secondary'!R12+'Distributor Secondary'!R13+'Distributor Secondary'!R15</f>
        <v>1328</v>
      </c>
      <c r="S7" s="12">
        <f>'Distributor Secondary'!S10+'Distributor Secondary'!S12+'Distributor Secondary'!S13+'Distributor Secondary'!S15</f>
        <v>1252</v>
      </c>
      <c r="T7" s="12">
        <f>'Distributor Secondary'!T10+'Distributor Secondary'!T12+'Distributor Secondary'!T13+'Distributor Secondary'!T15</f>
        <v>628</v>
      </c>
      <c r="U7" s="12">
        <f>'Distributor Secondary'!U10+'Distributor Secondary'!U12+'Distributor Secondary'!U13+'Distributor Secondary'!U15</f>
        <v>243</v>
      </c>
      <c r="V7" s="12">
        <f>'Distributor Secondary'!V10+'Distributor Secondary'!V12+'Distributor Secondary'!V13+'Distributor Secondary'!V15</f>
        <v>616</v>
      </c>
      <c r="W7" s="12">
        <f>'Distributor Secondary'!W10+'Distributor Secondary'!W12+'Distributor Secondary'!W13+'Distributor Secondary'!W15</f>
        <v>616</v>
      </c>
      <c r="X7" s="12">
        <f>'Distributor Secondary'!X10+'Distributor Secondary'!X12+'Distributor Secondary'!X13+'Distributor Secondary'!X15</f>
        <v>160</v>
      </c>
      <c r="Y7" s="12">
        <f>'Distributor Secondary'!Y10+'Distributor Secondary'!Y12+'Distributor Secondary'!Y13+'Distributor Secondary'!Y15</f>
        <v>182</v>
      </c>
      <c r="Z7" s="12">
        <f>'Distributor Secondary'!Z10+'Distributor Secondary'!Z12+'Distributor Secondary'!Z13+'Distributor Secondary'!Z15</f>
        <v>136</v>
      </c>
      <c r="AA7" s="12">
        <f>'Distributor Secondary'!AA10+'Distributor Secondary'!AA12+'Distributor Secondary'!AA13+'Distributor Secondary'!AA15</f>
        <v>68</v>
      </c>
      <c r="AB7" s="12">
        <f>'Distributor Secondary'!AB10+'Distributor Secondary'!AB12+'Distributor Secondary'!AB13+'Distributor Secondary'!AB15</f>
        <v>166</v>
      </c>
      <c r="AC7" s="12">
        <f>'Distributor Secondary'!AC10+'Distributor Secondary'!AC12+'Distributor Secondary'!AC13+'Distributor Secondary'!AC15</f>
        <v>256</v>
      </c>
      <c r="AD7" s="12">
        <f>'Distributor Secondary'!AD10+'Distributor Secondary'!AD12+'Distributor Secondary'!AD13+'Distributor Secondary'!AD15</f>
        <v>128</v>
      </c>
      <c r="AE7" s="12">
        <f>'Distributor Secondary'!AE10+'Distributor Secondary'!AE12+'Distributor Secondary'!AE13+'Distributor Secondary'!AE15</f>
        <v>422</v>
      </c>
      <c r="AF7" s="89">
        <f>'Distributor Secondary'!AF10+'Distributor Secondary'!AF12+'Distributor Secondary'!AF13+'Distributor Secondary'!AF15</f>
        <v>577</v>
      </c>
      <c r="AG7" s="12">
        <f>'Distributor Secondary'!AG10+'Distributor Secondary'!AG12+'Distributor Secondary'!AG13+'Distributor Secondary'!AG15</f>
        <v>153</v>
      </c>
      <c r="AH7" s="12">
        <f>'Distributor Secondary'!AH10+'Distributor Secondary'!AH12+'Distributor Secondary'!AH13+'Distributor Secondary'!AH15</f>
        <v>232</v>
      </c>
      <c r="AI7" s="12">
        <f>'Distributor Secondary'!AI10+'Distributor Secondary'!AI12+'Distributor Secondary'!AI13+'Distributor Secondary'!AI15</f>
        <v>216</v>
      </c>
    </row>
    <row r="8" spans="1:35">
      <c r="A8" s="13" t="s">
        <v>40</v>
      </c>
      <c r="B8" s="11" t="s">
        <v>16</v>
      </c>
      <c r="C8" s="12">
        <f t="shared" si="0"/>
        <v>18998897</v>
      </c>
      <c r="D8" s="12">
        <f t="shared" si="1"/>
        <v>10912</v>
      </c>
      <c r="E8" s="12">
        <f>'Distributor Secondary'!E11+'Distributor Secondary'!E17</f>
        <v>394</v>
      </c>
      <c r="F8" s="12">
        <f>'Distributor Secondary'!F11+'Distributor Secondary'!F17</f>
        <v>987</v>
      </c>
      <c r="G8" s="12">
        <f>'Distributor Secondary'!G11+'Distributor Secondary'!G17</f>
        <v>494</v>
      </c>
      <c r="H8" s="12">
        <f>'Distributor Secondary'!H11+'Distributor Secondary'!H17</f>
        <v>789</v>
      </c>
      <c r="I8" s="12">
        <f>'Distributor Secondary'!I11+'Distributor Secondary'!I17</f>
        <v>483</v>
      </c>
      <c r="J8" s="12">
        <f>'Distributor Secondary'!J11+'Distributor Secondary'!J17</f>
        <v>483</v>
      </c>
      <c r="K8" s="12">
        <f>'Distributor Secondary'!K11+'Distributor Secondary'!K17</f>
        <v>372</v>
      </c>
      <c r="L8" s="12">
        <f>'Distributor Secondary'!L11+'Distributor Secondary'!L17</f>
        <v>372</v>
      </c>
      <c r="M8" s="12">
        <f>'Distributor Secondary'!M11+'Distributor Secondary'!M17</f>
        <v>465</v>
      </c>
      <c r="N8" s="12">
        <f>'Distributor Secondary'!N11+'Distributor Secondary'!N17</f>
        <v>465</v>
      </c>
      <c r="O8" s="12">
        <f>'Distributor Secondary'!O11+'Distributor Secondary'!O17</f>
        <v>429</v>
      </c>
      <c r="P8" s="12">
        <f>'Distributor Secondary'!P11+'Distributor Secondary'!P17</f>
        <v>429</v>
      </c>
      <c r="Q8" s="12">
        <f>'Distributor Secondary'!Q11+'Distributor Secondary'!Q17</f>
        <v>429</v>
      </c>
      <c r="R8" s="12">
        <f>'Distributor Secondary'!R11+'Distributor Secondary'!R17</f>
        <v>857</v>
      </c>
      <c r="S8" s="12">
        <f>'Distributor Secondary'!S11+'Distributor Secondary'!S17</f>
        <v>808</v>
      </c>
      <c r="T8" s="12">
        <f>'Distributor Secondary'!T11+'Distributor Secondary'!T17</f>
        <v>405</v>
      </c>
      <c r="U8" s="12">
        <f>'Distributor Secondary'!U11+'Distributor Secondary'!U17</f>
        <v>157</v>
      </c>
      <c r="V8" s="12">
        <f>'Distributor Secondary'!V11+'Distributor Secondary'!V17</f>
        <v>397</v>
      </c>
      <c r="W8" s="12">
        <f>'Distributor Secondary'!W11+'Distributor Secondary'!W17</f>
        <v>398</v>
      </c>
      <c r="X8" s="12">
        <f>'Distributor Secondary'!X11+'Distributor Secondary'!X17</f>
        <v>76</v>
      </c>
      <c r="Y8" s="12">
        <f>'Distributor Secondary'!Y11+'Distributor Secondary'!Y17</f>
        <v>87</v>
      </c>
      <c r="Z8" s="12">
        <f>'Distributor Secondary'!Z11+'Distributor Secondary'!Z17</f>
        <v>65</v>
      </c>
      <c r="AA8" s="12">
        <f>'Distributor Secondary'!AA11+'Distributor Secondary'!AA17</f>
        <v>33</v>
      </c>
      <c r="AB8" s="12">
        <f>'Distributor Secondary'!AB11+'Distributor Secondary'!AB17</f>
        <v>80</v>
      </c>
      <c r="AC8" s="12">
        <f>'Distributor Secondary'!AC11+'Distributor Secondary'!AC17</f>
        <v>122</v>
      </c>
      <c r="AD8" s="12">
        <f>'Distributor Secondary'!AD11+'Distributor Secondary'!AD17</f>
        <v>61</v>
      </c>
      <c r="AE8" s="12">
        <f>'Distributor Secondary'!AE11+'Distributor Secondary'!AE17</f>
        <v>201</v>
      </c>
      <c r="AF8" s="89">
        <f>'Distributor Secondary'!AF11+'Distributor Secondary'!AF17</f>
        <v>281</v>
      </c>
      <c r="AG8" s="12">
        <f>'Distributor Secondary'!AG11+'Distributor Secondary'!AG17</f>
        <v>75</v>
      </c>
      <c r="AH8" s="12">
        <f>'Distributor Secondary'!AH11+'Distributor Secondary'!AH17</f>
        <v>113</v>
      </c>
      <c r="AI8" s="12">
        <f>'Distributor Secondary'!AI11+'Distributor Secondary'!AI17</f>
        <v>105</v>
      </c>
    </row>
    <row r="9" spans="1:35">
      <c r="A9" s="13" t="s">
        <v>131</v>
      </c>
      <c r="B9" s="11" t="s">
        <v>16</v>
      </c>
      <c r="C9" s="12">
        <f t="shared" si="0"/>
        <v>31175116</v>
      </c>
      <c r="D9" s="12">
        <f t="shared" si="1"/>
        <v>13475</v>
      </c>
      <c r="E9" s="12">
        <f>'Distributor Secondary'!E18+'Distributor Secondary'!E19+'Distributor Secondary'!E20</f>
        <v>431</v>
      </c>
      <c r="F9" s="12">
        <f>'Distributor Secondary'!F18+'Distributor Secondary'!F19+'Distributor Secondary'!F20</f>
        <v>1082</v>
      </c>
      <c r="G9" s="12">
        <f>'Distributor Secondary'!G18+'Distributor Secondary'!G19+'Distributor Secondary'!G20</f>
        <v>540</v>
      </c>
      <c r="H9" s="12">
        <f>'Distributor Secondary'!H18+'Distributor Secondary'!H19+'Distributor Secondary'!H20</f>
        <v>868</v>
      </c>
      <c r="I9" s="12">
        <f>'Distributor Secondary'!I18+'Distributor Secondary'!I19+'Distributor Secondary'!I20</f>
        <v>529</v>
      </c>
      <c r="J9" s="12">
        <f>'Distributor Secondary'!J18+'Distributor Secondary'!J19+'Distributor Secondary'!J20</f>
        <v>529</v>
      </c>
      <c r="K9" s="12">
        <f>'Distributor Secondary'!K18+'Distributor Secondary'!K19+'Distributor Secondary'!K20</f>
        <v>407</v>
      </c>
      <c r="L9" s="12">
        <f>'Distributor Secondary'!L18+'Distributor Secondary'!L19+'Distributor Secondary'!L20</f>
        <v>407</v>
      </c>
      <c r="M9" s="12">
        <f>'Distributor Secondary'!M18+'Distributor Secondary'!M19+'Distributor Secondary'!M20</f>
        <v>506</v>
      </c>
      <c r="N9" s="12">
        <f>'Distributor Secondary'!N18+'Distributor Secondary'!N19+'Distributor Secondary'!N20</f>
        <v>506</v>
      </c>
      <c r="O9" s="12">
        <f>'Distributor Secondary'!O18+'Distributor Secondary'!O19+'Distributor Secondary'!O20</f>
        <v>472</v>
      </c>
      <c r="P9" s="12">
        <f>'Distributor Secondary'!P18+'Distributor Secondary'!P19+'Distributor Secondary'!P20</f>
        <v>472</v>
      </c>
      <c r="Q9" s="12">
        <f>'Distributor Secondary'!Q18+'Distributor Secondary'!Q19+'Distributor Secondary'!Q20</f>
        <v>472</v>
      </c>
      <c r="R9" s="12">
        <f>'Distributor Secondary'!R18+'Distributor Secondary'!R19+'Distributor Secondary'!R20</f>
        <v>941</v>
      </c>
      <c r="S9" s="12">
        <f>'Distributor Secondary'!S18+'Distributor Secondary'!S19+'Distributor Secondary'!S20</f>
        <v>888</v>
      </c>
      <c r="T9" s="12">
        <f>'Distributor Secondary'!T18+'Distributor Secondary'!T19+'Distributor Secondary'!T20</f>
        <v>441</v>
      </c>
      <c r="U9" s="12">
        <f>'Distributor Secondary'!U18+'Distributor Secondary'!U19+'Distributor Secondary'!U20</f>
        <v>169</v>
      </c>
      <c r="V9" s="12">
        <f>'Distributor Secondary'!V18+'Distributor Secondary'!V19+'Distributor Secondary'!V20</f>
        <v>434</v>
      </c>
      <c r="W9" s="12">
        <f>'Distributor Secondary'!W18+'Distributor Secondary'!W19+'Distributor Secondary'!W20</f>
        <v>436</v>
      </c>
      <c r="X9" s="12">
        <f>'Distributor Secondary'!X18+'Distributor Secondary'!X19+'Distributor Secondary'!X20</f>
        <v>180</v>
      </c>
      <c r="Y9" s="12">
        <f>'Distributor Secondary'!Y18+'Distributor Secondary'!Y19+'Distributor Secondary'!Y20</f>
        <v>207</v>
      </c>
      <c r="Z9" s="12">
        <f>'Distributor Secondary'!Z18+'Distributor Secondary'!Z19+'Distributor Secondary'!Z20</f>
        <v>157</v>
      </c>
      <c r="AA9" s="12">
        <f>'Distributor Secondary'!AA18+'Distributor Secondary'!AA19+'Distributor Secondary'!AA20</f>
        <v>77</v>
      </c>
      <c r="AB9" s="12">
        <f>'Distributor Secondary'!AB18+'Distributor Secondary'!AB19+'Distributor Secondary'!AB20</f>
        <v>192</v>
      </c>
      <c r="AC9" s="12">
        <f>'Distributor Secondary'!AC18+'Distributor Secondary'!AC19+'Distributor Secondary'!AC20</f>
        <v>295</v>
      </c>
      <c r="AD9" s="12">
        <f>'Distributor Secondary'!AD18+'Distributor Secondary'!AD19+'Distributor Secondary'!AD20</f>
        <v>148</v>
      </c>
      <c r="AE9" s="12">
        <f>'Distributor Secondary'!AE18+'Distributor Secondary'!AE19+'Distributor Secondary'!AE20</f>
        <v>486</v>
      </c>
      <c r="AF9" s="89">
        <f>'Distributor Secondary'!AF18+'Distributor Secondary'!AF19+'Distributor Secondary'!AF20</f>
        <v>592</v>
      </c>
      <c r="AG9" s="12">
        <f>'Distributor Secondary'!AG18+'Distributor Secondary'!AG19+'Distributor Secondary'!AG20</f>
        <v>156</v>
      </c>
      <c r="AH9" s="12">
        <f>'Distributor Secondary'!AH18+'Distributor Secondary'!AH19+'Distributor Secondary'!AH20</f>
        <v>234</v>
      </c>
      <c r="AI9" s="12">
        <f>'Distributor Secondary'!AI18+'Distributor Secondary'!AI19+'Distributor Secondary'!AI20</f>
        <v>221</v>
      </c>
    </row>
    <row r="10" spans="1:35">
      <c r="A10" s="132" t="s">
        <v>33</v>
      </c>
      <c r="B10" s="132"/>
      <c r="C10" s="14">
        <f>SUM(C4:C9)</f>
        <v>156706063</v>
      </c>
      <c r="D10" s="14">
        <f t="shared" ref="D10:AI10" si="2">SUM(D4:D9)</f>
        <v>75348</v>
      </c>
      <c r="E10" s="14">
        <f t="shared" si="2"/>
        <v>2544</v>
      </c>
      <c r="F10" s="14">
        <f t="shared" si="2"/>
        <v>6366</v>
      </c>
      <c r="G10" s="14">
        <f t="shared" si="2"/>
        <v>3184</v>
      </c>
      <c r="H10" s="14">
        <f t="shared" si="2"/>
        <v>5091</v>
      </c>
      <c r="I10" s="14">
        <f t="shared" si="2"/>
        <v>3114</v>
      </c>
      <c r="J10" s="14">
        <f t="shared" si="2"/>
        <v>3114</v>
      </c>
      <c r="K10" s="14">
        <f t="shared" si="2"/>
        <v>2399</v>
      </c>
      <c r="L10" s="14">
        <f t="shared" si="2"/>
        <v>2399</v>
      </c>
      <c r="M10" s="14">
        <f t="shared" si="2"/>
        <v>2996</v>
      </c>
      <c r="N10" s="14">
        <f t="shared" si="2"/>
        <v>2996</v>
      </c>
      <c r="O10" s="14">
        <f t="shared" si="2"/>
        <v>2769</v>
      </c>
      <c r="P10" s="14">
        <f t="shared" si="2"/>
        <v>2769</v>
      </c>
      <c r="Q10" s="14">
        <f t="shared" si="2"/>
        <v>2769</v>
      </c>
      <c r="R10" s="14">
        <f t="shared" si="2"/>
        <v>5533</v>
      </c>
      <c r="S10" s="14">
        <f t="shared" si="2"/>
        <v>5216</v>
      </c>
      <c r="T10" s="14">
        <f t="shared" si="2"/>
        <v>2610</v>
      </c>
      <c r="U10" s="14">
        <f t="shared" si="2"/>
        <v>1009</v>
      </c>
      <c r="V10" s="14">
        <f t="shared" si="2"/>
        <v>2563</v>
      </c>
      <c r="W10" s="14">
        <f t="shared" si="2"/>
        <v>2566</v>
      </c>
      <c r="X10" s="14">
        <f t="shared" si="2"/>
        <v>795</v>
      </c>
      <c r="Y10" s="14">
        <f t="shared" si="2"/>
        <v>908</v>
      </c>
      <c r="Z10" s="14">
        <f t="shared" si="2"/>
        <v>683</v>
      </c>
      <c r="AA10" s="14">
        <f t="shared" si="2"/>
        <v>340</v>
      </c>
      <c r="AB10" s="14">
        <f t="shared" si="2"/>
        <v>836</v>
      </c>
      <c r="AC10" s="14">
        <f t="shared" si="2"/>
        <v>1284</v>
      </c>
      <c r="AD10" s="14">
        <f t="shared" si="2"/>
        <v>641</v>
      </c>
      <c r="AE10" s="14">
        <f t="shared" si="2"/>
        <v>2112</v>
      </c>
      <c r="AF10" s="87">
        <f t="shared" si="2"/>
        <v>2814</v>
      </c>
      <c r="AG10" s="14">
        <f t="shared" si="2"/>
        <v>747</v>
      </c>
      <c r="AH10" s="14">
        <f t="shared" si="2"/>
        <v>1126</v>
      </c>
      <c r="AI10" s="14">
        <f t="shared" si="2"/>
        <v>1055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106"/>
  <sheetViews>
    <sheetView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F59" sqref="F59:F65"/>
    </sheetView>
  </sheetViews>
  <sheetFormatPr defaultColWidth="9" defaultRowHeight="12"/>
  <cols>
    <col min="1" max="1" width="23" style="121" bestFit="1" customWidth="1"/>
    <col min="2" max="2" width="7.140625" style="17" bestFit="1" customWidth="1"/>
    <col min="3" max="3" width="7.28515625" style="17" bestFit="1" customWidth="1"/>
    <col min="4" max="4" width="9.140625" style="17" bestFit="1" customWidth="1"/>
    <col min="5" max="5" width="20.140625" style="17" bestFit="1" customWidth="1"/>
    <col min="6" max="6" width="11.28515625" style="17" bestFit="1" customWidth="1"/>
    <col min="7" max="7" width="10.5703125" style="17" bestFit="1" customWidth="1"/>
    <col min="8" max="16" width="7.140625" style="17" bestFit="1" customWidth="1"/>
    <col min="17" max="17" width="10" style="17" bestFit="1" customWidth="1"/>
    <col min="18" max="21" width="7.140625" style="17" bestFit="1" customWidth="1"/>
    <col min="22" max="23" width="9.7109375" style="17" bestFit="1" customWidth="1"/>
    <col min="24" max="24" width="7.140625" style="17" bestFit="1" customWidth="1"/>
    <col min="25" max="26" width="9.7109375" style="17" bestFit="1" customWidth="1"/>
    <col min="27" max="27" width="12.28515625" style="17" bestFit="1" customWidth="1"/>
    <col min="28" max="28" width="9.140625" style="17" bestFit="1" customWidth="1"/>
    <col min="29" max="31" width="8.42578125" style="17" bestFit="1" customWidth="1"/>
    <col min="32" max="32" width="10.85546875" style="17" bestFit="1" customWidth="1"/>
    <col min="33" max="33" width="8.42578125" style="17" bestFit="1" customWidth="1"/>
    <col min="34" max="36" width="8.7109375" style="17" bestFit="1" customWidth="1"/>
    <col min="37" max="37" width="7.140625" style="16" bestFit="1" customWidth="1"/>
    <col min="38" max="38" width="8.28515625" style="16" bestFit="1" customWidth="1"/>
    <col min="39" max="88" width="9" style="16"/>
    <col min="89" max="16384" width="9" style="17"/>
  </cols>
  <sheetData>
    <row r="1" spans="1:88" ht="12.75">
      <c r="A1" s="134" t="s">
        <v>34</v>
      </c>
      <c r="B1" s="136" t="s">
        <v>35</v>
      </c>
      <c r="C1" s="136" t="s">
        <v>36</v>
      </c>
      <c r="D1" s="136" t="s">
        <v>37</v>
      </c>
      <c r="E1" s="138" t="s">
        <v>38</v>
      </c>
      <c r="F1" s="133" t="s">
        <v>3</v>
      </c>
      <c r="G1" s="133" t="s">
        <v>39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1330</v>
      </c>
      <c r="R1" s="6">
        <v>1070</v>
      </c>
      <c r="S1" s="6">
        <v>1090</v>
      </c>
      <c r="T1" s="6">
        <v>1090</v>
      </c>
      <c r="U1" s="6">
        <v>1086</v>
      </c>
      <c r="V1" s="6">
        <v>1210</v>
      </c>
      <c r="W1" s="6">
        <v>1150</v>
      </c>
      <c r="X1" s="6">
        <v>1170</v>
      </c>
      <c r="Y1" s="6">
        <v>1300</v>
      </c>
      <c r="Z1" s="6">
        <v>1260</v>
      </c>
      <c r="AA1" s="6">
        <v>3640</v>
      </c>
      <c r="AB1" s="6">
        <v>4050</v>
      </c>
      <c r="AC1" s="6">
        <v>4150</v>
      </c>
      <c r="AD1" s="6">
        <v>5170</v>
      </c>
      <c r="AE1" s="6">
        <v>5570</v>
      </c>
      <c r="AF1" s="6">
        <v>6780</v>
      </c>
      <c r="AG1" s="6">
        <v>6570</v>
      </c>
      <c r="AH1" s="6">
        <v>7790</v>
      </c>
      <c r="AI1" s="6">
        <v>7130</v>
      </c>
      <c r="AJ1" s="85">
        <v>7980</v>
      </c>
      <c r="AK1" s="102">
        <v>9300</v>
      </c>
      <c r="AL1" s="102">
        <v>10130</v>
      </c>
    </row>
    <row r="2" spans="1:88" ht="12.75">
      <c r="A2" s="135"/>
      <c r="B2" s="137"/>
      <c r="C2" s="137"/>
      <c r="D2" s="137"/>
      <c r="E2" s="138"/>
      <c r="F2" s="133"/>
      <c r="G2" s="133"/>
      <c r="H2" s="9" t="s">
        <v>5</v>
      </c>
      <c r="I2" s="9" t="s">
        <v>241</v>
      </c>
      <c r="J2" s="9" t="s">
        <v>6</v>
      </c>
      <c r="K2" s="9" t="s">
        <v>7</v>
      </c>
      <c r="L2" s="9" t="s">
        <v>228</v>
      </c>
      <c r="M2" s="9" t="s">
        <v>8</v>
      </c>
      <c r="N2" s="9" t="s">
        <v>229</v>
      </c>
      <c r="O2" s="9" t="s">
        <v>230</v>
      </c>
      <c r="P2" s="9" t="s">
        <v>9</v>
      </c>
      <c r="Q2" s="9" t="s">
        <v>226</v>
      </c>
      <c r="R2" s="9" t="s">
        <v>10</v>
      </c>
      <c r="S2" s="9" t="s">
        <v>11</v>
      </c>
      <c r="T2" s="9" t="s">
        <v>242</v>
      </c>
      <c r="U2" s="9" t="s">
        <v>236</v>
      </c>
      <c r="V2" s="9" t="s">
        <v>243</v>
      </c>
      <c r="W2" s="9" t="s">
        <v>231</v>
      </c>
      <c r="X2" s="9" t="s">
        <v>232</v>
      </c>
      <c r="Y2" s="9" t="s">
        <v>244</v>
      </c>
      <c r="Z2" s="9" t="s">
        <v>234</v>
      </c>
      <c r="AA2" s="9" t="s">
        <v>227</v>
      </c>
      <c r="AB2" s="9" t="s">
        <v>12</v>
      </c>
      <c r="AC2" s="9" t="s">
        <v>224</v>
      </c>
      <c r="AD2" s="9" t="s">
        <v>233</v>
      </c>
      <c r="AE2" s="9" t="s">
        <v>237</v>
      </c>
      <c r="AF2" s="9" t="s">
        <v>245</v>
      </c>
      <c r="AG2" s="9" t="s">
        <v>225</v>
      </c>
      <c r="AH2" s="9" t="s">
        <v>235</v>
      </c>
      <c r="AI2" s="9" t="s">
        <v>246</v>
      </c>
      <c r="AJ2" s="90" t="s">
        <v>13</v>
      </c>
      <c r="AK2" s="102" t="s">
        <v>14</v>
      </c>
      <c r="AL2" s="102" t="s">
        <v>238</v>
      </c>
    </row>
    <row r="3" spans="1:88" ht="12.75">
      <c r="A3" s="49" t="s">
        <v>15</v>
      </c>
      <c r="B3" s="19" t="s">
        <v>16</v>
      </c>
      <c r="C3" s="13" t="s">
        <v>222</v>
      </c>
      <c r="D3" s="18" t="s">
        <v>189</v>
      </c>
      <c r="E3" s="20" t="s">
        <v>190</v>
      </c>
      <c r="F3" s="21">
        <f>SUMPRODUCT(H3:AL3,$H$1:$AL$1)</f>
        <v>1799170.0299999998</v>
      </c>
      <c r="G3" s="22">
        <f>SUM(H3:AL3)</f>
        <v>941.11999999999989</v>
      </c>
      <c r="H3" s="23">
        <f>'Distributor Secondary'!E4*'DSR con %'!H3</f>
        <v>32.93</v>
      </c>
      <c r="I3" s="23">
        <f>'Distributor Secondary'!F4*'DSR con %'!I3</f>
        <v>82.51</v>
      </c>
      <c r="J3" s="23">
        <f>'Distributor Secondary'!G4*'DSR con %'!J3</f>
        <v>41.07</v>
      </c>
      <c r="K3" s="23">
        <f>'Distributor Secondary'!H4*'DSR con %'!K3</f>
        <v>65.86</v>
      </c>
      <c r="L3" s="23">
        <f>'Distributor Secondary'!I4*'DSR con %'!L3</f>
        <v>40.33</v>
      </c>
      <c r="M3" s="23">
        <f>'Distributor Secondary'!J4*'DSR con %'!M3</f>
        <v>40.33</v>
      </c>
      <c r="N3" s="23">
        <f>'Distributor Secondary'!K4*'DSR con %'!N3</f>
        <v>31.08</v>
      </c>
      <c r="O3" s="23">
        <f>'Distributor Secondary'!L4*'DSR con %'!O3</f>
        <v>31.08</v>
      </c>
      <c r="P3" s="23">
        <f>'Distributor Secondary'!M4*'DSR con %'!P3</f>
        <v>38.85</v>
      </c>
      <c r="Q3" s="23">
        <f>'Distributor Secondary'!N4*'DSR con %'!Q3</f>
        <v>38.85</v>
      </c>
      <c r="R3" s="23">
        <f>'Distributor Secondary'!O4*'DSR con %'!R3</f>
        <v>35.89</v>
      </c>
      <c r="S3" s="23">
        <f>'Distributor Secondary'!P4*'DSR con %'!S3</f>
        <v>35.89</v>
      </c>
      <c r="T3" s="23">
        <f>'Distributor Secondary'!Q4*'DSR con %'!T3</f>
        <v>35.89</v>
      </c>
      <c r="U3" s="23">
        <f>'Distributor Secondary'!R4*'DSR con %'!U3</f>
        <v>71.78</v>
      </c>
      <c r="V3" s="23">
        <f>'Distributor Secondary'!S4*'DSR con %'!V3</f>
        <v>67.709999999999994</v>
      </c>
      <c r="W3" s="23">
        <f>'Distributor Secondary'!T4*'DSR con %'!W3</f>
        <v>33.67</v>
      </c>
      <c r="X3" s="23">
        <f>'Distributor Secondary'!U4*'DSR con %'!X3</f>
        <v>12.95</v>
      </c>
      <c r="Y3" s="23">
        <f>'Distributor Secondary'!V4*'DSR con %'!Y3</f>
        <v>33.299999999999997</v>
      </c>
      <c r="Z3" s="23">
        <f>'Distributor Secondary'!W4*'DSR con %'!Z3</f>
        <v>31.499999999999996</v>
      </c>
      <c r="AA3" s="23">
        <f>'Distributor Secondary'!X4*'DSR con %'!AA3</f>
        <v>8.3999999999999986</v>
      </c>
      <c r="AB3" s="23">
        <f>'Distributor Secondary'!Y4*'DSR con %'!AB3</f>
        <v>9.4499999999999993</v>
      </c>
      <c r="AC3" s="23">
        <f>'Distributor Secondary'!Z4*'DSR con %'!AC3</f>
        <v>7</v>
      </c>
      <c r="AD3" s="23">
        <f>'Distributor Secondary'!AA4*'DSR con %'!AD3</f>
        <v>3.5</v>
      </c>
      <c r="AE3" s="23">
        <f>'Distributor Secondary'!AB4*'DSR con %'!AE3</f>
        <v>8.75</v>
      </c>
      <c r="AF3" s="23">
        <f>'Distributor Secondary'!AC4*'DSR con %'!AF3</f>
        <v>13.649999999999999</v>
      </c>
      <c r="AG3" s="23">
        <f>'Distributor Secondary'!AD4*'DSR con %'!AG3</f>
        <v>6.6499999999999995</v>
      </c>
      <c r="AH3" s="23">
        <f>'Distributor Secondary'!AE4*'DSR con %'!AH3</f>
        <v>22.049999999999997</v>
      </c>
      <c r="AI3" s="23">
        <f>'Distributor Secondary'!AF4*'DSR con %'!AI3</f>
        <v>29.4</v>
      </c>
      <c r="AJ3" s="91">
        <f>'Distributor Secondary'!AG4*'DSR con %'!AJ3</f>
        <v>7.6999999999999993</v>
      </c>
      <c r="AK3" s="91">
        <f>'Distributor Secondary'!AH4*'DSR con %'!AK3</f>
        <v>11.899999999999999</v>
      </c>
      <c r="AL3" s="91">
        <f>'Distributor Secondary'!AI4*'DSR con %'!AL3</f>
        <v>11.2</v>
      </c>
    </row>
    <row r="4" spans="1:88" ht="12.75">
      <c r="A4" s="49" t="s">
        <v>15</v>
      </c>
      <c r="B4" s="19" t="s">
        <v>16</v>
      </c>
      <c r="C4" s="13" t="s">
        <v>222</v>
      </c>
      <c r="D4" s="18" t="s">
        <v>191</v>
      </c>
      <c r="E4" s="20" t="s">
        <v>192</v>
      </c>
      <c r="F4" s="21">
        <f>SUMPRODUCT(H4:AL4,$H$1:$AL$1)</f>
        <v>3219068.97</v>
      </c>
      <c r="G4" s="22">
        <f>SUM(H4:AL4)</f>
        <v>1628.8799999999992</v>
      </c>
      <c r="H4" s="23">
        <f>'Distributor Secondary'!E4*'DSR con %'!H4</f>
        <v>56.07</v>
      </c>
      <c r="I4" s="23">
        <f>'Distributor Secondary'!F4*'DSR con %'!I4</f>
        <v>140.49</v>
      </c>
      <c r="J4" s="23">
        <f>'Distributor Secondary'!G4*'DSR con %'!J4</f>
        <v>69.930000000000007</v>
      </c>
      <c r="K4" s="23">
        <f>'Distributor Secondary'!H4*'DSR con %'!K4</f>
        <v>112.14</v>
      </c>
      <c r="L4" s="23">
        <f>'Distributor Secondary'!I4*'DSR con %'!L4</f>
        <v>68.67</v>
      </c>
      <c r="M4" s="23">
        <f>'Distributor Secondary'!J4*'DSR con %'!M4</f>
        <v>68.67</v>
      </c>
      <c r="N4" s="23">
        <f>'Distributor Secondary'!K4*'DSR con %'!N4</f>
        <v>52.92</v>
      </c>
      <c r="O4" s="23">
        <f>'Distributor Secondary'!L4*'DSR con %'!O4</f>
        <v>52.92</v>
      </c>
      <c r="P4" s="23">
        <f>'Distributor Secondary'!M4*'DSR con %'!P4</f>
        <v>66.150000000000006</v>
      </c>
      <c r="Q4" s="23">
        <f>'Distributor Secondary'!N4*'DSR con %'!Q4</f>
        <v>66.150000000000006</v>
      </c>
      <c r="R4" s="23">
        <f>'Distributor Secondary'!O4*'DSR con %'!R4</f>
        <v>61.11</v>
      </c>
      <c r="S4" s="23">
        <f>'Distributor Secondary'!P4*'DSR con %'!S4</f>
        <v>61.11</v>
      </c>
      <c r="T4" s="23">
        <f>'Distributor Secondary'!Q4*'DSR con %'!T4</f>
        <v>61.11</v>
      </c>
      <c r="U4" s="23">
        <f>'Distributor Secondary'!R4*'DSR con %'!U4</f>
        <v>122.22</v>
      </c>
      <c r="V4" s="23">
        <f>'Distributor Secondary'!S4*'DSR con %'!V4</f>
        <v>115.29</v>
      </c>
      <c r="W4" s="23">
        <f>'Distributor Secondary'!T4*'DSR con %'!W4</f>
        <v>57.33</v>
      </c>
      <c r="X4" s="23">
        <f>'Distributor Secondary'!U4*'DSR con %'!X4</f>
        <v>22.05</v>
      </c>
      <c r="Y4" s="23">
        <f>'Distributor Secondary'!V4*'DSR con %'!Y4</f>
        <v>56.7</v>
      </c>
      <c r="Z4" s="23">
        <f>'Distributor Secondary'!W4*'DSR con %'!Z4</f>
        <v>58.5</v>
      </c>
      <c r="AA4" s="23">
        <f>'Distributor Secondary'!X4*'DSR con %'!AA4</f>
        <v>15.600000000000001</v>
      </c>
      <c r="AB4" s="23">
        <f>'Distributor Secondary'!Y4*'DSR con %'!AB4</f>
        <v>17.55</v>
      </c>
      <c r="AC4" s="23">
        <f>'Distributor Secondary'!Z4*'DSR con %'!AC4</f>
        <v>13</v>
      </c>
      <c r="AD4" s="23">
        <f>'Distributor Secondary'!AA4*'DSR con %'!AD4</f>
        <v>6.5</v>
      </c>
      <c r="AE4" s="23">
        <f>'Distributor Secondary'!AB4*'DSR con %'!AE4</f>
        <v>16.25</v>
      </c>
      <c r="AF4" s="23">
        <f>'Distributor Secondary'!AC4*'DSR con %'!AF4</f>
        <v>25.35</v>
      </c>
      <c r="AG4" s="23">
        <f>'Distributor Secondary'!AD4*'DSR con %'!AG4</f>
        <v>12.35</v>
      </c>
      <c r="AH4" s="23">
        <f>'Distributor Secondary'!AE4*'DSR con %'!AH4</f>
        <v>40.950000000000003</v>
      </c>
      <c r="AI4" s="23">
        <f>'Distributor Secondary'!AF4*'DSR con %'!AI4</f>
        <v>54.6</v>
      </c>
      <c r="AJ4" s="91">
        <f>'Distributor Secondary'!AG4*'DSR con %'!AJ4</f>
        <v>14.3</v>
      </c>
      <c r="AK4" s="91">
        <f>'Distributor Secondary'!AH4*'DSR con %'!AK4</f>
        <v>22.1</v>
      </c>
      <c r="AL4" s="91">
        <f>'Distributor Secondary'!AI4*'DSR con %'!AL4</f>
        <v>20.8</v>
      </c>
    </row>
    <row r="5" spans="1:88" s="29" customFormat="1">
      <c r="A5" s="52"/>
      <c r="B5" s="25"/>
      <c r="C5" s="24"/>
      <c r="D5" s="24"/>
      <c r="E5" s="26"/>
      <c r="F5" s="27">
        <f>SUM(F3:F4)</f>
        <v>5018239</v>
      </c>
      <c r="G5" s="28">
        <f>SUM(G3:G4)</f>
        <v>2569.9999999999991</v>
      </c>
      <c r="H5" s="27">
        <f>SUM(H3:H4)</f>
        <v>89</v>
      </c>
      <c r="I5" s="27">
        <f t="shared" ref="I5:AJ5" si="0">SUM(I3:I4)</f>
        <v>223</v>
      </c>
      <c r="J5" s="27">
        <f t="shared" si="0"/>
        <v>111</v>
      </c>
      <c r="K5" s="27">
        <f t="shared" si="0"/>
        <v>178</v>
      </c>
      <c r="L5" s="27">
        <f t="shared" si="0"/>
        <v>109</v>
      </c>
      <c r="M5" s="27">
        <f t="shared" si="0"/>
        <v>109</v>
      </c>
      <c r="N5" s="27">
        <f t="shared" si="0"/>
        <v>84</v>
      </c>
      <c r="O5" s="27">
        <f t="shared" si="0"/>
        <v>84</v>
      </c>
      <c r="P5" s="27">
        <f t="shared" si="0"/>
        <v>105</v>
      </c>
      <c r="Q5" s="27">
        <f t="shared" si="0"/>
        <v>105</v>
      </c>
      <c r="R5" s="27">
        <f t="shared" si="0"/>
        <v>97</v>
      </c>
      <c r="S5" s="27">
        <f t="shared" si="0"/>
        <v>97</v>
      </c>
      <c r="T5" s="27">
        <f t="shared" si="0"/>
        <v>97</v>
      </c>
      <c r="U5" s="27">
        <f t="shared" si="0"/>
        <v>194</v>
      </c>
      <c r="V5" s="27">
        <f t="shared" si="0"/>
        <v>183</v>
      </c>
      <c r="W5" s="27">
        <f t="shared" si="0"/>
        <v>91</v>
      </c>
      <c r="X5" s="27">
        <f t="shared" si="0"/>
        <v>35</v>
      </c>
      <c r="Y5" s="27">
        <f t="shared" si="0"/>
        <v>90</v>
      </c>
      <c r="Z5" s="27">
        <f t="shared" si="0"/>
        <v>90</v>
      </c>
      <c r="AA5" s="27">
        <f t="shared" si="0"/>
        <v>24</v>
      </c>
      <c r="AB5" s="27">
        <f t="shared" si="0"/>
        <v>27</v>
      </c>
      <c r="AC5" s="27">
        <f t="shared" si="0"/>
        <v>20</v>
      </c>
      <c r="AD5" s="27">
        <f t="shared" si="0"/>
        <v>10</v>
      </c>
      <c r="AE5" s="27">
        <f t="shared" si="0"/>
        <v>25</v>
      </c>
      <c r="AF5" s="27">
        <f t="shared" si="0"/>
        <v>39</v>
      </c>
      <c r="AG5" s="27">
        <f t="shared" si="0"/>
        <v>19</v>
      </c>
      <c r="AH5" s="27">
        <f t="shared" si="0"/>
        <v>63</v>
      </c>
      <c r="AI5" s="27">
        <f t="shared" si="0"/>
        <v>84</v>
      </c>
      <c r="AJ5" s="91">
        <f t="shared" si="0"/>
        <v>22</v>
      </c>
      <c r="AK5" s="91">
        <f t="shared" ref="AK5:AL5" si="1">SUM(AK3:AK4)</f>
        <v>34</v>
      </c>
      <c r="AL5" s="91">
        <f t="shared" si="1"/>
        <v>32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</row>
    <row r="6" spans="1:88" ht="12.75">
      <c r="A6" s="49" t="s">
        <v>17</v>
      </c>
      <c r="B6" s="19" t="s">
        <v>16</v>
      </c>
      <c r="C6" s="13" t="s">
        <v>222</v>
      </c>
      <c r="D6" s="18" t="s">
        <v>167</v>
      </c>
      <c r="E6" s="20" t="s">
        <v>168</v>
      </c>
      <c r="F6" s="21">
        <f>SUMPRODUCT(H6:AL6,$H$1:$AL$1)</f>
        <v>1196772.1500000004</v>
      </c>
      <c r="G6" s="22">
        <f>SUM(H6:AL6)</f>
        <v>574.04999999999984</v>
      </c>
      <c r="H6" s="23">
        <f>'Distributor Secondary'!E5*'DSR con %'!H6</f>
        <v>19.439999999999998</v>
      </c>
      <c r="I6" s="23">
        <f>'Distributor Secondary'!F5*'DSR con %'!I6</f>
        <v>48.69</v>
      </c>
      <c r="J6" s="23">
        <f>'Distributor Secondary'!G5*'DSR con %'!J6</f>
        <v>24.39</v>
      </c>
      <c r="K6" s="23">
        <f>'Distributor Secondary'!H5*'DSR con %'!K6</f>
        <v>38.97</v>
      </c>
      <c r="L6" s="23">
        <f>'Distributor Secondary'!I5*'DSR con %'!L6</f>
        <v>23.849999999999998</v>
      </c>
      <c r="M6" s="23">
        <f>'Distributor Secondary'!J5*'DSR con %'!M6</f>
        <v>23.849999999999998</v>
      </c>
      <c r="N6" s="23">
        <f>'Distributor Secondary'!K5*'DSR con %'!N6</f>
        <v>18.36</v>
      </c>
      <c r="O6" s="23">
        <f>'Distributor Secondary'!L5*'DSR con %'!O6</f>
        <v>18.36</v>
      </c>
      <c r="P6" s="23">
        <f>'Distributor Secondary'!M5*'DSR con %'!P6</f>
        <v>22.95</v>
      </c>
      <c r="Q6" s="23">
        <f>'Distributor Secondary'!N5*'DSR con %'!Q6</f>
        <v>22.95</v>
      </c>
      <c r="R6" s="23">
        <f>'Distributor Secondary'!O5*'DSR con %'!R6</f>
        <v>21.15</v>
      </c>
      <c r="S6" s="23">
        <f>'Distributor Secondary'!P5*'DSR con %'!S6</f>
        <v>21.15</v>
      </c>
      <c r="T6" s="23">
        <f>'Distributor Secondary'!Q5*'DSR con %'!T6</f>
        <v>21.15</v>
      </c>
      <c r="U6" s="23">
        <f>'Distributor Secondary'!R5*'DSR con %'!U6</f>
        <v>42.3</v>
      </c>
      <c r="V6" s="23">
        <f>'Distributor Secondary'!S5*'DSR con %'!V6</f>
        <v>39.869999999999997</v>
      </c>
      <c r="W6" s="23">
        <f>'Distributor Secondary'!T5*'DSR con %'!W6</f>
        <v>19.98</v>
      </c>
      <c r="X6" s="23">
        <f>'Distributor Secondary'!U5*'DSR con %'!X6</f>
        <v>7.7399999999999993</v>
      </c>
      <c r="Y6" s="23">
        <f>'Distributor Secondary'!V5*'DSR con %'!Y6</f>
        <v>19.62</v>
      </c>
      <c r="Z6" s="23">
        <f>'Distributor Secondary'!W5*'DSR con %'!Z6</f>
        <v>15.260000000000002</v>
      </c>
      <c r="AA6" s="23">
        <f>'Distributor Secondary'!X5*'DSR con %'!AA6</f>
        <v>6.65</v>
      </c>
      <c r="AB6" s="23">
        <f>'Distributor Secondary'!Y5*'DSR con %'!AB6</f>
        <v>7.6300000000000008</v>
      </c>
      <c r="AC6" s="23">
        <f>'Distributor Secondary'!Z5*'DSR con %'!AC6</f>
        <v>5.74</v>
      </c>
      <c r="AD6" s="23">
        <f>'Distributor Secondary'!AA5*'DSR con %'!AD6</f>
        <v>2.87</v>
      </c>
      <c r="AE6" s="23">
        <f>'Distributor Secondary'!AB5*'DSR con %'!AE6</f>
        <v>7.0000000000000009</v>
      </c>
      <c r="AF6" s="23">
        <f>'Distributor Secondary'!AC5*'DSR con %'!AF6</f>
        <v>10.780000000000001</v>
      </c>
      <c r="AG6" s="23">
        <f>'Distributor Secondary'!AD5*'DSR con %'!AG6</f>
        <v>5.3900000000000006</v>
      </c>
      <c r="AH6" s="23">
        <f>'Distributor Secondary'!AE5*'DSR con %'!AH6</f>
        <v>17.71</v>
      </c>
      <c r="AI6" s="23">
        <f>'Distributor Secondary'!AF5*'DSR con %'!AI6</f>
        <v>19.670000000000002</v>
      </c>
      <c r="AJ6" s="91">
        <f>'Distributor Secondary'!AG5*'DSR con %'!AJ6</f>
        <v>5.2500000000000009</v>
      </c>
      <c r="AK6" s="91">
        <f>'Distributor Secondary'!AH5*'DSR con %'!AK6</f>
        <v>7.910000000000001</v>
      </c>
      <c r="AL6" s="91">
        <f>'Distributor Secondary'!AI5*'DSR con %'!AL6</f>
        <v>7.4200000000000008</v>
      </c>
    </row>
    <row r="7" spans="1:88" ht="12.75">
      <c r="A7" s="49" t="s">
        <v>17</v>
      </c>
      <c r="B7" s="19" t="s">
        <v>16</v>
      </c>
      <c r="C7" s="13" t="s">
        <v>222</v>
      </c>
      <c r="D7" s="18" t="s">
        <v>169</v>
      </c>
      <c r="E7" s="20" t="s">
        <v>170</v>
      </c>
      <c r="F7" s="21">
        <f t="shared" ref="F7:F70" si="2">SUMPRODUCT(H7:AL7,$H$1:$AL$1)</f>
        <v>1018932.6</v>
      </c>
      <c r="G7" s="22">
        <f t="shared" ref="G7:G70" si="3">SUM(H7:AL7)</f>
        <v>500.03000000000003</v>
      </c>
      <c r="H7" s="23">
        <f>'Distributor Secondary'!E5*'DSR con %'!H7</f>
        <v>17.28</v>
      </c>
      <c r="I7" s="23">
        <f>'Distributor Secondary'!F5*'DSR con %'!I7</f>
        <v>43.28</v>
      </c>
      <c r="J7" s="23">
        <f>'Distributor Secondary'!G5*'DSR con %'!J7</f>
        <v>21.68</v>
      </c>
      <c r="K7" s="23">
        <f>'Distributor Secondary'!H5*'DSR con %'!K7</f>
        <v>34.64</v>
      </c>
      <c r="L7" s="23">
        <f>'Distributor Secondary'!I5*'DSR con %'!L7</f>
        <v>21.2</v>
      </c>
      <c r="M7" s="23">
        <f>'Distributor Secondary'!J5*'DSR con %'!M7</f>
        <v>21.2</v>
      </c>
      <c r="N7" s="23">
        <f>'Distributor Secondary'!K5*'DSR con %'!N7</f>
        <v>16.32</v>
      </c>
      <c r="O7" s="23">
        <f>'Distributor Secondary'!L5*'DSR con %'!O7</f>
        <v>16.32</v>
      </c>
      <c r="P7" s="23">
        <f>'Distributor Secondary'!M5*'DSR con %'!P7</f>
        <v>20.400000000000002</v>
      </c>
      <c r="Q7" s="23">
        <f>'Distributor Secondary'!N5*'DSR con %'!Q7</f>
        <v>20.400000000000002</v>
      </c>
      <c r="R7" s="23">
        <f>'Distributor Secondary'!O5*'DSR con %'!R7</f>
        <v>18.8</v>
      </c>
      <c r="S7" s="23">
        <f>'Distributor Secondary'!P5*'DSR con %'!S7</f>
        <v>18.8</v>
      </c>
      <c r="T7" s="23">
        <f>'Distributor Secondary'!Q5*'DSR con %'!T7</f>
        <v>18.8</v>
      </c>
      <c r="U7" s="23">
        <f>'Distributor Secondary'!R5*'DSR con %'!U7</f>
        <v>37.6</v>
      </c>
      <c r="V7" s="23">
        <f>'Distributor Secondary'!S5*'DSR con %'!V7</f>
        <v>35.44</v>
      </c>
      <c r="W7" s="23">
        <f>'Distributor Secondary'!T5*'DSR con %'!W7</f>
        <v>17.760000000000002</v>
      </c>
      <c r="X7" s="23">
        <f>'Distributor Secondary'!U5*'DSR con %'!X7</f>
        <v>6.88</v>
      </c>
      <c r="Y7" s="23">
        <f>'Distributor Secondary'!V5*'DSR con %'!Y7</f>
        <v>17.440000000000001</v>
      </c>
      <c r="Z7" s="23">
        <f>'Distributor Secondary'!W5*'DSR con %'!Z7</f>
        <v>10.9</v>
      </c>
      <c r="AA7" s="23">
        <f>'Distributor Secondary'!X5*'DSR con %'!AA7</f>
        <v>4.75</v>
      </c>
      <c r="AB7" s="23">
        <f>'Distributor Secondary'!Y5*'DSR con %'!AB7</f>
        <v>5.45</v>
      </c>
      <c r="AC7" s="23">
        <f>'Distributor Secondary'!Z5*'DSR con %'!AC7</f>
        <v>4.1000000000000005</v>
      </c>
      <c r="AD7" s="23">
        <f>'Distributor Secondary'!AA5*'DSR con %'!AD7</f>
        <v>2.0500000000000003</v>
      </c>
      <c r="AE7" s="23">
        <f>'Distributor Secondary'!AB5*'DSR con %'!AE7</f>
        <v>5</v>
      </c>
      <c r="AF7" s="23">
        <f>'Distributor Secondary'!AC5*'DSR con %'!AF7</f>
        <v>9.24</v>
      </c>
      <c r="AG7" s="23">
        <f>'Distributor Secondary'!AD5*'DSR con %'!AG7</f>
        <v>4.62</v>
      </c>
      <c r="AH7" s="23">
        <f>'Distributor Secondary'!AE5*'DSR con %'!AH7</f>
        <v>15.18</v>
      </c>
      <c r="AI7" s="23">
        <f>'Distributor Secondary'!AF5*'DSR con %'!AI7</f>
        <v>16.86</v>
      </c>
      <c r="AJ7" s="91">
        <f>'Distributor Secondary'!AG5*'DSR con %'!AJ7</f>
        <v>4.5</v>
      </c>
      <c r="AK7" s="91">
        <f>'Distributor Secondary'!AH5*'DSR con %'!AK7</f>
        <v>6.7799999999999994</v>
      </c>
      <c r="AL7" s="91">
        <f>'Distributor Secondary'!AI5*'DSR con %'!AL7</f>
        <v>6.3599999999999994</v>
      </c>
    </row>
    <row r="8" spans="1:88" ht="12.75">
      <c r="A8" s="49" t="s">
        <v>17</v>
      </c>
      <c r="B8" s="19" t="s">
        <v>16</v>
      </c>
      <c r="C8" s="13" t="s">
        <v>222</v>
      </c>
      <c r="D8" s="18" t="s">
        <v>171</v>
      </c>
      <c r="E8" s="20" t="s">
        <v>172</v>
      </c>
      <c r="F8" s="21">
        <f t="shared" si="2"/>
        <v>1248711.8000000003</v>
      </c>
      <c r="G8" s="22">
        <f t="shared" si="3"/>
        <v>624.57999999999993</v>
      </c>
      <c r="H8" s="23">
        <f>'Distributor Secondary'!E5*'DSR con %'!H8</f>
        <v>21.6</v>
      </c>
      <c r="I8" s="23">
        <f>'Distributor Secondary'!F5*'DSR con %'!I8</f>
        <v>54.1</v>
      </c>
      <c r="J8" s="23">
        <f>'Distributor Secondary'!G5*'DSR con %'!J8</f>
        <v>27.1</v>
      </c>
      <c r="K8" s="23">
        <f>'Distributor Secondary'!H5*'DSR con %'!K8</f>
        <v>43.300000000000004</v>
      </c>
      <c r="L8" s="23">
        <f>'Distributor Secondary'!I5*'DSR con %'!L8</f>
        <v>26.5</v>
      </c>
      <c r="M8" s="23">
        <f>'Distributor Secondary'!J5*'DSR con %'!M8</f>
        <v>26.5</v>
      </c>
      <c r="N8" s="23">
        <f>'Distributor Secondary'!K5*'DSR con %'!N8</f>
        <v>20.400000000000002</v>
      </c>
      <c r="O8" s="23">
        <f>'Distributor Secondary'!L5*'DSR con %'!O8</f>
        <v>20.400000000000002</v>
      </c>
      <c r="P8" s="23">
        <f>'Distributor Secondary'!M5*'DSR con %'!P8</f>
        <v>25.5</v>
      </c>
      <c r="Q8" s="23">
        <f>'Distributor Secondary'!N5*'DSR con %'!Q8</f>
        <v>25.5</v>
      </c>
      <c r="R8" s="23">
        <f>'Distributor Secondary'!O5*'DSR con %'!R8</f>
        <v>23.5</v>
      </c>
      <c r="S8" s="23">
        <f>'Distributor Secondary'!P5*'DSR con %'!S8</f>
        <v>23.5</v>
      </c>
      <c r="T8" s="23">
        <f>'Distributor Secondary'!Q5*'DSR con %'!T8</f>
        <v>23.5</v>
      </c>
      <c r="U8" s="23">
        <f>'Distributor Secondary'!R5*'DSR con %'!U8</f>
        <v>47</v>
      </c>
      <c r="V8" s="23">
        <f>'Distributor Secondary'!S5*'DSR con %'!V8</f>
        <v>44.300000000000004</v>
      </c>
      <c r="W8" s="23">
        <f>'Distributor Secondary'!T5*'DSR con %'!W8</f>
        <v>22.200000000000003</v>
      </c>
      <c r="X8" s="23">
        <f>'Distributor Secondary'!U5*'DSR con %'!X8</f>
        <v>8.6</v>
      </c>
      <c r="Y8" s="23">
        <f>'Distributor Secondary'!V5*'DSR con %'!Y8</f>
        <v>21.8</v>
      </c>
      <c r="Z8" s="23">
        <f>'Distributor Secondary'!W5*'DSR con %'!Z8</f>
        <v>15.260000000000002</v>
      </c>
      <c r="AA8" s="23">
        <f>'Distributor Secondary'!X5*'DSR con %'!AA8</f>
        <v>6.65</v>
      </c>
      <c r="AB8" s="23">
        <f>'Distributor Secondary'!Y5*'DSR con %'!AB8</f>
        <v>7.6300000000000008</v>
      </c>
      <c r="AC8" s="23">
        <f>'Distributor Secondary'!Z5*'DSR con %'!AC8</f>
        <v>5.74</v>
      </c>
      <c r="AD8" s="23">
        <f>'Distributor Secondary'!AA5*'DSR con %'!AD8</f>
        <v>2.87</v>
      </c>
      <c r="AE8" s="23">
        <f>'Distributor Secondary'!AB5*'DSR con %'!AE8</f>
        <v>7.0000000000000009</v>
      </c>
      <c r="AF8" s="23">
        <f>'Distributor Secondary'!AC5*'DSR con %'!AF8</f>
        <v>10.780000000000001</v>
      </c>
      <c r="AG8" s="23">
        <f>'Distributor Secondary'!AD5*'DSR con %'!AG8</f>
        <v>5.3900000000000006</v>
      </c>
      <c r="AH8" s="23">
        <f>'Distributor Secondary'!AE5*'DSR con %'!AH8</f>
        <v>17.71</v>
      </c>
      <c r="AI8" s="23">
        <f>'Distributor Secondary'!AF5*'DSR con %'!AI8</f>
        <v>19.670000000000002</v>
      </c>
      <c r="AJ8" s="91">
        <f>'Distributor Secondary'!AG5*'DSR con %'!AJ8</f>
        <v>5.2500000000000009</v>
      </c>
      <c r="AK8" s="91">
        <f>'Distributor Secondary'!AH5*'DSR con %'!AK8</f>
        <v>7.910000000000001</v>
      </c>
      <c r="AL8" s="91">
        <f>'Distributor Secondary'!AI5*'DSR con %'!AL8</f>
        <v>7.4200000000000008</v>
      </c>
    </row>
    <row r="9" spans="1:88" ht="12.75">
      <c r="A9" s="49" t="s">
        <v>17</v>
      </c>
      <c r="B9" s="19" t="s">
        <v>16</v>
      </c>
      <c r="C9" s="13" t="s">
        <v>222</v>
      </c>
      <c r="D9" s="18" t="s">
        <v>173</v>
      </c>
      <c r="E9" s="20" t="s">
        <v>174</v>
      </c>
      <c r="F9" s="21">
        <f t="shared" si="2"/>
        <v>1092584.25</v>
      </c>
      <c r="G9" s="22">
        <f t="shared" si="3"/>
        <v>557.01</v>
      </c>
      <c r="H9" s="23">
        <f>'Distributor Secondary'!E5*'DSR con %'!H9</f>
        <v>19.439999999999998</v>
      </c>
      <c r="I9" s="23">
        <f>'Distributor Secondary'!F5*'DSR con %'!I9</f>
        <v>48.69</v>
      </c>
      <c r="J9" s="23">
        <f>'Distributor Secondary'!G5*'DSR con %'!J9</f>
        <v>24.39</v>
      </c>
      <c r="K9" s="23">
        <f>'Distributor Secondary'!H5*'DSR con %'!K9</f>
        <v>38.97</v>
      </c>
      <c r="L9" s="23">
        <f>'Distributor Secondary'!I5*'DSR con %'!L9</f>
        <v>23.849999999999998</v>
      </c>
      <c r="M9" s="23">
        <f>'Distributor Secondary'!J5*'DSR con %'!M9</f>
        <v>23.849999999999998</v>
      </c>
      <c r="N9" s="23">
        <f>'Distributor Secondary'!K5*'DSR con %'!N9</f>
        <v>18.36</v>
      </c>
      <c r="O9" s="23">
        <f>'Distributor Secondary'!L5*'DSR con %'!O9</f>
        <v>18.36</v>
      </c>
      <c r="P9" s="23">
        <f>'Distributor Secondary'!M5*'DSR con %'!P9</f>
        <v>22.95</v>
      </c>
      <c r="Q9" s="23">
        <f>'Distributor Secondary'!N5*'DSR con %'!Q9</f>
        <v>22.95</v>
      </c>
      <c r="R9" s="23">
        <f>'Distributor Secondary'!O5*'DSR con %'!R9</f>
        <v>21.15</v>
      </c>
      <c r="S9" s="23">
        <f>'Distributor Secondary'!P5*'DSR con %'!S9</f>
        <v>21.15</v>
      </c>
      <c r="T9" s="23">
        <f>'Distributor Secondary'!Q5*'DSR con %'!T9</f>
        <v>21.15</v>
      </c>
      <c r="U9" s="23">
        <f>'Distributor Secondary'!R5*'DSR con %'!U9</f>
        <v>42.3</v>
      </c>
      <c r="V9" s="23">
        <f>'Distributor Secondary'!S5*'DSR con %'!V9</f>
        <v>39.869999999999997</v>
      </c>
      <c r="W9" s="23">
        <f>'Distributor Secondary'!T5*'DSR con %'!W9</f>
        <v>19.98</v>
      </c>
      <c r="X9" s="23">
        <f>'Distributor Secondary'!U5*'DSR con %'!X9</f>
        <v>7.7399999999999993</v>
      </c>
      <c r="Y9" s="23">
        <f>'Distributor Secondary'!V5*'DSR con %'!Y9</f>
        <v>19.62</v>
      </c>
      <c r="Z9" s="23">
        <f>'Distributor Secondary'!W5*'DSR con %'!Z9</f>
        <v>13.08</v>
      </c>
      <c r="AA9" s="23">
        <f>'Distributor Secondary'!X5*'DSR con %'!AA9</f>
        <v>5.7</v>
      </c>
      <c r="AB9" s="23">
        <f>'Distributor Secondary'!Y5*'DSR con %'!AB9</f>
        <v>6.54</v>
      </c>
      <c r="AC9" s="23">
        <f>'Distributor Secondary'!Z5*'DSR con %'!AC9</f>
        <v>4.92</v>
      </c>
      <c r="AD9" s="23">
        <f>'Distributor Secondary'!AA5*'DSR con %'!AD9</f>
        <v>2.46</v>
      </c>
      <c r="AE9" s="23">
        <f>'Distributor Secondary'!AB5*'DSR con %'!AE9</f>
        <v>6</v>
      </c>
      <c r="AF9" s="23">
        <f>'Distributor Secondary'!AC5*'DSR con %'!AF9</f>
        <v>9.24</v>
      </c>
      <c r="AG9" s="23">
        <f>'Distributor Secondary'!AD5*'DSR con %'!AG9</f>
        <v>4.62</v>
      </c>
      <c r="AH9" s="23">
        <f>'Distributor Secondary'!AE5*'DSR con %'!AH9</f>
        <v>15.18</v>
      </c>
      <c r="AI9" s="23">
        <f>'Distributor Secondary'!AF5*'DSR con %'!AI9</f>
        <v>16.86</v>
      </c>
      <c r="AJ9" s="91">
        <f>'Distributor Secondary'!AG5*'DSR con %'!AJ9</f>
        <v>4.5</v>
      </c>
      <c r="AK9" s="91">
        <f>'Distributor Secondary'!AH5*'DSR con %'!AK9</f>
        <v>6.7799999999999994</v>
      </c>
      <c r="AL9" s="91">
        <f>'Distributor Secondary'!AI5*'DSR con %'!AL9</f>
        <v>6.3599999999999994</v>
      </c>
    </row>
    <row r="10" spans="1:88" ht="12.75">
      <c r="A10" s="49" t="s">
        <v>17</v>
      </c>
      <c r="B10" s="19" t="s">
        <v>16</v>
      </c>
      <c r="C10" s="13" t="s">
        <v>222</v>
      </c>
      <c r="D10" s="18" t="s">
        <v>175</v>
      </c>
      <c r="E10" s="20" t="s">
        <v>176</v>
      </c>
      <c r="F10" s="21">
        <f t="shared" si="2"/>
        <v>1948108.05</v>
      </c>
      <c r="G10" s="22">
        <f t="shared" si="3"/>
        <v>615.76</v>
      </c>
      <c r="H10" s="23">
        <f>'Distributor Secondary'!E5*'DSR con %'!H10</f>
        <v>15.120000000000001</v>
      </c>
      <c r="I10" s="23">
        <f>'Distributor Secondary'!F5*'DSR con %'!I10</f>
        <v>37.870000000000005</v>
      </c>
      <c r="J10" s="23">
        <f>'Distributor Secondary'!G5*'DSR con %'!J10</f>
        <v>18.970000000000002</v>
      </c>
      <c r="K10" s="23">
        <f>'Distributor Secondary'!H5*'DSR con %'!K10</f>
        <v>30.310000000000002</v>
      </c>
      <c r="L10" s="23">
        <f>'Distributor Secondary'!I5*'DSR con %'!L10</f>
        <v>18.55</v>
      </c>
      <c r="M10" s="23">
        <f>'Distributor Secondary'!J5*'DSR con %'!M10</f>
        <v>18.55</v>
      </c>
      <c r="N10" s="23">
        <f>'Distributor Secondary'!K5*'DSR con %'!N10</f>
        <v>14.280000000000001</v>
      </c>
      <c r="O10" s="23">
        <f>'Distributor Secondary'!L5*'DSR con %'!O10</f>
        <v>14.280000000000001</v>
      </c>
      <c r="P10" s="23">
        <f>'Distributor Secondary'!M5*'DSR con %'!P10</f>
        <v>17.850000000000001</v>
      </c>
      <c r="Q10" s="23">
        <f>'Distributor Secondary'!N5*'DSR con %'!Q10</f>
        <v>17.850000000000001</v>
      </c>
      <c r="R10" s="23">
        <f>'Distributor Secondary'!O5*'DSR con %'!R10</f>
        <v>16.450000000000003</v>
      </c>
      <c r="S10" s="23">
        <f>'Distributor Secondary'!P5*'DSR con %'!S10</f>
        <v>16.450000000000003</v>
      </c>
      <c r="T10" s="23">
        <f>'Distributor Secondary'!Q5*'DSR con %'!T10</f>
        <v>16.450000000000003</v>
      </c>
      <c r="U10" s="23">
        <f>'Distributor Secondary'!R5*'DSR con %'!U10</f>
        <v>32.900000000000006</v>
      </c>
      <c r="V10" s="23">
        <f>'Distributor Secondary'!S5*'DSR con %'!V10</f>
        <v>31.01</v>
      </c>
      <c r="W10" s="23">
        <f>'Distributor Secondary'!T5*'DSR con %'!W10</f>
        <v>15.540000000000001</v>
      </c>
      <c r="X10" s="23">
        <f>'Distributor Secondary'!U5*'DSR con %'!X10</f>
        <v>6.0200000000000005</v>
      </c>
      <c r="Y10" s="23">
        <f>'Distributor Secondary'!V5*'DSR con %'!Y10</f>
        <v>15.260000000000002</v>
      </c>
      <c r="Z10" s="23">
        <f>'Distributor Secondary'!W5*'DSR con %'!Z10</f>
        <v>34.880000000000003</v>
      </c>
      <c r="AA10" s="23">
        <f>'Distributor Secondary'!X5*'DSR con %'!AA10</f>
        <v>15.200000000000001</v>
      </c>
      <c r="AB10" s="23">
        <f>'Distributor Secondary'!Y5*'DSR con %'!AB10</f>
        <v>17.440000000000001</v>
      </c>
      <c r="AC10" s="23">
        <f>'Distributor Secondary'!Z5*'DSR con %'!AC10</f>
        <v>13.120000000000001</v>
      </c>
      <c r="AD10" s="23">
        <f>'Distributor Secondary'!AA5*'DSR con %'!AD10</f>
        <v>6.5600000000000005</v>
      </c>
      <c r="AE10" s="23">
        <f>'Distributor Secondary'!AB5*'DSR con %'!AE10</f>
        <v>16</v>
      </c>
      <c r="AF10" s="23">
        <f>'Distributor Secondary'!AC5*'DSR con %'!AF10</f>
        <v>23.099999999999998</v>
      </c>
      <c r="AG10" s="23">
        <f>'Distributor Secondary'!AD5*'DSR con %'!AG10</f>
        <v>11.549999999999999</v>
      </c>
      <c r="AH10" s="23">
        <f>'Distributor Secondary'!AE5*'DSR con %'!AH10</f>
        <v>37.949999999999996</v>
      </c>
      <c r="AI10" s="23">
        <f>'Distributor Secondary'!AF5*'DSR con %'!AI10</f>
        <v>42.15</v>
      </c>
      <c r="AJ10" s="91">
        <f>'Distributor Secondary'!AG5*'DSR con %'!AJ10</f>
        <v>11.25</v>
      </c>
      <c r="AK10" s="91">
        <f>'Distributor Secondary'!AH5*'DSR con %'!AK10</f>
        <v>16.95</v>
      </c>
      <c r="AL10" s="91">
        <f>'Distributor Secondary'!AI5*'DSR con %'!AL10</f>
        <v>15.899999999999999</v>
      </c>
    </row>
    <row r="11" spans="1:88" ht="12.75">
      <c r="A11" s="49" t="s">
        <v>17</v>
      </c>
      <c r="B11" s="19" t="s">
        <v>16</v>
      </c>
      <c r="C11" s="13" t="s">
        <v>222</v>
      </c>
      <c r="D11" s="18" t="s">
        <v>177</v>
      </c>
      <c r="E11" s="20" t="s">
        <v>178</v>
      </c>
      <c r="F11" s="21">
        <f t="shared" si="2"/>
        <v>1956006.5</v>
      </c>
      <c r="G11" s="22">
        <f t="shared" si="3"/>
        <v>821.43</v>
      </c>
      <c r="H11" s="23">
        <f>'Distributor Secondary'!E5*'DSR con %'!H11</f>
        <v>25.919999999999998</v>
      </c>
      <c r="I11" s="23">
        <f>'Distributor Secondary'!F5*'DSR con %'!I11</f>
        <v>64.92</v>
      </c>
      <c r="J11" s="23">
        <f>'Distributor Secondary'!G5*'DSR con %'!J11</f>
        <v>32.519999999999996</v>
      </c>
      <c r="K11" s="23">
        <f>'Distributor Secondary'!H5*'DSR con %'!K11</f>
        <v>51.96</v>
      </c>
      <c r="L11" s="23">
        <f>'Distributor Secondary'!I5*'DSR con %'!L11</f>
        <v>31.799999999999997</v>
      </c>
      <c r="M11" s="23">
        <f>'Distributor Secondary'!J5*'DSR con %'!M11</f>
        <v>31.799999999999997</v>
      </c>
      <c r="N11" s="23">
        <f>'Distributor Secondary'!K5*'DSR con %'!N11</f>
        <v>24.48</v>
      </c>
      <c r="O11" s="23">
        <f>'Distributor Secondary'!L5*'DSR con %'!O11</f>
        <v>24.48</v>
      </c>
      <c r="P11" s="23">
        <f>'Distributor Secondary'!M5*'DSR con %'!P11</f>
        <v>30.599999999999998</v>
      </c>
      <c r="Q11" s="23">
        <f>'Distributor Secondary'!N5*'DSR con %'!Q11</f>
        <v>30.599999999999998</v>
      </c>
      <c r="R11" s="23">
        <f>'Distributor Secondary'!O5*'DSR con %'!R11</f>
        <v>28.2</v>
      </c>
      <c r="S11" s="23">
        <f>'Distributor Secondary'!P5*'DSR con %'!S11</f>
        <v>28.2</v>
      </c>
      <c r="T11" s="23">
        <f>'Distributor Secondary'!Q5*'DSR con %'!T11</f>
        <v>28.2</v>
      </c>
      <c r="U11" s="23">
        <f>'Distributor Secondary'!R5*'DSR con %'!U11</f>
        <v>56.4</v>
      </c>
      <c r="V11" s="23">
        <f>'Distributor Secondary'!S5*'DSR con %'!V11</f>
        <v>53.16</v>
      </c>
      <c r="W11" s="23">
        <f>'Distributor Secondary'!T5*'DSR con %'!W11</f>
        <v>26.64</v>
      </c>
      <c r="X11" s="23">
        <f>'Distributor Secondary'!U5*'DSR con %'!X11</f>
        <v>10.32</v>
      </c>
      <c r="Y11" s="23">
        <f>'Distributor Secondary'!V5*'DSR con %'!Y11</f>
        <v>26.16</v>
      </c>
      <c r="Z11" s="23">
        <f>'Distributor Secondary'!W5*'DSR con %'!Z11</f>
        <v>26.16</v>
      </c>
      <c r="AA11" s="23">
        <f>'Distributor Secondary'!X5*'DSR con %'!AA11</f>
        <v>11.4</v>
      </c>
      <c r="AB11" s="23">
        <f>'Distributor Secondary'!Y5*'DSR con %'!AB11</f>
        <v>13.08</v>
      </c>
      <c r="AC11" s="23">
        <f>'Distributor Secondary'!Z5*'DSR con %'!AC11</f>
        <v>9.84</v>
      </c>
      <c r="AD11" s="23">
        <f>'Distributor Secondary'!AA5*'DSR con %'!AD11</f>
        <v>4.92</v>
      </c>
      <c r="AE11" s="23">
        <f>'Distributor Secondary'!AB5*'DSR con %'!AE11</f>
        <v>12</v>
      </c>
      <c r="AF11" s="23">
        <f>'Distributor Secondary'!AC5*'DSR con %'!AF11</f>
        <v>20.02</v>
      </c>
      <c r="AG11" s="23">
        <f>'Distributor Secondary'!AD5*'DSR con %'!AG11</f>
        <v>10.01</v>
      </c>
      <c r="AH11" s="23">
        <f>'Distributor Secondary'!AE5*'DSR con %'!AH11</f>
        <v>32.89</v>
      </c>
      <c r="AI11" s="23">
        <f>'Distributor Secondary'!AF5*'DSR con %'!AI11</f>
        <v>36.53</v>
      </c>
      <c r="AJ11" s="91">
        <f>'Distributor Secondary'!AG5*'DSR con %'!AJ11</f>
        <v>9.75</v>
      </c>
      <c r="AK11" s="91">
        <f>'Distributor Secondary'!AH5*'DSR con %'!AK11</f>
        <v>14.690000000000001</v>
      </c>
      <c r="AL11" s="91">
        <f>'Distributor Secondary'!AI5*'DSR con %'!AL11</f>
        <v>13.780000000000001</v>
      </c>
    </row>
    <row r="12" spans="1:88" ht="12.75">
      <c r="A12" s="49" t="s">
        <v>17</v>
      </c>
      <c r="B12" s="19" t="s">
        <v>16</v>
      </c>
      <c r="C12" s="13" t="s">
        <v>222</v>
      </c>
      <c r="D12" s="18" t="s">
        <v>179</v>
      </c>
      <c r="E12" s="20" t="s">
        <v>180</v>
      </c>
      <c r="F12" s="21">
        <f t="shared" si="2"/>
        <v>1426859.95</v>
      </c>
      <c r="G12" s="22">
        <f t="shared" si="3"/>
        <v>614.57999999999981</v>
      </c>
      <c r="H12" s="23">
        <f>'Distributor Secondary'!E5*'DSR con %'!H12</f>
        <v>19.439999999999998</v>
      </c>
      <c r="I12" s="23">
        <f>'Distributor Secondary'!F5*'DSR con %'!I12</f>
        <v>48.69</v>
      </c>
      <c r="J12" s="23">
        <f>'Distributor Secondary'!G5*'DSR con %'!J12</f>
        <v>24.39</v>
      </c>
      <c r="K12" s="23">
        <f>'Distributor Secondary'!H5*'DSR con %'!K12</f>
        <v>38.97</v>
      </c>
      <c r="L12" s="23">
        <f>'Distributor Secondary'!I5*'DSR con %'!L12</f>
        <v>23.849999999999998</v>
      </c>
      <c r="M12" s="23">
        <f>'Distributor Secondary'!J5*'DSR con %'!M12</f>
        <v>23.849999999999998</v>
      </c>
      <c r="N12" s="23">
        <f>'Distributor Secondary'!K5*'DSR con %'!N12</f>
        <v>18.36</v>
      </c>
      <c r="O12" s="23">
        <f>'Distributor Secondary'!L5*'DSR con %'!O12</f>
        <v>18.36</v>
      </c>
      <c r="P12" s="23">
        <f>'Distributor Secondary'!M5*'DSR con %'!P12</f>
        <v>22.95</v>
      </c>
      <c r="Q12" s="23">
        <f>'Distributor Secondary'!N5*'DSR con %'!Q12</f>
        <v>22.95</v>
      </c>
      <c r="R12" s="23">
        <f>'Distributor Secondary'!O5*'DSR con %'!R12</f>
        <v>21.15</v>
      </c>
      <c r="S12" s="23">
        <f>'Distributor Secondary'!P5*'DSR con %'!S12</f>
        <v>21.15</v>
      </c>
      <c r="T12" s="23">
        <f>'Distributor Secondary'!Q5*'DSR con %'!T12</f>
        <v>21.15</v>
      </c>
      <c r="U12" s="23">
        <f>'Distributor Secondary'!R5*'DSR con %'!U12</f>
        <v>42.3</v>
      </c>
      <c r="V12" s="23">
        <f>'Distributor Secondary'!S5*'DSR con %'!V12</f>
        <v>39.869999999999997</v>
      </c>
      <c r="W12" s="23">
        <f>'Distributor Secondary'!T5*'DSR con %'!W12</f>
        <v>19.98</v>
      </c>
      <c r="X12" s="23">
        <f>'Distributor Secondary'!U5*'DSR con %'!X12</f>
        <v>7.7399999999999993</v>
      </c>
      <c r="Y12" s="23">
        <f>'Distributor Secondary'!V5*'DSR con %'!Y12</f>
        <v>19.62</v>
      </c>
      <c r="Z12" s="23">
        <f>'Distributor Secondary'!W5*'DSR con %'!Z12</f>
        <v>21.8</v>
      </c>
      <c r="AA12" s="23">
        <f>'Distributor Secondary'!X5*'DSR con %'!AA12</f>
        <v>9.5</v>
      </c>
      <c r="AB12" s="23">
        <f>'Distributor Secondary'!Y5*'DSR con %'!AB12</f>
        <v>10.9</v>
      </c>
      <c r="AC12" s="23">
        <f>'Distributor Secondary'!Z5*'DSR con %'!AC12</f>
        <v>8.2000000000000011</v>
      </c>
      <c r="AD12" s="23">
        <f>'Distributor Secondary'!AA5*'DSR con %'!AD12</f>
        <v>4.1000000000000005</v>
      </c>
      <c r="AE12" s="23">
        <f>'Distributor Secondary'!AB5*'DSR con %'!AE12</f>
        <v>10</v>
      </c>
      <c r="AF12" s="23">
        <f>'Distributor Secondary'!AC5*'DSR con %'!AF12</f>
        <v>13.86</v>
      </c>
      <c r="AG12" s="23">
        <f>'Distributor Secondary'!AD5*'DSR con %'!AG12</f>
        <v>6.93</v>
      </c>
      <c r="AH12" s="23">
        <f>'Distributor Secondary'!AE5*'DSR con %'!AH12</f>
        <v>22.77</v>
      </c>
      <c r="AI12" s="23">
        <f>'Distributor Secondary'!AF5*'DSR con %'!AI12</f>
        <v>25.29</v>
      </c>
      <c r="AJ12" s="91">
        <f>'Distributor Secondary'!AG5*'DSR con %'!AJ12</f>
        <v>6.75</v>
      </c>
      <c r="AK12" s="91">
        <f>'Distributor Secondary'!AH5*'DSR con %'!AK12</f>
        <v>10.17</v>
      </c>
      <c r="AL12" s="91">
        <f>'Distributor Secondary'!AI5*'DSR con %'!AL12</f>
        <v>9.5399999999999991</v>
      </c>
    </row>
    <row r="13" spans="1:88" ht="12.75">
      <c r="A13" s="49" t="s">
        <v>17</v>
      </c>
      <c r="B13" s="19" t="s">
        <v>16</v>
      </c>
      <c r="C13" s="13" t="s">
        <v>222</v>
      </c>
      <c r="D13" s="18" t="s">
        <v>181</v>
      </c>
      <c r="E13" s="20" t="s">
        <v>182</v>
      </c>
      <c r="F13" s="21">
        <f t="shared" si="2"/>
        <v>1695691.0500000003</v>
      </c>
      <c r="G13" s="22">
        <f t="shared" si="3"/>
        <v>736.82000000000016</v>
      </c>
      <c r="H13" s="23">
        <f>'Distributor Secondary'!E5*'DSR con %'!H13</f>
        <v>23.76</v>
      </c>
      <c r="I13" s="23">
        <f>'Distributor Secondary'!F5*'DSR con %'!I13</f>
        <v>59.51</v>
      </c>
      <c r="J13" s="23">
        <f>'Distributor Secondary'!G5*'DSR con %'!J13</f>
        <v>29.81</v>
      </c>
      <c r="K13" s="23">
        <f>'Distributor Secondary'!H5*'DSR con %'!K13</f>
        <v>47.63</v>
      </c>
      <c r="L13" s="23">
        <f>'Distributor Secondary'!I5*'DSR con %'!L13</f>
        <v>29.15</v>
      </c>
      <c r="M13" s="23">
        <f>'Distributor Secondary'!J5*'DSR con %'!M13</f>
        <v>29.15</v>
      </c>
      <c r="N13" s="23">
        <f>'Distributor Secondary'!K5*'DSR con %'!N13</f>
        <v>22.44</v>
      </c>
      <c r="O13" s="23">
        <f>'Distributor Secondary'!L5*'DSR con %'!O13</f>
        <v>22.44</v>
      </c>
      <c r="P13" s="23">
        <f>'Distributor Secondary'!M5*'DSR con %'!P13</f>
        <v>28.05</v>
      </c>
      <c r="Q13" s="23">
        <f>'Distributor Secondary'!N5*'DSR con %'!Q13</f>
        <v>28.05</v>
      </c>
      <c r="R13" s="23">
        <f>'Distributor Secondary'!O5*'DSR con %'!R13</f>
        <v>25.85</v>
      </c>
      <c r="S13" s="23">
        <f>'Distributor Secondary'!P5*'DSR con %'!S13</f>
        <v>25.85</v>
      </c>
      <c r="T13" s="23">
        <f>'Distributor Secondary'!Q5*'DSR con %'!T13</f>
        <v>25.85</v>
      </c>
      <c r="U13" s="23">
        <f>'Distributor Secondary'!R5*'DSR con %'!U13</f>
        <v>51.7</v>
      </c>
      <c r="V13" s="23">
        <f>'Distributor Secondary'!S5*'DSR con %'!V13</f>
        <v>48.73</v>
      </c>
      <c r="W13" s="23">
        <f>'Distributor Secondary'!T5*'DSR con %'!W13</f>
        <v>24.42</v>
      </c>
      <c r="X13" s="23">
        <f>'Distributor Secondary'!U5*'DSR con %'!X13</f>
        <v>9.4600000000000009</v>
      </c>
      <c r="Y13" s="23">
        <f>'Distributor Secondary'!V5*'DSR con %'!Y13</f>
        <v>23.98</v>
      </c>
      <c r="Z13" s="23">
        <f>'Distributor Secondary'!W5*'DSR con %'!Z13</f>
        <v>21.8</v>
      </c>
      <c r="AA13" s="23">
        <f>'Distributor Secondary'!X5*'DSR con %'!AA13</f>
        <v>9.5</v>
      </c>
      <c r="AB13" s="23">
        <f>'Distributor Secondary'!Y5*'DSR con %'!AB13</f>
        <v>10.9</v>
      </c>
      <c r="AC13" s="23">
        <f>'Distributor Secondary'!Z5*'DSR con %'!AC13</f>
        <v>8.2000000000000011</v>
      </c>
      <c r="AD13" s="23">
        <f>'Distributor Secondary'!AA5*'DSR con %'!AD13</f>
        <v>4.1000000000000005</v>
      </c>
      <c r="AE13" s="23">
        <f>'Distributor Secondary'!AB5*'DSR con %'!AE13</f>
        <v>10</v>
      </c>
      <c r="AF13" s="23">
        <f>'Distributor Secondary'!AC5*'DSR con %'!AF13</f>
        <v>16.940000000000001</v>
      </c>
      <c r="AG13" s="23">
        <f>'Distributor Secondary'!AD5*'DSR con %'!AG13</f>
        <v>8.4700000000000006</v>
      </c>
      <c r="AH13" s="23">
        <f>'Distributor Secondary'!AE5*'DSR con %'!AH13</f>
        <v>27.830000000000002</v>
      </c>
      <c r="AI13" s="23">
        <f>'Distributor Secondary'!AF5*'DSR con %'!AI13</f>
        <v>30.91</v>
      </c>
      <c r="AJ13" s="91">
        <f>'Distributor Secondary'!AG5*'DSR con %'!AJ13</f>
        <v>8.25</v>
      </c>
      <c r="AK13" s="91">
        <f>'Distributor Secondary'!AH5*'DSR con %'!AK13</f>
        <v>12.43</v>
      </c>
      <c r="AL13" s="91">
        <f>'Distributor Secondary'!AI5*'DSR con %'!AL13</f>
        <v>11.66</v>
      </c>
    </row>
    <row r="14" spans="1:88" ht="12.75">
      <c r="A14" s="49" t="s">
        <v>17</v>
      </c>
      <c r="B14" s="19" t="s">
        <v>16</v>
      </c>
      <c r="C14" s="13" t="s">
        <v>222</v>
      </c>
      <c r="D14" s="18" t="s">
        <v>183</v>
      </c>
      <c r="E14" s="20" t="s">
        <v>184</v>
      </c>
      <c r="F14" s="21">
        <f t="shared" si="2"/>
        <v>2156175.25</v>
      </c>
      <c r="G14" s="22">
        <f t="shared" si="3"/>
        <v>733.86000000000024</v>
      </c>
      <c r="H14" s="23">
        <f>'Distributor Secondary'!E5*'DSR con %'!H14</f>
        <v>19.439999999999998</v>
      </c>
      <c r="I14" s="23">
        <f>'Distributor Secondary'!F5*'DSR con %'!I14</f>
        <v>48.69</v>
      </c>
      <c r="J14" s="23">
        <f>'Distributor Secondary'!G5*'DSR con %'!J14</f>
        <v>24.39</v>
      </c>
      <c r="K14" s="23">
        <f>'Distributor Secondary'!H5*'DSR con %'!K14</f>
        <v>38.97</v>
      </c>
      <c r="L14" s="23">
        <f>'Distributor Secondary'!I5*'DSR con %'!L14</f>
        <v>23.849999999999998</v>
      </c>
      <c r="M14" s="23">
        <f>'Distributor Secondary'!J5*'DSR con %'!M14</f>
        <v>23.849999999999998</v>
      </c>
      <c r="N14" s="23">
        <f>'Distributor Secondary'!K5*'DSR con %'!N14</f>
        <v>18.36</v>
      </c>
      <c r="O14" s="23">
        <f>'Distributor Secondary'!L5*'DSR con %'!O14</f>
        <v>18.36</v>
      </c>
      <c r="P14" s="23">
        <f>'Distributor Secondary'!M5*'DSR con %'!P14</f>
        <v>22.95</v>
      </c>
      <c r="Q14" s="23">
        <f>'Distributor Secondary'!N5*'DSR con %'!Q14</f>
        <v>22.95</v>
      </c>
      <c r="R14" s="23">
        <f>'Distributor Secondary'!O5*'DSR con %'!R14</f>
        <v>21.15</v>
      </c>
      <c r="S14" s="23">
        <f>'Distributor Secondary'!P5*'DSR con %'!S14</f>
        <v>21.15</v>
      </c>
      <c r="T14" s="23">
        <f>'Distributor Secondary'!Q5*'DSR con %'!T14</f>
        <v>21.15</v>
      </c>
      <c r="U14" s="23">
        <f>'Distributor Secondary'!R5*'DSR con %'!U14</f>
        <v>42.3</v>
      </c>
      <c r="V14" s="23">
        <f>'Distributor Secondary'!S5*'DSR con %'!V14</f>
        <v>39.869999999999997</v>
      </c>
      <c r="W14" s="23">
        <f>'Distributor Secondary'!T5*'DSR con %'!W14</f>
        <v>19.98</v>
      </c>
      <c r="X14" s="23">
        <f>'Distributor Secondary'!U5*'DSR con %'!X14</f>
        <v>7.7399999999999993</v>
      </c>
      <c r="Y14" s="23">
        <f>'Distributor Secondary'!V5*'DSR con %'!Y14</f>
        <v>19.62</v>
      </c>
      <c r="Z14" s="23">
        <f>'Distributor Secondary'!W5*'DSR con %'!Z14</f>
        <v>37.06</v>
      </c>
      <c r="AA14" s="23">
        <f>'Distributor Secondary'!X5*'DSR con %'!AA14</f>
        <v>16.150000000000002</v>
      </c>
      <c r="AB14" s="23">
        <f>'Distributor Secondary'!Y5*'DSR con %'!AB14</f>
        <v>18.53</v>
      </c>
      <c r="AC14" s="23">
        <f>'Distributor Secondary'!Z5*'DSR con %'!AC14</f>
        <v>13.940000000000001</v>
      </c>
      <c r="AD14" s="23">
        <f>'Distributor Secondary'!AA5*'DSR con %'!AD14</f>
        <v>6.9700000000000006</v>
      </c>
      <c r="AE14" s="23">
        <f>'Distributor Secondary'!AB5*'DSR con %'!AE14</f>
        <v>17</v>
      </c>
      <c r="AF14" s="23">
        <f>'Distributor Secondary'!AC5*'DSR con %'!AF14</f>
        <v>24.64</v>
      </c>
      <c r="AG14" s="23">
        <f>'Distributor Secondary'!AD5*'DSR con %'!AG14</f>
        <v>12.32</v>
      </c>
      <c r="AH14" s="23">
        <f>'Distributor Secondary'!AE5*'DSR con %'!AH14</f>
        <v>40.480000000000004</v>
      </c>
      <c r="AI14" s="23">
        <f>'Distributor Secondary'!AF5*'DSR con %'!AI14</f>
        <v>44.96</v>
      </c>
      <c r="AJ14" s="91">
        <f>'Distributor Secondary'!AG5*'DSR con %'!AJ14</f>
        <v>12</v>
      </c>
      <c r="AK14" s="91">
        <f>'Distributor Secondary'!AH5*'DSR con %'!AK14</f>
        <v>18.080000000000002</v>
      </c>
      <c r="AL14" s="91">
        <f>'Distributor Secondary'!AI5*'DSR con %'!AL14</f>
        <v>16.96</v>
      </c>
    </row>
    <row r="15" spans="1:88" ht="12.75">
      <c r="A15" s="49" t="s">
        <v>17</v>
      </c>
      <c r="B15" s="19" t="s">
        <v>16</v>
      </c>
      <c r="C15" s="13" t="s">
        <v>222</v>
      </c>
      <c r="D15" s="18" t="s">
        <v>185</v>
      </c>
      <c r="E15" s="20" t="s">
        <v>186</v>
      </c>
      <c r="F15" s="21">
        <f t="shared" si="2"/>
        <v>1144523.8999999999</v>
      </c>
      <c r="G15" s="22">
        <f t="shared" si="3"/>
        <v>607.54000000000008</v>
      </c>
      <c r="H15" s="23">
        <f>'Distributor Secondary'!E5*'DSR con %'!H15</f>
        <v>21.6</v>
      </c>
      <c r="I15" s="23">
        <f>'Distributor Secondary'!F5*'DSR con %'!I15</f>
        <v>54.1</v>
      </c>
      <c r="J15" s="23">
        <f>'Distributor Secondary'!G5*'DSR con %'!J15</f>
        <v>27.1</v>
      </c>
      <c r="K15" s="23">
        <f>'Distributor Secondary'!H5*'DSR con %'!K15</f>
        <v>43.300000000000004</v>
      </c>
      <c r="L15" s="23">
        <f>'Distributor Secondary'!I5*'DSR con %'!L15</f>
        <v>26.5</v>
      </c>
      <c r="M15" s="23">
        <f>'Distributor Secondary'!J5*'DSR con %'!M15</f>
        <v>26.5</v>
      </c>
      <c r="N15" s="23">
        <f>'Distributor Secondary'!K5*'DSR con %'!N15</f>
        <v>20.400000000000002</v>
      </c>
      <c r="O15" s="23">
        <f>'Distributor Secondary'!L5*'DSR con %'!O15</f>
        <v>20.400000000000002</v>
      </c>
      <c r="P15" s="23">
        <f>'Distributor Secondary'!M5*'DSR con %'!P15</f>
        <v>25.5</v>
      </c>
      <c r="Q15" s="23">
        <f>'Distributor Secondary'!N5*'DSR con %'!Q15</f>
        <v>25.5</v>
      </c>
      <c r="R15" s="23">
        <f>'Distributor Secondary'!O5*'DSR con %'!R15</f>
        <v>23.5</v>
      </c>
      <c r="S15" s="23">
        <f>'Distributor Secondary'!P5*'DSR con %'!S15</f>
        <v>23.5</v>
      </c>
      <c r="T15" s="23">
        <f>'Distributor Secondary'!Q5*'DSR con %'!T15</f>
        <v>23.5</v>
      </c>
      <c r="U15" s="23">
        <f>'Distributor Secondary'!R5*'DSR con %'!U15</f>
        <v>47</v>
      </c>
      <c r="V15" s="23">
        <f>'Distributor Secondary'!S5*'DSR con %'!V15</f>
        <v>44.300000000000004</v>
      </c>
      <c r="W15" s="23">
        <f>'Distributor Secondary'!T5*'DSR con %'!W15</f>
        <v>22.200000000000003</v>
      </c>
      <c r="X15" s="23">
        <f>'Distributor Secondary'!U5*'DSR con %'!X15</f>
        <v>8.6</v>
      </c>
      <c r="Y15" s="23">
        <f>'Distributor Secondary'!V5*'DSR con %'!Y15</f>
        <v>21.8</v>
      </c>
      <c r="Z15" s="23">
        <f>'Distributor Secondary'!W5*'DSR con %'!Z15</f>
        <v>13.08</v>
      </c>
      <c r="AA15" s="23">
        <f>'Distributor Secondary'!X5*'DSR con %'!AA15</f>
        <v>5.7</v>
      </c>
      <c r="AB15" s="23">
        <f>'Distributor Secondary'!Y5*'DSR con %'!AB15</f>
        <v>6.54</v>
      </c>
      <c r="AC15" s="23">
        <f>'Distributor Secondary'!Z5*'DSR con %'!AC15</f>
        <v>4.92</v>
      </c>
      <c r="AD15" s="23">
        <f>'Distributor Secondary'!AA5*'DSR con %'!AD15</f>
        <v>2.46</v>
      </c>
      <c r="AE15" s="23">
        <f>'Distributor Secondary'!AB5*'DSR con %'!AE15</f>
        <v>6</v>
      </c>
      <c r="AF15" s="23">
        <f>'Distributor Secondary'!AC5*'DSR con %'!AF15</f>
        <v>9.24</v>
      </c>
      <c r="AG15" s="23">
        <f>'Distributor Secondary'!AD5*'DSR con %'!AG15</f>
        <v>4.62</v>
      </c>
      <c r="AH15" s="23">
        <f>'Distributor Secondary'!AE5*'DSR con %'!AH15</f>
        <v>15.18</v>
      </c>
      <c r="AI15" s="23">
        <f>'Distributor Secondary'!AF5*'DSR con %'!AI15</f>
        <v>16.86</v>
      </c>
      <c r="AJ15" s="91">
        <f>'Distributor Secondary'!AG5*'DSR con %'!AJ15</f>
        <v>4.5</v>
      </c>
      <c r="AK15" s="91">
        <f>'Distributor Secondary'!AH5*'DSR con %'!AK15</f>
        <v>6.7799999999999994</v>
      </c>
      <c r="AL15" s="91">
        <f>'Distributor Secondary'!AI5*'DSR con %'!AL15</f>
        <v>6.3599999999999994</v>
      </c>
    </row>
    <row r="16" spans="1:88" ht="12.75">
      <c r="A16" s="49" t="s">
        <v>17</v>
      </c>
      <c r="B16" s="19" t="s">
        <v>16</v>
      </c>
      <c r="C16" s="13" t="s">
        <v>222</v>
      </c>
      <c r="D16" s="18" t="s">
        <v>187</v>
      </c>
      <c r="E16" s="20" t="s">
        <v>188</v>
      </c>
      <c r="F16" s="21">
        <f t="shared" si="2"/>
        <v>728389.49999999988</v>
      </c>
      <c r="G16" s="22">
        <f t="shared" si="3"/>
        <v>371.34000000000003</v>
      </c>
      <c r="H16" s="23">
        <f>'Distributor Secondary'!E5*'DSR con %'!H16</f>
        <v>12.959999999999999</v>
      </c>
      <c r="I16" s="23">
        <f>'Distributor Secondary'!F5*'DSR con %'!I16</f>
        <v>32.46</v>
      </c>
      <c r="J16" s="23">
        <f>'Distributor Secondary'!G5*'DSR con %'!J16</f>
        <v>16.259999999999998</v>
      </c>
      <c r="K16" s="23">
        <f>'Distributor Secondary'!H5*'DSR con %'!K16</f>
        <v>25.98</v>
      </c>
      <c r="L16" s="23">
        <f>'Distributor Secondary'!I5*'DSR con %'!L16</f>
        <v>15.899999999999999</v>
      </c>
      <c r="M16" s="23">
        <f>'Distributor Secondary'!J5*'DSR con %'!M16</f>
        <v>15.899999999999999</v>
      </c>
      <c r="N16" s="23">
        <f>'Distributor Secondary'!K5*'DSR con %'!N16</f>
        <v>12.24</v>
      </c>
      <c r="O16" s="23">
        <f>'Distributor Secondary'!L5*'DSR con %'!O16</f>
        <v>12.24</v>
      </c>
      <c r="P16" s="23">
        <f>'Distributor Secondary'!M5*'DSR con %'!P16</f>
        <v>15.299999999999999</v>
      </c>
      <c r="Q16" s="23">
        <f>'Distributor Secondary'!N5*'DSR con %'!Q16</f>
        <v>15.299999999999999</v>
      </c>
      <c r="R16" s="23">
        <f>'Distributor Secondary'!O5*'DSR con %'!R16</f>
        <v>14.1</v>
      </c>
      <c r="S16" s="23">
        <f>'Distributor Secondary'!P5*'DSR con %'!S16</f>
        <v>14.1</v>
      </c>
      <c r="T16" s="23">
        <f>'Distributor Secondary'!Q5*'DSR con %'!T16</f>
        <v>14.1</v>
      </c>
      <c r="U16" s="23">
        <f>'Distributor Secondary'!R5*'DSR con %'!U16</f>
        <v>28.2</v>
      </c>
      <c r="V16" s="23">
        <f>'Distributor Secondary'!S5*'DSR con %'!V16</f>
        <v>26.58</v>
      </c>
      <c r="W16" s="23">
        <f>'Distributor Secondary'!T5*'DSR con %'!W16</f>
        <v>13.32</v>
      </c>
      <c r="X16" s="23">
        <f>'Distributor Secondary'!U5*'DSR con %'!X16</f>
        <v>5.16</v>
      </c>
      <c r="Y16" s="23">
        <f>'Distributor Secondary'!V5*'DSR con %'!Y16</f>
        <v>13.08</v>
      </c>
      <c r="Z16" s="23">
        <f>'Distributor Secondary'!W5*'DSR con %'!Z16</f>
        <v>8.7200000000000006</v>
      </c>
      <c r="AA16" s="23">
        <f>'Distributor Secondary'!X5*'DSR con %'!AA16</f>
        <v>3.8000000000000003</v>
      </c>
      <c r="AB16" s="23">
        <f>'Distributor Secondary'!Y5*'DSR con %'!AB16</f>
        <v>4.3600000000000003</v>
      </c>
      <c r="AC16" s="23">
        <f>'Distributor Secondary'!Z5*'DSR con %'!AC16</f>
        <v>3.2800000000000002</v>
      </c>
      <c r="AD16" s="23">
        <f>'Distributor Secondary'!AA5*'DSR con %'!AD16</f>
        <v>1.6400000000000001</v>
      </c>
      <c r="AE16" s="23">
        <f>'Distributor Secondary'!AB5*'DSR con %'!AE16</f>
        <v>4</v>
      </c>
      <c r="AF16" s="23">
        <f>'Distributor Secondary'!AC5*'DSR con %'!AF16</f>
        <v>6.16</v>
      </c>
      <c r="AG16" s="23">
        <f>'Distributor Secondary'!AD5*'DSR con %'!AG16</f>
        <v>3.08</v>
      </c>
      <c r="AH16" s="23">
        <f>'Distributor Secondary'!AE5*'DSR con %'!AH16</f>
        <v>10.120000000000001</v>
      </c>
      <c r="AI16" s="23">
        <f>'Distributor Secondary'!AF5*'DSR con %'!AI16</f>
        <v>11.24</v>
      </c>
      <c r="AJ16" s="91">
        <f>'Distributor Secondary'!AG5*'DSR con %'!AJ16</f>
        <v>3</v>
      </c>
      <c r="AK16" s="91">
        <f>'Distributor Secondary'!AH5*'DSR con %'!AK16</f>
        <v>4.5200000000000005</v>
      </c>
      <c r="AL16" s="91">
        <f>'Distributor Secondary'!AI5*'DSR con %'!AL16</f>
        <v>4.24</v>
      </c>
    </row>
    <row r="17" spans="1:88" s="29" customFormat="1">
      <c r="A17" s="103"/>
      <c r="B17" s="25"/>
      <c r="C17" s="24"/>
      <c r="D17" s="24"/>
      <c r="E17" s="26"/>
      <c r="F17" s="27">
        <f>SUM(F6:F16)</f>
        <v>15612755.000000002</v>
      </c>
      <c r="G17" s="28">
        <f>SUM(G6:G16)</f>
        <v>6757.0000000000009</v>
      </c>
      <c r="H17" s="27">
        <f>SUM(H6:H16)</f>
        <v>216</v>
      </c>
      <c r="I17" s="27">
        <f t="shared" ref="I17:AJ17" si="4">SUM(I6:I16)</f>
        <v>541</v>
      </c>
      <c r="J17" s="27">
        <f t="shared" si="4"/>
        <v>271</v>
      </c>
      <c r="K17" s="27">
        <f t="shared" si="4"/>
        <v>433.00000000000006</v>
      </c>
      <c r="L17" s="27">
        <f t="shared" si="4"/>
        <v>265</v>
      </c>
      <c r="M17" s="27">
        <f t="shared" si="4"/>
        <v>265</v>
      </c>
      <c r="N17" s="27">
        <f t="shared" si="4"/>
        <v>204.00000000000003</v>
      </c>
      <c r="O17" s="27">
        <f t="shared" si="4"/>
        <v>204.00000000000003</v>
      </c>
      <c r="P17" s="27">
        <f t="shared" si="4"/>
        <v>255</v>
      </c>
      <c r="Q17" s="27">
        <f t="shared" si="4"/>
        <v>255</v>
      </c>
      <c r="R17" s="27">
        <f t="shared" si="4"/>
        <v>235</v>
      </c>
      <c r="S17" s="27">
        <f t="shared" si="4"/>
        <v>235</v>
      </c>
      <c r="T17" s="27">
        <f t="shared" si="4"/>
        <v>235</v>
      </c>
      <c r="U17" s="27">
        <f t="shared" si="4"/>
        <v>470</v>
      </c>
      <c r="V17" s="27">
        <f t="shared" si="4"/>
        <v>443</v>
      </c>
      <c r="W17" s="27">
        <f t="shared" si="4"/>
        <v>222</v>
      </c>
      <c r="X17" s="27">
        <f t="shared" si="4"/>
        <v>85.999999999999986</v>
      </c>
      <c r="Y17" s="27">
        <f t="shared" si="4"/>
        <v>218.00000000000003</v>
      </c>
      <c r="Z17" s="27">
        <f t="shared" si="4"/>
        <v>218.00000000000003</v>
      </c>
      <c r="AA17" s="27">
        <f t="shared" si="4"/>
        <v>95</v>
      </c>
      <c r="AB17" s="27">
        <f t="shared" si="4"/>
        <v>109.00000000000001</v>
      </c>
      <c r="AC17" s="27">
        <f t="shared" si="4"/>
        <v>82.000000000000014</v>
      </c>
      <c r="AD17" s="27">
        <f t="shared" si="4"/>
        <v>41.000000000000007</v>
      </c>
      <c r="AE17" s="27">
        <f t="shared" si="4"/>
        <v>100</v>
      </c>
      <c r="AF17" s="27">
        <f t="shared" si="4"/>
        <v>154</v>
      </c>
      <c r="AG17" s="27">
        <f t="shared" si="4"/>
        <v>77</v>
      </c>
      <c r="AH17" s="27">
        <f t="shared" si="4"/>
        <v>253.00000000000006</v>
      </c>
      <c r="AI17" s="27">
        <f t="shared" si="4"/>
        <v>281</v>
      </c>
      <c r="AJ17" s="91">
        <f t="shared" si="4"/>
        <v>75</v>
      </c>
      <c r="AK17" s="91">
        <f t="shared" ref="AK17:AL17" si="5">SUM(AK6:AK16)</f>
        <v>113</v>
      </c>
      <c r="AL17" s="91">
        <f t="shared" si="5"/>
        <v>106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</row>
    <row r="18" spans="1:88">
      <c r="A18" s="104" t="s">
        <v>18</v>
      </c>
      <c r="B18" s="19" t="s">
        <v>16</v>
      </c>
      <c r="C18" s="33" t="s">
        <v>194</v>
      </c>
      <c r="D18" s="34" t="s">
        <v>195</v>
      </c>
      <c r="E18" s="34" t="s">
        <v>196</v>
      </c>
      <c r="F18" s="21">
        <f t="shared" si="2"/>
        <v>2499077.6656260798</v>
      </c>
      <c r="G18" s="22">
        <f t="shared" si="3"/>
        <v>1000.2866100675296</v>
      </c>
      <c r="H18" s="23">
        <f>'Distributor Secondary'!E6*'DSR con %'!H18</f>
        <v>30.511627906976745</v>
      </c>
      <c r="I18" s="23">
        <f>'Distributor Secondary'!F6*'DSR con %'!I18</f>
        <v>77.184466019417471</v>
      </c>
      <c r="J18" s="23">
        <f>'Distributor Secondary'!G6*'DSR con %'!J18</f>
        <v>38.834951456310677</v>
      </c>
      <c r="K18" s="23">
        <f>'Distributor Secondary'!H6*'DSR con %'!K18</f>
        <v>60.476190476190474</v>
      </c>
      <c r="L18" s="23">
        <f>'Distributor Secondary'!I6*'DSR con %'!L18</f>
        <v>41.650485436893206</v>
      </c>
      <c r="M18" s="23">
        <f>'Distributor Secondary'!J6*'DSR con %'!M18</f>
        <v>37.885714285714286</v>
      </c>
      <c r="N18" s="23">
        <f>'Distributor Secondary'!K6*'DSR con %'!N18</f>
        <v>30.3448275862069</v>
      </c>
      <c r="O18" s="23">
        <f>'Distributor Secondary'!L6*'DSR con %'!O18</f>
        <v>28.543689320388349</v>
      </c>
      <c r="P18" s="23">
        <f>'Distributor Secondary'!M6*'DSR con %'!P18</f>
        <v>36.666666666666664</v>
      </c>
      <c r="Q18" s="23">
        <f>'Distributor Secondary'!N6*'DSR con %'!Q18</f>
        <v>37.5</v>
      </c>
      <c r="R18" s="23">
        <f>'Distributor Secondary'!O6*'DSR con %'!R18</f>
        <v>32.684210526315788</v>
      </c>
      <c r="S18" s="23">
        <f>'Distributor Secondary'!P6*'DSR con %'!S18</f>
        <v>32.5</v>
      </c>
      <c r="T18" s="23">
        <f>'Distributor Secondary'!Q6*'DSR con %'!T18</f>
        <v>31.625</v>
      </c>
      <c r="U18" s="23">
        <f>'Distributor Secondary'!R6*'DSR con %'!U18</f>
        <v>65.79069767441861</v>
      </c>
      <c r="V18" s="23">
        <f>'Distributor Secondary'!S6*'DSR con %'!V18</f>
        <v>65</v>
      </c>
      <c r="W18" s="23">
        <f>'Distributor Secondary'!T6*'DSR con %'!W18</f>
        <v>31.15702479338843</v>
      </c>
      <c r="X18" s="23">
        <f>'Distributor Secondary'!U6*'DSR con %'!X18</f>
        <v>12.5</v>
      </c>
      <c r="Y18" s="23">
        <f>'Distributor Secondary'!V6*'DSR con %'!Y18</f>
        <v>32</v>
      </c>
      <c r="Z18" s="23">
        <f>'Distributor Secondary'!W6*'DSR con %'!Z18</f>
        <v>31.085714285714285</v>
      </c>
      <c r="AA18" s="23">
        <f>'Distributor Secondary'!X6*'DSR con %'!AA18</f>
        <v>17</v>
      </c>
      <c r="AB18" s="23">
        <f>'Distributor Secondary'!Y6*'DSR con %'!AB18</f>
        <v>14.451612903225806</v>
      </c>
      <c r="AC18" s="23">
        <f>'Distributor Secondary'!Z6*'DSR con %'!AC18</f>
        <v>10.971428571428572</v>
      </c>
      <c r="AD18" s="23">
        <f>'Distributor Secondary'!AA6*'DSR con %'!AD18</f>
        <v>5.8285714285714283</v>
      </c>
      <c r="AE18" s="23">
        <f>'Distributor Secondary'!AB6*'DSR con %'!AE18</f>
        <v>14.5</v>
      </c>
      <c r="AF18" s="23">
        <f>'Distributor Secondary'!AC6*'DSR con %'!AF18</f>
        <v>23.142857142857139</v>
      </c>
      <c r="AG18" s="23">
        <f>'Distributor Secondary'!AD6*'DSR con %'!AG18</f>
        <v>10.920863309352519</v>
      </c>
      <c r="AH18" s="23">
        <f>'Distributor Secondary'!AE6*'DSR con %'!AH18</f>
        <v>36.201438848920866</v>
      </c>
      <c r="AI18" s="23">
        <f>'Distributor Secondary'!AF6*'DSR con %'!AI18</f>
        <v>56.5</v>
      </c>
      <c r="AJ18" s="91">
        <f>'Distributor Secondary'!AG6*'DSR con %'!AJ18</f>
        <v>14.571428571428571</v>
      </c>
      <c r="AK18" s="91">
        <f>'Distributor Secondary'!AH6*'DSR con %'!AK18</f>
        <v>21.857142857142858</v>
      </c>
      <c r="AL18" s="91">
        <f>'Distributor Secondary'!AI6*'DSR con %'!AL18</f>
        <v>20.399999999999999</v>
      </c>
    </row>
    <row r="19" spans="1:88">
      <c r="A19" s="104" t="s">
        <v>18</v>
      </c>
      <c r="B19" s="19" t="s">
        <v>16</v>
      </c>
      <c r="C19" s="33" t="s">
        <v>194</v>
      </c>
      <c r="D19" s="34" t="s">
        <v>197</v>
      </c>
      <c r="E19" s="34" t="s">
        <v>198</v>
      </c>
      <c r="F19" s="21">
        <f t="shared" si="2"/>
        <v>1346625.43619617</v>
      </c>
      <c r="G19" s="22">
        <f t="shared" si="3"/>
        <v>547.59760667751675</v>
      </c>
      <c r="H19" s="23">
        <f>'Distributor Secondary'!E6*'DSR con %'!H19</f>
        <v>17.86046511627907</v>
      </c>
      <c r="I19" s="23">
        <f>'Distributor Secondary'!F6*'DSR con %'!I19</f>
        <v>41.679611650485434</v>
      </c>
      <c r="J19" s="23">
        <f>'Distributor Secondary'!G6*'DSR con %'!J19</f>
        <v>20.970873786407765</v>
      </c>
      <c r="K19" s="23">
        <f>'Distributor Secondary'!H6*'DSR con %'!K19</f>
        <v>36.285714285714285</v>
      </c>
      <c r="L19" s="23">
        <f>'Distributor Secondary'!I6*'DSR con %'!L19</f>
        <v>18.174757281553397</v>
      </c>
      <c r="M19" s="23">
        <f>'Distributor Secondary'!J6*'DSR con %'!M19</f>
        <v>20.057142857142857</v>
      </c>
      <c r="N19" s="23">
        <f>'Distributor Secondary'!K6*'DSR con %'!N19</f>
        <v>16.551724137931036</v>
      </c>
      <c r="O19" s="23">
        <f>'Distributor Secondary'!L6*'DSR con %'!O19</f>
        <v>17.475728155339805</v>
      </c>
      <c r="P19" s="23">
        <f>'Distributor Secondary'!M6*'DSR con %'!P19</f>
        <v>20</v>
      </c>
      <c r="Q19" s="23">
        <f>'Distributor Secondary'!N6*'DSR con %'!Q19</f>
        <v>21.195652173913043</v>
      </c>
      <c r="R19" s="23">
        <f>'Distributor Secondary'!O6*'DSR con %'!R19</f>
        <v>18.157894736842103</v>
      </c>
      <c r="S19" s="23">
        <f>'Distributor Secondary'!P6*'DSR con %'!S19</f>
        <v>19</v>
      </c>
      <c r="T19" s="23">
        <f>'Distributor Secondary'!Q6*'DSR con %'!T19</f>
        <v>20.125</v>
      </c>
      <c r="U19" s="23">
        <f>'Distributor Secondary'!R6*'DSR con %'!U19</f>
        <v>36.906976744186046</v>
      </c>
      <c r="V19" s="23">
        <f>'Distributor Secondary'!S6*'DSR con %'!V19</f>
        <v>35.285714285714285</v>
      </c>
      <c r="W19" s="23">
        <f>'Distributor Secondary'!T6*'DSR con %'!W19</f>
        <v>17.727272727272727</v>
      </c>
      <c r="X19" s="23">
        <f>'Distributor Secondary'!U6*'DSR con %'!X19</f>
        <v>6.6091954022988508</v>
      </c>
      <c r="Y19" s="23">
        <f>'Distributor Secondary'!V6*'DSR con %'!Y19</f>
        <v>16</v>
      </c>
      <c r="Z19" s="23">
        <f>'Distributor Secondary'!W6*'DSR con %'!Z19</f>
        <v>16.457142857142856</v>
      </c>
      <c r="AA19" s="23">
        <f>'Distributor Secondary'!X6*'DSR con %'!AA19</f>
        <v>6</v>
      </c>
      <c r="AB19" s="23">
        <f>'Distributor Secondary'!Y6*'DSR con %'!AB19</f>
        <v>9.2903225806451619</v>
      </c>
      <c r="AC19" s="23">
        <f>'Distributor Secondary'!Z6*'DSR con %'!AC19</f>
        <v>6.8571428571428568</v>
      </c>
      <c r="AD19" s="23">
        <f>'Distributor Secondary'!AA6*'DSR con %'!AD19</f>
        <v>3.7714285714285714</v>
      </c>
      <c r="AE19" s="23">
        <f>'Distributor Secondary'!AB6*'DSR con %'!AE19</f>
        <v>7.8076923076923075</v>
      </c>
      <c r="AF19" s="23">
        <f>'Distributor Secondary'!AC6*'DSR con %'!AF19</f>
        <v>11.571428571428569</v>
      </c>
      <c r="AG19" s="23">
        <f>'Distributor Secondary'!AD6*'DSR con %'!AG19</f>
        <v>5.8561151079136691</v>
      </c>
      <c r="AH19" s="23">
        <f>'Distributor Secondary'!AE6*'DSR con %'!AH19</f>
        <v>19.165467625899282</v>
      </c>
      <c r="AI19" s="23">
        <f>'Distributor Secondary'!AF6*'DSR con %'!AI19</f>
        <v>30.671428571428571</v>
      </c>
      <c r="AJ19" s="91">
        <f>'Distributor Secondary'!AG6*'DSR con %'!AJ19</f>
        <v>7.7142857142857135</v>
      </c>
      <c r="AK19" s="91">
        <f>'Distributor Secondary'!AH6*'DSR con %'!AK19</f>
        <v>11.571428571428569</v>
      </c>
      <c r="AL19" s="91">
        <f>'Distributor Secondary'!AI6*'DSR con %'!AL19</f>
        <v>10.799999999999999</v>
      </c>
    </row>
    <row r="20" spans="1:88">
      <c r="A20" s="104" t="s">
        <v>18</v>
      </c>
      <c r="B20" s="19" t="s">
        <v>16</v>
      </c>
      <c r="C20" s="33" t="s">
        <v>194</v>
      </c>
      <c r="D20" s="34" t="s">
        <v>199</v>
      </c>
      <c r="E20" s="34" t="s">
        <v>200</v>
      </c>
      <c r="F20" s="21">
        <f t="shared" si="2"/>
        <v>1230934.8981777497</v>
      </c>
      <c r="G20" s="22">
        <f t="shared" si="3"/>
        <v>497.1157832549535</v>
      </c>
      <c r="H20" s="23">
        <f>'Distributor Secondary'!E6*'DSR con %'!H20</f>
        <v>15.627906976744185</v>
      </c>
      <c r="I20" s="23">
        <f>'Distributor Secondary'!F6*'DSR con %'!I20</f>
        <v>40.135922330097088</v>
      </c>
      <c r="J20" s="23">
        <f>'Distributor Secondary'!G6*'DSR con %'!J20</f>
        <v>20.194174757281552</v>
      </c>
      <c r="K20" s="23">
        <f>'Distributor Secondary'!H6*'DSR con %'!K20</f>
        <v>30.238095238095237</v>
      </c>
      <c r="L20" s="23">
        <f>'Distributor Secondary'!I6*'DSR con %'!L20</f>
        <v>18.174757281553397</v>
      </c>
      <c r="M20" s="23">
        <f>'Distributor Secondary'!J6*'DSR con %'!M20</f>
        <v>20.057142857142857</v>
      </c>
      <c r="N20" s="23">
        <f>'Distributor Secondary'!K6*'DSR con %'!N20</f>
        <v>13.103448275862069</v>
      </c>
      <c r="O20" s="23">
        <f>'Distributor Secondary'!L6*'DSR con %'!O20</f>
        <v>13.980582524271846</v>
      </c>
      <c r="P20" s="23">
        <f>'Distributor Secondary'!M6*'DSR con %'!P20</f>
        <v>18.333333333333332</v>
      </c>
      <c r="Q20" s="23">
        <f>'Distributor Secondary'!N6*'DSR con %'!Q20</f>
        <v>16.304347826086957</v>
      </c>
      <c r="R20" s="23">
        <f>'Distributor Secondary'!O6*'DSR con %'!R20</f>
        <v>18.157894736842103</v>
      </c>
      <c r="S20" s="23">
        <f>'Distributor Secondary'!P6*'DSR con %'!S20</f>
        <v>17.5</v>
      </c>
      <c r="T20" s="23">
        <f>'Distributor Secondary'!Q6*'DSR con %'!T20</f>
        <v>17.25</v>
      </c>
      <c r="U20" s="23">
        <f>'Distributor Secondary'!R6*'DSR con %'!U20</f>
        <v>35.302325581395351</v>
      </c>
      <c r="V20" s="23">
        <f>'Distributor Secondary'!S6*'DSR con %'!V20</f>
        <v>29.714285714285712</v>
      </c>
      <c r="W20" s="23">
        <f>'Distributor Secondary'!T6*'DSR con %'!W20</f>
        <v>16.115702479338843</v>
      </c>
      <c r="X20" s="23">
        <f>'Distributor Secondary'!U6*'DSR con %'!X20</f>
        <v>5.8908045977011492</v>
      </c>
      <c r="Y20" s="23">
        <f>'Distributor Secondary'!V6*'DSR con %'!Y20</f>
        <v>16</v>
      </c>
      <c r="Z20" s="23">
        <f>'Distributor Secondary'!W6*'DSR con %'!Z20</f>
        <v>16.457142857142856</v>
      </c>
      <c r="AA20" s="23">
        <f>'Distributor Secondary'!X6*'DSR con %'!AA20</f>
        <v>5</v>
      </c>
      <c r="AB20" s="23">
        <f>'Distributor Secondary'!Y6*'DSR con %'!AB20</f>
        <v>8.258064516129032</v>
      </c>
      <c r="AC20" s="23">
        <f>'Distributor Secondary'!Z6*'DSR con %'!AC20</f>
        <v>6.1714285714285708</v>
      </c>
      <c r="AD20" s="23">
        <f>'Distributor Secondary'!AA6*'DSR con %'!AD20</f>
        <v>2.4000000000000004</v>
      </c>
      <c r="AE20" s="23">
        <f>'Distributor Secondary'!AB6*'DSR con %'!AE20</f>
        <v>6.6923076923076925</v>
      </c>
      <c r="AF20" s="23">
        <f>'Distributor Secondary'!AC6*'DSR con %'!AF20</f>
        <v>10.285714285714285</v>
      </c>
      <c r="AG20" s="23">
        <f>'Distributor Secondary'!AD6*'DSR con %'!AG20</f>
        <v>5.2230215827338125</v>
      </c>
      <c r="AH20" s="23">
        <f>'Distributor Secondary'!AE6*'DSR con %'!AH20</f>
        <v>18.633093525179856</v>
      </c>
      <c r="AI20" s="23">
        <f>'Distributor Secondary'!AF6*'DSR con %'!AI20</f>
        <v>25.828571428571429</v>
      </c>
      <c r="AJ20" s="91">
        <f>'Distributor Secondary'!AG6*'DSR con %'!AJ20</f>
        <v>7.7142857142857135</v>
      </c>
      <c r="AK20" s="91">
        <f>'Distributor Secondary'!AH6*'DSR con %'!AK20</f>
        <v>11.571428571428569</v>
      </c>
      <c r="AL20" s="91">
        <f>'Distributor Secondary'!AI6*'DSR con %'!AL20</f>
        <v>10.799999999999999</v>
      </c>
    </row>
    <row r="21" spans="1:88" s="29" customFormat="1">
      <c r="A21" s="105"/>
      <c r="B21" s="37"/>
      <c r="C21" s="38"/>
      <c r="D21" s="39"/>
      <c r="E21" s="39"/>
      <c r="F21" s="40">
        <f>SUM(F18:F20)</f>
        <v>5076637.9999999991</v>
      </c>
      <c r="G21" s="41">
        <f>SUM(G18:G20)</f>
        <v>2045</v>
      </c>
      <c r="H21" s="27">
        <f>SUM(H18:H20)</f>
        <v>64</v>
      </c>
      <c r="I21" s="27">
        <f t="shared" ref="I21:AJ21" si="6">SUM(I18:I20)</f>
        <v>159</v>
      </c>
      <c r="J21" s="27">
        <f t="shared" si="6"/>
        <v>80</v>
      </c>
      <c r="K21" s="27">
        <f t="shared" si="6"/>
        <v>127</v>
      </c>
      <c r="L21" s="27">
        <f t="shared" si="6"/>
        <v>78</v>
      </c>
      <c r="M21" s="27">
        <f t="shared" si="6"/>
        <v>78</v>
      </c>
      <c r="N21" s="27">
        <f t="shared" si="6"/>
        <v>60.000000000000007</v>
      </c>
      <c r="O21" s="27">
        <f t="shared" si="6"/>
        <v>60</v>
      </c>
      <c r="P21" s="27">
        <f t="shared" si="6"/>
        <v>75</v>
      </c>
      <c r="Q21" s="27">
        <f t="shared" si="6"/>
        <v>75</v>
      </c>
      <c r="R21" s="27">
        <f t="shared" si="6"/>
        <v>69</v>
      </c>
      <c r="S21" s="27">
        <f t="shared" si="6"/>
        <v>69</v>
      </c>
      <c r="T21" s="27">
        <f t="shared" si="6"/>
        <v>69</v>
      </c>
      <c r="U21" s="27">
        <f t="shared" si="6"/>
        <v>138</v>
      </c>
      <c r="V21" s="27">
        <f t="shared" si="6"/>
        <v>130</v>
      </c>
      <c r="W21" s="27">
        <f t="shared" si="6"/>
        <v>65</v>
      </c>
      <c r="X21" s="27">
        <f t="shared" si="6"/>
        <v>25</v>
      </c>
      <c r="Y21" s="27">
        <f t="shared" si="6"/>
        <v>64</v>
      </c>
      <c r="Z21" s="27">
        <f t="shared" si="6"/>
        <v>64</v>
      </c>
      <c r="AA21" s="27">
        <f t="shared" si="6"/>
        <v>28</v>
      </c>
      <c r="AB21" s="27">
        <f t="shared" si="6"/>
        <v>32</v>
      </c>
      <c r="AC21" s="27">
        <f t="shared" si="6"/>
        <v>24</v>
      </c>
      <c r="AD21" s="27">
        <f t="shared" si="6"/>
        <v>12</v>
      </c>
      <c r="AE21" s="27">
        <f t="shared" si="6"/>
        <v>29</v>
      </c>
      <c r="AF21" s="27">
        <f t="shared" si="6"/>
        <v>44.999999999999993</v>
      </c>
      <c r="AG21" s="27">
        <f t="shared" si="6"/>
        <v>22</v>
      </c>
      <c r="AH21" s="27">
        <f t="shared" si="6"/>
        <v>74</v>
      </c>
      <c r="AI21" s="27">
        <f t="shared" si="6"/>
        <v>113</v>
      </c>
      <c r="AJ21" s="91">
        <f t="shared" si="6"/>
        <v>30</v>
      </c>
      <c r="AK21" s="91">
        <f t="shared" ref="AK21:AL21" si="7">SUM(AK18:AK20)</f>
        <v>45</v>
      </c>
      <c r="AL21" s="91">
        <f t="shared" si="7"/>
        <v>41.999999999999993</v>
      </c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</row>
    <row r="22" spans="1:88">
      <c r="A22" s="106" t="s">
        <v>19</v>
      </c>
      <c r="B22" s="19" t="s">
        <v>16</v>
      </c>
      <c r="C22" s="33" t="s">
        <v>194</v>
      </c>
      <c r="D22" s="34" t="s">
        <v>211</v>
      </c>
      <c r="E22" s="34" t="s">
        <v>212</v>
      </c>
      <c r="F22" s="21">
        <f t="shared" si="2"/>
        <v>2013795.8593330989</v>
      </c>
      <c r="G22" s="22">
        <f t="shared" si="3"/>
        <v>864.64959794327615</v>
      </c>
      <c r="H22" s="23">
        <f>'Distributor Secondary'!E7*'DSR con %'!H22</f>
        <v>27.133004926108374</v>
      </c>
      <c r="I22" s="23">
        <f>'Distributor Secondary'!F7*'DSR con %'!I22</f>
        <v>69.168724279835388</v>
      </c>
      <c r="J22" s="23">
        <f>'Distributor Secondary'!G7*'DSR con %'!J22</f>
        <v>34.584362139917694</v>
      </c>
      <c r="K22" s="23">
        <f>'Distributor Secondary'!H7*'DSR con %'!K22</f>
        <v>56.020408163265309</v>
      </c>
      <c r="L22" s="23">
        <f>'Distributor Secondary'!I7*'DSR con %'!L22</f>
        <v>35.399176954732511</v>
      </c>
      <c r="M22" s="23">
        <f>'Distributor Secondary'!J7*'DSR con %'!M22</f>
        <v>34.207317073170728</v>
      </c>
      <c r="N22" s="23">
        <f>'Distributor Secondary'!K7*'DSR con %'!N22</f>
        <v>25.990243902439023</v>
      </c>
      <c r="O22" s="23">
        <f>'Distributor Secondary'!L7*'DSR con %'!O22</f>
        <v>27.25925925925926</v>
      </c>
      <c r="P22" s="23">
        <f>'Distributor Secondary'!M7*'DSR con %'!P22</f>
        <v>33.644859813084111</v>
      </c>
      <c r="Q22" s="23">
        <f>'Distributor Secondary'!N7*'DSR con %'!Q22</f>
        <v>32.576687116564422</v>
      </c>
      <c r="R22" s="23">
        <f>'Distributor Secondary'!O7*'DSR con %'!R22</f>
        <v>29.511111111111113</v>
      </c>
      <c r="S22" s="23">
        <f>'Distributor Secondary'!P7*'DSR con %'!S22</f>
        <v>30.135384615384616</v>
      </c>
      <c r="T22" s="23">
        <f>'Distributor Secondary'!Q7*'DSR con %'!T22</f>
        <v>29.12280701754386</v>
      </c>
      <c r="U22" s="23">
        <f>'Distributor Secondary'!R7*'DSR con %'!U22</f>
        <v>58.876847290640399</v>
      </c>
      <c r="V22" s="23">
        <f>'Distributor Secondary'!S7*'DSR con %'!V22</f>
        <v>55.347560975609753</v>
      </c>
      <c r="W22" s="23">
        <f>'Distributor Secondary'!T7*'DSR con %'!W22</f>
        <v>28.645614035087721</v>
      </c>
      <c r="X22" s="23">
        <f>'Distributor Secondary'!U7*'DSR con %'!X22</f>
        <v>10.712195121951218</v>
      </c>
      <c r="Y22" s="23">
        <f>'Distributor Secondary'!V7*'DSR con %'!Y22</f>
        <v>28.430769230769233</v>
      </c>
      <c r="Z22" s="23">
        <f>'Distributor Secondary'!W7*'DSR con %'!Z22</f>
        <v>28.170731707317074</v>
      </c>
      <c r="AA22" s="23">
        <f>'Distributor Secondary'!X7*'DSR con %'!AA22</f>
        <v>11.878787878787879</v>
      </c>
      <c r="AB22" s="23">
        <f>'Distributor Secondary'!Y7*'DSR con %'!AB22</f>
        <v>12.972972972972974</v>
      </c>
      <c r="AC22" s="23">
        <f>'Distributor Secondary'!Z7*'DSR con %'!AC22</f>
        <v>10.536585365853659</v>
      </c>
      <c r="AD22" s="23">
        <f>'Distributor Secondary'!AA7*'DSR con %'!AD22</f>
        <v>4.6829268292682933</v>
      </c>
      <c r="AE22" s="23">
        <f>'Distributor Secondary'!AB7*'DSR con %'!AE22</f>
        <v>11.991869918699187</v>
      </c>
      <c r="AF22" s="23">
        <f>'Distributor Secondary'!AC7*'DSR con %'!AF22</f>
        <v>17.560975609756099</v>
      </c>
      <c r="AG22" s="23">
        <f>'Distributor Secondary'!AD7*'DSR con %'!AG22</f>
        <v>8.0945121951219505</v>
      </c>
      <c r="AH22" s="23">
        <f>'Distributor Secondary'!AE7*'DSR con %'!AH22</f>
        <v>27.975609756097562</v>
      </c>
      <c r="AI22" s="23">
        <f>'Distributor Secondary'!AF7*'DSR con %'!AI22</f>
        <v>39.786585365853654</v>
      </c>
      <c r="AJ22" s="91">
        <f>'Distributor Secondary'!AG7*'DSR con %'!AJ22</f>
        <v>11.341463414634147</v>
      </c>
      <c r="AK22" s="91">
        <f>'Distributor Secondary'!AH7*'DSR con %'!AK22</f>
        <v>17.012195121951219</v>
      </c>
      <c r="AL22" s="91">
        <f>'Distributor Secondary'!AI7*'DSR con %'!AL22</f>
        <v>15.878048780487806</v>
      </c>
    </row>
    <row r="23" spans="1:88">
      <c r="A23" s="106" t="s">
        <v>19</v>
      </c>
      <c r="B23" s="19" t="s">
        <v>16</v>
      </c>
      <c r="C23" s="33" t="s">
        <v>194</v>
      </c>
      <c r="D23" s="34" t="s">
        <v>213</v>
      </c>
      <c r="E23" s="34" t="s">
        <v>214</v>
      </c>
      <c r="F23" s="21">
        <f t="shared" si="2"/>
        <v>1829425.0409387518</v>
      </c>
      <c r="G23" s="22">
        <f t="shared" si="3"/>
        <v>802.43457107678421</v>
      </c>
      <c r="H23" s="23">
        <f>'Distributor Secondary'!E7*'DSR con %'!H23</f>
        <v>27.133004926108374</v>
      </c>
      <c r="I23" s="23">
        <f>'Distributor Secondary'!F7*'DSR con %'!I23</f>
        <v>66.024691358024683</v>
      </c>
      <c r="J23" s="23">
        <f>'Distributor Secondary'!G7*'DSR con %'!J23</f>
        <v>33.012345679012341</v>
      </c>
      <c r="K23" s="23">
        <f>'Distributor Secondary'!H7*'DSR con %'!K23</f>
        <v>49.795918367346935</v>
      </c>
      <c r="L23" s="23">
        <f>'Distributor Secondary'!I7*'DSR con %'!L23</f>
        <v>31.55144032921811</v>
      </c>
      <c r="M23" s="23">
        <f>'Distributor Secondary'!J7*'DSR con %'!M23</f>
        <v>31.926829268292686</v>
      </c>
      <c r="N23" s="23">
        <f>'Distributor Secondary'!K7*'DSR con %'!N23</f>
        <v>23.882926829268293</v>
      </c>
      <c r="O23" s="23">
        <f>'Distributor Secondary'!L7*'DSR con %'!O23</f>
        <v>22.518518518518519</v>
      </c>
      <c r="P23" s="23">
        <f>'Distributor Secondary'!M7*'DSR con %'!P23</f>
        <v>30.280373831775698</v>
      </c>
      <c r="Q23" s="23">
        <f>'Distributor Secondary'!N7*'DSR con %'!Q23</f>
        <v>30.368098159509202</v>
      </c>
      <c r="R23" s="23">
        <f>'Distributor Secondary'!O7*'DSR con %'!R23</f>
        <v>29.511111111111113</v>
      </c>
      <c r="S23" s="23">
        <f>'Distributor Secondary'!P7*'DSR con %'!S23</f>
        <v>27.581538461538461</v>
      </c>
      <c r="T23" s="23">
        <f>'Distributor Secondary'!Q7*'DSR con %'!T23</f>
        <v>29.12280701754386</v>
      </c>
      <c r="U23" s="23">
        <f>'Distributor Secondary'!R7*'DSR con %'!U23</f>
        <v>55.60591133004926</v>
      </c>
      <c r="V23" s="23">
        <f>'Distributor Secondary'!S7*'DSR con %'!V23</f>
        <v>51.530487804878049</v>
      </c>
      <c r="W23" s="23">
        <f>'Distributor Secondary'!T7*'DSR con %'!W23</f>
        <v>25.89122807017544</v>
      </c>
      <c r="X23" s="23">
        <f>'Distributor Secondary'!U7*'DSR con %'!X23</f>
        <v>10.117073170731707</v>
      </c>
      <c r="Y23" s="23">
        <f>'Distributor Secondary'!V7*'DSR con %'!Y23</f>
        <v>28.430769230769233</v>
      </c>
      <c r="Z23" s="23">
        <f>'Distributor Secondary'!W7*'DSR con %'!Z23</f>
        <v>28.170731707317074</v>
      </c>
      <c r="AA23" s="23">
        <f>'Distributor Secondary'!X7*'DSR con %'!AA23</f>
        <v>11.878787878787879</v>
      </c>
      <c r="AB23" s="23">
        <f>'Distributor Secondary'!Y7*'DSR con %'!AB23</f>
        <v>12.108108108108109</v>
      </c>
      <c r="AC23" s="23">
        <f>'Distributor Secondary'!Z7*'DSR con %'!AC23</f>
        <v>9.3658536585365866</v>
      </c>
      <c r="AD23" s="23">
        <f>'Distributor Secondary'!AA7*'DSR con %'!AD23</f>
        <v>3.8048780487804876</v>
      </c>
      <c r="AE23" s="23">
        <f>'Distributor Secondary'!AB7*'DSR con %'!AE23</f>
        <v>9.1138211382113834</v>
      </c>
      <c r="AF23" s="23">
        <f>'Distributor Secondary'!AC7*'DSR con %'!AF23</f>
        <v>14.268292682926829</v>
      </c>
      <c r="AG23" s="23">
        <f>'Distributor Secondary'!AD7*'DSR con %'!AG23</f>
        <v>7.6829268292682933</v>
      </c>
      <c r="AH23" s="23">
        <f>'Distributor Secondary'!AE7*'DSR con %'!AH23</f>
        <v>24.81707317073171</v>
      </c>
      <c r="AI23" s="23">
        <f>'Distributor Secondary'!AF7*'DSR con %'!AI23</f>
        <v>38.414634146341463</v>
      </c>
      <c r="AJ23" s="91">
        <f>'Distributor Secondary'!AG7*'DSR con %'!AJ23</f>
        <v>9.8780487804878057</v>
      </c>
      <c r="AK23" s="91">
        <f>'Distributor Secondary'!AH7*'DSR con %'!AK23</f>
        <v>14.817073170731708</v>
      </c>
      <c r="AL23" s="91">
        <f>'Distributor Secondary'!AI7*'DSR con %'!AL23</f>
        <v>13.829268292682928</v>
      </c>
    </row>
    <row r="24" spans="1:88">
      <c r="A24" s="106" t="s">
        <v>19</v>
      </c>
      <c r="B24" s="19" t="s">
        <v>16</v>
      </c>
      <c r="C24" s="33" t="s">
        <v>194</v>
      </c>
      <c r="D24" s="34" t="s">
        <v>215</v>
      </c>
      <c r="E24" s="34" t="s">
        <v>216</v>
      </c>
      <c r="F24" s="21">
        <f t="shared" si="2"/>
        <v>2446200.4901096462</v>
      </c>
      <c r="G24" s="22">
        <f t="shared" si="3"/>
        <v>1072.7906734687028</v>
      </c>
      <c r="H24" s="23">
        <f>'Distributor Secondary'!E7*'DSR con %'!H24</f>
        <v>36.177339901477829</v>
      </c>
      <c r="I24" s="23">
        <f>'Distributor Secondary'!F7*'DSR con %'!I24</f>
        <v>89.604938271604937</v>
      </c>
      <c r="J24" s="23">
        <f>'Distributor Secondary'!G7*'DSR con %'!J24</f>
        <v>44.802469135802468</v>
      </c>
      <c r="K24" s="23">
        <f>'Distributor Secondary'!H7*'DSR con %'!K24</f>
        <v>68.469387755102034</v>
      </c>
      <c r="L24" s="23">
        <f>'Distributor Secondary'!I7*'DSR con %'!L24</f>
        <v>43.094650205761319</v>
      </c>
      <c r="M24" s="23">
        <f>'Distributor Secondary'!J7*'DSR con %'!M24</f>
        <v>43.329268292682926</v>
      </c>
      <c r="N24" s="23">
        <f>'Distributor Secondary'!K7*'DSR con %'!N24</f>
        <v>33.717073170731709</v>
      </c>
      <c r="O24" s="23">
        <f>'Distributor Secondary'!L7*'DSR con %'!O24</f>
        <v>33.185185185185183</v>
      </c>
      <c r="P24" s="23">
        <f>'Distributor Secondary'!M7*'DSR con %'!P24</f>
        <v>38.691588785046726</v>
      </c>
      <c r="Q24" s="23">
        <f>'Distributor Secondary'!N7*'DSR con %'!Q24</f>
        <v>41.963190184049076</v>
      </c>
      <c r="R24" s="23">
        <f>'Distributor Secondary'!O7*'DSR con %'!R24</f>
        <v>36.888888888888886</v>
      </c>
      <c r="S24" s="23">
        <f>'Distributor Secondary'!P7*'DSR con %'!S24</f>
        <v>38.307692307692307</v>
      </c>
      <c r="T24" s="23">
        <f>'Distributor Secondary'!Q7*'DSR con %'!T24</f>
        <v>34.94736842105263</v>
      </c>
      <c r="U24" s="23">
        <f>'Distributor Secondary'!R7*'DSR con %'!U24</f>
        <v>75.231527093596057</v>
      </c>
      <c r="V24" s="23">
        <f>'Distributor Secondary'!S7*'DSR con %'!V24</f>
        <v>74.432926829268283</v>
      </c>
      <c r="W24" s="23">
        <f>'Distributor Secondary'!T7*'DSR con %'!W24</f>
        <v>36.357894736842105</v>
      </c>
      <c r="X24" s="23">
        <f>'Distributor Secondary'!U7*'DSR con %'!X24</f>
        <v>14.580487804878048</v>
      </c>
      <c r="Y24" s="23">
        <f>'Distributor Secondary'!V7*'DSR con %'!Y24</f>
        <v>33.169230769230772</v>
      </c>
      <c r="Z24" s="23">
        <f>'Distributor Secondary'!W7*'DSR con %'!Z24</f>
        <v>33.804878048780488</v>
      </c>
      <c r="AA24" s="23">
        <f>'Distributor Secondary'!X7*'DSR con %'!AA24</f>
        <v>11.878787878787879</v>
      </c>
      <c r="AB24" s="23">
        <f>'Distributor Secondary'!Y7*'DSR con %'!AB24</f>
        <v>12.972972972972974</v>
      </c>
      <c r="AC24" s="23">
        <f>'Distributor Secondary'!Z7*'DSR con %'!AC24</f>
        <v>9.3658536585365866</v>
      </c>
      <c r="AD24" s="23">
        <f>'Distributor Secondary'!AA7*'DSR con %'!AD24</f>
        <v>5.2682926829268295</v>
      </c>
      <c r="AE24" s="23">
        <f>'Distributor Secondary'!AB7*'DSR con %'!AE24</f>
        <v>12.951219512195122</v>
      </c>
      <c r="AF24" s="23">
        <f>'Distributor Secondary'!AC7*'DSR con %'!AF24</f>
        <v>20.853658536585368</v>
      </c>
      <c r="AG24" s="23">
        <f>'Distributor Secondary'!AD7*'DSR con %'!AG24</f>
        <v>10.426829268292684</v>
      </c>
      <c r="AH24" s="23">
        <f>'Distributor Secondary'!AE7*'DSR con %'!AH24</f>
        <v>33.390243902439025</v>
      </c>
      <c r="AI24" s="23">
        <f>'Distributor Secondary'!AF7*'DSR con %'!AI24</f>
        <v>52.134146341463421</v>
      </c>
      <c r="AJ24" s="91">
        <f>'Distributor Secondary'!AG7*'DSR con %'!AJ24</f>
        <v>13.536585365853659</v>
      </c>
      <c r="AK24" s="91">
        <f>'Distributor Secondary'!AH7*'DSR con %'!AK24</f>
        <v>20.304878048780488</v>
      </c>
      <c r="AL24" s="91">
        <f>'Distributor Secondary'!AI7*'DSR con %'!AL24</f>
        <v>18.951219512195124</v>
      </c>
    </row>
    <row r="25" spans="1:88">
      <c r="A25" s="106" t="s">
        <v>19</v>
      </c>
      <c r="B25" s="19" t="s">
        <v>16</v>
      </c>
      <c r="C25" s="33" t="s">
        <v>194</v>
      </c>
      <c r="D25" s="34" t="s">
        <v>217</v>
      </c>
      <c r="E25" s="34" t="s">
        <v>218</v>
      </c>
      <c r="F25" s="21">
        <f t="shared" si="2"/>
        <v>2943946.4804010056</v>
      </c>
      <c r="G25" s="22">
        <f t="shared" si="3"/>
        <v>1299.9889901011918</v>
      </c>
      <c r="H25" s="23">
        <f>'Distributor Secondary'!E7*'DSR con %'!H25</f>
        <v>40.699507389162562</v>
      </c>
      <c r="I25" s="23">
        <f>'Distributor Secondary'!F7*'DSR con %'!I25</f>
        <v>105.32510288065845</v>
      </c>
      <c r="J25" s="23">
        <f>'Distributor Secondary'!G7*'DSR con %'!J25</f>
        <v>52.662551440329224</v>
      </c>
      <c r="K25" s="23">
        <f>'Distributor Secondary'!H7*'DSR con %'!K25</f>
        <v>87.142857142857139</v>
      </c>
      <c r="L25" s="23">
        <f>'Distributor Secondary'!I7*'DSR con %'!L25</f>
        <v>53.86831275720165</v>
      </c>
      <c r="M25" s="23">
        <f>'Distributor Secondary'!J7*'DSR con %'!M25</f>
        <v>51.310975609756099</v>
      </c>
      <c r="N25" s="23">
        <f>'Distributor Secondary'!K7*'DSR con %'!N25</f>
        <v>39.336585365853665</v>
      </c>
      <c r="O25" s="23">
        <f>'Distributor Secondary'!L7*'DSR con %'!O25</f>
        <v>40.296296296296298</v>
      </c>
      <c r="P25" s="23">
        <f>'Distributor Secondary'!M7*'DSR con %'!P25</f>
        <v>50.467289719626166</v>
      </c>
      <c r="Q25" s="23">
        <f>'Distributor Secondary'!N7*'DSR con %'!Q25</f>
        <v>49.141104294478524</v>
      </c>
      <c r="R25" s="23">
        <f>'Distributor Secondary'!O7*'DSR con %'!R25</f>
        <v>46.111111111111114</v>
      </c>
      <c r="S25" s="23">
        <f>'Distributor Secondary'!P7*'DSR con %'!S25</f>
        <v>45.969230769230769</v>
      </c>
      <c r="T25" s="23">
        <f>'Distributor Secondary'!Q7*'DSR con %'!T25</f>
        <v>49.508771929824562</v>
      </c>
      <c r="U25" s="23">
        <f>'Distributor Secondary'!R7*'DSR con %'!U25</f>
        <v>93.221674876847288</v>
      </c>
      <c r="V25" s="23">
        <f>'Distributor Secondary'!S7*'DSR con %'!V25</f>
        <v>87.792682926829272</v>
      </c>
      <c r="W25" s="23">
        <f>'Distributor Secondary'!T7*'DSR con %'!W25</f>
        <v>43.519298245614031</v>
      </c>
      <c r="X25" s="23">
        <f>'Distributor Secondary'!U7*'DSR con %'!X25</f>
        <v>17.109756097560979</v>
      </c>
      <c r="Y25" s="23">
        <f>'Distributor Secondary'!V7*'DSR con %'!Y25</f>
        <v>40.276923076923076</v>
      </c>
      <c r="Z25" s="23">
        <f>'Distributor Secondary'!W7*'DSR con %'!Z25</f>
        <v>39.439024390243901</v>
      </c>
      <c r="AA25" s="23">
        <f>'Distributor Secondary'!X7*'DSR con %'!AA25</f>
        <v>11.878787878787879</v>
      </c>
      <c r="AB25" s="23">
        <f>'Distributor Secondary'!Y7*'DSR con %'!AB25</f>
        <v>18.162162162162161</v>
      </c>
      <c r="AC25" s="23">
        <f>'Distributor Secondary'!Z7*'DSR con %'!AC25</f>
        <v>12.292682926829269</v>
      </c>
      <c r="AD25" s="23">
        <f>'Distributor Secondary'!AA7*'DSR con %'!AD25</f>
        <v>6.4390243902439028</v>
      </c>
      <c r="AE25" s="23">
        <f>'Distributor Secondary'!AB7*'DSR con %'!AE25</f>
        <v>16.788617886178862</v>
      </c>
      <c r="AF25" s="23">
        <f>'Distributor Secondary'!AC7*'DSR con %'!AF25</f>
        <v>25.243902439024392</v>
      </c>
      <c r="AG25" s="23">
        <f>'Distributor Secondary'!AD7*'DSR con %'!AG25</f>
        <v>12.210365853658537</v>
      </c>
      <c r="AH25" s="23">
        <f>'Distributor Secondary'!AE7*'DSR con %'!AH25</f>
        <v>39.256097560975611</v>
      </c>
      <c r="AI25" s="23">
        <f>'Distributor Secondary'!AF7*'DSR con %'!AI25</f>
        <v>61.737804878048784</v>
      </c>
      <c r="AJ25" s="91">
        <f>'Distributor Secondary'!AG7*'DSR con %'!AJ25</f>
        <v>16.097560975609756</v>
      </c>
      <c r="AK25" s="91">
        <f>'Distributor Secondary'!AH7*'DSR con %'!AK25</f>
        <v>24.146341463414636</v>
      </c>
      <c r="AL25" s="91">
        <f>'Distributor Secondary'!AI7*'DSR con %'!AL25</f>
        <v>22.536585365853661</v>
      </c>
    </row>
    <row r="26" spans="1:88">
      <c r="A26" s="106" t="s">
        <v>19</v>
      </c>
      <c r="B26" s="19" t="s">
        <v>16</v>
      </c>
      <c r="C26" s="33" t="s">
        <v>194</v>
      </c>
      <c r="D26" s="34" t="s">
        <v>219</v>
      </c>
      <c r="E26" s="34" t="s">
        <v>220</v>
      </c>
      <c r="F26" s="21">
        <f t="shared" si="2"/>
        <v>1573159.1292174971</v>
      </c>
      <c r="G26" s="22">
        <f t="shared" si="3"/>
        <v>675.13616741004421</v>
      </c>
      <c r="H26" s="23">
        <f>'Distributor Secondary'!E7*'DSR con %'!H26</f>
        <v>21.857142857142858</v>
      </c>
      <c r="I26" s="23">
        <f>'Distributor Secondary'!F7*'DSR con %'!I26</f>
        <v>51.876543209876537</v>
      </c>
      <c r="J26" s="23">
        <f>'Distributor Secondary'!G7*'DSR con %'!J26</f>
        <v>25.938271604938269</v>
      </c>
      <c r="K26" s="23">
        <f>'Distributor Secondary'!H7*'DSR con %'!K26</f>
        <v>43.571428571428569</v>
      </c>
      <c r="L26" s="23">
        <f>'Distributor Secondary'!I7*'DSR con %'!L26</f>
        <v>23.086419753086417</v>
      </c>
      <c r="M26" s="23">
        <f>'Distributor Secondary'!J7*'DSR con %'!M26</f>
        <v>26.225609756097562</v>
      </c>
      <c r="N26" s="23">
        <f>'Distributor Secondary'!K7*'DSR con %'!N26</f>
        <v>21.073170731707314</v>
      </c>
      <c r="O26" s="23">
        <f>'Distributor Secondary'!L7*'DSR con %'!O26</f>
        <v>20.74074074074074</v>
      </c>
      <c r="P26" s="23">
        <f>'Distributor Secondary'!M7*'DSR con %'!P26</f>
        <v>26.915887850467289</v>
      </c>
      <c r="Q26" s="23">
        <f>'Distributor Secondary'!N7*'DSR con %'!Q26</f>
        <v>25.950920245398773</v>
      </c>
      <c r="R26" s="23">
        <f>'Distributor Secondary'!O7*'DSR con %'!R26</f>
        <v>23.977777777777774</v>
      </c>
      <c r="S26" s="23">
        <f>'Distributor Secondary'!P7*'DSR con %'!S26</f>
        <v>24.006153846153847</v>
      </c>
      <c r="T26" s="23">
        <f>'Distributor Secondary'!Q7*'DSR con %'!T26</f>
        <v>23.298245614035086</v>
      </c>
      <c r="U26" s="23">
        <f>'Distributor Secondary'!R7*'DSR con %'!U26</f>
        <v>49.064039408866996</v>
      </c>
      <c r="V26" s="23">
        <f>'Distributor Secondary'!S7*'DSR con %'!V26</f>
        <v>43.896341463414636</v>
      </c>
      <c r="W26" s="23">
        <f>'Distributor Secondary'!T7*'DSR con %'!W26</f>
        <v>22.585964912280701</v>
      </c>
      <c r="X26" s="23">
        <f>'Distributor Secondary'!U7*'DSR con %'!X26</f>
        <v>8.4804878048780488</v>
      </c>
      <c r="Y26" s="23">
        <f>'Distributor Secondary'!V7*'DSR con %'!Y26</f>
        <v>23.692307692307693</v>
      </c>
      <c r="Z26" s="23">
        <f>'Distributor Secondary'!W7*'DSR con %'!Z26</f>
        <v>24.414634146341463</v>
      </c>
      <c r="AA26" s="23">
        <f>'Distributor Secondary'!X7*'DSR con %'!AA26</f>
        <v>8.4848484848484844</v>
      </c>
      <c r="AB26" s="23">
        <f>'Distributor Secondary'!Y7*'DSR con %'!AB26</f>
        <v>7.7837837837837842</v>
      </c>
      <c r="AC26" s="23">
        <f>'Distributor Secondary'!Z7*'DSR con %'!AC26</f>
        <v>6.4390243902439028</v>
      </c>
      <c r="AD26" s="23">
        <f>'Distributor Secondary'!AA7*'DSR con %'!AD26</f>
        <v>3.8048780487804876</v>
      </c>
      <c r="AE26" s="23">
        <f>'Distributor Secondary'!AB7*'DSR con %'!AE26</f>
        <v>8.154471544715447</v>
      </c>
      <c r="AF26" s="23">
        <f>'Distributor Secondary'!AC7*'DSR con %'!AF26</f>
        <v>12.073170731707318</v>
      </c>
      <c r="AG26" s="23">
        <f>'Distributor Secondary'!AD7*'DSR con %'!AG26</f>
        <v>6.5853658536585362</v>
      </c>
      <c r="AH26" s="23">
        <f>'Distributor Secondary'!AE7*'DSR con %'!AH26</f>
        <v>22.560975609756095</v>
      </c>
      <c r="AI26" s="23">
        <f>'Distributor Secondary'!AF7*'DSR con %'!AI26</f>
        <v>32.926829268292678</v>
      </c>
      <c r="AJ26" s="91">
        <f>'Distributor Secondary'!AG7*'DSR con %'!AJ26</f>
        <v>9.1463414634146343</v>
      </c>
      <c r="AK26" s="91">
        <f>'Distributor Secondary'!AH7*'DSR con %'!AK26</f>
        <v>13.719512195121951</v>
      </c>
      <c r="AL26" s="91">
        <f>'Distributor Secondary'!AI7*'DSR con %'!AL26</f>
        <v>12.804878048780488</v>
      </c>
    </row>
    <row r="27" spans="1:88" s="29" customFormat="1">
      <c r="A27" s="105"/>
      <c r="B27" s="37"/>
      <c r="C27" s="38"/>
      <c r="D27" s="39"/>
      <c r="E27" s="39"/>
      <c r="F27" s="27">
        <f>SUM(F22:F26)</f>
        <v>10806527</v>
      </c>
      <c r="G27" s="41">
        <f>SUM(G22:G26)</f>
        <v>4715</v>
      </c>
      <c r="H27" s="27">
        <f>SUM(H22:H26)</f>
        <v>153</v>
      </c>
      <c r="I27" s="27">
        <f t="shared" ref="I27:AJ27" si="8">SUM(I22:I26)</f>
        <v>382</v>
      </c>
      <c r="J27" s="27">
        <f t="shared" si="8"/>
        <v>191</v>
      </c>
      <c r="K27" s="27">
        <f t="shared" si="8"/>
        <v>305</v>
      </c>
      <c r="L27" s="27">
        <f t="shared" si="8"/>
        <v>187</v>
      </c>
      <c r="M27" s="27">
        <f t="shared" si="8"/>
        <v>186.99999999999997</v>
      </c>
      <c r="N27" s="27">
        <f t="shared" si="8"/>
        <v>144</v>
      </c>
      <c r="O27" s="27">
        <f t="shared" si="8"/>
        <v>144</v>
      </c>
      <c r="P27" s="27">
        <f t="shared" si="8"/>
        <v>180</v>
      </c>
      <c r="Q27" s="27">
        <f t="shared" si="8"/>
        <v>180</v>
      </c>
      <c r="R27" s="27">
        <f t="shared" si="8"/>
        <v>166</v>
      </c>
      <c r="S27" s="27">
        <f t="shared" si="8"/>
        <v>166</v>
      </c>
      <c r="T27" s="27">
        <f t="shared" si="8"/>
        <v>166.00000000000003</v>
      </c>
      <c r="U27" s="27">
        <f t="shared" si="8"/>
        <v>332.00000000000006</v>
      </c>
      <c r="V27" s="27">
        <f t="shared" si="8"/>
        <v>313</v>
      </c>
      <c r="W27" s="27">
        <f t="shared" si="8"/>
        <v>157</v>
      </c>
      <c r="X27" s="27">
        <f t="shared" si="8"/>
        <v>61</v>
      </c>
      <c r="Y27" s="27">
        <f t="shared" si="8"/>
        <v>154</v>
      </c>
      <c r="Z27" s="27">
        <f t="shared" si="8"/>
        <v>154</v>
      </c>
      <c r="AA27" s="27">
        <f t="shared" si="8"/>
        <v>56</v>
      </c>
      <c r="AB27" s="27">
        <f t="shared" si="8"/>
        <v>64</v>
      </c>
      <c r="AC27" s="27">
        <f t="shared" si="8"/>
        <v>48</v>
      </c>
      <c r="AD27" s="27">
        <f t="shared" si="8"/>
        <v>24</v>
      </c>
      <c r="AE27" s="27">
        <f t="shared" si="8"/>
        <v>59.000000000000007</v>
      </c>
      <c r="AF27" s="27">
        <f t="shared" si="8"/>
        <v>90.000000000000014</v>
      </c>
      <c r="AG27" s="27">
        <f t="shared" si="8"/>
        <v>45</v>
      </c>
      <c r="AH27" s="27">
        <f t="shared" si="8"/>
        <v>148</v>
      </c>
      <c r="AI27" s="27">
        <f t="shared" si="8"/>
        <v>225</v>
      </c>
      <c r="AJ27" s="91">
        <f t="shared" si="8"/>
        <v>60.000000000000007</v>
      </c>
      <c r="AK27" s="91">
        <f t="shared" ref="AK27:AL27" si="9">SUM(AK22:AK26)</f>
        <v>90</v>
      </c>
      <c r="AL27" s="91">
        <f t="shared" si="9"/>
        <v>84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</row>
    <row r="28" spans="1:88">
      <c r="A28" s="107" t="s">
        <v>20</v>
      </c>
      <c r="B28" s="19" t="s">
        <v>16</v>
      </c>
      <c r="C28" s="33" t="s">
        <v>194</v>
      </c>
      <c r="D28" s="43" t="s">
        <v>201</v>
      </c>
      <c r="E28" s="44" t="s">
        <v>202</v>
      </c>
      <c r="F28" s="21">
        <f t="shared" si="2"/>
        <v>2791373.5947426413</v>
      </c>
      <c r="G28" s="22">
        <f t="shared" si="3"/>
        <v>1307.8617388416535</v>
      </c>
      <c r="H28" s="23">
        <f>'Distributor Secondary'!E8*'DSR con %'!H28</f>
        <v>44.832558139534882</v>
      </c>
      <c r="I28" s="23">
        <f>'Distributor Secondary'!F8*'DSR con %'!I28</f>
        <v>108.08527131782945</v>
      </c>
      <c r="J28" s="23">
        <f>'Distributor Secondary'!G8*'DSR con %'!J28</f>
        <v>54.042635658914726</v>
      </c>
      <c r="K28" s="23">
        <f>'Distributor Secondary'!H8*'DSR con %'!K28</f>
        <v>87.980769230769226</v>
      </c>
      <c r="L28" s="23">
        <f>'Distributor Secondary'!I8*'DSR con %'!L28</f>
        <v>55.085271317829459</v>
      </c>
      <c r="M28" s="23">
        <f>'Distributor Secondary'!J8*'DSR con %'!M28</f>
        <v>51.586206896551722</v>
      </c>
      <c r="N28" s="23">
        <f>'Distributor Secondary'!K8*'DSR con %'!N28</f>
        <v>42.47004608294931</v>
      </c>
      <c r="O28" s="23">
        <f>'Distributor Secondary'!L8*'DSR con %'!O28</f>
        <v>40.744186046511629</v>
      </c>
      <c r="P28" s="23">
        <f>'Distributor Secondary'!M8*'DSR con %'!P28</f>
        <v>49.380530973451322</v>
      </c>
      <c r="Q28" s="23">
        <f>'Distributor Secondary'!N8*'DSR con %'!Q28</f>
        <v>52.695652173913047</v>
      </c>
      <c r="R28" s="23">
        <f>'Distributor Secondary'!O8*'DSR con %'!R28</f>
        <v>47.178947368421049</v>
      </c>
      <c r="S28" s="23">
        <f>'Distributor Secondary'!P8*'DSR con %'!S28</f>
        <v>47.290697674418603</v>
      </c>
      <c r="T28" s="23">
        <f>'Distributor Secondary'!Q8*'DSR con %'!T28</f>
        <v>48.983606557377051</v>
      </c>
      <c r="U28" s="23">
        <f>'Distributor Secondary'!R8*'DSR con %'!U28</f>
        <v>94.195348837209295</v>
      </c>
      <c r="V28" s="23">
        <f>'Distributor Secondary'!S8*'DSR con %'!V28</f>
        <v>89.94252873563218</v>
      </c>
      <c r="W28" s="23">
        <f>'Distributor Secondary'!T8*'DSR con %'!W28</f>
        <v>44.857142857142854</v>
      </c>
      <c r="X28" s="23">
        <f>'Distributor Secondary'!U8*'DSR con %'!X28</f>
        <v>17.288018433179722</v>
      </c>
      <c r="Y28" s="23">
        <f>'Distributor Secondary'!V8*'DSR con %'!Y28</f>
        <v>44.637681159420289</v>
      </c>
      <c r="Z28" s="23">
        <f>'Distributor Secondary'!W8*'DSR con %'!Z28</f>
        <v>44.252873563218387</v>
      </c>
      <c r="AA28" s="23">
        <f>'Distributor Secondary'!X8*'DSR con %'!AA28</f>
        <v>12.985507246376812</v>
      </c>
      <c r="AB28" s="23">
        <f>'Distributor Secondary'!Y8*'DSR con %'!AB28</f>
        <v>13.128205128205128</v>
      </c>
      <c r="AC28" s="23">
        <f>'Distributor Secondary'!Z8*'DSR con %'!AC28</f>
        <v>13.241379310344827</v>
      </c>
      <c r="AD28" s="23">
        <f>'Distributor Secondary'!AA8*'DSR con %'!AD28</f>
        <v>6.6206896551724137</v>
      </c>
      <c r="AE28" s="23">
        <f>'Distributor Secondary'!AB8*'DSR con %'!AE28</f>
        <v>16.338461538461541</v>
      </c>
      <c r="AF28" s="23">
        <f>'Distributor Secondary'!AC8*'DSR con %'!AF28</f>
        <v>23.793103448275865</v>
      </c>
      <c r="AG28" s="23">
        <f>'Distributor Secondary'!AD8*'DSR con %'!AG28</f>
        <v>12.579250720461095</v>
      </c>
      <c r="AH28" s="23">
        <f>'Distributor Secondary'!AE8*'DSR con %'!AH28</f>
        <v>40.518731988472616</v>
      </c>
      <c r="AI28" s="23">
        <f>'Distributor Secondary'!AF8*'DSR con %'!AI28</f>
        <v>51.53448275862069</v>
      </c>
      <c r="AJ28" s="91">
        <f>'Distributor Secondary'!AG8*'DSR con %'!AJ28</f>
        <v>13.235632183908047</v>
      </c>
      <c r="AK28" s="91">
        <f>'Distributor Secondary'!AH8*'DSR con %'!AK28</f>
        <v>19.7183908045977</v>
      </c>
      <c r="AL28" s="91">
        <f>'Distributor Secondary'!AI8*'DSR con %'!AL28</f>
        <v>18.637931034482758</v>
      </c>
    </row>
    <row r="29" spans="1:88">
      <c r="A29" s="107" t="s">
        <v>20</v>
      </c>
      <c r="B29" s="19" t="s">
        <v>16</v>
      </c>
      <c r="C29" s="33" t="s">
        <v>194</v>
      </c>
      <c r="D29" s="43" t="s">
        <v>203</v>
      </c>
      <c r="E29" s="44" t="s">
        <v>204</v>
      </c>
      <c r="F29" s="21">
        <f t="shared" si="2"/>
        <v>2198623.7511773915</v>
      </c>
      <c r="G29" s="22">
        <f t="shared" si="3"/>
        <v>1035.2520838095174</v>
      </c>
      <c r="H29" s="23">
        <f>'Distributor Secondary'!E8*'DSR con %'!H29</f>
        <v>31.311627906976742</v>
      </c>
      <c r="I29" s="23">
        <f>'Distributor Secondary'!F8*'DSR con %'!I29</f>
        <v>84.395348837209298</v>
      </c>
      <c r="J29" s="23">
        <f>'Distributor Secondary'!G8*'DSR con %'!J29</f>
        <v>42.197674418604649</v>
      </c>
      <c r="K29" s="23">
        <f>'Distributor Secondary'!H8*'DSR con %'!K29</f>
        <v>70.384615384615387</v>
      </c>
      <c r="L29" s="23">
        <f>'Distributor Secondary'!I8*'DSR con %'!L29</f>
        <v>38.414728682170541</v>
      </c>
      <c r="M29" s="23">
        <f>'Distributor Secondary'!J8*'DSR con %'!M29</f>
        <v>41.913793103448278</v>
      </c>
      <c r="N29" s="23">
        <f>'Distributor Secondary'!K8*'DSR con %'!N29</f>
        <v>29.198156682027651</v>
      </c>
      <c r="O29" s="23">
        <f>'Distributor Secondary'!L8*'DSR con %'!O29</f>
        <v>31.255813953488371</v>
      </c>
      <c r="P29" s="23">
        <f>'Distributor Secondary'!M8*'DSR con %'!P29</f>
        <v>41.415929203539825</v>
      </c>
      <c r="Q29" s="23">
        <f>'Distributor Secondary'!N8*'DSR con %'!Q29</f>
        <v>36</v>
      </c>
      <c r="R29" s="23">
        <f>'Distributor Secondary'!O8*'DSR con %'!R29</f>
        <v>36.694736842105264</v>
      </c>
      <c r="S29" s="23">
        <f>'Distributor Secondary'!P8*'DSR con %'!S29</f>
        <v>33.779069767441861</v>
      </c>
      <c r="T29" s="23">
        <f>'Distributor Secondary'!Q8*'DSR con %'!T29</f>
        <v>32.655737704918032</v>
      </c>
      <c r="U29" s="23">
        <f>'Distributor Secondary'!R8*'DSR con %'!U29</f>
        <v>72.576744186046511</v>
      </c>
      <c r="V29" s="23">
        <f>'Distributor Secondary'!S8*'DSR con %'!V29</f>
        <v>66.55747126436782</v>
      </c>
      <c r="W29" s="23">
        <f>'Distributor Secondary'!T8*'DSR con %'!W29</f>
        <v>31.817275747508305</v>
      </c>
      <c r="X29" s="23">
        <f>'Distributor Secondary'!U8*'DSR con %'!X29</f>
        <v>13.071428571428571</v>
      </c>
      <c r="Y29" s="23">
        <f>'Distributor Secondary'!V8*'DSR con %'!Y29</f>
        <v>51.333333333333329</v>
      </c>
      <c r="Z29" s="23">
        <f>'Distributor Secondary'!W8*'DSR con %'!Z29</f>
        <v>51.333333333333329</v>
      </c>
      <c r="AA29" s="23">
        <f>'Distributor Secondary'!X8*'DSR con %'!AA29</f>
        <v>16.231884057971016</v>
      </c>
      <c r="AB29" s="23">
        <f>'Distributor Secondary'!Y8*'DSR con %'!AB29</f>
        <v>16.410256410256409</v>
      </c>
      <c r="AC29" s="23">
        <f>'Distributor Secondary'!Z8*'DSR con %'!AC29</f>
        <v>14.344827586206897</v>
      </c>
      <c r="AD29" s="23">
        <f>'Distributor Secondary'!AA8*'DSR con %'!AD29</f>
        <v>7.1724137931034484</v>
      </c>
      <c r="AE29" s="23">
        <f>'Distributor Secondary'!AB8*'DSR con %'!AE29</f>
        <v>12.707692307692309</v>
      </c>
      <c r="AF29" s="23">
        <f>'Distributor Secondary'!AC8*'DSR con %'!AF29</f>
        <v>17.586206896551726</v>
      </c>
      <c r="AG29" s="23">
        <f>'Distributor Secondary'!AD8*'DSR con %'!AG29</f>
        <v>9.2074927953890491</v>
      </c>
      <c r="AH29" s="23">
        <f>'Distributor Secondary'!AE8*'DSR con %'!AH29</f>
        <v>29.002881844380404</v>
      </c>
      <c r="AI29" s="23">
        <f>'Distributor Secondary'!AF8*'DSR con %'!AI29</f>
        <v>37.862068965517238</v>
      </c>
      <c r="AJ29" s="91">
        <f>'Distributor Secondary'!AG8*'DSR con %'!AJ29</f>
        <v>9.8563218390804597</v>
      </c>
      <c r="AK29" s="91">
        <f>'Distributor Secondary'!AH8*'DSR con %'!AK29</f>
        <v>14.683908045977011</v>
      </c>
      <c r="AL29" s="91">
        <f>'Distributor Secondary'!AI8*'DSR con %'!AL29</f>
        <v>13.879310344827587</v>
      </c>
    </row>
    <row r="30" spans="1:88">
      <c r="A30" s="107" t="s">
        <v>20</v>
      </c>
      <c r="B30" s="19" t="s">
        <v>16</v>
      </c>
      <c r="C30" s="33" t="s">
        <v>194</v>
      </c>
      <c r="D30" s="43" t="s">
        <v>205</v>
      </c>
      <c r="E30" s="44" t="s">
        <v>206</v>
      </c>
      <c r="F30" s="21">
        <f t="shared" si="2"/>
        <v>1888546.8772858873</v>
      </c>
      <c r="G30" s="22">
        <f t="shared" si="3"/>
        <v>839.36438333208184</v>
      </c>
      <c r="H30" s="23">
        <f>'Distributor Secondary'!E8*'DSR con %'!H30</f>
        <v>27.753488372093024</v>
      </c>
      <c r="I30" s="23">
        <f>'Distributor Secondary'!F8*'DSR con %'!I30</f>
        <v>69.589147286821699</v>
      </c>
      <c r="J30" s="23">
        <f>'Distributor Secondary'!G8*'DSR con %'!J30</f>
        <v>34.79457364341085</v>
      </c>
      <c r="K30" s="23">
        <f>'Distributor Secondary'!H8*'DSR con %'!K30</f>
        <v>52.78846153846154</v>
      </c>
      <c r="L30" s="23">
        <f>'Distributor Secondary'!I8*'DSR con %'!L30</f>
        <v>34.065891472868216</v>
      </c>
      <c r="M30" s="23">
        <f>'Distributor Secondary'!J8*'DSR con %'!M30</f>
        <v>34.390804597701148</v>
      </c>
      <c r="N30" s="23">
        <f>'Distributor Secondary'!K8*'DSR con %'!N30</f>
        <v>25.880184331797235</v>
      </c>
      <c r="O30" s="23">
        <f>'Distributor Secondary'!L8*'DSR con %'!O30</f>
        <v>26.232558139534881</v>
      </c>
      <c r="P30" s="23">
        <f>'Distributor Secondary'!M8*'DSR con %'!P30</f>
        <v>31.858407079646017</v>
      </c>
      <c r="Q30" s="23">
        <f>'Distributor Secondary'!N8*'DSR con %'!Q30</f>
        <v>32.347826086956523</v>
      </c>
      <c r="R30" s="23">
        <f>'Distributor Secondary'!O8*'DSR con %'!R30</f>
        <v>29.705263157894738</v>
      </c>
      <c r="S30" s="23">
        <f>'Distributor Secondary'!P8*'DSR con %'!S30</f>
        <v>30.401162790697672</v>
      </c>
      <c r="T30" s="23">
        <f>'Distributor Secondary'!Q8*'DSR con %'!T30</f>
        <v>29.934426229508198</v>
      </c>
      <c r="U30" s="23">
        <f>'Distributor Secondary'!R8*'DSR con %'!U30</f>
        <v>61.767441860465112</v>
      </c>
      <c r="V30" s="23">
        <f>'Distributor Secondary'!S8*'DSR con %'!V30</f>
        <v>55.764367816091955</v>
      </c>
      <c r="W30" s="23">
        <f>'Distributor Secondary'!T8*'DSR con %'!W30</f>
        <v>28.687707641196013</v>
      </c>
      <c r="X30" s="23">
        <f>'Distributor Secondary'!U8*'DSR con %'!X30</f>
        <v>10.963133640552995</v>
      </c>
      <c r="Y30" s="23">
        <f>'Distributor Secondary'!V8*'DSR con %'!Y30</f>
        <v>24.550724637681157</v>
      </c>
      <c r="Z30" s="23">
        <f>'Distributor Secondary'!W8*'DSR con %'!Z30</f>
        <v>24.7816091954023</v>
      </c>
      <c r="AA30" s="23">
        <f>'Distributor Secondary'!X8*'DSR con %'!AA30</f>
        <v>8.9275362318840568</v>
      </c>
      <c r="AB30" s="23">
        <f>'Distributor Secondary'!Y8*'DSR con %'!AB30</f>
        <v>11.487179487179487</v>
      </c>
      <c r="AC30" s="23">
        <f>'Distributor Secondary'!Z8*'DSR con %'!AC30</f>
        <v>8.2758620689655178</v>
      </c>
      <c r="AD30" s="23">
        <f>'Distributor Secondary'!AA8*'DSR con %'!AD30</f>
        <v>4.4137931034482758</v>
      </c>
      <c r="AE30" s="23">
        <f>'Distributor Secondary'!AB8*'DSR con %'!AE30</f>
        <v>12.707692307692309</v>
      </c>
      <c r="AF30" s="23">
        <f>'Distributor Secondary'!AC8*'DSR con %'!AF30</f>
        <v>19.655172413793103</v>
      </c>
      <c r="AG30" s="23">
        <f>'Distributor Secondary'!AD8*'DSR con %'!AG30</f>
        <v>8.5590778097982714</v>
      </c>
      <c r="AH30" s="23">
        <f>'Distributor Secondary'!AE8*'DSR con %'!AH30</f>
        <v>28.149855907780982</v>
      </c>
      <c r="AI30" s="23">
        <f>'Distributor Secondary'!AF8*'DSR con %'!AI30</f>
        <v>34.706896551724135</v>
      </c>
      <c r="AJ30" s="91">
        <f>'Distributor Secondary'!AG8*'DSR con %'!AJ30</f>
        <v>9.2931034482758612</v>
      </c>
      <c r="AK30" s="91">
        <f>'Distributor Secondary'!AH8*'DSR con %'!AK30</f>
        <v>13.844827586206895</v>
      </c>
      <c r="AL30" s="91">
        <f>'Distributor Secondary'!AI8*'DSR con %'!AL30</f>
        <v>13.086206896551724</v>
      </c>
    </row>
    <row r="31" spans="1:88">
      <c r="A31" s="107" t="s">
        <v>20</v>
      </c>
      <c r="B31" s="19" t="s">
        <v>16</v>
      </c>
      <c r="C31" s="33" t="s">
        <v>194</v>
      </c>
      <c r="D31" s="43" t="s">
        <v>207</v>
      </c>
      <c r="E31" s="44" t="s">
        <v>208</v>
      </c>
      <c r="F31" s="21">
        <f t="shared" si="2"/>
        <v>1640712.5618596408</v>
      </c>
      <c r="G31" s="22">
        <f t="shared" si="3"/>
        <v>739.73944664760631</v>
      </c>
      <c r="H31" s="23">
        <f>'Distributor Secondary'!E8*'DSR con %'!H31</f>
        <v>25.618604651162791</v>
      </c>
      <c r="I31" s="23">
        <f>'Distributor Secondary'!F8*'DSR con %'!I31</f>
        <v>62.186046511627914</v>
      </c>
      <c r="J31" s="23">
        <f>'Distributor Secondary'!G8*'DSR con %'!J31</f>
        <v>31.093023255813957</v>
      </c>
      <c r="K31" s="23">
        <f>'Distributor Secondary'!H8*'DSR con %'!K31</f>
        <v>46.923076923076927</v>
      </c>
      <c r="L31" s="23">
        <f>'Distributor Secondary'!I8*'DSR con %'!L31</f>
        <v>29.717054263565892</v>
      </c>
      <c r="M31" s="23">
        <f>'Distributor Secondary'!J8*'DSR con %'!M31</f>
        <v>31.166666666666664</v>
      </c>
      <c r="N31" s="23">
        <f>'Distributor Secondary'!K8*'DSR con %'!N31</f>
        <v>24.552995391705071</v>
      </c>
      <c r="O31" s="23">
        <f>'Distributor Secondary'!L8*'DSR con %'!O31</f>
        <v>22.88372093023256</v>
      </c>
      <c r="P31" s="23">
        <f>'Distributor Secondary'!M8*'DSR con %'!P31</f>
        <v>28.672566371681416</v>
      </c>
      <c r="Q31" s="23">
        <f>'Distributor Secondary'!N8*'DSR con %'!Q31</f>
        <v>31.304347826086957</v>
      </c>
      <c r="R31" s="23">
        <f>'Distributor Secondary'!O8*'DSR con %'!R31</f>
        <v>26.210526315789473</v>
      </c>
      <c r="S31" s="23">
        <f>'Distributor Secondary'!P8*'DSR con %'!S31</f>
        <v>27.505813953488371</v>
      </c>
      <c r="T31" s="23">
        <f>'Distributor Secondary'!Q8*'DSR con %'!T31</f>
        <v>27.21311475409836</v>
      </c>
      <c r="U31" s="23">
        <f>'Distributor Secondary'!R8*'DSR con %'!U31</f>
        <v>52.502325581395347</v>
      </c>
      <c r="V31" s="23">
        <f>'Distributor Secondary'!S8*'DSR con %'!V31</f>
        <v>52.166666666666664</v>
      </c>
      <c r="W31" s="23">
        <f>'Distributor Secondary'!T8*'DSR con %'!W31</f>
        <v>26.079734219269103</v>
      </c>
      <c r="X31" s="23">
        <f>'Distributor Secondary'!U8*'DSR con %'!X31</f>
        <v>10.400921658986176</v>
      </c>
      <c r="Y31" s="23">
        <f>'Distributor Secondary'!V8*'DSR con %'!Y31</f>
        <v>17.855072463768117</v>
      </c>
      <c r="Z31" s="23">
        <f>'Distributor Secondary'!W8*'DSR con %'!Z31</f>
        <v>17.701149425287355</v>
      </c>
      <c r="AA31" s="23">
        <f>'Distributor Secondary'!X8*'DSR con %'!AA31</f>
        <v>8.9275362318840568</v>
      </c>
      <c r="AB31" s="23">
        <f>'Distributor Secondary'!Y8*'DSR con %'!AB31</f>
        <v>11.487179487179487</v>
      </c>
      <c r="AC31" s="23">
        <f>'Distributor Secondary'!Z8*'DSR con %'!AC31</f>
        <v>6.0689655172413799</v>
      </c>
      <c r="AD31" s="23">
        <f>'Distributor Secondary'!AA8*'DSR con %'!AD31</f>
        <v>3.0344827586206899</v>
      </c>
      <c r="AE31" s="23">
        <f>'Distributor Secondary'!AB8*'DSR con %'!AE31</f>
        <v>8.6230769230769244</v>
      </c>
      <c r="AF31" s="23">
        <f>'Distributor Secondary'!AC8*'DSR con %'!AF31</f>
        <v>14.482758620689655</v>
      </c>
      <c r="AG31" s="23">
        <f>'Distributor Secondary'!AD8*'DSR con %'!AG31</f>
        <v>7.3919308357348701</v>
      </c>
      <c r="AH31" s="23">
        <f>'Distributor Secondary'!AE8*'DSR con %'!AH31</f>
        <v>25.59077809798271</v>
      </c>
      <c r="AI31" s="23">
        <f>'Distributor Secondary'!AF8*'DSR con %'!AI31</f>
        <v>29.448275862068964</v>
      </c>
      <c r="AJ31" s="91">
        <f>'Distributor Secondary'!AG8*'DSR con %'!AJ31</f>
        <v>8.4482758620689662</v>
      </c>
      <c r="AK31" s="91">
        <f>'Distributor Secondary'!AH8*'DSR con %'!AK31</f>
        <v>12.586206896551724</v>
      </c>
      <c r="AL31" s="91">
        <f>'Distributor Secondary'!AI8*'DSR con %'!AL31</f>
        <v>11.896551724137932</v>
      </c>
    </row>
    <row r="32" spans="1:88">
      <c r="A32" s="107" t="s">
        <v>20</v>
      </c>
      <c r="B32" s="19" t="s">
        <v>16</v>
      </c>
      <c r="C32" s="33" t="s">
        <v>194</v>
      </c>
      <c r="D32" s="43" t="s">
        <v>209</v>
      </c>
      <c r="E32" s="44" t="s">
        <v>210</v>
      </c>
      <c r="F32" s="21">
        <f t="shared" si="2"/>
        <v>1589980.2149344387</v>
      </c>
      <c r="G32" s="22">
        <f t="shared" si="3"/>
        <v>707.78234736914044</v>
      </c>
      <c r="H32" s="23">
        <f>'Distributor Secondary'!E8*'DSR con %'!H32</f>
        <v>23.483720930232561</v>
      </c>
      <c r="I32" s="23">
        <f>'Distributor Secondary'!F8*'DSR con %'!I32</f>
        <v>57.744186046511622</v>
      </c>
      <c r="J32" s="23">
        <f>'Distributor Secondary'!G8*'DSR con %'!J32</f>
        <v>28.872093023255811</v>
      </c>
      <c r="K32" s="23">
        <f>'Distributor Secondary'!H8*'DSR con %'!K32</f>
        <v>46.923076923076927</v>
      </c>
      <c r="L32" s="23">
        <f>'Distributor Secondary'!I8*'DSR con %'!L32</f>
        <v>29.717054263565892</v>
      </c>
      <c r="M32" s="23">
        <f>'Distributor Secondary'!J8*'DSR con %'!M32</f>
        <v>27.942528735632187</v>
      </c>
      <c r="N32" s="23">
        <f>'Distributor Secondary'!K8*'DSR con %'!N32</f>
        <v>21.89861751152074</v>
      </c>
      <c r="O32" s="23">
        <f>'Distributor Secondary'!L8*'DSR con %'!O32</f>
        <v>22.88372093023256</v>
      </c>
      <c r="P32" s="23">
        <f>'Distributor Secondary'!M8*'DSR con %'!P32</f>
        <v>28.672566371681416</v>
      </c>
      <c r="Q32" s="23">
        <f>'Distributor Secondary'!N8*'DSR con %'!Q32</f>
        <v>27.65217391304348</v>
      </c>
      <c r="R32" s="23">
        <f>'Distributor Secondary'!O8*'DSR con %'!R32</f>
        <v>26.210526315789473</v>
      </c>
      <c r="S32" s="23">
        <f>'Distributor Secondary'!P8*'DSR con %'!S32</f>
        <v>27.02325581395349</v>
      </c>
      <c r="T32" s="23">
        <f>'Distributor Secondary'!Q8*'DSR con %'!T32</f>
        <v>27.21311475409836</v>
      </c>
      <c r="U32" s="23">
        <f>'Distributor Secondary'!R8*'DSR con %'!U32</f>
        <v>50.958139534883728</v>
      </c>
      <c r="V32" s="23">
        <f>'Distributor Secondary'!S8*'DSR con %'!V32</f>
        <v>48.568965517241381</v>
      </c>
      <c r="W32" s="23">
        <f>'Distributor Secondary'!T8*'DSR con %'!W32</f>
        <v>25.558139534883722</v>
      </c>
      <c r="X32" s="23">
        <f>'Distributor Secondary'!U8*'DSR con %'!X32</f>
        <v>9.2764976958525356</v>
      </c>
      <c r="Y32" s="23">
        <f>'Distributor Secondary'!V8*'DSR con %'!Y32</f>
        <v>15.623188405797102</v>
      </c>
      <c r="Z32" s="23">
        <f>'Distributor Secondary'!W8*'DSR con %'!Z32</f>
        <v>15.931034482758621</v>
      </c>
      <c r="AA32" s="23">
        <f>'Distributor Secondary'!X8*'DSR con %'!AA32</f>
        <v>8.9275362318840568</v>
      </c>
      <c r="AB32" s="23">
        <f>'Distributor Secondary'!Y8*'DSR con %'!AB32</f>
        <v>11.487179487179487</v>
      </c>
      <c r="AC32" s="23">
        <f>'Distributor Secondary'!Z8*'DSR con %'!AC32</f>
        <v>6.0689655172413799</v>
      </c>
      <c r="AD32" s="23">
        <f>'Distributor Secondary'!AA8*'DSR con %'!AD32</f>
        <v>2.7586206896551726</v>
      </c>
      <c r="AE32" s="23">
        <f>'Distributor Secondary'!AB8*'DSR con %'!AE32</f>
        <v>8.6230769230769244</v>
      </c>
      <c r="AF32" s="23">
        <f>'Distributor Secondary'!AC8*'DSR con %'!AF32</f>
        <v>14.482758620689655</v>
      </c>
      <c r="AG32" s="23">
        <f>'Distributor Secondary'!AD8*'DSR con %'!AG32</f>
        <v>7.2622478386167151</v>
      </c>
      <c r="AH32" s="23">
        <f>'Distributor Secondary'!AE8*'DSR con %'!AH32</f>
        <v>24.737752161383284</v>
      </c>
      <c r="AI32" s="23">
        <f>'Distributor Secondary'!AF8*'DSR con %'!AI32</f>
        <v>29.448275862068964</v>
      </c>
      <c r="AJ32" s="91">
        <f>'Distributor Secondary'!AG8*'DSR con %'!AJ32</f>
        <v>8.1666666666666661</v>
      </c>
      <c r="AK32" s="91">
        <f>'Distributor Secondary'!AH8*'DSR con %'!AK32</f>
        <v>12.166666666666666</v>
      </c>
      <c r="AL32" s="91">
        <f>'Distributor Secondary'!AI8*'DSR con %'!AL32</f>
        <v>11.5</v>
      </c>
    </row>
    <row r="33" spans="1:88" s="29" customFormat="1">
      <c r="A33" s="108"/>
      <c r="B33" s="47"/>
      <c r="C33" s="38"/>
      <c r="D33" s="46"/>
      <c r="E33" s="48"/>
      <c r="F33" s="40">
        <f>SUM(F28:F32)</f>
        <v>10109237</v>
      </c>
      <c r="G33" s="41">
        <f>SUM(G28:G32)</f>
        <v>4630</v>
      </c>
      <c r="H33" s="27">
        <f>SUM(H28:H32)</f>
        <v>153</v>
      </c>
      <c r="I33" s="27">
        <f t="shared" ref="I33:AJ33" si="10">SUM(I28:I32)</f>
        <v>382</v>
      </c>
      <c r="J33" s="27">
        <f t="shared" si="10"/>
        <v>191</v>
      </c>
      <c r="K33" s="27">
        <f t="shared" si="10"/>
        <v>305</v>
      </c>
      <c r="L33" s="27">
        <f t="shared" si="10"/>
        <v>187</v>
      </c>
      <c r="M33" s="27">
        <f t="shared" si="10"/>
        <v>187</v>
      </c>
      <c r="N33" s="27">
        <f t="shared" si="10"/>
        <v>144</v>
      </c>
      <c r="O33" s="27">
        <f t="shared" si="10"/>
        <v>144</v>
      </c>
      <c r="P33" s="27">
        <f t="shared" si="10"/>
        <v>180</v>
      </c>
      <c r="Q33" s="27">
        <f t="shared" si="10"/>
        <v>180</v>
      </c>
      <c r="R33" s="27">
        <f t="shared" si="10"/>
        <v>166</v>
      </c>
      <c r="S33" s="27">
        <f t="shared" si="10"/>
        <v>166</v>
      </c>
      <c r="T33" s="27">
        <f t="shared" si="10"/>
        <v>166.00000000000003</v>
      </c>
      <c r="U33" s="27">
        <f t="shared" si="10"/>
        <v>332</v>
      </c>
      <c r="V33" s="27">
        <f t="shared" si="10"/>
        <v>313</v>
      </c>
      <c r="W33" s="27">
        <f t="shared" si="10"/>
        <v>157</v>
      </c>
      <c r="X33" s="27">
        <f t="shared" si="10"/>
        <v>61</v>
      </c>
      <c r="Y33" s="27">
        <f t="shared" si="10"/>
        <v>154</v>
      </c>
      <c r="Z33" s="27">
        <f t="shared" si="10"/>
        <v>154</v>
      </c>
      <c r="AA33" s="27">
        <f t="shared" si="10"/>
        <v>55.999999999999993</v>
      </c>
      <c r="AB33" s="27">
        <f t="shared" si="10"/>
        <v>64</v>
      </c>
      <c r="AC33" s="27">
        <f t="shared" si="10"/>
        <v>48</v>
      </c>
      <c r="AD33" s="27">
        <f t="shared" si="10"/>
        <v>24</v>
      </c>
      <c r="AE33" s="27">
        <f t="shared" si="10"/>
        <v>59</v>
      </c>
      <c r="AF33" s="27">
        <f t="shared" si="10"/>
        <v>90</v>
      </c>
      <c r="AG33" s="27">
        <f t="shared" si="10"/>
        <v>45</v>
      </c>
      <c r="AH33" s="27">
        <f t="shared" si="10"/>
        <v>148</v>
      </c>
      <c r="AI33" s="27">
        <f t="shared" si="10"/>
        <v>182.99999999999997</v>
      </c>
      <c r="AJ33" s="91">
        <f t="shared" si="10"/>
        <v>49</v>
      </c>
      <c r="AK33" s="91">
        <f t="shared" ref="AK33:AL33" si="11">SUM(AK28:AK32)</f>
        <v>73</v>
      </c>
      <c r="AL33" s="91">
        <f t="shared" si="11"/>
        <v>69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</row>
    <row r="34" spans="1:8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>
        <f t="shared" si="2"/>
        <v>1549511.6959260041</v>
      </c>
      <c r="G34" s="22">
        <f t="shared" si="3"/>
        <v>928.04761857541541</v>
      </c>
      <c r="H34" s="23">
        <f>'Distributor Secondary'!E9*'DSR con %'!H34</f>
        <v>34.092414732730816</v>
      </c>
      <c r="I34" s="23">
        <f>'Distributor Secondary'!F9*'DSR con %'!I34</f>
        <v>85.67962123620508</v>
      </c>
      <c r="J34" s="23">
        <f>'Distributor Secondary'!G9*'DSR con %'!J34</f>
        <v>43.064102820291552</v>
      </c>
      <c r="K34" s="23">
        <f>'Distributor Secondary'!H9*'DSR con %'!K34</f>
        <v>68.633413869839671</v>
      </c>
      <c r="L34" s="23">
        <f>'Distributor Secondary'!I9*'DSR con %'!L34</f>
        <v>41.718349607157442</v>
      </c>
      <c r="M34" s="23">
        <f>'Distributor Secondary'!J9*'DSR con %'!M34</f>
        <v>41.718349607157442</v>
      </c>
      <c r="N34" s="23">
        <f>'Distributor Secondary'!K9*'DSR con %'!N34</f>
        <v>32.298077115218668</v>
      </c>
      <c r="O34" s="23">
        <f>'Distributor Secondary'!L9*'DSR con %'!O34</f>
        <v>32.298077115218668</v>
      </c>
      <c r="P34" s="23">
        <f>'Distributor Secondary'!M9*'DSR con %'!P34</f>
        <v>40.372596394023333</v>
      </c>
      <c r="Q34" s="23">
        <f>'Distributor Secondary'!N9*'DSR con %'!Q34</f>
        <v>40.372596394023333</v>
      </c>
      <c r="R34" s="23">
        <f>'Distributor Secondary'!O9*'DSR con %'!R34</f>
        <v>37.232505563377075</v>
      </c>
      <c r="S34" s="23">
        <f>'Distributor Secondary'!P9*'DSR con %'!S34</f>
        <v>37.232505563377075</v>
      </c>
      <c r="T34" s="23">
        <f>'Distributor Secondary'!Q9*'DSR con %'!T34</f>
        <v>37.232505563377075</v>
      </c>
      <c r="U34" s="23">
        <f>'Distributor Secondary'!R9*'DSR con %'!U34</f>
        <v>74.465011126754149</v>
      </c>
      <c r="V34" s="23">
        <f>'Distributor Secondary'!S9*'DSR con %'!V34</f>
        <v>69.979167082973774</v>
      </c>
      <c r="W34" s="23">
        <f>'Distributor Secondary'!T9*'DSR con %'!W34</f>
        <v>34.989583541486887</v>
      </c>
      <c r="X34" s="23">
        <f>'Distributor Secondary'!U9*'DSR con %'!X34</f>
        <v>13.457532131341111</v>
      </c>
      <c r="Y34" s="23">
        <f>'Distributor Secondary'!V9*'DSR con %'!Y34</f>
        <v>34.540999137108855</v>
      </c>
      <c r="Z34" s="23">
        <f>'Distributor Secondary'!W9*'DSR con %'!Z34</f>
        <v>28.717699037620289</v>
      </c>
      <c r="AA34" s="23">
        <f>'Distributor Secondary'!X9*'DSR con %'!AA34</f>
        <v>5.9673140857392806</v>
      </c>
      <c r="AB34" s="23">
        <f>'Distributor Secondary'!Y9*'DSR con %'!AB34</f>
        <v>6.7132283464566909</v>
      </c>
      <c r="AC34" s="23">
        <f>'Distributor Secondary'!Z9*'DSR con %'!AC34</f>
        <v>5.2213998250218703</v>
      </c>
      <c r="AD34" s="23">
        <f>'Distributor Secondary'!AA9*'DSR con %'!AD34</f>
        <v>2.6106999125109351</v>
      </c>
      <c r="AE34" s="23">
        <f>'Distributor Secondary'!AB9*'DSR con %'!AE34</f>
        <v>6.3402712160979853</v>
      </c>
      <c r="AF34" s="23">
        <f>'Distributor Secondary'!AC9*'DSR con %'!AF34</f>
        <v>9.6968853893263312</v>
      </c>
      <c r="AG34" s="23">
        <f>'Distributor Secondary'!AD9*'DSR con %'!AG34</f>
        <v>4.8484426946631656</v>
      </c>
      <c r="AH34" s="23">
        <f>'Distributor Secondary'!AE9*'DSR con %'!AH34</f>
        <v>15.664199475065612</v>
      </c>
      <c r="AI34" s="23">
        <f>'Distributor Secondary'!AF9*'DSR con %'!AI34</f>
        <v>20.885599300087481</v>
      </c>
      <c r="AJ34" s="91">
        <f>'Distributor Secondary'!AG9*'DSR con %'!AJ34</f>
        <v>5.5943569553805759</v>
      </c>
      <c r="AK34" s="91">
        <f>'Distributor Secondary'!AH9*'DSR con %'!AK34</f>
        <v>8.5780139982502153</v>
      </c>
      <c r="AL34" s="91">
        <f>'Distributor Secondary'!AI9*'DSR con %'!AL34</f>
        <v>7.8320997375328059</v>
      </c>
    </row>
    <row r="35" spans="1:8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>
        <f t="shared" si="2"/>
        <v>2233739.3040739931</v>
      </c>
      <c r="G35" s="22">
        <f t="shared" si="3"/>
        <v>1198.9523814245842</v>
      </c>
      <c r="H35" s="23">
        <f>'Distributor Secondary'!E9*'DSR con %'!H35</f>
        <v>41.907585267269184</v>
      </c>
      <c r="I35" s="23">
        <f>'Distributor Secondary'!F9*'DSR con %'!I35</f>
        <v>105.32037876379492</v>
      </c>
      <c r="J35" s="23">
        <f>'Distributor Secondary'!G9*'DSR con %'!J35</f>
        <v>52.935897179708448</v>
      </c>
      <c r="K35" s="23">
        <f>'Distributor Secondary'!H9*'DSR con %'!K35</f>
        <v>84.366586130160329</v>
      </c>
      <c r="L35" s="23">
        <f>'Distributor Secondary'!I9*'DSR con %'!L35</f>
        <v>51.281650392842558</v>
      </c>
      <c r="M35" s="23">
        <f>'Distributor Secondary'!J9*'DSR con %'!M35</f>
        <v>51.281650392842558</v>
      </c>
      <c r="N35" s="23">
        <f>'Distributor Secondary'!K9*'DSR con %'!N35</f>
        <v>39.701922884781332</v>
      </c>
      <c r="O35" s="23">
        <f>'Distributor Secondary'!L9*'DSR con %'!O35</f>
        <v>39.701922884781332</v>
      </c>
      <c r="P35" s="23">
        <f>'Distributor Secondary'!M9*'DSR con %'!P35</f>
        <v>49.627403605976667</v>
      </c>
      <c r="Q35" s="23">
        <f>'Distributor Secondary'!N9*'DSR con %'!Q35</f>
        <v>49.627403605976667</v>
      </c>
      <c r="R35" s="23">
        <f>'Distributor Secondary'!O9*'DSR con %'!R35</f>
        <v>45.767494436622925</v>
      </c>
      <c r="S35" s="23">
        <f>'Distributor Secondary'!P9*'DSR con %'!S35</f>
        <v>45.767494436622925</v>
      </c>
      <c r="T35" s="23">
        <f>'Distributor Secondary'!Q9*'DSR con %'!T35</f>
        <v>45.767494436622925</v>
      </c>
      <c r="U35" s="23">
        <f>'Distributor Secondary'!R9*'DSR con %'!U35</f>
        <v>91.534988873245851</v>
      </c>
      <c r="V35" s="23">
        <f>'Distributor Secondary'!S9*'DSR con %'!V35</f>
        <v>86.020832917026226</v>
      </c>
      <c r="W35" s="23">
        <f>'Distributor Secondary'!T9*'DSR con %'!W35</f>
        <v>43.010416458513113</v>
      </c>
      <c r="X35" s="23">
        <f>'Distributor Secondary'!U9*'DSR con %'!X35</f>
        <v>16.542467868658889</v>
      </c>
      <c r="Y35" s="23">
        <f>'Distributor Secondary'!V9*'DSR con %'!Y35</f>
        <v>42.459000862891145</v>
      </c>
      <c r="Z35" s="23">
        <f>'Distributor Secondary'!W9*'DSR con %'!Z35</f>
        <v>48.282300962379637</v>
      </c>
      <c r="AA35" s="23">
        <f>'Distributor Secondary'!X9*'DSR con %'!AA35</f>
        <v>10.032685914260703</v>
      </c>
      <c r="AB35" s="23">
        <f>'Distributor Secondary'!Y9*'DSR con %'!AB35</f>
        <v>11.28677165354329</v>
      </c>
      <c r="AC35" s="23">
        <f>'Distributor Secondary'!Z9*'DSR con %'!AC35</f>
        <v>8.7786001749781164</v>
      </c>
      <c r="AD35" s="23">
        <f>'Distributor Secondary'!AA9*'DSR con %'!AD35</f>
        <v>4.3893000874890582</v>
      </c>
      <c r="AE35" s="23">
        <f>'Distributor Secondary'!AB9*'DSR con %'!AE35</f>
        <v>10.659728783901997</v>
      </c>
      <c r="AF35" s="23">
        <f>'Distributor Secondary'!AC9*'DSR con %'!AF35</f>
        <v>16.303114610673642</v>
      </c>
      <c r="AG35" s="23">
        <f>'Distributor Secondary'!AD9*'DSR con %'!AG35</f>
        <v>8.1515573053368211</v>
      </c>
      <c r="AH35" s="23">
        <f>'Distributor Secondary'!AE9*'DSR con %'!AH35</f>
        <v>26.335800524934346</v>
      </c>
      <c r="AI35" s="23">
        <f>'Distributor Secondary'!AF9*'DSR con %'!AI35</f>
        <v>35.114400699912466</v>
      </c>
      <c r="AJ35" s="91">
        <f>'Distributor Secondary'!AG9*'DSR con %'!AJ35</f>
        <v>9.4056430446194099</v>
      </c>
      <c r="AK35" s="91">
        <f>'Distributor Secondary'!AH9*'DSR con %'!AK35</f>
        <v>14.421986001749762</v>
      </c>
      <c r="AL35" s="91">
        <f>'Distributor Secondary'!AI9*'DSR con %'!AL35</f>
        <v>13.167900262467173</v>
      </c>
    </row>
    <row r="36" spans="1:88" s="29" customFormat="1">
      <c r="A36" s="52"/>
      <c r="B36" s="25"/>
      <c r="C36" s="24"/>
      <c r="D36" s="53"/>
      <c r="E36" s="52"/>
      <c r="F36" s="40">
        <f t="shared" ref="F36:AJ36" si="12">SUM(F34:F35)</f>
        <v>3783250.9999999972</v>
      </c>
      <c r="G36" s="54">
        <f t="shared" si="12"/>
        <v>2126.9999999999995</v>
      </c>
      <c r="H36" s="27">
        <f t="shared" si="12"/>
        <v>76</v>
      </c>
      <c r="I36" s="27">
        <f t="shared" si="12"/>
        <v>191</v>
      </c>
      <c r="J36" s="27">
        <f t="shared" si="12"/>
        <v>96</v>
      </c>
      <c r="K36" s="27">
        <f t="shared" si="12"/>
        <v>153</v>
      </c>
      <c r="L36" s="27">
        <f t="shared" si="12"/>
        <v>93</v>
      </c>
      <c r="M36" s="27">
        <f t="shared" si="12"/>
        <v>93</v>
      </c>
      <c r="N36" s="27">
        <f t="shared" si="12"/>
        <v>72</v>
      </c>
      <c r="O36" s="27">
        <f t="shared" si="12"/>
        <v>72</v>
      </c>
      <c r="P36" s="27">
        <f t="shared" si="12"/>
        <v>90</v>
      </c>
      <c r="Q36" s="27">
        <f t="shared" si="12"/>
        <v>90</v>
      </c>
      <c r="R36" s="27">
        <f t="shared" si="12"/>
        <v>83</v>
      </c>
      <c r="S36" s="27">
        <f t="shared" si="12"/>
        <v>83</v>
      </c>
      <c r="T36" s="27">
        <f t="shared" si="12"/>
        <v>83</v>
      </c>
      <c r="U36" s="27">
        <f t="shared" si="12"/>
        <v>166</v>
      </c>
      <c r="V36" s="27">
        <f t="shared" si="12"/>
        <v>156</v>
      </c>
      <c r="W36" s="27">
        <f t="shared" si="12"/>
        <v>78</v>
      </c>
      <c r="X36" s="27">
        <f t="shared" si="12"/>
        <v>30</v>
      </c>
      <c r="Y36" s="27">
        <f t="shared" si="12"/>
        <v>77</v>
      </c>
      <c r="Z36" s="27">
        <f t="shared" si="12"/>
        <v>76.999999999999929</v>
      </c>
      <c r="AA36" s="27">
        <f t="shared" si="12"/>
        <v>15.999999999999984</v>
      </c>
      <c r="AB36" s="27">
        <f t="shared" si="12"/>
        <v>17.999999999999982</v>
      </c>
      <c r="AC36" s="27">
        <f t="shared" si="12"/>
        <v>13.999999999999986</v>
      </c>
      <c r="AD36" s="27">
        <f t="shared" si="12"/>
        <v>6.9999999999999929</v>
      </c>
      <c r="AE36" s="27">
        <f t="shared" si="12"/>
        <v>16.999999999999982</v>
      </c>
      <c r="AF36" s="27">
        <f t="shared" si="12"/>
        <v>25.999999999999972</v>
      </c>
      <c r="AG36" s="27">
        <f t="shared" si="12"/>
        <v>12.999999999999986</v>
      </c>
      <c r="AH36" s="27">
        <f t="shared" si="12"/>
        <v>41.999999999999957</v>
      </c>
      <c r="AI36" s="27">
        <f t="shared" si="12"/>
        <v>55.999999999999943</v>
      </c>
      <c r="AJ36" s="91">
        <f t="shared" si="12"/>
        <v>14.999999999999986</v>
      </c>
      <c r="AK36" s="91">
        <f t="shared" ref="AK36" si="13">SUM(AK34:AK35)</f>
        <v>22.999999999999979</v>
      </c>
      <c r="AL36" s="91">
        <f t="shared" ref="AL36" si="14">SUM(AL34:AL35)</f>
        <v>20.999999999999979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</row>
    <row r="37" spans="1:88">
      <c r="A37" s="109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>
        <f t="shared" si="2"/>
        <v>1819460.0099059108</v>
      </c>
      <c r="G37" s="22">
        <f t="shared" si="3"/>
        <v>1144.5117767070105</v>
      </c>
      <c r="H37" s="23">
        <f>'Distributor Secondary'!E10*'DSR con %'!H37</f>
        <v>43.125</v>
      </c>
      <c r="I37" s="23">
        <f>'Distributor Secondary'!F10*'DSR con %'!I37</f>
        <v>108.20454545454545</v>
      </c>
      <c r="J37" s="23">
        <f>'Distributor Secondary'!G10*'DSR con %'!J37</f>
        <v>53.921328671328666</v>
      </c>
      <c r="K37" s="23">
        <f>'Distributor Secondary'!H10*'DSR con %'!K37</f>
        <v>90.862745098039227</v>
      </c>
      <c r="L37" s="23">
        <f>'Distributor Secondary'!I10*'DSR con %'!L37</f>
        <v>52.769662921348321</v>
      </c>
      <c r="M37" s="23">
        <f>'Distributor Secondary'!J10*'DSR con %'!M37</f>
        <v>52.738916256157637</v>
      </c>
      <c r="N37" s="23">
        <f>'Distributor Secondary'!K10*'DSR con %'!N37</f>
        <v>40.930693069306933</v>
      </c>
      <c r="O37" s="23">
        <f>'Distributor Secondary'!L10*'DSR con %'!O37</f>
        <v>40.444444444444443</v>
      </c>
      <c r="P37" s="23">
        <f>'Distributor Secondary'!M10*'DSR con %'!P37</f>
        <v>50.55555555555555</v>
      </c>
      <c r="Q37" s="23">
        <f>'Distributor Secondary'!N10*'DSR con %'!Q37</f>
        <v>50.677966101694913</v>
      </c>
      <c r="R37" s="23">
        <f>'Distributor Secondary'!O10*'DSR con %'!R37</f>
        <v>47.014925373134325</v>
      </c>
      <c r="S37" s="23">
        <f>'Distributor Secondary'!P10*'DSR con %'!S37</f>
        <v>47.014925373134325</v>
      </c>
      <c r="T37" s="23">
        <f>'Distributor Secondary'!Q10*'DSR con %'!T37</f>
        <v>50.448430493273541</v>
      </c>
      <c r="U37" s="23">
        <f>'Distributor Secondary'!R10*'DSR con %'!U37</f>
        <v>95.04</v>
      </c>
      <c r="V37" s="23">
        <f>'Distributor Secondary'!S10*'DSR con %'!V37</f>
        <v>87.606741573033716</v>
      </c>
      <c r="W37" s="23">
        <f>'Distributor Secondary'!T10*'DSR con %'!W37</f>
        <v>44.000000000000007</v>
      </c>
      <c r="X37" s="23">
        <f>'Distributor Secondary'!U10*'DSR con %'!X37</f>
        <v>17.149606299212596</v>
      </c>
      <c r="Y37" s="23">
        <f>'Distributor Secondary'!V10*'DSR con %'!Y37</f>
        <v>33.616883116883116</v>
      </c>
      <c r="Z37" s="23">
        <f>'Distributor Secondary'!W10*'DSR con %'!Z37</f>
        <v>30.925925925925924</v>
      </c>
      <c r="AA37" s="23">
        <f>'Distributor Secondary'!X10*'DSR con %'!AA37</f>
        <v>5.1851851851851851</v>
      </c>
      <c r="AB37" s="23">
        <f>'Distributor Secondary'!Y10*'DSR con %'!AB37</f>
        <v>5.8181818181818183</v>
      </c>
      <c r="AC37" s="23">
        <f>'Distributor Secondary'!Z10*'DSR con %'!AC37</f>
        <v>5.333333333333333</v>
      </c>
      <c r="AD37" s="23">
        <f>'Distributor Secondary'!AA10*'DSR con %'!AD37</f>
        <v>2.4000000000000004</v>
      </c>
      <c r="AE37" s="23">
        <f>'Distributor Secondary'!AB10*'DSR con %'!AE37</f>
        <v>8.120000000000001</v>
      </c>
      <c r="AF37" s="23">
        <f>'Distributor Secondary'!AC10*'DSR con %'!AF37</f>
        <v>10.714285714285714</v>
      </c>
      <c r="AG37" s="23">
        <f>'Distributor Secondary'!AD10*'DSR con %'!AG37</f>
        <v>6.068965517241379</v>
      </c>
      <c r="AH37" s="23">
        <f>'Distributor Secondary'!AE10*'DSR con %'!AH37</f>
        <v>19.588235294117649</v>
      </c>
      <c r="AI37" s="23">
        <f>'Distributor Secondary'!AF10*'DSR con %'!AI37</f>
        <v>22.235294117647058</v>
      </c>
      <c r="AJ37" s="91">
        <f>'Distributor Secondary'!AG10*'DSR con %'!AJ37</f>
        <v>5.5</v>
      </c>
      <c r="AK37" s="91">
        <f>'Distributor Secondary'!AH10*'DSR con %'!AK37</f>
        <v>8.5</v>
      </c>
      <c r="AL37" s="91">
        <f>'Distributor Secondary'!AI10*'DSR con %'!AL37</f>
        <v>8</v>
      </c>
    </row>
    <row r="38" spans="1:88">
      <c r="A38" s="109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>
        <f t="shared" si="2"/>
        <v>1714492.2287379673</v>
      </c>
      <c r="G38" s="22">
        <f t="shared" si="3"/>
        <v>1045.538900195043</v>
      </c>
      <c r="H38" s="23">
        <f>'Distributor Secondary'!E10*'DSR con %'!H38</f>
        <v>38.125</v>
      </c>
      <c r="I38" s="23">
        <f>'Distributor Secondary'!F10*'DSR con %'!I38</f>
        <v>94.090909090909093</v>
      </c>
      <c r="J38" s="23">
        <f>'Distributor Secondary'!G10*'DSR con %'!J38</f>
        <v>47.407342657342653</v>
      </c>
      <c r="K38" s="23">
        <f>'Distributor Secondary'!H10*'DSR con %'!K38</f>
        <v>77.882352941176464</v>
      </c>
      <c r="L38" s="23">
        <f>'Distributor Secondary'!I10*'DSR con %'!L38</f>
        <v>45.960674157303373</v>
      </c>
      <c r="M38" s="23">
        <f>'Distributor Secondary'!J10*'DSR con %'!M38</f>
        <v>46.768472906403943</v>
      </c>
      <c r="N38" s="23">
        <f>'Distributor Secondary'!K10*'DSR con %'!N38</f>
        <v>35.524752475247524</v>
      </c>
      <c r="O38" s="23">
        <f>'Distributor Secondary'!L10*'DSR con %'!O38</f>
        <v>36.592592592592588</v>
      </c>
      <c r="P38" s="23">
        <f>'Distributor Secondary'!M10*'DSR con %'!P38</f>
        <v>45.25925925925926</v>
      </c>
      <c r="Q38" s="23">
        <f>'Distributor Secondary'!N10*'DSR con %'!Q38</f>
        <v>44.618644067796609</v>
      </c>
      <c r="R38" s="23">
        <f>'Distributor Secondary'!O10*'DSR con %'!R38</f>
        <v>40.970149253731343</v>
      </c>
      <c r="S38" s="23">
        <f>'Distributor Secondary'!P10*'DSR con %'!S38</f>
        <v>40.746268656716417</v>
      </c>
      <c r="T38" s="23">
        <f>'Distributor Secondary'!Q10*'DSR con %'!T38</f>
        <v>41.165919282511211</v>
      </c>
      <c r="U38" s="23">
        <f>'Distributor Secondary'!R10*'DSR con %'!U38</f>
        <v>80.64</v>
      </c>
      <c r="V38" s="23">
        <f>'Distributor Secondary'!S10*'DSR con %'!V38</f>
        <v>78.084269662921358</v>
      </c>
      <c r="W38" s="23">
        <f>'Distributor Secondary'!T10*'DSR con %'!W38</f>
        <v>40</v>
      </c>
      <c r="X38" s="23">
        <f>'Distributor Secondary'!U10*'DSR con %'!X38</f>
        <v>15.070866141732283</v>
      </c>
      <c r="Y38" s="23">
        <f>'Distributor Secondary'!V10*'DSR con %'!Y38</f>
        <v>44.461038961038959</v>
      </c>
      <c r="Z38" s="23">
        <f>'Distributor Secondary'!W10*'DSR con %'!Z38</f>
        <v>43.296296296296291</v>
      </c>
      <c r="AA38" s="23">
        <f>'Distributor Secondary'!X10*'DSR con %'!AA38</f>
        <v>7.2592592592592586</v>
      </c>
      <c r="AB38" s="23">
        <f>'Distributor Secondary'!Y10*'DSR con %'!AB38</f>
        <v>8.7272727272727266</v>
      </c>
      <c r="AC38" s="23">
        <f>'Distributor Secondary'!Z10*'DSR con %'!AC38</f>
        <v>6.2222222222222214</v>
      </c>
      <c r="AD38" s="23">
        <f>'Distributor Secondary'!AA10*'DSR con %'!AD38</f>
        <v>3.12</v>
      </c>
      <c r="AE38" s="23">
        <f>'Distributor Secondary'!AB10*'DSR con %'!AE38</f>
        <v>6.96</v>
      </c>
      <c r="AF38" s="23">
        <f>'Distributor Secondary'!AC10*'DSR con %'!AF38</f>
        <v>12.857142857142856</v>
      </c>
      <c r="AG38" s="23">
        <f>'Distributor Secondary'!AD10*'DSR con %'!AG38</f>
        <v>4.5517241379310347</v>
      </c>
      <c r="AH38" s="23">
        <f>'Distributor Secondary'!AE10*'DSR con %'!AH38</f>
        <v>17.411764705882351</v>
      </c>
      <c r="AI38" s="23">
        <f>'Distributor Secondary'!AF10*'DSR con %'!AI38</f>
        <v>19.764705882352942</v>
      </c>
      <c r="AJ38" s="91">
        <f>'Distributor Secondary'!AG10*'DSR con %'!AJ38</f>
        <v>5.5</v>
      </c>
      <c r="AK38" s="91">
        <f>'Distributor Secondary'!AH10*'DSR con %'!AK38</f>
        <v>8.5</v>
      </c>
      <c r="AL38" s="91">
        <f>'Distributor Secondary'!AI10*'DSR con %'!AL38</f>
        <v>8</v>
      </c>
    </row>
    <row r="39" spans="1:88">
      <c r="A39" s="109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>
        <f t="shared" si="2"/>
        <v>1756434.4061276519</v>
      </c>
      <c r="G39" s="22">
        <f t="shared" si="3"/>
        <v>1109.637954913361</v>
      </c>
      <c r="H39" s="23">
        <f>'Distributor Secondary'!E10*'DSR con %'!H39</f>
        <v>40.625</v>
      </c>
      <c r="I39" s="23">
        <f>'Distributor Secondary'!F10*'DSR con %'!I39</f>
        <v>103.5</v>
      </c>
      <c r="J39" s="23">
        <f>'Distributor Secondary'!G10*'DSR con %'!J39</f>
        <v>51.75</v>
      </c>
      <c r="K39" s="23">
        <f>'Distributor Secondary'!H10*'DSR con %'!K39</f>
        <v>81.127450980392155</v>
      </c>
      <c r="L39" s="23">
        <f>'Distributor Secondary'!I10*'DSR con %'!L39</f>
        <v>50.5</v>
      </c>
      <c r="M39" s="23">
        <f>'Distributor Secondary'!J10*'DSR con %'!M39</f>
        <v>49.75369458128079</v>
      </c>
      <c r="N39" s="23">
        <f>'Distributor Secondary'!K10*'DSR con %'!N39</f>
        <v>38.613861386138616</v>
      </c>
      <c r="O39" s="23">
        <f>'Distributor Secondary'!L10*'DSR con %'!O39</f>
        <v>38.518518518518519</v>
      </c>
      <c r="P39" s="23">
        <f>'Distributor Secondary'!M10*'DSR con %'!P39</f>
        <v>48.629629629629633</v>
      </c>
      <c r="Q39" s="23">
        <f>'Distributor Secondary'!N10*'DSR con %'!Q39</f>
        <v>49.025423728813564</v>
      </c>
      <c r="R39" s="23">
        <f>'Distributor Secondary'!O10*'DSR con %'!R39</f>
        <v>45</v>
      </c>
      <c r="S39" s="23">
        <f>'Distributor Secondary'!P10*'DSR con %'!S39</f>
        <v>45.223880597014926</v>
      </c>
      <c r="T39" s="23">
        <f>'Distributor Secondary'!Q10*'DSR con %'!T39</f>
        <v>43.183856502242151</v>
      </c>
      <c r="U39" s="23">
        <f>'Distributor Secondary'!R10*'DSR con %'!U39</f>
        <v>89.28</v>
      </c>
      <c r="V39" s="23">
        <f>'Distributor Secondary'!S10*'DSR con %'!V39</f>
        <v>85.702247191011239</v>
      </c>
      <c r="W39" s="23">
        <f>'Distributor Secondary'!T10*'DSR con %'!W39</f>
        <v>42</v>
      </c>
      <c r="X39" s="23">
        <f>'Distributor Secondary'!U10*'DSR con %'!X39</f>
        <v>16.629921259842519</v>
      </c>
      <c r="Y39" s="23">
        <f>'Distributor Secondary'!V10*'DSR con %'!Y39</f>
        <v>42.29220779220779</v>
      </c>
      <c r="Z39" s="23">
        <f>'Distributor Secondary'!W10*'DSR con %'!Z39</f>
        <v>43.296296296296291</v>
      </c>
      <c r="AA39" s="23">
        <f>'Distributor Secondary'!X10*'DSR con %'!AA39</f>
        <v>7.2592592592592586</v>
      </c>
      <c r="AB39" s="23">
        <f>'Distributor Secondary'!Y10*'DSR con %'!AB39</f>
        <v>8.7272727272727266</v>
      </c>
      <c r="AC39" s="23">
        <f>'Distributor Secondary'!Z10*'DSR con %'!AC39</f>
        <v>5.333333333333333</v>
      </c>
      <c r="AD39" s="23">
        <f>'Distributor Secondary'!AA10*'DSR con %'!AD39</f>
        <v>2.88</v>
      </c>
      <c r="AE39" s="23">
        <f>'Distributor Secondary'!AB10*'DSR con %'!AE39</f>
        <v>6.96</v>
      </c>
      <c r="AF39" s="23">
        <f>'Distributor Secondary'!AC10*'DSR con %'!AF39</f>
        <v>10.714285714285714</v>
      </c>
      <c r="AG39" s="23">
        <f>'Distributor Secondary'!AD10*'DSR con %'!AG39</f>
        <v>5.3103448275862073</v>
      </c>
      <c r="AH39" s="23">
        <f>'Distributor Secondary'!AE10*'DSR con %'!AH39</f>
        <v>17.411764705882351</v>
      </c>
      <c r="AI39" s="23">
        <f>'Distributor Secondary'!AF10*'DSR con %'!AI39</f>
        <v>19.764705882352942</v>
      </c>
      <c r="AJ39" s="91">
        <f>'Distributor Secondary'!AG10*'DSR con %'!AJ39</f>
        <v>5.15625</v>
      </c>
      <c r="AK39" s="91">
        <f>'Distributor Secondary'!AH10*'DSR con %'!AK39</f>
        <v>7.96875</v>
      </c>
      <c r="AL39" s="91">
        <f>'Distributor Secondary'!AI10*'DSR con %'!AL39</f>
        <v>7.5</v>
      </c>
    </row>
    <row r="40" spans="1:88">
      <c r="A40" s="109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>
        <f t="shared" si="2"/>
        <v>1888933.3552284695</v>
      </c>
      <c r="G40" s="22">
        <f t="shared" si="3"/>
        <v>1170.3113681845855</v>
      </c>
      <c r="H40" s="23">
        <f>'Distributor Secondary'!E10*'DSR con %'!H40</f>
        <v>43.125</v>
      </c>
      <c r="I40" s="23">
        <f>'Distributor Secondary'!F10*'DSR con %'!I40</f>
        <v>108.20454545454545</v>
      </c>
      <c r="J40" s="23">
        <f>'Distributor Secondary'!G10*'DSR con %'!J40</f>
        <v>53.921328671328666</v>
      </c>
      <c r="K40" s="23">
        <f>'Distributor Secondary'!H10*'DSR con %'!K40</f>
        <v>81.127450980392155</v>
      </c>
      <c r="L40" s="23">
        <f>'Distributor Secondary'!I10*'DSR con %'!L40</f>
        <v>52.769662921348321</v>
      </c>
      <c r="M40" s="23">
        <f>'Distributor Secondary'!J10*'DSR con %'!M40</f>
        <v>52.738916256157637</v>
      </c>
      <c r="N40" s="23">
        <f>'Distributor Secondary'!K10*'DSR con %'!N40</f>
        <v>40.930693069306933</v>
      </c>
      <c r="O40" s="23">
        <f>'Distributor Secondary'!L10*'DSR con %'!O40</f>
        <v>40.444444444444443</v>
      </c>
      <c r="P40" s="23">
        <f>'Distributor Secondary'!M10*'DSR con %'!P40</f>
        <v>50.55555555555555</v>
      </c>
      <c r="Q40" s="23">
        <f>'Distributor Secondary'!N10*'DSR con %'!Q40</f>
        <v>50.677966101694913</v>
      </c>
      <c r="R40" s="23">
        <f>'Distributor Secondary'!O10*'DSR con %'!R40</f>
        <v>47.014925373134325</v>
      </c>
      <c r="S40" s="23">
        <f>'Distributor Secondary'!P10*'DSR con %'!S40</f>
        <v>47.014925373134325</v>
      </c>
      <c r="T40" s="23">
        <f>'Distributor Secondary'!Q10*'DSR con %'!T40</f>
        <v>45.201793721973097</v>
      </c>
      <c r="U40" s="23">
        <f>'Distributor Secondary'!R10*'DSR con %'!U40</f>
        <v>95.04</v>
      </c>
      <c r="V40" s="23">
        <f>'Distributor Secondary'!S10*'DSR con %'!V40</f>
        <v>87.606741573033716</v>
      </c>
      <c r="W40" s="23">
        <f>'Distributor Secondary'!T10*'DSR con %'!W40</f>
        <v>44.000000000000007</v>
      </c>
      <c r="X40" s="23">
        <f>'Distributor Secondary'!U10*'DSR con %'!X40</f>
        <v>17.149606299212596</v>
      </c>
      <c r="Y40" s="23">
        <f>'Distributor Secondary'!V10*'DSR con %'!Y40</f>
        <v>46.629870129870127</v>
      </c>
      <c r="Z40" s="23">
        <f>'Distributor Secondary'!W10*'DSR con %'!Z40</f>
        <v>49.481481481481481</v>
      </c>
      <c r="AA40" s="23">
        <f>'Distributor Secondary'!X10*'DSR con %'!AA40</f>
        <v>8.2962962962962958</v>
      </c>
      <c r="AB40" s="23">
        <f>'Distributor Secondary'!Y10*'DSR con %'!AB40</f>
        <v>8.7272727272727266</v>
      </c>
      <c r="AC40" s="23">
        <f>'Distributor Secondary'!Z10*'DSR con %'!AC40</f>
        <v>7.1111111111111107</v>
      </c>
      <c r="AD40" s="23">
        <f>'Distributor Secondary'!AA10*'DSR con %'!AD40</f>
        <v>3.5999999999999996</v>
      </c>
      <c r="AE40" s="23">
        <f>'Distributor Secondary'!AB10*'DSR con %'!AE40</f>
        <v>6.96</v>
      </c>
      <c r="AF40" s="23">
        <f>'Distributor Secondary'!AC10*'DSR con %'!AF40</f>
        <v>10.714285714285714</v>
      </c>
      <c r="AG40" s="23">
        <f>'Distributor Secondary'!AD10*'DSR con %'!AG40</f>
        <v>6.068965517241379</v>
      </c>
      <c r="AH40" s="23">
        <f>'Distributor Secondary'!AE10*'DSR con %'!AH40</f>
        <v>19.588235294117649</v>
      </c>
      <c r="AI40" s="23">
        <f>'Distributor Secondary'!AF10*'DSR con %'!AI40</f>
        <v>22.235294117647058</v>
      </c>
      <c r="AJ40" s="91">
        <f>'Distributor Secondary'!AG10*'DSR con %'!AJ40</f>
        <v>5.84375</v>
      </c>
      <c r="AK40" s="91">
        <f>'Distributor Secondary'!AH10*'DSR con %'!AK40</f>
        <v>9.03125</v>
      </c>
      <c r="AL40" s="91">
        <f>'Distributor Secondary'!AI10*'DSR con %'!AL40</f>
        <v>8.5</v>
      </c>
    </row>
    <row r="41" spans="1:88" s="29" customFormat="1">
      <c r="A41" s="110"/>
      <c r="B41" s="25"/>
      <c r="C41" s="24"/>
      <c r="D41" s="56"/>
      <c r="E41" s="56"/>
      <c r="F41" s="40">
        <f>SUM(F37:F40)</f>
        <v>7179320</v>
      </c>
      <c r="G41" s="54">
        <f>SUM(G37:G40)</f>
        <v>4470</v>
      </c>
      <c r="H41" s="27">
        <f>SUM(H37:H40)</f>
        <v>165</v>
      </c>
      <c r="I41" s="27">
        <f t="shared" ref="I41:AJ41" si="15">SUM(I37:I40)</f>
        <v>414</v>
      </c>
      <c r="J41" s="27">
        <f t="shared" si="15"/>
        <v>206.99999999999997</v>
      </c>
      <c r="K41" s="27">
        <f t="shared" si="15"/>
        <v>331</v>
      </c>
      <c r="L41" s="27">
        <f t="shared" si="15"/>
        <v>202.00000000000003</v>
      </c>
      <c r="M41" s="27">
        <f t="shared" si="15"/>
        <v>202</v>
      </c>
      <c r="N41" s="27">
        <f t="shared" si="15"/>
        <v>156</v>
      </c>
      <c r="O41" s="27">
        <f t="shared" si="15"/>
        <v>156</v>
      </c>
      <c r="P41" s="27">
        <f t="shared" si="15"/>
        <v>195</v>
      </c>
      <c r="Q41" s="27">
        <f t="shared" si="15"/>
        <v>195</v>
      </c>
      <c r="R41" s="27">
        <f t="shared" si="15"/>
        <v>180</v>
      </c>
      <c r="S41" s="27">
        <f t="shared" si="15"/>
        <v>180</v>
      </c>
      <c r="T41" s="27">
        <f t="shared" si="15"/>
        <v>180</v>
      </c>
      <c r="U41" s="27">
        <f t="shared" si="15"/>
        <v>360.00000000000006</v>
      </c>
      <c r="V41" s="27">
        <f t="shared" si="15"/>
        <v>339.00000000000006</v>
      </c>
      <c r="W41" s="27">
        <f t="shared" si="15"/>
        <v>170</v>
      </c>
      <c r="X41" s="27">
        <f t="shared" si="15"/>
        <v>66</v>
      </c>
      <c r="Y41" s="27">
        <f t="shared" si="15"/>
        <v>167</v>
      </c>
      <c r="Z41" s="27">
        <f t="shared" si="15"/>
        <v>167</v>
      </c>
      <c r="AA41" s="27">
        <f t="shared" si="15"/>
        <v>28</v>
      </c>
      <c r="AB41" s="27">
        <f t="shared" si="15"/>
        <v>32</v>
      </c>
      <c r="AC41" s="27">
        <f t="shared" si="15"/>
        <v>23.999999999999996</v>
      </c>
      <c r="AD41" s="27">
        <f t="shared" si="15"/>
        <v>12</v>
      </c>
      <c r="AE41" s="27">
        <f t="shared" si="15"/>
        <v>29.000000000000004</v>
      </c>
      <c r="AF41" s="27">
        <f t="shared" si="15"/>
        <v>45</v>
      </c>
      <c r="AG41" s="27">
        <f t="shared" si="15"/>
        <v>22</v>
      </c>
      <c r="AH41" s="27">
        <f t="shared" si="15"/>
        <v>74</v>
      </c>
      <c r="AI41" s="27">
        <f t="shared" si="15"/>
        <v>84</v>
      </c>
      <c r="AJ41" s="91">
        <f t="shared" si="15"/>
        <v>22</v>
      </c>
      <c r="AK41" s="91">
        <f t="shared" ref="AK41:AL41" si="16">SUM(AK37:AK40)</f>
        <v>34</v>
      </c>
      <c r="AL41" s="91">
        <f t="shared" si="16"/>
        <v>32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</row>
    <row r="42" spans="1:88">
      <c r="A42" s="109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>
        <f t="shared" si="2"/>
        <v>1156168.3712223235</v>
      </c>
      <c r="G42" s="22">
        <f t="shared" si="3"/>
        <v>856.360638562448</v>
      </c>
      <c r="H42" s="23">
        <f>'Distributor Secondary'!E11*'DSR con %'!H42</f>
        <v>45.913043478260867</v>
      </c>
      <c r="I42" s="23">
        <f>'Distributor Secondary'!F11*'DSR con %'!I42</f>
        <v>70.950819672131146</v>
      </c>
      <c r="J42" s="23">
        <f>'Distributor Secondary'!G11*'DSR con %'!J42</f>
        <v>37.91769547325103</v>
      </c>
      <c r="K42" s="23">
        <f>'Distributor Secondary'!H11*'DSR con %'!K42</f>
        <v>50.941176470588232</v>
      </c>
      <c r="L42" s="23">
        <f>'Distributor Secondary'!I11*'DSR con %'!L42</f>
        <v>44.528688524590159</v>
      </c>
      <c r="M42" s="23">
        <f>'Distributor Secondary'!J11*'DSR con %'!M42</f>
        <v>33.932926829268297</v>
      </c>
      <c r="N42" s="23">
        <f>'Distributor Secondary'!K11*'DSR con %'!N42</f>
        <v>43.785365853658533</v>
      </c>
      <c r="O42" s="23">
        <f>'Distributor Secondary'!L11*'DSR con %'!O42</f>
        <v>45.333333333333329</v>
      </c>
      <c r="P42" s="23">
        <f>'Distributor Secondary'!M11*'DSR con %'!P42</f>
        <v>36.084905660377359</v>
      </c>
      <c r="Q42" s="23">
        <f>'Distributor Secondary'!N11*'DSR con %'!Q42</f>
        <v>22.753846153846151</v>
      </c>
      <c r="R42" s="23">
        <f>'Distributor Secondary'!O11*'DSR con %'!R42</f>
        <v>35.376344086021504</v>
      </c>
      <c r="S42" s="23">
        <f>'Distributor Secondary'!P11*'DSR con %'!S42</f>
        <v>26.355140186915886</v>
      </c>
      <c r="T42" s="23">
        <f>'Distributor Secondary'!Q11*'DSR con %'!T42</f>
        <v>23.898305084745765</v>
      </c>
      <c r="U42" s="23">
        <f>'Distributor Secondary'!R11*'DSR con %'!U42</f>
        <v>77.572815533980588</v>
      </c>
      <c r="V42" s="23">
        <f>'Distributor Secondary'!S11*'DSR con %'!V42</f>
        <v>73.833333333333329</v>
      </c>
      <c r="W42" s="23">
        <f>'Distributor Secondary'!T11*'DSR con %'!W42</f>
        <v>24.75</v>
      </c>
      <c r="X42" s="23">
        <f>'Distributor Secondary'!U11*'DSR con %'!X42</f>
        <v>12.74074074074074</v>
      </c>
      <c r="Y42" s="23">
        <f>'Distributor Secondary'!V11*'DSR con %'!Y42</f>
        <v>72.666666666666657</v>
      </c>
      <c r="Z42" s="23">
        <f>'Distributor Secondary'!W11*'DSR con %'!Z42</f>
        <v>31.142857142857142</v>
      </c>
      <c r="AA42" s="23">
        <f>'Distributor Secondary'!X11*'DSR con %'!AA42</f>
        <v>3.6363636363636367</v>
      </c>
      <c r="AB42" s="23">
        <f>'Distributor Secondary'!Y11*'DSR con %'!AB42</f>
        <v>3.5384615384615388</v>
      </c>
      <c r="AC42" s="23">
        <f>'Distributor Secondary'!Z11*'DSR con %'!AC42</f>
        <v>2.2666666666666666</v>
      </c>
      <c r="AD42" s="23">
        <f>'Distributor Secondary'!AA11*'DSR con %'!AD42</f>
        <v>1.9285714285714284</v>
      </c>
      <c r="AE42" s="23">
        <f>'Distributor Secondary'!AB11*'DSR con %'!AE42</f>
        <v>3.1666666666666665</v>
      </c>
      <c r="AF42" s="23">
        <f>'Distributor Secondary'!AC11*'DSR con %'!AF42</f>
        <v>4.9523809523809526</v>
      </c>
      <c r="AG42" s="23">
        <f>'Distributor Secondary'!AD11*'DSR con %'!AG42</f>
        <v>2.3063063063063063</v>
      </c>
      <c r="AH42" s="23">
        <f>'Distributor Secondary'!AE11*'DSR con %'!AH42</f>
        <v>7.4580838323353289</v>
      </c>
      <c r="AI42" s="23">
        <f>'Distributor Secondary'!AF11*'DSR con %'!AI42</f>
        <v>7.9526627218934909</v>
      </c>
      <c r="AJ42" s="91">
        <f>'Distributor Secondary'!AG11*'DSR con %'!AJ42</f>
        <v>2.2058823529411766</v>
      </c>
      <c r="AK42" s="91">
        <f>'Distributor Secondary'!AH11*'DSR con %'!AK42</f>
        <v>3.3823529411764706</v>
      </c>
      <c r="AL42" s="91">
        <f>'Distributor Secondary'!AI11*'DSR con %'!AL42</f>
        <v>3.0882352941176472</v>
      </c>
    </row>
    <row r="43" spans="1:88">
      <c r="A43" s="109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>
        <f t="shared" si="2"/>
        <v>1038883.1820098208</v>
      </c>
      <c r="G43" s="22">
        <f t="shared" si="3"/>
        <v>770.1160338560519</v>
      </c>
      <c r="H43" s="23">
        <f>'Distributor Secondary'!E11*'DSR con %'!H43</f>
        <v>41.739130434782609</v>
      </c>
      <c r="I43" s="23">
        <f>'Distributor Secondary'!F11*'DSR con %'!I43</f>
        <v>99.774590163934434</v>
      </c>
      <c r="J43" s="23">
        <f>'Distributor Secondary'!G11*'DSR con %'!J43</f>
        <v>57.991769547325099</v>
      </c>
      <c r="K43" s="23">
        <f>'Distributor Secondary'!H11*'DSR con %'!K43</f>
        <v>67.921568627450981</v>
      </c>
      <c r="L43" s="23">
        <f>'Distributor Secondary'!I11*'DSR con %'!L43</f>
        <v>35.840163934426229</v>
      </c>
      <c r="M43" s="23">
        <f>'Distributor Secondary'!J11*'DSR con %'!M43</f>
        <v>46.859756097560975</v>
      </c>
      <c r="N43" s="23">
        <f>'Distributor Secondary'!K11*'DSR con %'!N43</f>
        <v>25.873170731707319</v>
      </c>
      <c r="O43" s="23">
        <f>'Distributor Secondary'!L11*'DSR con %'!O43</f>
        <v>22.666666666666664</v>
      </c>
      <c r="P43" s="23">
        <f>'Distributor Secondary'!M11*'DSR con %'!P43</f>
        <v>26.462264150943398</v>
      </c>
      <c r="Q43" s="23">
        <f>'Distributor Secondary'!N11*'DSR con %'!Q43</f>
        <v>21.184615384615384</v>
      </c>
      <c r="R43" s="23">
        <f>'Distributor Secondary'!O11*'DSR con %'!R43</f>
        <v>25.268817204301076</v>
      </c>
      <c r="S43" s="23">
        <f>'Distributor Secondary'!P11*'DSR con %'!S43</f>
        <v>30.015576323987535</v>
      </c>
      <c r="T43" s="23">
        <f>'Distributor Secondary'!Q11*'DSR con %'!T43</f>
        <v>23.898305084745765</v>
      </c>
      <c r="U43" s="23">
        <f>'Distributor Secondary'!R11*'DSR con %'!U43</f>
        <v>75.291262135922338</v>
      </c>
      <c r="V43" s="23">
        <f>'Distributor Secondary'!S11*'DSR con %'!V43</f>
        <v>58.011904761904766</v>
      </c>
      <c r="W43" s="23">
        <f>'Distributor Secondary'!T11*'DSR con %'!W43</f>
        <v>24</v>
      </c>
      <c r="X43" s="23">
        <f>'Distributor Secondary'!U11*'DSR con %'!X43</f>
        <v>11.041975308641977</v>
      </c>
      <c r="Y43" s="23">
        <f>'Distributor Secondary'!V11*'DSR con %'!Y43</f>
        <v>18.166666666666664</v>
      </c>
      <c r="Z43" s="23">
        <f>'Distributor Secondary'!W11*'DSR con %'!Z43</f>
        <v>15.571428571428571</v>
      </c>
      <c r="AA43" s="23">
        <f>'Distributor Secondary'!X11*'DSR con %'!AA43</f>
        <v>0</v>
      </c>
      <c r="AB43" s="23">
        <f>'Distributor Secondary'!Y11*'DSR con %'!AB43</f>
        <v>1.7692307692307694</v>
      </c>
      <c r="AC43" s="23">
        <f>'Distributor Secondary'!Z11*'DSR con %'!AC43</f>
        <v>1.1333333333333333</v>
      </c>
      <c r="AD43" s="23">
        <f>'Distributor Secondary'!AA11*'DSR con %'!AD43</f>
        <v>0.64285714285714279</v>
      </c>
      <c r="AE43" s="23">
        <f>'Distributor Secondary'!AB11*'DSR con %'!AE43</f>
        <v>4.333333333333333</v>
      </c>
      <c r="AF43" s="23">
        <f>'Distributor Secondary'!AC11*'DSR con %'!AF43</f>
        <v>6.0952380952380949</v>
      </c>
      <c r="AG43" s="23">
        <f>'Distributor Secondary'!AD11*'DSR con %'!AG43</f>
        <v>2.8828828828828827</v>
      </c>
      <c r="AH43" s="23">
        <f>'Distributor Secondary'!AE11*'DSR con %'!AH43</f>
        <v>7.2994011976047908</v>
      </c>
      <c r="AI43" s="23">
        <f>'Distributor Secondary'!AF11*'DSR con %'!AI43</f>
        <v>7.6213017751479288</v>
      </c>
      <c r="AJ43" s="91">
        <f>'Distributor Secondary'!AG11*'DSR con %'!AJ43</f>
        <v>2.7352941176470589</v>
      </c>
      <c r="AK43" s="91">
        <f>'Distributor Secondary'!AH11*'DSR con %'!AK43</f>
        <v>4.1941176470588237</v>
      </c>
      <c r="AL43" s="91">
        <f>'Distributor Secondary'!AI11*'DSR con %'!AL43</f>
        <v>3.8294117647058821</v>
      </c>
    </row>
    <row r="44" spans="1:88">
      <c r="A44" s="109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>
        <f t="shared" si="2"/>
        <v>1712645.8106395872</v>
      </c>
      <c r="G44" s="22">
        <f t="shared" si="3"/>
        <v>1357.0987982952058</v>
      </c>
      <c r="H44" s="23">
        <f>'Distributor Secondary'!E11*'DSR con %'!H44</f>
        <v>42.782608695652172</v>
      </c>
      <c r="I44" s="23">
        <f>'Distributor Secondary'!F11*'DSR con %'!I44</f>
        <v>128.59836065573771</v>
      </c>
      <c r="J44" s="23">
        <f>'Distributor Secondary'!G11*'DSR con %'!J44</f>
        <v>99.255144032921805</v>
      </c>
      <c r="K44" s="23">
        <f>'Distributor Secondary'!H11*'DSR con %'!K44</f>
        <v>93.392156862745097</v>
      </c>
      <c r="L44" s="23">
        <f>'Distributor Secondary'!I11*'DSR con %'!L44</f>
        <v>76.02459016393442</v>
      </c>
      <c r="M44" s="23">
        <f>'Distributor Secondary'!J11*'DSR con %'!M44</f>
        <v>63.018292682926827</v>
      </c>
      <c r="N44" s="23">
        <f>'Distributor Secondary'!K11*'DSR con %'!N44</f>
        <v>38.809756097560978</v>
      </c>
      <c r="O44" s="23">
        <f>'Distributor Secondary'!L11*'DSR con %'!O44</f>
        <v>42.81481481481481</v>
      </c>
      <c r="P44" s="23">
        <f>'Distributor Secondary'!M11*'DSR con %'!P44</f>
        <v>64.952830188679243</v>
      </c>
      <c r="Q44" s="23">
        <f>'Distributor Secondary'!N11*'DSR con %'!Q44</f>
        <v>87.092307692307685</v>
      </c>
      <c r="R44" s="23">
        <f>'Distributor Secondary'!O11*'DSR con %'!R44</f>
        <v>68.225806451612911</v>
      </c>
      <c r="S44" s="23">
        <f>'Distributor Secondary'!P11*'DSR con %'!S44</f>
        <v>65.887850467289709</v>
      </c>
      <c r="T44" s="23">
        <f>'Distributor Secondary'!Q11*'DSR con %'!T44</f>
        <v>79.66101694915254</v>
      </c>
      <c r="U44" s="23">
        <f>'Distributor Secondary'!R11*'DSR con %'!U44</f>
        <v>136.89320388349515</v>
      </c>
      <c r="V44" s="23">
        <f>'Distributor Secondary'!S11*'DSR con %'!V44</f>
        <v>118.66071428571428</v>
      </c>
      <c r="W44" s="23">
        <f>'Distributor Secondary'!T11*'DSR con %'!W44</f>
        <v>62.250000000000007</v>
      </c>
      <c r="X44" s="23">
        <f>'Distributor Secondary'!U11*'DSR con %'!X44</f>
        <v>21.659259259259258</v>
      </c>
      <c r="Y44" s="23">
        <f>'Distributor Secondary'!V11*'DSR con %'!Y44</f>
        <v>18.166666666666664</v>
      </c>
      <c r="Z44" s="23">
        <f>'Distributor Secondary'!W11*'DSR con %'!Z44</f>
        <v>0</v>
      </c>
      <c r="AA44" s="23">
        <f>'Distributor Secondary'!X11*'DSR con %'!AA44</f>
        <v>0</v>
      </c>
      <c r="AB44" s="23">
        <f>'Distributor Secondary'!Y11*'DSR con %'!AB44</f>
        <v>0</v>
      </c>
      <c r="AC44" s="23">
        <f>'Distributor Secondary'!Z11*'DSR con %'!AC44</f>
        <v>1.1333333333333333</v>
      </c>
      <c r="AD44" s="23">
        <f>'Distributor Secondary'!AA11*'DSR con %'!AD44</f>
        <v>0.64285714285714279</v>
      </c>
      <c r="AE44" s="23">
        <f>'Distributor Secondary'!AB11*'DSR con %'!AE44</f>
        <v>3.5</v>
      </c>
      <c r="AF44" s="23">
        <f>'Distributor Secondary'!AC11*'DSR con %'!AF44</f>
        <v>6.0952380952380949</v>
      </c>
      <c r="AG44" s="23">
        <f>'Distributor Secondary'!AD11*'DSR con %'!AG44</f>
        <v>2.9789789789789789</v>
      </c>
      <c r="AH44" s="23">
        <f>'Distributor Secondary'!AE11*'DSR con %'!AH44</f>
        <v>11.583832335329342</v>
      </c>
      <c r="AI44" s="23">
        <f>'Distributor Secondary'!AF11*'DSR con %'!AI44</f>
        <v>12.260355029585799</v>
      </c>
      <c r="AJ44" s="91">
        <f>'Distributor Secondary'!AG11*'DSR con %'!AJ44</f>
        <v>2.7352941176470589</v>
      </c>
      <c r="AK44" s="91">
        <f>'Distributor Secondary'!AH11*'DSR con %'!AK44</f>
        <v>4.1941176470588237</v>
      </c>
      <c r="AL44" s="91">
        <f>'Distributor Secondary'!AI11*'DSR con %'!AL44</f>
        <v>3.8294117647058821</v>
      </c>
    </row>
    <row r="45" spans="1:88">
      <c r="A45" s="109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>
        <f t="shared" si="2"/>
        <v>1087565.9976772165</v>
      </c>
      <c r="G45" s="22">
        <f t="shared" si="3"/>
        <v>766.57230976454605</v>
      </c>
      <c r="H45" s="23">
        <f>'Distributor Secondary'!E11*'DSR con %'!H45</f>
        <v>31.304347826086957</v>
      </c>
      <c r="I45" s="23">
        <f>'Distributor Secondary'!F11*'DSR con %'!I45</f>
        <v>93.122950819672127</v>
      </c>
      <c r="J45" s="23">
        <f>'Distributor Secondary'!G11*'DSR con %'!J45</f>
        <v>25.650205761316872</v>
      </c>
      <c r="K45" s="23">
        <f>'Distributor Secondary'!H11*'DSR con %'!K45</f>
        <v>67.921568627450981</v>
      </c>
      <c r="L45" s="23">
        <f>'Distributor Secondary'!I11*'DSR con %'!L45</f>
        <v>34.754098360655739</v>
      </c>
      <c r="M45" s="23">
        <f>'Distributor Secondary'!J11*'DSR con %'!M45</f>
        <v>53.323170731707322</v>
      </c>
      <c r="N45" s="23">
        <f>'Distributor Secondary'!K11*'DSR con %'!N45</f>
        <v>32.839024390243907</v>
      </c>
      <c r="O45" s="23">
        <f>'Distributor Secondary'!L11*'DSR con %'!O45</f>
        <v>32.74074074074074</v>
      </c>
      <c r="P45" s="23">
        <f>'Distributor Secondary'!M11*'DSR con %'!P45</f>
        <v>43.301886792452827</v>
      </c>
      <c r="Q45" s="23">
        <f>'Distributor Secondary'!N11*'DSR con %'!Q45</f>
        <v>69.046153846153842</v>
      </c>
      <c r="R45" s="23">
        <f>'Distributor Secondary'!O11*'DSR con %'!R45</f>
        <v>17.688172043010752</v>
      </c>
      <c r="S45" s="23">
        <f>'Distributor Secondary'!P11*'DSR con %'!S45</f>
        <v>27.087227414330219</v>
      </c>
      <c r="T45" s="23">
        <f>'Distributor Secondary'!Q11*'DSR con %'!T45</f>
        <v>43.813559322033896</v>
      </c>
      <c r="U45" s="23">
        <f>'Distributor Secondary'!R11*'DSR con %'!U45</f>
        <v>29.660194174757283</v>
      </c>
      <c r="V45" s="23">
        <f>'Distributor Secondary'!S11*'DSR con %'!V45</f>
        <v>42.19047619047619</v>
      </c>
      <c r="W45" s="23">
        <f>'Distributor Secondary'!T11*'DSR con %'!W45</f>
        <v>27.75</v>
      </c>
      <c r="X45" s="23">
        <f>'Distributor Secondary'!U11*'DSR con %'!X45</f>
        <v>11.466666666666667</v>
      </c>
      <c r="Y45" s="23">
        <f>'Distributor Secondary'!V11*'DSR con %'!Y45</f>
        <v>18.166666666666664</v>
      </c>
      <c r="Z45" s="23">
        <f>'Distributor Secondary'!W11*'DSR con %'!Z45</f>
        <v>15.571428571428571</v>
      </c>
      <c r="AA45" s="23">
        <f>'Distributor Secondary'!X11*'DSR con %'!AA45</f>
        <v>1.8181818181818183</v>
      </c>
      <c r="AB45" s="23">
        <f>'Distributor Secondary'!Y11*'DSR con %'!AB45</f>
        <v>1.7692307692307694</v>
      </c>
      <c r="AC45" s="23">
        <f>'Distributor Secondary'!Z11*'DSR con %'!AC45</f>
        <v>3.4000000000000004</v>
      </c>
      <c r="AD45" s="23">
        <f>'Distributor Secondary'!AA11*'DSR con %'!AD45</f>
        <v>0</v>
      </c>
      <c r="AE45" s="23">
        <f>'Distributor Secondary'!AB11*'DSR con %'!AE45</f>
        <v>3.5</v>
      </c>
      <c r="AF45" s="23">
        <f>'Distributor Secondary'!AC11*'DSR con %'!AF45</f>
        <v>4.1904761904761907</v>
      </c>
      <c r="AG45" s="23">
        <f>'Distributor Secondary'!AD11*'DSR con %'!AG45</f>
        <v>2.8348348348348349</v>
      </c>
      <c r="AH45" s="23">
        <f>'Distributor Secondary'!AE11*'DSR con %'!AH45</f>
        <v>10.31437125748503</v>
      </c>
      <c r="AI45" s="23">
        <f>'Distributor Secondary'!AF11*'DSR con %'!AI45</f>
        <v>10.934911242603551</v>
      </c>
      <c r="AJ45" s="91">
        <f>'Distributor Secondary'!AG11*'DSR con %'!AJ45</f>
        <v>2.6470588235294121</v>
      </c>
      <c r="AK45" s="91">
        <f>'Distributor Secondary'!AH11*'DSR con %'!AK45</f>
        <v>4.0588235294117654</v>
      </c>
      <c r="AL45" s="91">
        <f>'Distributor Secondary'!AI11*'DSR con %'!AL45</f>
        <v>3.7058823529411766</v>
      </c>
    </row>
    <row r="46" spans="1:88">
      <c r="A46" s="111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>
        <f t="shared" si="2"/>
        <v>1728876.0920707192</v>
      </c>
      <c r="G46" s="22">
        <f t="shared" si="3"/>
        <v>1268.9826041492752</v>
      </c>
      <c r="H46" s="23">
        <f>'Distributor Secondary'!E11*'DSR con %'!H46</f>
        <v>40.695652173913047</v>
      </c>
      <c r="I46" s="23">
        <f>'Distributor Secondary'!F11*'DSR con %'!I46</f>
        <v>82.036885245901644</v>
      </c>
      <c r="J46" s="23">
        <f>'Distributor Secondary'!G11*'DSR con %'!J46</f>
        <v>33.456790123456791</v>
      </c>
      <c r="K46" s="23">
        <f>'Distributor Secondary'!H11*'DSR con %'!K46</f>
        <v>118.86274509803923</v>
      </c>
      <c r="L46" s="23">
        <f>'Distributor Secondary'!I11*'DSR con %'!L46</f>
        <v>54.303278688524593</v>
      </c>
      <c r="M46" s="23">
        <f>'Distributor Secondary'!J11*'DSR con %'!M46</f>
        <v>35.548780487804883</v>
      </c>
      <c r="N46" s="23">
        <f>'Distributor Secondary'!K11*'DSR con %'!N46</f>
        <v>35.824390243902435</v>
      </c>
      <c r="O46" s="23">
        <f>'Distributor Secondary'!L11*'DSR con %'!O46</f>
        <v>36.098765432098766</v>
      </c>
      <c r="P46" s="23">
        <f>'Distributor Secondary'!M11*'DSR con %'!P46</f>
        <v>55.330188679245282</v>
      </c>
      <c r="Q46" s="23">
        <f>'Distributor Secondary'!N11*'DSR con %'!Q46</f>
        <v>26.676923076923075</v>
      </c>
      <c r="R46" s="23">
        <f>'Distributor Secondary'!O11*'DSR con %'!R46</f>
        <v>70.752688172043008</v>
      </c>
      <c r="S46" s="23">
        <f>'Distributor Secondary'!P11*'DSR con %'!S46</f>
        <v>64.423676012461058</v>
      </c>
      <c r="T46" s="23">
        <f>'Distributor Secondary'!Q11*'DSR con %'!T46</f>
        <v>47.79661016949153</v>
      </c>
      <c r="U46" s="23">
        <f>'Distributor Secondary'!R11*'DSR con %'!U46</f>
        <v>93.543689320388353</v>
      </c>
      <c r="V46" s="23">
        <f>'Distributor Secondary'!S11*'DSR con %'!V46</f>
        <v>100.20238095238095</v>
      </c>
      <c r="W46" s="23">
        <f>'Distributor Secondary'!T11*'DSR con %'!W46</f>
        <v>63</v>
      </c>
      <c r="X46" s="23">
        <f>'Distributor Secondary'!U11*'DSR con %'!X46</f>
        <v>17.624691358024691</v>
      </c>
      <c r="Y46" s="23">
        <f>'Distributor Secondary'!V11*'DSR con %'!Y46</f>
        <v>72.666666666666657</v>
      </c>
      <c r="Z46" s="23">
        <f>'Distributor Secondary'!W11*'DSR con %'!Z46</f>
        <v>140.14285714285717</v>
      </c>
      <c r="AA46" s="23">
        <f>'Distributor Secondary'!X11*'DSR con %'!AA46</f>
        <v>12.727272727272727</v>
      </c>
      <c r="AB46" s="23">
        <f>'Distributor Secondary'!Y11*'DSR con %'!AB46</f>
        <v>14.153846153846155</v>
      </c>
      <c r="AC46" s="23">
        <f>'Distributor Secondary'!Z11*'DSR con %'!AC46</f>
        <v>7.9333333333333336</v>
      </c>
      <c r="AD46" s="23">
        <f>'Distributor Secondary'!AA11*'DSR con %'!AD46</f>
        <v>5.7857142857142865</v>
      </c>
      <c r="AE46" s="23">
        <f>'Distributor Secondary'!AB11*'DSR con %'!AE46</f>
        <v>3.5</v>
      </c>
      <c r="AF46" s="23">
        <f>'Distributor Secondary'!AC11*'DSR con %'!AF46</f>
        <v>6.8571428571428568</v>
      </c>
      <c r="AG46" s="23">
        <f>'Distributor Secondary'!AD11*'DSR con %'!AG46</f>
        <v>2.4984984984984986</v>
      </c>
      <c r="AH46" s="23">
        <f>'Distributor Secondary'!AE11*'DSR con %'!AH46</f>
        <v>8.5688622754491011</v>
      </c>
      <c r="AI46" s="23">
        <f>'Distributor Secondary'!AF11*'DSR con %'!AI46</f>
        <v>8.9467455621301788</v>
      </c>
      <c r="AJ46" s="91">
        <f>'Distributor Secondary'!AG11*'DSR con %'!AJ46</f>
        <v>2.2941176470588238</v>
      </c>
      <c r="AK46" s="91">
        <f>'Distributor Secondary'!AH11*'DSR con %'!AK46</f>
        <v>3.5176470588235298</v>
      </c>
      <c r="AL46" s="91">
        <f>'Distributor Secondary'!AI11*'DSR con %'!AL46</f>
        <v>3.2117647058823531</v>
      </c>
    </row>
    <row r="47" spans="1:88">
      <c r="A47" s="111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>
        <f t="shared" si="2"/>
        <v>825065.54638033255</v>
      </c>
      <c r="G47" s="22">
        <f t="shared" si="3"/>
        <v>557.86961537247339</v>
      </c>
      <c r="H47" s="23">
        <f>'Distributor Secondary'!E11*'DSR con %'!H47</f>
        <v>13.565217391304348</v>
      </c>
      <c r="I47" s="23">
        <f>'Distributor Secondary'!F11*'DSR con %'!I47</f>
        <v>66.516393442622956</v>
      </c>
      <c r="J47" s="23">
        <f>'Distributor Secondary'!G11*'DSR con %'!J47</f>
        <v>16.728395061728396</v>
      </c>
      <c r="K47" s="23">
        <f>'Distributor Secondary'!H11*'DSR con %'!K47</f>
        <v>33.96078431372549</v>
      </c>
      <c r="L47" s="23">
        <f>'Distributor Secondary'!I11*'DSR con %'!L47</f>
        <v>19.549180327868854</v>
      </c>
      <c r="M47" s="23">
        <f>'Distributor Secondary'!J11*'DSR con %'!M47</f>
        <v>32.317073170731703</v>
      </c>
      <c r="N47" s="23">
        <f>'Distributor Secondary'!K11*'DSR con %'!N47</f>
        <v>26.868292682926832</v>
      </c>
      <c r="O47" s="23">
        <f>'Distributor Secondary'!L11*'DSR con %'!O47</f>
        <v>24.345679012345677</v>
      </c>
      <c r="P47" s="23">
        <f>'Distributor Secondary'!M11*'DSR con %'!P47</f>
        <v>28.867924528301888</v>
      </c>
      <c r="Q47" s="23">
        <f>'Distributor Secondary'!N11*'DSR con %'!Q47</f>
        <v>28.246153846153845</v>
      </c>
      <c r="R47" s="23">
        <f>'Distributor Secondary'!O11*'DSR con %'!R47</f>
        <v>17.688172043010752</v>
      </c>
      <c r="S47" s="23">
        <f>'Distributor Secondary'!P11*'DSR con %'!S47</f>
        <v>21.230529595015575</v>
      </c>
      <c r="T47" s="23">
        <f>'Distributor Secondary'!Q11*'DSR con %'!T47</f>
        <v>15.932203389830509</v>
      </c>
      <c r="U47" s="23">
        <f>'Distributor Secondary'!R11*'DSR con %'!U47</f>
        <v>57.038834951456309</v>
      </c>
      <c r="V47" s="23">
        <f>'Distributor Secondary'!S11*'DSR con %'!V47</f>
        <v>50.101190476190474</v>
      </c>
      <c r="W47" s="23">
        <f>'Distributor Secondary'!T11*'DSR con %'!W47</f>
        <v>20.25</v>
      </c>
      <c r="X47" s="23">
        <f>'Distributor Secondary'!U11*'DSR con %'!X47</f>
        <v>11.466666666666667</v>
      </c>
      <c r="Y47" s="23">
        <f>'Distributor Secondary'!V11*'DSR con %'!Y47</f>
        <v>18.166666666666664</v>
      </c>
      <c r="Z47" s="23">
        <f>'Distributor Secondary'!W11*'DSR con %'!Z47</f>
        <v>15.571428571428571</v>
      </c>
      <c r="AA47" s="23">
        <f>'Distributor Secondary'!X11*'DSR con %'!AA47</f>
        <v>1.8181818181818183</v>
      </c>
      <c r="AB47" s="23">
        <f>'Distributor Secondary'!Y11*'DSR con %'!AB47</f>
        <v>1.7692307692307694</v>
      </c>
      <c r="AC47" s="23">
        <f>'Distributor Secondary'!Z11*'DSR con %'!AC47</f>
        <v>1.1333333333333333</v>
      </c>
      <c r="AD47" s="23">
        <f>'Distributor Secondary'!AA11*'DSR con %'!AD47</f>
        <v>0</v>
      </c>
      <c r="AE47" s="23">
        <f>'Distributor Secondary'!AB11*'DSR con %'!AE47</f>
        <v>3</v>
      </c>
      <c r="AF47" s="23">
        <f>'Distributor Secondary'!AC11*'DSR con %'!AF47</f>
        <v>3.8095238095238093</v>
      </c>
      <c r="AG47" s="23">
        <f>'Distributor Secondary'!AD11*'DSR con %'!AG47</f>
        <v>2.4984984984984986</v>
      </c>
      <c r="AH47" s="23">
        <f>'Distributor Secondary'!AE11*'DSR con %'!AH47</f>
        <v>7.7754491017964069</v>
      </c>
      <c r="AI47" s="23">
        <f>'Distributor Secondary'!AF11*'DSR con %'!AI47</f>
        <v>8.2840236686390529</v>
      </c>
      <c r="AJ47" s="91">
        <f>'Distributor Secondary'!AG11*'DSR con %'!AJ47</f>
        <v>2.3823529411764706</v>
      </c>
      <c r="AK47" s="91">
        <f>'Distributor Secondary'!AH11*'DSR con %'!AK47</f>
        <v>3.6529411764705881</v>
      </c>
      <c r="AL47" s="91">
        <f>'Distributor Secondary'!AI11*'DSR con %'!AL47</f>
        <v>3.3352941176470585</v>
      </c>
    </row>
    <row r="48" spans="1:88" s="29" customFormat="1">
      <c r="A48" s="112"/>
      <c r="B48" s="25"/>
      <c r="C48" s="24"/>
      <c r="D48" s="39"/>
      <c r="E48" s="39"/>
      <c r="F48" s="40">
        <f>SUM(F42:F47)</f>
        <v>7549205</v>
      </c>
      <c r="G48" s="54">
        <f>SUM(G42:G47)</f>
        <v>5577</v>
      </c>
      <c r="H48" s="27">
        <f>SUM(H42:H47)</f>
        <v>215.99999999999997</v>
      </c>
      <c r="I48" s="27">
        <f t="shared" ref="I48:AJ48" si="17">SUM(I42:I47)</f>
        <v>541.00000000000011</v>
      </c>
      <c r="J48" s="27">
        <f t="shared" si="17"/>
        <v>271</v>
      </c>
      <c r="K48" s="27">
        <f t="shared" si="17"/>
        <v>433</v>
      </c>
      <c r="L48" s="27">
        <f t="shared" si="17"/>
        <v>265</v>
      </c>
      <c r="M48" s="27">
        <f t="shared" si="17"/>
        <v>265</v>
      </c>
      <c r="N48" s="27">
        <f t="shared" si="17"/>
        <v>204</v>
      </c>
      <c r="O48" s="27">
        <f t="shared" si="17"/>
        <v>203.99999999999997</v>
      </c>
      <c r="P48" s="27">
        <f t="shared" si="17"/>
        <v>255</v>
      </c>
      <c r="Q48" s="27">
        <f t="shared" si="17"/>
        <v>255</v>
      </c>
      <c r="R48" s="27">
        <f t="shared" si="17"/>
        <v>235</v>
      </c>
      <c r="S48" s="27">
        <f t="shared" si="17"/>
        <v>235</v>
      </c>
      <c r="T48" s="27">
        <f t="shared" si="17"/>
        <v>235.00000000000003</v>
      </c>
      <c r="U48" s="27">
        <f t="shared" si="17"/>
        <v>470.00000000000006</v>
      </c>
      <c r="V48" s="27">
        <f t="shared" si="17"/>
        <v>443</v>
      </c>
      <c r="W48" s="27">
        <f t="shared" si="17"/>
        <v>222</v>
      </c>
      <c r="X48" s="27">
        <f t="shared" si="17"/>
        <v>86</v>
      </c>
      <c r="Y48" s="27">
        <f t="shared" si="17"/>
        <v>217.99999999999994</v>
      </c>
      <c r="Z48" s="27">
        <f t="shared" si="17"/>
        <v>218.00000000000003</v>
      </c>
      <c r="AA48" s="27">
        <f t="shared" si="17"/>
        <v>20</v>
      </c>
      <c r="AB48" s="27">
        <f t="shared" si="17"/>
        <v>23.000000000000004</v>
      </c>
      <c r="AC48" s="27">
        <f t="shared" si="17"/>
        <v>17</v>
      </c>
      <c r="AD48" s="27">
        <f t="shared" si="17"/>
        <v>9</v>
      </c>
      <c r="AE48" s="27">
        <f t="shared" si="17"/>
        <v>21</v>
      </c>
      <c r="AF48" s="27">
        <f t="shared" si="17"/>
        <v>32</v>
      </c>
      <c r="AG48" s="27">
        <f t="shared" si="17"/>
        <v>16</v>
      </c>
      <c r="AH48" s="27">
        <f t="shared" si="17"/>
        <v>52.999999999999993</v>
      </c>
      <c r="AI48" s="27">
        <f t="shared" si="17"/>
        <v>56</v>
      </c>
      <c r="AJ48" s="91">
        <f t="shared" si="17"/>
        <v>15.000000000000002</v>
      </c>
      <c r="AK48" s="91">
        <f t="shared" ref="AK48:AL48" si="18">SUM(AK42:AK47)</f>
        <v>23</v>
      </c>
      <c r="AL48" s="91">
        <f t="shared" si="18"/>
        <v>21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</row>
    <row r="49" spans="1:88">
      <c r="A49" s="109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>
        <f t="shared" si="2"/>
        <v>2108136.6856571957</v>
      </c>
      <c r="G49" s="22">
        <f t="shared" si="3"/>
        <v>1097.6074446822411</v>
      </c>
      <c r="H49" s="23">
        <f>'Distributor Secondary'!E12*'DSR con %'!H49</f>
        <v>39.98863636363636</v>
      </c>
      <c r="I49" s="23">
        <f>'Distributor Secondary'!F12*'DSR con %'!I49</f>
        <v>99.840909090909093</v>
      </c>
      <c r="J49" s="23">
        <f>'Distributor Secondary'!G12*'DSR con %'!J49</f>
        <v>49.7534965034965</v>
      </c>
      <c r="K49" s="23">
        <f>'Distributor Secondary'!H12*'DSR con %'!K49</f>
        <v>80.735294117647058</v>
      </c>
      <c r="L49" s="23">
        <f>'Distributor Secondary'!I12*'DSR con %'!L49</f>
        <v>48.851123595505626</v>
      </c>
      <c r="M49" s="23">
        <f>'Distributor Secondary'!J12*'DSR con %'!M49</f>
        <v>47.90147783251232</v>
      </c>
      <c r="N49" s="23">
        <f>'Distributor Secondary'!K12*'DSR con %'!N49</f>
        <v>37.78217821782178</v>
      </c>
      <c r="O49" s="23">
        <f>'Distributor Secondary'!L12*'DSR con %'!O49</f>
        <v>37.333333333333329</v>
      </c>
      <c r="P49" s="23">
        <f>'Distributor Secondary'!M12*'DSR con %'!P49</f>
        <v>46.666666666666664</v>
      </c>
      <c r="Q49" s="23">
        <f>'Distributor Secondary'!N12*'DSR con %'!Q49</f>
        <v>46.779661016949149</v>
      </c>
      <c r="R49" s="23">
        <f>'Distributor Secondary'!O12*'DSR con %'!R49</f>
        <v>34.686567164179102</v>
      </c>
      <c r="S49" s="23">
        <f>'Distributor Secondary'!P12*'DSR con %'!S49</f>
        <v>34.686567164179102</v>
      </c>
      <c r="T49" s="23">
        <f>'Distributor Secondary'!Q12*'DSR con %'!T49</f>
        <v>34.986547085201792</v>
      </c>
      <c r="U49" s="23">
        <f>'Distributor Secondary'!R12*'DSR con %'!U49</f>
        <v>69.055999999999997</v>
      </c>
      <c r="V49" s="23">
        <f>'Distributor Secondary'!S12*'DSR con %'!V49</f>
        <v>65.061797752808985</v>
      </c>
      <c r="W49" s="23">
        <f>'Distributor Secondary'!T12*'DSR con %'!W49</f>
        <v>33.247058823529414</v>
      </c>
      <c r="X49" s="23">
        <f>'Distributor Secondary'!U12*'DSR con %'!X49</f>
        <v>12.968503937007874</v>
      </c>
      <c r="Y49" s="23">
        <f>'Distributor Secondary'!V12*'DSR con %'!Y49</f>
        <v>49</v>
      </c>
      <c r="Z49" s="23">
        <f>'Distributor Secondary'!W12*'DSR con %'!Z49</f>
        <v>50.217391304347828</v>
      </c>
      <c r="AA49" s="23">
        <f>'Distributor Secondary'!X12*'DSR con %'!AA49</f>
        <v>16.956521739130434</v>
      </c>
      <c r="AB49" s="23">
        <f>'Distributor Secondary'!Y12*'DSR con %'!AB49</f>
        <v>18.631578947368421</v>
      </c>
      <c r="AC49" s="23">
        <f>'Distributor Secondary'!Z12*'DSR con %'!AC49</f>
        <v>14.347826086956522</v>
      </c>
      <c r="AD49" s="23">
        <f>'Distributor Secondary'!AA12*'DSR con %'!AD49</f>
        <v>7.6744186046511631</v>
      </c>
      <c r="AE49" s="23">
        <f>'Distributor Secondary'!AB12*'DSR con %'!AE49</f>
        <v>10.046511627906977</v>
      </c>
      <c r="AF49" s="23">
        <f>'Distributor Secondary'!AC12*'DSR con %'!AF49</f>
        <v>15.441860465116278</v>
      </c>
      <c r="AG49" s="23">
        <f>'Distributor Secondary'!AD12*'DSR con %'!AG49</f>
        <v>7.9655172413793096</v>
      </c>
      <c r="AH49" s="23">
        <f>'Distributor Secondary'!AE12*'DSR con %'!AH49</f>
        <v>24.176470588235297</v>
      </c>
      <c r="AI49" s="23">
        <f>'Distributor Secondary'!AF12*'DSR con %'!AI49</f>
        <v>29.823529411764707</v>
      </c>
      <c r="AJ49" s="91">
        <f>'Distributor Secondary'!AG12*'DSR con %'!AJ49</f>
        <v>8.4375</v>
      </c>
      <c r="AK49" s="91">
        <f>'Distributor Secondary'!AH12*'DSR con %'!AK49</f>
        <v>12.75</v>
      </c>
      <c r="AL49" s="91">
        <f>'Distributor Secondary'!AI12*'DSR con %'!AL49</f>
        <v>11.8125</v>
      </c>
    </row>
    <row r="50" spans="1:88">
      <c r="A50" s="109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>
        <f t="shared" si="2"/>
        <v>2227310.3169666552</v>
      </c>
      <c r="G50" s="22">
        <f t="shared" si="3"/>
        <v>970.5800579491048</v>
      </c>
      <c r="H50" s="23">
        <f>'Distributor Secondary'!E12*'DSR con %'!H50</f>
        <v>27.81818181818182</v>
      </c>
      <c r="I50" s="23">
        <f>'Distributor Secondary'!F12*'DSR con %'!I50</f>
        <v>68.369318181818187</v>
      </c>
      <c r="J50" s="23">
        <f>'Distributor Secondary'!G12*'DSR con %'!J50</f>
        <v>34.393356643356647</v>
      </c>
      <c r="K50" s="23">
        <f>'Distributor Secondary'!H12*'DSR con %'!K50</f>
        <v>53.82352941176471</v>
      </c>
      <c r="L50" s="23">
        <f>'Distributor Secondary'!I12*'DSR con %'!L50</f>
        <v>33.617977528089888</v>
      </c>
      <c r="M50" s="23">
        <f>'Distributor Secondary'!J12*'DSR con %'!M50</f>
        <v>34.083743842364534</v>
      </c>
      <c r="N50" s="23">
        <f>'Distributor Secondary'!K12*'DSR con %'!N50</f>
        <v>25.663366336633661</v>
      </c>
      <c r="O50" s="23">
        <f>'Distributor Secondary'!L12*'DSR con %'!O50</f>
        <v>26.666666666666664</v>
      </c>
      <c r="P50" s="23">
        <f>'Distributor Secondary'!M12*'DSR con %'!P50</f>
        <v>32.444444444444443</v>
      </c>
      <c r="Q50" s="23">
        <f>'Distributor Secondary'!N12*'DSR con %'!Q50</f>
        <v>32.542372881355931</v>
      </c>
      <c r="R50" s="23">
        <f>'Distributor Secondary'!O12*'DSR con %'!R50</f>
        <v>43.35820895522388</v>
      </c>
      <c r="S50" s="23">
        <f>'Distributor Secondary'!P12*'DSR con %'!S50</f>
        <v>43.35820895522388</v>
      </c>
      <c r="T50" s="23">
        <f>'Distributor Secondary'!Q12*'DSR con %'!T50</f>
        <v>43.174887892376674</v>
      </c>
      <c r="U50" s="23">
        <f>'Distributor Secondary'!R12*'DSR con %'!U50</f>
        <v>87.64800000000001</v>
      </c>
      <c r="V50" s="23">
        <f>'Distributor Secondary'!S12*'DSR con %'!V50</f>
        <v>80.887640449438209</v>
      </c>
      <c r="W50" s="23">
        <f>'Distributor Secondary'!T12*'DSR con %'!W50</f>
        <v>40.635294117647064</v>
      </c>
      <c r="X50" s="23">
        <f>'Distributor Secondary'!U12*'DSR con %'!X50</f>
        <v>15.8503937007874</v>
      </c>
      <c r="Y50" s="23">
        <f>'Distributor Secondary'!V12*'DSR con %'!Y50</f>
        <v>25</v>
      </c>
      <c r="Z50" s="23">
        <f>'Distributor Secondary'!W12*'DSR con %'!Z50</f>
        <v>23.434782608695652</v>
      </c>
      <c r="AA50" s="23">
        <f>'Distributor Secondary'!X12*'DSR con %'!AA50</f>
        <v>7.9130434782608701</v>
      </c>
      <c r="AB50" s="23">
        <f>'Distributor Secondary'!Y12*'DSR con %'!AB50</f>
        <v>9.3157894736842106</v>
      </c>
      <c r="AC50" s="23">
        <f>'Distributor Secondary'!Z12*'DSR con %'!AC50</f>
        <v>5.7391304347826084</v>
      </c>
      <c r="AD50" s="23">
        <f>'Distributor Secondary'!AA12*'DSR con %'!AD50</f>
        <v>2.558139534883721</v>
      </c>
      <c r="AE50" s="23">
        <f>'Distributor Secondary'!AB12*'DSR con %'!AE50</f>
        <v>13.813953488372093</v>
      </c>
      <c r="AF50" s="23">
        <f>'Distributor Secondary'!AC12*'DSR con %'!AF50</f>
        <v>21.232558139534884</v>
      </c>
      <c r="AG50" s="23">
        <f>'Distributor Secondary'!AD12*'DSR con %'!AG50</f>
        <v>10.862068965517242</v>
      </c>
      <c r="AH50" s="23">
        <f>'Distributor Secondary'!AE12*'DSR con %'!AH50</f>
        <v>36.264705882352942</v>
      </c>
      <c r="AI50" s="23">
        <f>'Distributor Secondary'!AF12*'DSR con %'!AI50</f>
        <v>44.735294117647058</v>
      </c>
      <c r="AJ50" s="91">
        <f>'Distributor Secondary'!AG12*'DSR con %'!AJ50</f>
        <v>11.6015625</v>
      </c>
      <c r="AK50" s="91">
        <f>'Distributor Secondary'!AH12*'DSR con %'!AK50</f>
        <v>17.53125</v>
      </c>
      <c r="AL50" s="91">
        <f>'Distributor Secondary'!AI12*'DSR con %'!AL50</f>
        <v>16.2421875</v>
      </c>
    </row>
    <row r="51" spans="1:88">
      <c r="A51" s="109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>
        <f t="shared" si="2"/>
        <v>2223835.3316856497</v>
      </c>
      <c r="G51" s="22">
        <f t="shared" si="3"/>
        <v>1066.0917272861177</v>
      </c>
      <c r="H51" s="23">
        <f>'Distributor Secondary'!E12*'DSR con %'!H51</f>
        <v>36.51136363636364</v>
      </c>
      <c r="I51" s="23">
        <f>'Distributor Secondary'!F12*'DSR con %'!I51</f>
        <v>91.159090909090907</v>
      </c>
      <c r="J51" s="23">
        <f>'Distributor Secondary'!G12*'DSR con %'!J51</f>
        <v>45.746503496503493</v>
      </c>
      <c r="K51" s="23">
        <f>'Distributor Secondary'!H12*'DSR con %'!K51</f>
        <v>71.764705882352942</v>
      </c>
      <c r="L51" s="23">
        <f>'Distributor Secondary'!I12*'DSR con %'!L51</f>
        <v>44.648876404494381</v>
      </c>
      <c r="M51" s="23">
        <f>'Distributor Secondary'!J12*'DSR con %'!M51</f>
        <v>45.137931034482762</v>
      </c>
      <c r="N51" s="23">
        <f>'Distributor Secondary'!K12*'DSR con %'!N51</f>
        <v>34.21782178217822</v>
      </c>
      <c r="O51" s="23">
        <f>'Distributor Secondary'!L12*'DSR con %'!O51</f>
        <v>33.777777777777779</v>
      </c>
      <c r="P51" s="23">
        <f>'Distributor Secondary'!M12*'DSR con %'!P51</f>
        <v>43.111111111111114</v>
      </c>
      <c r="Q51" s="23">
        <f>'Distributor Secondary'!N12*'DSR con %'!Q51</f>
        <v>43.220338983050851</v>
      </c>
      <c r="R51" s="23">
        <f>'Distributor Secondary'!O12*'DSR con %'!R51</f>
        <v>39.64179104477612</v>
      </c>
      <c r="S51" s="23">
        <f>'Distributor Secondary'!P12*'DSR con %'!S51</f>
        <v>39.64179104477612</v>
      </c>
      <c r="T51" s="23">
        <f>'Distributor Secondary'!Q12*'DSR con %'!T51</f>
        <v>39.825112107623319</v>
      </c>
      <c r="U51" s="23">
        <f>'Distributor Secondary'!R12*'DSR con %'!U51</f>
        <v>79.679999999999993</v>
      </c>
      <c r="V51" s="23">
        <f>'Distributor Secondary'!S12*'DSR con %'!V51</f>
        <v>75.612359550561806</v>
      </c>
      <c r="W51" s="23">
        <f>'Distributor Secondary'!T12*'DSR con %'!W51</f>
        <v>36.941176470588232</v>
      </c>
      <c r="X51" s="23">
        <f>'Distributor Secondary'!U12*'DSR con %'!X51</f>
        <v>14.409448818897637</v>
      </c>
      <c r="Y51" s="23">
        <f>'Distributor Secondary'!V12*'DSR con %'!Y51</f>
        <v>31</v>
      </c>
      <c r="Z51" s="23">
        <f>'Distributor Secondary'!W12*'DSR con %'!Z51</f>
        <v>30.130434782608695</v>
      </c>
      <c r="AA51" s="23">
        <f>'Distributor Secondary'!X12*'DSR con %'!AA51</f>
        <v>10.173913043478262</v>
      </c>
      <c r="AB51" s="23">
        <f>'Distributor Secondary'!Y12*'DSR con %'!AB51</f>
        <v>12.421052631578947</v>
      </c>
      <c r="AC51" s="23">
        <f>'Distributor Secondary'!Z12*'DSR con %'!AC51</f>
        <v>9.5652173913043477</v>
      </c>
      <c r="AD51" s="23">
        <f>'Distributor Secondary'!AA12*'DSR con %'!AD51</f>
        <v>4.6046511627906979</v>
      </c>
      <c r="AE51" s="23">
        <f>'Distributor Secondary'!AB12*'DSR con %'!AE51</f>
        <v>12.55813953488372</v>
      </c>
      <c r="AF51" s="23">
        <f>'Distributor Secondary'!AC12*'DSR con %'!AF51</f>
        <v>19.302325581395348</v>
      </c>
      <c r="AG51" s="23">
        <f>'Distributor Secondary'!AD12*'DSR con %'!AG51</f>
        <v>9.4137931034482758</v>
      </c>
      <c r="AH51" s="23">
        <f>'Distributor Secondary'!AE12*'DSR con %'!AH51</f>
        <v>32.235294117647058</v>
      </c>
      <c r="AI51" s="23">
        <f>'Distributor Secondary'!AF12*'DSR con %'!AI51</f>
        <v>39.764705882352942</v>
      </c>
      <c r="AJ51" s="91">
        <f>'Distributor Secondary'!AG12*'DSR con %'!AJ51</f>
        <v>10.1953125</v>
      </c>
      <c r="AK51" s="91">
        <f>'Distributor Secondary'!AH12*'DSR con %'!AK51</f>
        <v>15.40625</v>
      </c>
      <c r="AL51" s="91">
        <f>'Distributor Secondary'!AI12*'DSR con %'!AL51</f>
        <v>14.2734375</v>
      </c>
    </row>
    <row r="52" spans="1:88">
      <c r="A52" s="109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>
        <f t="shared" si="2"/>
        <v>3068474.6656904994</v>
      </c>
      <c r="G52" s="22">
        <f t="shared" si="3"/>
        <v>1425.7207700825363</v>
      </c>
      <c r="H52" s="23">
        <f>'Distributor Secondary'!E12*'DSR con %'!H52</f>
        <v>48.68181818181818</v>
      </c>
      <c r="I52" s="23">
        <f>'Distributor Secondary'!F12*'DSR con %'!I52</f>
        <v>122.63068181818183</v>
      </c>
      <c r="J52" s="23">
        <f>'Distributor Secondary'!G12*'DSR con %'!J52</f>
        <v>61.10664335664336</v>
      </c>
      <c r="K52" s="23">
        <f>'Distributor Secondary'!H12*'DSR con %'!K52</f>
        <v>98.676470588235304</v>
      </c>
      <c r="L52" s="23">
        <f>'Distributor Secondary'!I12*'DSR con %'!L52</f>
        <v>59.882022471910112</v>
      </c>
      <c r="M52" s="23">
        <f>'Distributor Secondary'!J12*'DSR con %'!M52</f>
        <v>59.876847290640391</v>
      </c>
      <c r="N52" s="23">
        <f>'Distributor Secondary'!K12*'DSR con %'!N52</f>
        <v>46.336633663366335</v>
      </c>
      <c r="O52" s="23">
        <f>'Distributor Secondary'!L12*'DSR con %'!O52</f>
        <v>46.222222222222221</v>
      </c>
      <c r="P52" s="23">
        <f>'Distributor Secondary'!M12*'DSR con %'!P52</f>
        <v>57.777777777777771</v>
      </c>
      <c r="Q52" s="23">
        <f>'Distributor Secondary'!N12*'DSR con %'!Q52</f>
        <v>57.457627118644069</v>
      </c>
      <c r="R52" s="23">
        <f>'Distributor Secondary'!O12*'DSR con %'!R52</f>
        <v>48.313432835820898</v>
      </c>
      <c r="S52" s="23">
        <f>'Distributor Secondary'!P12*'DSR con %'!S52</f>
        <v>48.313432835820898</v>
      </c>
      <c r="T52" s="23">
        <f>'Distributor Secondary'!Q12*'DSR con %'!T52</f>
        <v>48.013452914798208</v>
      </c>
      <c r="U52" s="23">
        <f>'Distributor Secondary'!R12*'DSR con %'!U52</f>
        <v>95.616</v>
      </c>
      <c r="V52" s="23">
        <f>'Distributor Secondary'!S12*'DSR con %'!V52</f>
        <v>91.438202247191015</v>
      </c>
      <c r="W52" s="23">
        <f>'Distributor Secondary'!T12*'DSR con %'!W52</f>
        <v>46.176470588235297</v>
      </c>
      <c r="X52" s="23">
        <f>'Distributor Secondary'!U12*'DSR con %'!X52</f>
        <v>17.771653543307085</v>
      </c>
      <c r="Y52" s="23">
        <f>'Distributor Secondary'!V12*'DSR con %'!Y52</f>
        <v>49</v>
      </c>
      <c r="Z52" s="23">
        <f>'Distributor Secondary'!W12*'DSR con %'!Z52</f>
        <v>50.217391304347828</v>
      </c>
      <c r="AA52" s="23">
        <f>'Distributor Secondary'!X12*'DSR con %'!AA52</f>
        <v>16.956521739130434</v>
      </c>
      <c r="AB52" s="23">
        <f>'Distributor Secondary'!Y12*'DSR con %'!AB52</f>
        <v>18.631578947368421</v>
      </c>
      <c r="AC52" s="23">
        <f>'Distributor Secondary'!Z12*'DSR con %'!AC52</f>
        <v>14.347826086956522</v>
      </c>
      <c r="AD52" s="23">
        <f>'Distributor Secondary'!AA12*'DSR con %'!AD52</f>
        <v>7.1627906976744189</v>
      </c>
      <c r="AE52" s="23">
        <f>'Distributor Secondary'!AB12*'DSR con %'!AE52</f>
        <v>17.581395348837212</v>
      </c>
      <c r="AF52" s="23">
        <f>'Distributor Secondary'!AC12*'DSR con %'!AF52</f>
        <v>27.02325581395349</v>
      </c>
      <c r="AG52" s="23">
        <f>'Distributor Secondary'!AD12*'DSR con %'!AG52</f>
        <v>13.758620689655173</v>
      </c>
      <c r="AH52" s="23">
        <f>'Distributor Secondary'!AE12*'DSR con %'!AH52</f>
        <v>44.32352941176471</v>
      </c>
      <c r="AI52" s="23">
        <f>'Distributor Secondary'!AF12*'DSR con %'!AI52</f>
        <v>54.676470588235297</v>
      </c>
      <c r="AJ52" s="91">
        <f>'Distributor Secondary'!AG12*'DSR con %'!AJ52</f>
        <v>14.765625</v>
      </c>
      <c r="AK52" s="91">
        <f>'Distributor Secondary'!AH12*'DSR con %'!AK52</f>
        <v>22.3125</v>
      </c>
      <c r="AL52" s="91">
        <f>'Distributor Secondary'!AI12*'DSR con %'!AL52</f>
        <v>20.671875</v>
      </c>
    </row>
    <row r="53" spans="1:88" s="29" customFormat="1">
      <c r="A53" s="110"/>
      <c r="B53" s="25"/>
      <c r="C53" s="24"/>
      <c r="D53" s="56"/>
      <c r="E53" s="56"/>
      <c r="F53" s="40">
        <f>SUM(F49:F52)</f>
        <v>9627757</v>
      </c>
      <c r="G53" s="54">
        <f>SUM(G49:G52)</f>
        <v>4560</v>
      </c>
      <c r="H53" s="27">
        <f>SUM(H49:H52)</f>
        <v>153</v>
      </c>
      <c r="I53" s="27">
        <f t="shared" ref="I53:AJ53" si="19">SUM(I49:I52)</f>
        <v>382</v>
      </c>
      <c r="J53" s="27">
        <f t="shared" si="19"/>
        <v>191</v>
      </c>
      <c r="K53" s="27">
        <f t="shared" si="19"/>
        <v>305</v>
      </c>
      <c r="L53" s="27">
        <f t="shared" si="19"/>
        <v>187.00000000000003</v>
      </c>
      <c r="M53" s="27">
        <f t="shared" si="19"/>
        <v>187</v>
      </c>
      <c r="N53" s="27">
        <f t="shared" si="19"/>
        <v>144</v>
      </c>
      <c r="O53" s="27">
        <f t="shared" si="19"/>
        <v>144</v>
      </c>
      <c r="P53" s="27">
        <f t="shared" si="19"/>
        <v>180</v>
      </c>
      <c r="Q53" s="27">
        <f t="shared" si="19"/>
        <v>180</v>
      </c>
      <c r="R53" s="27">
        <f t="shared" si="19"/>
        <v>166</v>
      </c>
      <c r="S53" s="27">
        <f t="shared" si="19"/>
        <v>166</v>
      </c>
      <c r="T53" s="27">
        <f t="shared" si="19"/>
        <v>166</v>
      </c>
      <c r="U53" s="27">
        <f t="shared" si="19"/>
        <v>332</v>
      </c>
      <c r="V53" s="27">
        <f t="shared" si="19"/>
        <v>313</v>
      </c>
      <c r="W53" s="27">
        <f t="shared" si="19"/>
        <v>157</v>
      </c>
      <c r="X53" s="27">
        <f t="shared" si="19"/>
        <v>61</v>
      </c>
      <c r="Y53" s="27">
        <f t="shared" si="19"/>
        <v>154</v>
      </c>
      <c r="Z53" s="27">
        <f t="shared" si="19"/>
        <v>154</v>
      </c>
      <c r="AA53" s="27">
        <f t="shared" si="19"/>
        <v>52</v>
      </c>
      <c r="AB53" s="27">
        <f t="shared" si="19"/>
        <v>59</v>
      </c>
      <c r="AC53" s="27">
        <f t="shared" si="19"/>
        <v>44</v>
      </c>
      <c r="AD53" s="27">
        <f t="shared" si="19"/>
        <v>22</v>
      </c>
      <c r="AE53" s="27">
        <f t="shared" si="19"/>
        <v>54</v>
      </c>
      <c r="AF53" s="27">
        <f t="shared" si="19"/>
        <v>83</v>
      </c>
      <c r="AG53" s="27">
        <f t="shared" si="19"/>
        <v>42</v>
      </c>
      <c r="AH53" s="27">
        <f t="shared" si="19"/>
        <v>137</v>
      </c>
      <c r="AI53" s="27">
        <f t="shared" si="19"/>
        <v>169</v>
      </c>
      <c r="AJ53" s="91">
        <f t="shared" si="19"/>
        <v>45</v>
      </c>
      <c r="AK53" s="91">
        <f t="shared" ref="AK53:AL53" si="20">SUM(AK49:AK52)</f>
        <v>68</v>
      </c>
      <c r="AL53" s="91">
        <f t="shared" si="20"/>
        <v>63</v>
      </c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</row>
    <row r="54" spans="1:88">
      <c r="A54" s="111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>
        <f t="shared" si="2"/>
        <v>3198230.0189857804</v>
      </c>
      <c r="G54" s="22">
        <f t="shared" si="3"/>
        <v>1464.9579634361087</v>
      </c>
      <c r="H54" s="23">
        <f>'Distributor Secondary'!E13*'DSR con %'!H54</f>
        <v>47.522727272727273</v>
      </c>
      <c r="I54" s="23">
        <f>'Distributor Secondary'!F13*'DSR con %'!I54</f>
        <v>119.375</v>
      </c>
      <c r="J54" s="23">
        <f>'Distributor Secondary'!G13*'DSR con %'!J54</f>
        <v>59.103146853146853</v>
      </c>
      <c r="K54" s="23">
        <f>'Distributor Secondary'!H13*'DSR con %'!K54</f>
        <v>98.676470588235304</v>
      </c>
      <c r="L54" s="23">
        <f>'Distributor Secondary'!I13*'DSR con %'!L54</f>
        <v>58.306179775280896</v>
      </c>
      <c r="M54" s="23">
        <f>'Distributor Secondary'!J13*'DSR con %'!M54</f>
        <v>47.90147783251232</v>
      </c>
      <c r="N54" s="23">
        <f>'Distributor Secondary'!K13*'DSR con %'!N54</f>
        <v>47.049504950495049</v>
      </c>
      <c r="O54" s="23">
        <f>'Distributor Secondary'!L13*'DSR con %'!O54</f>
        <v>46.222222222222221</v>
      </c>
      <c r="P54" s="23">
        <f>'Distributor Secondary'!M13*'DSR con %'!P54</f>
        <v>57.777777777777771</v>
      </c>
      <c r="Q54" s="23">
        <f>'Distributor Secondary'!N13*'DSR con %'!Q54</f>
        <v>57.966101694915253</v>
      </c>
      <c r="R54" s="23">
        <f>'Distributor Secondary'!O13*'DSR con %'!R54</f>
        <v>53.268656716417908</v>
      </c>
      <c r="S54" s="23">
        <f>'Distributor Secondary'!P13*'DSR con %'!S54</f>
        <v>53.681592039800996</v>
      </c>
      <c r="T54" s="23">
        <f>'Distributor Secondary'!Q13*'DSR con %'!T54</f>
        <v>52.852017937219728</v>
      </c>
      <c r="U54" s="23">
        <f>'Distributor Secondary'!R13*'DSR con %'!U54</f>
        <v>106.24000000000001</v>
      </c>
      <c r="V54" s="23">
        <f>'Distributor Secondary'!S13*'DSR con %'!V54</f>
        <v>100.23033707865169</v>
      </c>
      <c r="W54" s="23">
        <f>'Distributor Secondary'!T13*'DSR con %'!W54</f>
        <v>49.870588235294115</v>
      </c>
      <c r="X54" s="23">
        <f>'Distributor Secondary'!U13*'DSR con %'!X54</f>
        <v>19.69291338582677</v>
      </c>
      <c r="Y54" s="23">
        <f>'Distributor Secondary'!V13*'DSR con %'!Y54</f>
        <v>50</v>
      </c>
      <c r="Z54" s="23">
        <f>'Distributor Secondary'!W13*'DSR con %'!Z54</f>
        <v>46.869565217391305</v>
      </c>
      <c r="AA54" s="23">
        <f>'Distributor Secondary'!X13*'DSR con %'!AA54</f>
        <v>20.347826086956523</v>
      </c>
      <c r="AB54" s="23">
        <f>'Distributor Secondary'!Y13*'DSR con %'!AB54</f>
        <v>23.289473684210527</v>
      </c>
      <c r="AC54" s="23">
        <f>'Distributor Secondary'!Z13*'DSR con %'!AC54</f>
        <v>17.217391304347828</v>
      </c>
      <c r="AD54" s="23">
        <f>'Distributor Secondary'!AA13*'DSR con %'!AD54</f>
        <v>8.6976744186046506</v>
      </c>
      <c r="AE54" s="23">
        <f>'Distributor Secondary'!AB13*'DSR con %'!AE54</f>
        <v>18.837209302325583</v>
      </c>
      <c r="AF54" s="23">
        <f>'Distributor Secondary'!AC13*'DSR con %'!AF54</f>
        <v>28.953488372093023</v>
      </c>
      <c r="AG54" s="23">
        <f>'Distributor Secondary'!AD13*'DSR con %'!AG54</f>
        <v>13.758620689655173</v>
      </c>
      <c r="AH54" s="23">
        <f>'Distributor Secondary'!AE13*'DSR con %'!AH54</f>
        <v>46.338235294117652</v>
      </c>
      <c r="AI54" s="23">
        <f>'Distributor Secondary'!AF13*'DSR con %'!AI54</f>
        <v>57.161764705882355</v>
      </c>
      <c r="AJ54" s="91">
        <f>'Distributor Secondary'!AG13*'DSR con %'!AJ54</f>
        <v>14.765625</v>
      </c>
      <c r="AK54" s="91">
        <f>'Distributor Secondary'!AH13*'DSR con %'!AK54</f>
        <v>22.3125</v>
      </c>
      <c r="AL54" s="91">
        <f>'Distributor Secondary'!AI13*'DSR con %'!AL54</f>
        <v>20.671875</v>
      </c>
    </row>
    <row r="55" spans="1:88">
      <c r="A55" s="111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>
        <f t="shared" si="2"/>
        <v>2154311.9429034572</v>
      </c>
      <c r="G55" s="22">
        <f t="shared" si="3"/>
        <v>1051.6529922036839</v>
      </c>
      <c r="H55" s="23">
        <f>'Distributor Secondary'!E13*'DSR con %'!H55</f>
        <v>36.51136363636364</v>
      </c>
      <c r="I55" s="23">
        <f>'Distributor Secondary'!F13*'DSR con %'!I55</f>
        <v>91.159090909090907</v>
      </c>
      <c r="J55" s="23">
        <f>'Distributor Secondary'!G13*'DSR con %'!J55</f>
        <v>45.746503496503493</v>
      </c>
      <c r="K55" s="23">
        <f>'Distributor Secondary'!H13*'DSR con %'!K55</f>
        <v>71.764705882352942</v>
      </c>
      <c r="L55" s="23">
        <f>'Distributor Secondary'!I13*'DSR con %'!L55</f>
        <v>44.648876404494381</v>
      </c>
      <c r="M55" s="23">
        <f>'Distributor Secondary'!J13*'DSR con %'!M55</f>
        <v>46.98029556650247</v>
      </c>
      <c r="N55" s="23">
        <f>'Distributor Secondary'!K13*'DSR con %'!N55</f>
        <v>32.792079207920793</v>
      </c>
      <c r="O55" s="23">
        <f>'Distributor Secondary'!L13*'DSR con %'!O55</f>
        <v>33.777777777777779</v>
      </c>
      <c r="P55" s="23">
        <f>'Distributor Secondary'!M13*'DSR con %'!P55</f>
        <v>41.333333333333336</v>
      </c>
      <c r="Q55" s="23">
        <f>'Distributor Secondary'!N13*'DSR con %'!Q55</f>
        <v>41.186440677966104</v>
      </c>
      <c r="R55" s="23">
        <f>'Distributor Secondary'!O13*'DSR con %'!R55</f>
        <v>38.402985074626869</v>
      </c>
      <c r="S55" s="23">
        <f>'Distributor Secondary'!P13*'DSR con %'!S55</f>
        <v>37.990049751243781</v>
      </c>
      <c r="T55" s="23">
        <f>'Distributor Secondary'!Q13*'DSR con %'!T55</f>
        <v>38.336322869955154</v>
      </c>
      <c r="U55" s="23">
        <f>'Distributor Secondary'!R13*'DSR con %'!U55</f>
        <v>77.024000000000001</v>
      </c>
      <c r="V55" s="23">
        <f>'Distributor Secondary'!S13*'DSR con %'!V55</f>
        <v>72.095505617977537</v>
      </c>
      <c r="W55" s="23">
        <f>'Distributor Secondary'!T13*'DSR con %'!W55</f>
        <v>36.941176470588232</v>
      </c>
      <c r="X55" s="23">
        <f>'Distributor Secondary'!U13*'DSR con %'!X55</f>
        <v>13.929133858267717</v>
      </c>
      <c r="Y55" s="23">
        <f>'Distributor Secondary'!V13*'DSR con %'!Y55</f>
        <v>35</v>
      </c>
      <c r="Z55" s="23">
        <f>'Distributor Secondary'!W13*'DSR con %'!Z55</f>
        <v>36.826086956521742</v>
      </c>
      <c r="AA55" s="23">
        <f>'Distributor Secondary'!X13*'DSR con %'!AA55</f>
        <v>10.173913043478262</v>
      </c>
      <c r="AB55" s="23">
        <f>'Distributor Secondary'!Y13*'DSR con %'!AB55</f>
        <v>10.868421052631579</v>
      </c>
      <c r="AC55" s="23">
        <f>'Distributor Secondary'!Z13*'DSR con %'!AC55</f>
        <v>8.608695652173914</v>
      </c>
      <c r="AD55" s="23">
        <f>'Distributor Secondary'!AA13*'DSR con %'!AD55</f>
        <v>4.0930232558139537</v>
      </c>
      <c r="AE55" s="23">
        <f>'Distributor Secondary'!AB13*'DSR con %'!AE55</f>
        <v>11.302325581395349</v>
      </c>
      <c r="AF55" s="23">
        <f>'Distributor Secondary'!AC13*'DSR con %'!AF55</f>
        <v>17.372093023255815</v>
      </c>
      <c r="AG55" s="23">
        <f>'Distributor Secondary'!AD13*'DSR con %'!AG55</f>
        <v>9.4137931034482758</v>
      </c>
      <c r="AH55" s="23">
        <f>'Distributor Secondary'!AE13*'DSR con %'!AH55</f>
        <v>30.220588235294116</v>
      </c>
      <c r="AI55" s="23">
        <f>'Distributor Secondary'!AF13*'DSR con %'!AI55</f>
        <v>37.279411764705884</v>
      </c>
      <c r="AJ55" s="91">
        <f>'Distributor Secondary'!AG13*'DSR con %'!AJ55</f>
        <v>10.1953125</v>
      </c>
      <c r="AK55" s="91">
        <f>'Distributor Secondary'!AH13*'DSR con %'!AK55</f>
        <v>15.40625</v>
      </c>
      <c r="AL55" s="91">
        <f>'Distributor Secondary'!AI13*'DSR con %'!AL55</f>
        <v>14.2734375</v>
      </c>
    </row>
    <row r="56" spans="1:88">
      <c r="A56" s="109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>
        <f t="shared" si="2"/>
        <v>2143130.8710599048</v>
      </c>
      <c r="G56" s="22">
        <f t="shared" si="3"/>
        <v>1001.6866896561147</v>
      </c>
      <c r="H56" s="23">
        <f>'Distributor Secondary'!E13*'DSR con %'!H56</f>
        <v>35.352272727272727</v>
      </c>
      <c r="I56" s="23">
        <f>'Distributor Secondary'!F13*'DSR con %'!I56</f>
        <v>87.903409090909093</v>
      </c>
      <c r="J56" s="23">
        <f>'Distributor Secondary'!G13*'DSR con %'!J56</f>
        <v>44.07692307692308</v>
      </c>
      <c r="K56" s="23">
        <f>'Distributor Secondary'!H13*'DSR con %'!K56</f>
        <v>68.774509803921575</v>
      </c>
      <c r="L56" s="23">
        <f>'Distributor Secondary'!I13*'DSR con %'!L56</f>
        <v>43.073033707865171</v>
      </c>
      <c r="M56" s="23">
        <f>'Distributor Secondary'!J13*'DSR con %'!M56</f>
        <v>43.295566502463053</v>
      </c>
      <c r="N56" s="23">
        <f>'Distributor Secondary'!K13*'DSR con %'!N56</f>
        <v>29.940594059405939</v>
      </c>
      <c r="O56" s="23">
        <f>'Distributor Secondary'!L13*'DSR con %'!O56</f>
        <v>30.222222222222221</v>
      </c>
      <c r="P56" s="23">
        <f>'Distributor Secondary'!M13*'DSR con %'!P56</f>
        <v>37.777777777777779</v>
      </c>
      <c r="Q56" s="23">
        <f>'Distributor Secondary'!N13*'DSR con %'!Q56</f>
        <v>37.627118644067792</v>
      </c>
      <c r="R56" s="23">
        <f>'Distributor Secondary'!O13*'DSR con %'!R56</f>
        <v>34.686567164179102</v>
      </c>
      <c r="S56" s="23">
        <f>'Distributor Secondary'!P13*'DSR con %'!S56</f>
        <v>34.686567164179102</v>
      </c>
      <c r="T56" s="23">
        <f>'Distributor Secondary'!Q13*'DSR con %'!T56</f>
        <v>34.986547085201792</v>
      </c>
      <c r="U56" s="23">
        <f>'Distributor Secondary'!R13*'DSR con %'!U56</f>
        <v>69.055999999999997</v>
      </c>
      <c r="V56" s="23">
        <f>'Distributor Secondary'!S13*'DSR con %'!V56</f>
        <v>65.061797752808985</v>
      </c>
      <c r="W56" s="23">
        <f>'Distributor Secondary'!T13*'DSR con %'!W56</f>
        <v>33.247058823529414</v>
      </c>
      <c r="X56" s="23">
        <f>'Distributor Secondary'!U13*'DSR con %'!X56</f>
        <v>12.968503937007874</v>
      </c>
      <c r="Y56" s="23">
        <f>'Distributor Secondary'!V13*'DSR con %'!Y56</f>
        <v>32</v>
      </c>
      <c r="Z56" s="23">
        <f>'Distributor Secondary'!W13*'DSR con %'!Z56</f>
        <v>33.478260869565219</v>
      </c>
      <c r="AA56" s="23">
        <f>'Distributor Secondary'!X13*'DSR con %'!AA56</f>
        <v>13.565217391304348</v>
      </c>
      <c r="AB56" s="23">
        <f>'Distributor Secondary'!Y13*'DSR con %'!AB56</f>
        <v>15.526315789473683</v>
      </c>
      <c r="AC56" s="23">
        <f>'Distributor Secondary'!Z13*'DSR con %'!AC56</f>
        <v>11.478260869565217</v>
      </c>
      <c r="AD56" s="23">
        <f>'Distributor Secondary'!AA13*'DSR con %'!AD56</f>
        <v>5.6279069767441863</v>
      </c>
      <c r="AE56" s="23">
        <f>'Distributor Secondary'!AB13*'DSR con %'!AE56</f>
        <v>12.55813953488372</v>
      </c>
      <c r="AF56" s="23">
        <f>'Distributor Secondary'!AC13*'DSR con %'!AF56</f>
        <v>19.302325581395348</v>
      </c>
      <c r="AG56" s="23">
        <f>'Distributor Secondary'!AD13*'DSR con %'!AG56</f>
        <v>9.4137931034482758</v>
      </c>
      <c r="AH56" s="23">
        <f>'Distributor Secondary'!AE13*'DSR con %'!AH56</f>
        <v>30.220588235294116</v>
      </c>
      <c r="AI56" s="23">
        <f>'Distributor Secondary'!AF13*'DSR con %'!AI56</f>
        <v>37.279411764705884</v>
      </c>
      <c r="AJ56" s="91">
        <f>'Distributor Secondary'!AG13*'DSR con %'!AJ56</f>
        <v>9.84375</v>
      </c>
      <c r="AK56" s="91">
        <f>'Distributor Secondary'!AH13*'DSR con %'!AK56</f>
        <v>14.875</v>
      </c>
      <c r="AL56" s="91">
        <f>'Distributor Secondary'!AI13*'DSR con %'!AL56</f>
        <v>13.78125</v>
      </c>
    </row>
    <row r="57" spans="1:88">
      <c r="A57" s="109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>
        <f t="shared" si="2"/>
        <v>2132084.167050858</v>
      </c>
      <c r="G57" s="22">
        <f t="shared" si="3"/>
        <v>1041.7023547040926</v>
      </c>
      <c r="H57" s="23">
        <f>'Distributor Secondary'!E13*'DSR con %'!H57</f>
        <v>33.613636363636367</v>
      </c>
      <c r="I57" s="23">
        <f>'Distributor Secondary'!F13*'DSR con %'!I57</f>
        <v>83.5625</v>
      </c>
      <c r="J57" s="23">
        <f>'Distributor Secondary'!G13*'DSR con %'!J57</f>
        <v>42.073426573426573</v>
      </c>
      <c r="K57" s="23">
        <f>'Distributor Secondary'!H13*'DSR con %'!K57</f>
        <v>65.784313725490193</v>
      </c>
      <c r="L57" s="23">
        <f>'Distributor Secondary'!I13*'DSR con %'!L57</f>
        <v>40.971910112359552</v>
      </c>
      <c r="M57" s="23">
        <f>'Distributor Secondary'!J13*'DSR con %'!M57</f>
        <v>48.822660098522171</v>
      </c>
      <c r="N57" s="23">
        <f>'Distributor Secondary'!K13*'DSR con %'!N57</f>
        <v>34.21782178217822</v>
      </c>
      <c r="O57" s="23">
        <f>'Distributor Secondary'!L13*'DSR con %'!O57</f>
        <v>33.777777777777779</v>
      </c>
      <c r="P57" s="23">
        <f>'Distributor Secondary'!M13*'DSR con %'!P57</f>
        <v>43.111111111111114</v>
      </c>
      <c r="Q57" s="23">
        <f>'Distributor Secondary'!N13*'DSR con %'!Q57</f>
        <v>43.220338983050851</v>
      </c>
      <c r="R57" s="23">
        <f>'Distributor Secondary'!O13*'DSR con %'!R57</f>
        <v>39.64179104477612</v>
      </c>
      <c r="S57" s="23">
        <f>'Distributor Secondary'!P13*'DSR con %'!S57</f>
        <v>39.64179104477612</v>
      </c>
      <c r="T57" s="23">
        <f>'Distributor Secondary'!Q13*'DSR con %'!T57</f>
        <v>39.825112107623319</v>
      </c>
      <c r="U57" s="23">
        <f>'Distributor Secondary'!R13*'DSR con %'!U57</f>
        <v>79.679999999999993</v>
      </c>
      <c r="V57" s="23">
        <f>'Distributor Secondary'!S13*'DSR con %'!V57</f>
        <v>75.612359550561806</v>
      </c>
      <c r="W57" s="23">
        <f>'Distributor Secondary'!T13*'DSR con %'!W57</f>
        <v>36.941176470588232</v>
      </c>
      <c r="X57" s="23">
        <f>'Distributor Secondary'!U13*'DSR con %'!X57</f>
        <v>14.409448818897637</v>
      </c>
      <c r="Y57" s="23">
        <f>'Distributor Secondary'!V13*'DSR con %'!Y57</f>
        <v>37</v>
      </c>
      <c r="Z57" s="23">
        <f>'Distributor Secondary'!W13*'DSR con %'!Z57</f>
        <v>36.826086956521742</v>
      </c>
      <c r="AA57" s="23">
        <f>'Distributor Secondary'!X13*'DSR con %'!AA57</f>
        <v>7.9130434782608701</v>
      </c>
      <c r="AB57" s="23">
        <f>'Distributor Secondary'!Y13*'DSR con %'!AB57</f>
        <v>9.3157894736842106</v>
      </c>
      <c r="AC57" s="23">
        <f>'Distributor Secondary'!Z13*'DSR con %'!AC57</f>
        <v>6.6956521739130439</v>
      </c>
      <c r="AD57" s="23">
        <f>'Distributor Secondary'!AA13*'DSR con %'!AD57</f>
        <v>3.5813953488372094</v>
      </c>
      <c r="AE57" s="23">
        <f>'Distributor Secondary'!AB13*'DSR con %'!AE57</f>
        <v>11.302325581395349</v>
      </c>
      <c r="AF57" s="23">
        <f>'Distributor Secondary'!AC13*'DSR con %'!AF57</f>
        <v>17.372093023255815</v>
      </c>
      <c r="AG57" s="23">
        <f>'Distributor Secondary'!AD13*'DSR con %'!AG57</f>
        <v>9.4137931034482758</v>
      </c>
      <c r="AH57" s="23">
        <f>'Distributor Secondary'!AE13*'DSR con %'!AH57</f>
        <v>30.220588235294116</v>
      </c>
      <c r="AI57" s="23">
        <f>'Distributor Secondary'!AF13*'DSR con %'!AI57</f>
        <v>37.279411764705884</v>
      </c>
      <c r="AJ57" s="91">
        <f>'Distributor Secondary'!AG13*'DSR con %'!AJ57</f>
        <v>10.1953125</v>
      </c>
      <c r="AK57" s="91">
        <f>'Distributor Secondary'!AH13*'DSR con %'!AK57</f>
        <v>15.40625</v>
      </c>
      <c r="AL57" s="91">
        <f>'Distributor Secondary'!AI13*'DSR con %'!AL57</f>
        <v>14.2734375</v>
      </c>
    </row>
    <row r="58" spans="1:88" s="29" customFormat="1">
      <c r="A58" s="110"/>
      <c r="B58" s="25"/>
      <c r="C58" s="24"/>
      <c r="D58" s="56"/>
      <c r="E58" s="56"/>
      <c r="F58" s="40">
        <f>SUM(F54:F57)</f>
        <v>9627757</v>
      </c>
      <c r="G58" s="54">
        <f>SUM(G54:G57)</f>
        <v>4560</v>
      </c>
      <c r="H58" s="27">
        <f>SUM(H54:H57)</f>
        <v>153</v>
      </c>
      <c r="I58" s="27">
        <f t="shared" ref="I58:AJ58" si="21">SUM(I54:I57)</f>
        <v>382</v>
      </c>
      <c r="J58" s="27">
        <f t="shared" si="21"/>
        <v>191</v>
      </c>
      <c r="K58" s="27">
        <f t="shared" si="21"/>
        <v>305</v>
      </c>
      <c r="L58" s="27">
        <f t="shared" si="21"/>
        <v>187</v>
      </c>
      <c r="M58" s="27">
        <f t="shared" si="21"/>
        <v>187</v>
      </c>
      <c r="N58" s="27">
        <f t="shared" si="21"/>
        <v>144</v>
      </c>
      <c r="O58" s="27">
        <f t="shared" si="21"/>
        <v>144</v>
      </c>
      <c r="P58" s="27">
        <f t="shared" si="21"/>
        <v>180</v>
      </c>
      <c r="Q58" s="27">
        <f t="shared" si="21"/>
        <v>180</v>
      </c>
      <c r="R58" s="27">
        <f t="shared" si="21"/>
        <v>166</v>
      </c>
      <c r="S58" s="27">
        <f t="shared" si="21"/>
        <v>166</v>
      </c>
      <c r="T58" s="27">
        <f t="shared" si="21"/>
        <v>166</v>
      </c>
      <c r="U58" s="27">
        <f t="shared" si="21"/>
        <v>332</v>
      </c>
      <c r="V58" s="27">
        <f t="shared" si="21"/>
        <v>313</v>
      </c>
      <c r="W58" s="27">
        <f t="shared" si="21"/>
        <v>157</v>
      </c>
      <c r="X58" s="27">
        <f t="shared" si="21"/>
        <v>61</v>
      </c>
      <c r="Y58" s="27">
        <f t="shared" si="21"/>
        <v>154</v>
      </c>
      <c r="Z58" s="27">
        <f t="shared" si="21"/>
        <v>154</v>
      </c>
      <c r="AA58" s="27">
        <f t="shared" si="21"/>
        <v>52</v>
      </c>
      <c r="AB58" s="27">
        <f t="shared" si="21"/>
        <v>59.000000000000007</v>
      </c>
      <c r="AC58" s="27">
        <f t="shared" si="21"/>
        <v>44.000000000000007</v>
      </c>
      <c r="AD58" s="27">
        <f t="shared" si="21"/>
        <v>22</v>
      </c>
      <c r="AE58" s="27">
        <f t="shared" si="21"/>
        <v>54.000000000000007</v>
      </c>
      <c r="AF58" s="27">
        <f t="shared" si="21"/>
        <v>83</v>
      </c>
      <c r="AG58" s="27">
        <f t="shared" si="21"/>
        <v>42</v>
      </c>
      <c r="AH58" s="27">
        <f t="shared" si="21"/>
        <v>137</v>
      </c>
      <c r="AI58" s="27">
        <f t="shared" si="21"/>
        <v>169</v>
      </c>
      <c r="AJ58" s="91">
        <f t="shared" si="21"/>
        <v>45</v>
      </c>
      <c r="AK58" s="91">
        <f t="shared" ref="AK58:AL58" si="22">SUM(AK54:AK57)</f>
        <v>68</v>
      </c>
      <c r="AL58" s="91">
        <f t="shared" si="22"/>
        <v>63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</row>
    <row r="59" spans="1:8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>
        <f t="shared" si="2"/>
        <v>5167257.0000000009</v>
      </c>
      <c r="G59" s="22">
        <f t="shared" si="3"/>
        <v>2024.67</v>
      </c>
      <c r="H59" s="23">
        <f>'Distributor Secondary'!E14*'DSR con %'!H59</f>
        <v>61.20000000000001</v>
      </c>
      <c r="I59" s="23">
        <f>'Distributor Secondary'!F14*'DSR con %'!I59</f>
        <v>152.70000000000002</v>
      </c>
      <c r="J59" s="23">
        <f>'Distributor Secondary'!G14*'DSR con %'!J59</f>
        <v>76.500000000000014</v>
      </c>
      <c r="K59" s="23">
        <f>'Distributor Secondary'!H14*'DSR con %'!K59</f>
        <v>122.10000000000002</v>
      </c>
      <c r="L59" s="23">
        <f>'Distributor Secondary'!I14*'DSR con %'!L59</f>
        <v>74.700000000000017</v>
      </c>
      <c r="M59" s="23">
        <f>'Distributor Secondary'!J14*'DSR con %'!M59</f>
        <v>74.700000000000017</v>
      </c>
      <c r="N59" s="23">
        <f>'Distributor Secondary'!K14*'DSR con %'!N59</f>
        <v>57.600000000000009</v>
      </c>
      <c r="O59" s="23">
        <f>'Distributor Secondary'!L14*'DSR con %'!O59</f>
        <v>57.600000000000009</v>
      </c>
      <c r="P59" s="23">
        <f>'Distributor Secondary'!M14*'DSR con %'!P59</f>
        <v>72.000000000000014</v>
      </c>
      <c r="Q59" s="23">
        <f>'Distributor Secondary'!N14*'DSR con %'!Q59</f>
        <v>72.000000000000014</v>
      </c>
      <c r="R59" s="23">
        <f>'Distributor Secondary'!O14*'DSR con %'!R59</f>
        <v>66.600000000000009</v>
      </c>
      <c r="S59" s="23">
        <f>'Distributor Secondary'!P14*'DSR con %'!S59</f>
        <v>66.600000000000009</v>
      </c>
      <c r="T59" s="23">
        <f>'Distributor Secondary'!Q14*'DSR con %'!T59</f>
        <v>66.600000000000009</v>
      </c>
      <c r="U59" s="23">
        <f>'Distributor Secondary'!R14*'DSR con %'!U59</f>
        <v>132.9</v>
      </c>
      <c r="V59" s="23">
        <f>'Distributor Secondary'!S14*'DSR con %'!V59</f>
        <v>125.10000000000002</v>
      </c>
      <c r="W59" s="23">
        <f>'Distributor Secondary'!T14*'DSR con %'!W59</f>
        <v>62.70000000000001</v>
      </c>
      <c r="X59" s="23">
        <f>'Distributor Secondary'!U14*'DSR con %'!X59</f>
        <v>24.300000000000004</v>
      </c>
      <c r="Y59" s="23">
        <f>'Distributor Secondary'!V14*'DSR con %'!Y59</f>
        <v>61.500000000000007</v>
      </c>
      <c r="Z59" s="23">
        <f>'Distributor Secondary'!W14*'DSR con %'!Z59</f>
        <v>88.15</v>
      </c>
      <c r="AA59" s="23">
        <f>'Distributor Secondary'!X14*'DSR con %'!AA59</f>
        <v>27.520000000000003</v>
      </c>
      <c r="AB59" s="23">
        <f>'Distributor Secondary'!Y14*'DSR con %'!AB59</f>
        <v>31.390000000000004</v>
      </c>
      <c r="AC59" s="23">
        <f>'Distributor Secondary'!Z14*'DSR con %'!AC59</f>
        <v>23.650000000000002</v>
      </c>
      <c r="AD59" s="23">
        <f>'Distributor Secondary'!AA14*'DSR con %'!AD59</f>
        <v>11.610000000000001</v>
      </c>
      <c r="AE59" s="23">
        <f>'Distributor Secondary'!AB14*'DSR con %'!AE59</f>
        <v>28.810000000000002</v>
      </c>
      <c r="AF59" s="23">
        <f>'Distributor Secondary'!AC14*'DSR con %'!AF59</f>
        <v>44.290000000000006</v>
      </c>
      <c r="AG59" s="23">
        <f>'Distributor Secondary'!AD14*'DSR con %'!AG59</f>
        <v>21.930000000000003</v>
      </c>
      <c r="AH59" s="23">
        <f>'Distributor Secondary'!AE14*'DSR con %'!AH59</f>
        <v>72.67</v>
      </c>
      <c r="AI59" s="23">
        <f>'Distributor Secondary'!AF14*'DSR con %'!AI59</f>
        <v>120.83000000000001</v>
      </c>
      <c r="AJ59" s="91">
        <f>'Distributor Secondary'!AG14*'DSR con %'!AJ59</f>
        <v>32.250000000000007</v>
      </c>
      <c r="AK59" s="91">
        <f>'Distributor Secondary'!AH14*'DSR con %'!AK59</f>
        <v>48.59</v>
      </c>
      <c r="AL59" s="91">
        <f>'Distributor Secondary'!AI14*'DSR con %'!AL59</f>
        <v>45.580000000000005</v>
      </c>
    </row>
    <row r="60" spans="1:8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>
        <f t="shared" si="2"/>
        <v>1471828.625</v>
      </c>
      <c r="G60" s="22">
        <f t="shared" si="3"/>
        <v>733.65</v>
      </c>
      <c r="H60" s="23">
        <f>'Distributor Secondary'!E14*'DSR con %'!H60</f>
        <v>25.5</v>
      </c>
      <c r="I60" s="23">
        <f>'Distributor Secondary'!F14*'DSR con %'!I60</f>
        <v>63.625</v>
      </c>
      <c r="J60" s="23">
        <f>'Distributor Secondary'!G14*'DSR con %'!J60</f>
        <v>31.875</v>
      </c>
      <c r="K60" s="23">
        <f>'Distributor Secondary'!H14*'DSR con %'!K60</f>
        <v>50.875</v>
      </c>
      <c r="L60" s="23">
        <f>'Distributor Secondary'!I14*'DSR con %'!L60</f>
        <v>31.125</v>
      </c>
      <c r="M60" s="23">
        <f>'Distributor Secondary'!J14*'DSR con %'!M60</f>
        <v>31.125</v>
      </c>
      <c r="N60" s="23">
        <f>'Distributor Secondary'!K14*'DSR con %'!N60</f>
        <v>24</v>
      </c>
      <c r="O60" s="23">
        <f>'Distributor Secondary'!L14*'DSR con %'!O60</f>
        <v>24</v>
      </c>
      <c r="P60" s="23">
        <f>'Distributor Secondary'!M14*'DSR con %'!P60</f>
        <v>30</v>
      </c>
      <c r="Q60" s="23">
        <f>'Distributor Secondary'!N14*'DSR con %'!Q60</f>
        <v>30</v>
      </c>
      <c r="R60" s="23">
        <f>'Distributor Secondary'!O14*'DSR con %'!R60</f>
        <v>27.75</v>
      </c>
      <c r="S60" s="23">
        <f>'Distributor Secondary'!P14*'DSR con %'!S60</f>
        <v>27.75</v>
      </c>
      <c r="T60" s="23">
        <f>'Distributor Secondary'!Q14*'DSR con %'!T60</f>
        <v>27.75</v>
      </c>
      <c r="U60" s="23">
        <f>'Distributor Secondary'!R14*'DSR con %'!U60</f>
        <v>55.375</v>
      </c>
      <c r="V60" s="23">
        <f>'Distributor Secondary'!S14*'DSR con %'!V60</f>
        <v>52.125</v>
      </c>
      <c r="W60" s="23">
        <f>'Distributor Secondary'!T14*'DSR con %'!W60</f>
        <v>26.125</v>
      </c>
      <c r="X60" s="23">
        <f>'Distributor Secondary'!U14*'DSR con %'!X60</f>
        <v>10.125</v>
      </c>
      <c r="Y60" s="23">
        <f>'Distributor Secondary'!V14*'DSR con %'!Y60</f>
        <v>25.625</v>
      </c>
      <c r="Z60" s="23">
        <f>'Distributor Secondary'!W14*'DSR con %'!Z60</f>
        <v>20.5</v>
      </c>
      <c r="AA60" s="23">
        <f>'Distributor Secondary'!X14*'DSR con %'!AA60</f>
        <v>6.4</v>
      </c>
      <c r="AB60" s="23">
        <f>'Distributor Secondary'!Y14*'DSR con %'!AB60</f>
        <v>7.3000000000000007</v>
      </c>
      <c r="AC60" s="23">
        <f>'Distributor Secondary'!Z14*'DSR con %'!AC60</f>
        <v>5.5</v>
      </c>
      <c r="AD60" s="23">
        <f>'Distributor Secondary'!AA14*'DSR con %'!AD60</f>
        <v>2.7</v>
      </c>
      <c r="AE60" s="23">
        <f>'Distributor Secondary'!AB14*'DSR con %'!AE60</f>
        <v>6.7</v>
      </c>
      <c r="AF60" s="23">
        <f>'Distributor Secondary'!AC14*'DSR con %'!AF60</f>
        <v>10.3</v>
      </c>
      <c r="AG60" s="23">
        <f>'Distributor Secondary'!AD14*'DSR con %'!AG60</f>
        <v>5.1000000000000005</v>
      </c>
      <c r="AH60" s="23">
        <f>'Distributor Secondary'!AE14*'DSR con %'!AH60</f>
        <v>16.900000000000002</v>
      </c>
      <c r="AI60" s="23">
        <f>'Distributor Secondary'!AF14*'DSR con %'!AI60</f>
        <v>28.1</v>
      </c>
      <c r="AJ60" s="91">
        <f>'Distributor Secondary'!AG14*'DSR con %'!AJ60</f>
        <v>7.5</v>
      </c>
      <c r="AK60" s="91">
        <f>'Distributor Secondary'!AH14*'DSR con %'!AK60</f>
        <v>11.3</v>
      </c>
      <c r="AL60" s="91">
        <f>'Distributor Secondary'!AI14*'DSR con %'!AL60</f>
        <v>10.600000000000001</v>
      </c>
    </row>
    <row r="61" spans="1:8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>
        <f t="shared" si="2"/>
        <v>1775478.3425</v>
      </c>
      <c r="G61" s="22">
        <f t="shared" si="3"/>
        <v>871.95749999999975</v>
      </c>
      <c r="H61" s="23">
        <f>'Distributor Secondary'!E14*'DSR con %'!H61</f>
        <v>30.09</v>
      </c>
      <c r="I61" s="23">
        <f>'Distributor Secondary'!F14*'DSR con %'!I61</f>
        <v>75.077500000000001</v>
      </c>
      <c r="J61" s="23">
        <f>'Distributor Secondary'!G14*'DSR con %'!J61</f>
        <v>37.612499999999997</v>
      </c>
      <c r="K61" s="23">
        <f>'Distributor Secondary'!H14*'DSR con %'!K61</f>
        <v>60.032499999999999</v>
      </c>
      <c r="L61" s="23">
        <f>'Distributor Secondary'!I14*'DSR con %'!L61</f>
        <v>36.727499999999999</v>
      </c>
      <c r="M61" s="23">
        <f>'Distributor Secondary'!J14*'DSR con %'!M61</f>
        <v>36.727499999999999</v>
      </c>
      <c r="N61" s="23">
        <f>'Distributor Secondary'!K14*'DSR con %'!N61</f>
        <v>28.32</v>
      </c>
      <c r="O61" s="23">
        <f>'Distributor Secondary'!L14*'DSR con %'!O61</f>
        <v>28.32</v>
      </c>
      <c r="P61" s="23">
        <f>'Distributor Secondary'!M14*'DSR con %'!P61</f>
        <v>35.4</v>
      </c>
      <c r="Q61" s="23">
        <f>'Distributor Secondary'!N14*'DSR con %'!Q61</f>
        <v>35.4</v>
      </c>
      <c r="R61" s="23">
        <f>'Distributor Secondary'!O14*'DSR con %'!R61</f>
        <v>32.744999999999997</v>
      </c>
      <c r="S61" s="23">
        <f>'Distributor Secondary'!P14*'DSR con %'!S61</f>
        <v>32.744999999999997</v>
      </c>
      <c r="T61" s="23">
        <f>'Distributor Secondary'!Q14*'DSR con %'!T61</f>
        <v>32.744999999999997</v>
      </c>
      <c r="U61" s="23">
        <f>'Distributor Secondary'!R14*'DSR con %'!U61</f>
        <v>65.342500000000001</v>
      </c>
      <c r="V61" s="23">
        <f>'Distributor Secondary'!S14*'DSR con %'!V61</f>
        <v>61.5075</v>
      </c>
      <c r="W61" s="23">
        <f>'Distributor Secondary'!T14*'DSR con %'!W61</f>
        <v>30.827499999999997</v>
      </c>
      <c r="X61" s="23">
        <f>'Distributor Secondary'!U14*'DSR con %'!X61</f>
        <v>11.9475</v>
      </c>
      <c r="Y61" s="23">
        <f>'Distributor Secondary'!V14*'DSR con %'!Y61</f>
        <v>30.237499999999997</v>
      </c>
      <c r="Z61" s="23">
        <f>'Distributor Secondary'!W14*'DSR con %'!Z61</f>
        <v>25.112500000000001</v>
      </c>
      <c r="AA61" s="23">
        <f>'Distributor Secondary'!X14*'DSR con %'!AA61</f>
        <v>7.84</v>
      </c>
      <c r="AB61" s="23">
        <f>'Distributor Secondary'!Y14*'DSR con %'!AB61</f>
        <v>8.942499999999999</v>
      </c>
      <c r="AC61" s="23">
        <f>'Distributor Secondary'!Z14*'DSR con %'!AC61</f>
        <v>6.7374999999999998</v>
      </c>
      <c r="AD61" s="23">
        <f>'Distributor Secondary'!AA14*'DSR con %'!AD61</f>
        <v>3.3075000000000001</v>
      </c>
      <c r="AE61" s="23">
        <f>'Distributor Secondary'!AB14*'DSR con %'!AE61</f>
        <v>8.2074999999999996</v>
      </c>
      <c r="AF61" s="23">
        <f>'Distributor Secondary'!AC14*'DSR con %'!AF61</f>
        <v>12.6175</v>
      </c>
      <c r="AG61" s="23">
        <f>'Distributor Secondary'!AD14*'DSR con %'!AG61</f>
        <v>6.2474999999999996</v>
      </c>
      <c r="AH61" s="23">
        <f>'Distributor Secondary'!AE14*'DSR con %'!AH61</f>
        <v>20.702500000000001</v>
      </c>
      <c r="AI61" s="23">
        <f>'Distributor Secondary'!AF14*'DSR con %'!AI61</f>
        <v>34.422499999999999</v>
      </c>
      <c r="AJ61" s="91">
        <f>'Distributor Secondary'!AG14*'DSR con %'!AJ61</f>
        <v>9.1875</v>
      </c>
      <c r="AK61" s="91">
        <f>'Distributor Secondary'!AH14*'DSR con %'!AK61</f>
        <v>13.842499999999999</v>
      </c>
      <c r="AL61" s="91">
        <f>'Distributor Secondary'!AI14*'DSR con %'!AL61</f>
        <v>12.984999999999999</v>
      </c>
    </row>
    <row r="62" spans="1:8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>
        <f t="shared" si="2"/>
        <v>1741739.4850000003</v>
      </c>
      <c r="G62" s="22">
        <f t="shared" si="3"/>
        <v>856.58999999999992</v>
      </c>
      <c r="H62" s="23">
        <f>'Distributor Secondary'!E14*'DSR con %'!H62</f>
        <v>29.58</v>
      </c>
      <c r="I62" s="23">
        <f>'Distributor Secondary'!F14*'DSR con %'!I62</f>
        <v>73.804999999999993</v>
      </c>
      <c r="J62" s="23">
        <f>'Distributor Secondary'!G14*'DSR con %'!J62</f>
        <v>36.974999999999994</v>
      </c>
      <c r="K62" s="23">
        <f>'Distributor Secondary'!H14*'DSR con %'!K62</f>
        <v>59.014999999999993</v>
      </c>
      <c r="L62" s="23">
        <f>'Distributor Secondary'!I14*'DSR con %'!L62</f>
        <v>36.104999999999997</v>
      </c>
      <c r="M62" s="23">
        <f>'Distributor Secondary'!J14*'DSR con %'!M62</f>
        <v>36.104999999999997</v>
      </c>
      <c r="N62" s="23">
        <f>'Distributor Secondary'!K14*'DSR con %'!N62</f>
        <v>27.839999999999996</v>
      </c>
      <c r="O62" s="23">
        <f>'Distributor Secondary'!L14*'DSR con %'!O62</f>
        <v>27.839999999999996</v>
      </c>
      <c r="P62" s="23">
        <f>'Distributor Secondary'!M14*'DSR con %'!P62</f>
        <v>34.799999999999997</v>
      </c>
      <c r="Q62" s="23">
        <f>'Distributor Secondary'!N14*'DSR con %'!Q62</f>
        <v>34.799999999999997</v>
      </c>
      <c r="R62" s="23">
        <f>'Distributor Secondary'!O14*'DSR con %'!R62</f>
        <v>32.19</v>
      </c>
      <c r="S62" s="23">
        <f>'Distributor Secondary'!P14*'DSR con %'!S62</f>
        <v>32.19</v>
      </c>
      <c r="T62" s="23">
        <f>'Distributor Secondary'!Q14*'DSR con %'!T62</f>
        <v>32.19</v>
      </c>
      <c r="U62" s="23">
        <f>'Distributor Secondary'!R14*'DSR con %'!U62</f>
        <v>64.234999999999999</v>
      </c>
      <c r="V62" s="23">
        <f>'Distributor Secondary'!S14*'DSR con %'!V62</f>
        <v>60.464999999999996</v>
      </c>
      <c r="W62" s="23">
        <f>'Distributor Secondary'!T14*'DSR con %'!W62</f>
        <v>30.304999999999996</v>
      </c>
      <c r="X62" s="23">
        <f>'Distributor Secondary'!U14*'DSR con %'!X62</f>
        <v>11.744999999999999</v>
      </c>
      <c r="Y62" s="23">
        <f>'Distributor Secondary'!V14*'DSR con %'!Y62</f>
        <v>29.724999999999998</v>
      </c>
      <c r="Z62" s="23">
        <f>'Distributor Secondary'!W14*'DSR con %'!Z62</f>
        <v>24.599999999999998</v>
      </c>
      <c r="AA62" s="23">
        <f>'Distributor Secondary'!X14*'DSR con %'!AA62</f>
        <v>7.68</v>
      </c>
      <c r="AB62" s="23">
        <f>'Distributor Secondary'!Y14*'DSR con %'!AB62</f>
        <v>8.76</v>
      </c>
      <c r="AC62" s="23">
        <f>'Distributor Secondary'!Z14*'DSR con %'!AC62</f>
        <v>6.6</v>
      </c>
      <c r="AD62" s="23">
        <f>'Distributor Secondary'!AA14*'DSR con %'!AD62</f>
        <v>3.2399999999999998</v>
      </c>
      <c r="AE62" s="23">
        <f>'Distributor Secondary'!AB14*'DSR con %'!AE62</f>
        <v>8.0399999999999991</v>
      </c>
      <c r="AF62" s="23">
        <f>'Distributor Secondary'!AC14*'DSR con %'!AF62</f>
        <v>12.36</v>
      </c>
      <c r="AG62" s="23">
        <f>'Distributor Secondary'!AD14*'DSR con %'!AG62</f>
        <v>6.12</v>
      </c>
      <c r="AH62" s="23">
        <f>'Distributor Secondary'!AE14*'DSR con %'!AH62</f>
        <v>20.279999999999998</v>
      </c>
      <c r="AI62" s="23">
        <f>'Distributor Secondary'!AF14*'DSR con %'!AI62</f>
        <v>33.72</v>
      </c>
      <c r="AJ62" s="91">
        <f>'Distributor Secondary'!AG14*'DSR con %'!AJ62</f>
        <v>9</v>
      </c>
      <c r="AK62" s="91">
        <f>'Distributor Secondary'!AH14*'DSR con %'!AK62</f>
        <v>13.559999999999999</v>
      </c>
      <c r="AL62" s="91">
        <f>'Distributor Secondary'!AI14*'DSR con %'!AL62</f>
        <v>12.719999999999999</v>
      </c>
    </row>
    <row r="63" spans="1:8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>
        <f t="shared" si="2"/>
        <v>1115872.0650000002</v>
      </c>
      <c r="G63" s="22">
        <f t="shared" si="3"/>
        <v>596.82000000000005</v>
      </c>
      <c r="H63" s="23">
        <f>'Distributor Secondary'!E14*'DSR con %'!H63</f>
        <v>21.419999999999998</v>
      </c>
      <c r="I63" s="23">
        <f>'Distributor Secondary'!F14*'DSR con %'!I63</f>
        <v>53.445</v>
      </c>
      <c r="J63" s="23">
        <f>'Distributor Secondary'!G14*'DSR con %'!J63</f>
        <v>26.774999999999999</v>
      </c>
      <c r="K63" s="23">
        <f>'Distributor Secondary'!H14*'DSR con %'!K63</f>
        <v>42.734999999999999</v>
      </c>
      <c r="L63" s="23">
        <f>'Distributor Secondary'!I14*'DSR con %'!L63</f>
        <v>26.145</v>
      </c>
      <c r="M63" s="23">
        <f>'Distributor Secondary'!J14*'DSR con %'!M63</f>
        <v>26.145</v>
      </c>
      <c r="N63" s="23">
        <f>'Distributor Secondary'!K14*'DSR con %'!N63</f>
        <v>20.16</v>
      </c>
      <c r="O63" s="23">
        <f>'Distributor Secondary'!L14*'DSR con %'!O63</f>
        <v>20.16</v>
      </c>
      <c r="P63" s="23">
        <f>'Distributor Secondary'!M14*'DSR con %'!P63</f>
        <v>25.2</v>
      </c>
      <c r="Q63" s="23">
        <f>'Distributor Secondary'!N14*'DSR con %'!Q63</f>
        <v>25.2</v>
      </c>
      <c r="R63" s="23">
        <f>'Distributor Secondary'!O14*'DSR con %'!R63</f>
        <v>23.31</v>
      </c>
      <c r="S63" s="23">
        <f>'Distributor Secondary'!P14*'DSR con %'!S63</f>
        <v>23.31</v>
      </c>
      <c r="T63" s="23">
        <f>'Distributor Secondary'!Q14*'DSR con %'!T63</f>
        <v>23.31</v>
      </c>
      <c r="U63" s="23">
        <f>'Distributor Secondary'!R14*'DSR con %'!U63</f>
        <v>46.515000000000001</v>
      </c>
      <c r="V63" s="23">
        <f>'Distributor Secondary'!S14*'DSR con %'!V63</f>
        <v>43.784999999999997</v>
      </c>
      <c r="W63" s="23">
        <f>'Distributor Secondary'!T14*'DSR con %'!W63</f>
        <v>21.945</v>
      </c>
      <c r="X63" s="23">
        <f>'Distributor Secondary'!U14*'DSR con %'!X63</f>
        <v>8.504999999999999</v>
      </c>
      <c r="Y63" s="23">
        <f>'Distributor Secondary'!V14*'DSR con %'!Y63</f>
        <v>21.524999999999999</v>
      </c>
      <c r="Z63" s="23">
        <f>'Distributor Secondary'!W14*'DSR con %'!Z63</f>
        <v>14.350000000000001</v>
      </c>
      <c r="AA63" s="23">
        <f>'Distributor Secondary'!X14*'DSR con %'!AA63</f>
        <v>4.4800000000000004</v>
      </c>
      <c r="AB63" s="23">
        <f>'Distributor Secondary'!Y14*'DSR con %'!AB63</f>
        <v>5.1100000000000003</v>
      </c>
      <c r="AC63" s="23">
        <f>'Distributor Secondary'!Z14*'DSR con %'!AC63</f>
        <v>3.8500000000000005</v>
      </c>
      <c r="AD63" s="23">
        <f>'Distributor Secondary'!AA14*'DSR con %'!AD63</f>
        <v>1.8900000000000001</v>
      </c>
      <c r="AE63" s="23">
        <f>'Distributor Secondary'!AB14*'DSR con %'!AE63</f>
        <v>4.6900000000000004</v>
      </c>
      <c r="AF63" s="23">
        <f>'Distributor Secondary'!AC14*'DSR con %'!AF63</f>
        <v>7.2100000000000009</v>
      </c>
      <c r="AG63" s="23">
        <f>'Distributor Secondary'!AD14*'DSR con %'!AG63</f>
        <v>3.5700000000000003</v>
      </c>
      <c r="AH63" s="23">
        <f>'Distributor Secondary'!AE14*'DSR con %'!AH63</f>
        <v>11.830000000000002</v>
      </c>
      <c r="AI63" s="23">
        <f>'Distributor Secondary'!AF14*'DSR con %'!AI63</f>
        <v>19.670000000000002</v>
      </c>
      <c r="AJ63" s="91">
        <f>'Distributor Secondary'!AG14*'DSR con %'!AJ63</f>
        <v>5.2500000000000009</v>
      </c>
      <c r="AK63" s="91">
        <f>'Distributor Secondary'!AH14*'DSR con %'!AK63</f>
        <v>7.910000000000001</v>
      </c>
      <c r="AL63" s="91">
        <f>'Distributor Secondary'!AI14*'DSR con %'!AL63</f>
        <v>7.4200000000000008</v>
      </c>
    </row>
    <row r="64" spans="1:8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>
        <f>SUMPRODUCT(H64:AL64,$H$1:$AL$1)</f>
        <v>1070359.4475</v>
      </c>
      <c r="G64" s="22">
        <f t="shared" si="3"/>
        <v>500.18250000000006</v>
      </c>
      <c r="H64" s="23">
        <f>'Distributor Secondary'!E14*'DSR con %'!H64</f>
        <v>16.830000000000002</v>
      </c>
      <c r="I64" s="23">
        <f>'Distributor Secondary'!F14*'DSR con %'!I64</f>
        <v>41.9925</v>
      </c>
      <c r="J64" s="23">
        <f>'Distributor Secondary'!G14*'DSR con %'!J64</f>
        <v>21.037500000000001</v>
      </c>
      <c r="K64" s="23">
        <f>'Distributor Secondary'!H14*'DSR con %'!K64</f>
        <v>33.577500000000001</v>
      </c>
      <c r="L64" s="23">
        <f>'Distributor Secondary'!I14*'DSR con %'!L64</f>
        <v>20.5425</v>
      </c>
      <c r="M64" s="23">
        <f>'Distributor Secondary'!J14*'DSR con %'!M64</f>
        <v>20.5425</v>
      </c>
      <c r="N64" s="23">
        <f>'Distributor Secondary'!K14*'DSR con %'!N64</f>
        <v>15.84</v>
      </c>
      <c r="O64" s="23">
        <f>'Distributor Secondary'!L14*'DSR con %'!O64</f>
        <v>15.84</v>
      </c>
      <c r="P64" s="23">
        <f>'Distributor Secondary'!M14*'DSR con %'!P64</f>
        <v>19.8</v>
      </c>
      <c r="Q64" s="23">
        <f>'Distributor Secondary'!N14*'DSR con %'!Q64</f>
        <v>19.8</v>
      </c>
      <c r="R64" s="23">
        <f>'Distributor Secondary'!O14*'DSR con %'!R64</f>
        <v>18.315000000000001</v>
      </c>
      <c r="S64" s="23">
        <f>'Distributor Secondary'!P14*'DSR con %'!S64</f>
        <v>18.315000000000001</v>
      </c>
      <c r="T64" s="23">
        <f>'Distributor Secondary'!Q14*'DSR con %'!T64</f>
        <v>18.315000000000001</v>
      </c>
      <c r="U64" s="23">
        <f>'Distributor Secondary'!R14*'DSR con %'!U64</f>
        <v>36.547499999999999</v>
      </c>
      <c r="V64" s="23">
        <f>'Distributor Secondary'!S14*'DSR con %'!V64</f>
        <v>34.402500000000003</v>
      </c>
      <c r="W64" s="23">
        <f>'Distributor Secondary'!T14*'DSR con %'!W64</f>
        <v>17.2425</v>
      </c>
      <c r="X64" s="23">
        <f>'Distributor Secondary'!U14*'DSR con %'!X64</f>
        <v>6.6825000000000001</v>
      </c>
      <c r="Y64" s="23">
        <f>'Distributor Secondary'!V14*'DSR con %'!Y64</f>
        <v>16.912500000000001</v>
      </c>
      <c r="Z64" s="23">
        <f>'Distributor Secondary'!W14*'DSR con %'!Z64</f>
        <v>15.887499999999999</v>
      </c>
      <c r="AA64" s="23">
        <f>'Distributor Secondary'!X14*'DSR con %'!AA64</f>
        <v>4.96</v>
      </c>
      <c r="AB64" s="23">
        <f>'Distributor Secondary'!Y14*'DSR con %'!AB64</f>
        <v>5.6574999999999998</v>
      </c>
      <c r="AC64" s="23">
        <f>'Distributor Secondary'!Z14*'DSR con %'!AC64</f>
        <v>4.2625000000000002</v>
      </c>
      <c r="AD64" s="23">
        <f>'Distributor Secondary'!AA14*'DSR con %'!AD64</f>
        <v>2.0924999999999998</v>
      </c>
      <c r="AE64" s="23">
        <f>'Distributor Secondary'!AB14*'DSR con %'!AE64</f>
        <v>5.1924999999999999</v>
      </c>
      <c r="AF64" s="23">
        <f>'Distributor Secondary'!AC14*'DSR con %'!AF64</f>
        <v>7.9824999999999999</v>
      </c>
      <c r="AG64" s="23">
        <f>'Distributor Secondary'!AD14*'DSR con %'!AG64</f>
        <v>3.9525000000000001</v>
      </c>
      <c r="AH64" s="23">
        <f>'Distributor Secondary'!AE14*'DSR con %'!AH64</f>
        <v>13.0975</v>
      </c>
      <c r="AI64" s="23">
        <f>'Distributor Secondary'!AF14*'DSR con %'!AI64</f>
        <v>21.7775</v>
      </c>
      <c r="AJ64" s="91">
        <f>'Distributor Secondary'!AG14*'DSR con %'!AJ64</f>
        <v>5.8125</v>
      </c>
      <c r="AK64" s="91">
        <f>'Distributor Secondary'!AH14*'DSR con %'!AK64</f>
        <v>8.7575000000000003</v>
      </c>
      <c r="AL64" s="91">
        <f>'Distributor Secondary'!AI14*'DSR con %'!AL64</f>
        <v>8.2149999999999999</v>
      </c>
    </row>
    <row r="65" spans="1:8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>
        <f t="shared" si="2"/>
        <v>1153008.0349999999</v>
      </c>
      <c r="G65" s="22">
        <f t="shared" si="3"/>
        <v>563.13</v>
      </c>
      <c r="H65" s="23">
        <f>'Distributor Secondary'!E14*'DSR con %'!H65</f>
        <v>19.38</v>
      </c>
      <c r="I65" s="23">
        <f>'Distributor Secondary'!F14*'DSR con %'!I65</f>
        <v>48.355000000000004</v>
      </c>
      <c r="J65" s="23">
        <f>'Distributor Secondary'!G14*'DSR con %'!J65</f>
        <v>24.225000000000001</v>
      </c>
      <c r="K65" s="23">
        <f>'Distributor Secondary'!H14*'DSR con %'!K65</f>
        <v>38.664999999999999</v>
      </c>
      <c r="L65" s="23">
        <f>'Distributor Secondary'!I14*'DSR con %'!L65</f>
        <v>23.655000000000001</v>
      </c>
      <c r="M65" s="23">
        <f>'Distributor Secondary'!J14*'DSR con %'!M65</f>
        <v>23.655000000000001</v>
      </c>
      <c r="N65" s="23">
        <f>'Distributor Secondary'!K14*'DSR con %'!N65</f>
        <v>18.240000000000002</v>
      </c>
      <c r="O65" s="23">
        <f>'Distributor Secondary'!L14*'DSR con %'!O65</f>
        <v>18.240000000000002</v>
      </c>
      <c r="P65" s="23">
        <f>'Distributor Secondary'!M14*'DSR con %'!P65</f>
        <v>22.8</v>
      </c>
      <c r="Q65" s="23">
        <f>'Distributor Secondary'!N14*'DSR con %'!Q65</f>
        <v>22.8</v>
      </c>
      <c r="R65" s="23">
        <f>'Distributor Secondary'!O14*'DSR con %'!R65</f>
        <v>21.09</v>
      </c>
      <c r="S65" s="23">
        <f>'Distributor Secondary'!P14*'DSR con %'!S65</f>
        <v>21.09</v>
      </c>
      <c r="T65" s="23">
        <f>'Distributor Secondary'!Q14*'DSR con %'!T65</f>
        <v>21.09</v>
      </c>
      <c r="U65" s="23">
        <f>'Distributor Secondary'!R14*'DSR con %'!U65</f>
        <v>42.085000000000001</v>
      </c>
      <c r="V65" s="23">
        <f>'Distributor Secondary'!S14*'DSR con %'!V65</f>
        <v>39.615000000000002</v>
      </c>
      <c r="W65" s="23">
        <f>'Distributor Secondary'!T14*'DSR con %'!W65</f>
        <v>19.855</v>
      </c>
      <c r="X65" s="23">
        <f>'Distributor Secondary'!U14*'DSR con %'!X65</f>
        <v>7.6950000000000003</v>
      </c>
      <c r="Y65" s="23">
        <f>'Distributor Secondary'!V14*'DSR con %'!Y65</f>
        <v>19.475000000000001</v>
      </c>
      <c r="Z65" s="23">
        <f>'Distributor Secondary'!W14*'DSR con %'!Z65</f>
        <v>16.399999999999999</v>
      </c>
      <c r="AA65" s="23">
        <f>'Distributor Secondary'!X14*'DSR con %'!AA65</f>
        <v>5.12</v>
      </c>
      <c r="AB65" s="23">
        <f>'Distributor Secondary'!Y14*'DSR con %'!AB65</f>
        <v>5.84</v>
      </c>
      <c r="AC65" s="23">
        <f>'Distributor Secondary'!Z14*'DSR con %'!AC65</f>
        <v>4.4000000000000004</v>
      </c>
      <c r="AD65" s="23">
        <f>'Distributor Secondary'!AA14*'DSR con %'!AD65</f>
        <v>2.16</v>
      </c>
      <c r="AE65" s="23">
        <f>'Distributor Secondary'!AB14*'DSR con %'!AE65</f>
        <v>5.36</v>
      </c>
      <c r="AF65" s="23">
        <f>'Distributor Secondary'!AC14*'DSR con %'!AF65</f>
        <v>8.24</v>
      </c>
      <c r="AG65" s="23">
        <f>'Distributor Secondary'!AD14*'DSR con %'!AG65</f>
        <v>4.08</v>
      </c>
      <c r="AH65" s="23">
        <f>'Distributor Secondary'!AE14*'DSR con %'!AH65</f>
        <v>13.52</v>
      </c>
      <c r="AI65" s="23">
        <f>'Distributor Secondary'!AF14*'DSR con %'!AI65</f>
        <v>22.48</v>
      </c>
      <c r="AJ65" s="91">
        <f>'Distributor Secondary'!AG14*'DSR con %'!AJ65</f>
        <v>6</v>
      </c>
      <c r="AK65" s="91">
        <f>'Distributor Secondary'!AH14*'DSR con %'!AK65</f>
        <v>9.0400000000000009</v>
      </c>
      <c r="AL65" s="91">
        <f>'Distributor Secondary'!AI14*'DSR con %'!AL65</f>
        <v>8.48</v>
      </c>
    </row>
    <row r="66" spans="1:88" s="29" customFormat="1">
      <c r="A66" s="52"/>
      <c r="B66" s="25"/>
      <c r="C66" s="24"/>
      <c r="D66" s="53"/>
      <c r="E66" s="52"/>
      <c r="F66" s="40">
        <f>SUM(F59:F65)</f>
        <v>13495543</v>
      </c>
      <c r="G66" s="40">
        <f t="shared" ref="G66:AJ66" si="23">SUM(G59:G65)</f>
        <v>6147</v>
      </c>
      <c r="H66" s="40">
        <f t="shared" si="23"/>
        <v>204</v>
      </c>
      <c r="I66" s="40">
        <f t="shared" si="23"/>
        <v>509.00000000000006</v>
      </c>
      <c r="J66" s="40">
        <f t="shared" si="23"/>
        <v>255</v>
      </c>
      <c r="K66" s="40">
        <f t="shared" si="23"/>
        <v>407.00000000000006</v>
      </c>
      <c r="L66" s="40">
        <f t="shared" si="23"/>
        <v>249</v>
      </c>
      <c r="M66" s="40">
        <f t="shared" si="23"/>
        <v>249</v>
      </c>
      <c r="N66" s="40">
        <f t="shared" si="23"/>
        <v>192.00000000000003</v>
      </c>
      <c r="O66" s="40">
        <f t="shared" si="23"/>
        <v>192.00000000000003</v>
      </c>
      <c r="P66" s="40">
        <f t="shared" si="23"/>
        <v>240</v>
      </c>
      <c r="Q66" s="40">
        <f t="shared" si="23"/>
        <v>240</v>
      </c>
      <c r="R66" s="40">
        <f t="shared" si="23"/>
        <v>222</v>
      </c>
      <c r="S66" s="40">
        <f t="shared" si="23"/>
        <v>222</v>
      </c>
      <c r="T66" s="40">
        <f t="shared" si="23"/>
        <v>222</v>
      </c>
      <c r="U66" s="40">
        <f t="shared" si="23"/>
        <v>443</v>
      </c>
      <c r="V66" s="40">
        <f t="shared" si="23"/>
        <v>417</v>
      </c>
      <c r="W66" s="40">
        <f t="shared" si="23"/>
        <v>209</v>
      </c>
      <c r="X66" s="40">
        <f t="shared" si="23"/>
        <v>81</v>
      </c>
      <c r="Y66" s="40">
        <f t="shared" si="23"/>
        <v>205</v>
      </c>
      <c r="Z66" s="40">
        <f t="shared" si="23"/>
        <v>205</v>
      </c>
      <c r="AA66" s="40">
        <f t="shared" si="23"/>
        <v>64</v>
      </c>
      <c r="AB66" s="40">
        <f t="shared" si="23"/>
        <v>73.000000000000014</v>
      </c>
      <c r="AC66" s="40">
        <f t="shared" si="23"/>
        <v>55.000000000000007</v>
      </c>
      <c r="AD66" s="40">
        <f t="shared" si="23"/>
        <v>27.000000000000004</v>
      </c>
      <c r="AE66" s="40">
        <f t="shared" si="23"/>
        <v>67</v>
      </c>
      <c r="AF66" s="40">
        <f t="shared" si="23"/>
        <v>103</v>
      </c>
      <c r="AG66" s="40">
        <f t="shared" si="23"/>
        <v>51</v>
      </c>
      <c r="AH66" s="40">
        <f t="shared" si="23"/>
        <v>169.00000000000003</v>
      </c>
      <c r="AI66" s="40">
        <f t="shared" si="23"/>
        <v>281</v>
      </c>
      <c r="AJ66" s="92">
        <f t="shared" si="23"/>
        <v>75</v>
      </c>
      <c r="AK66" s="92">
        <f t="shared" ref="AK66:AL66" si="24">SUM(AK59:AK65)</f>
        <v>113.00000000000001</v>
      </c>
      <c r="AL66" s="92">
        <f t="shared" si="24"/>
        <v>106.00000000000001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</row>
    <row r="67" spans="1:88">
      <c r="A67" s="109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>
        <f t="shared" si="2"/>
        <v>1300067.9669395487</v>
      </c>
      <c r="G67" s="22">
        <f t="shared" si="3"/>
        <v>665.85476168293314</v>
      </c>
      <c r="H67" s="23">
        <f>'Distributor Secondary'!E15*'DSR con %'!H67</f>
        <v>20.826446280991735</v>
      </c>
      <c r="I67" s="23">
        <f>'Distributor Secondary'!F15*'DSR con %'!I67</f>
        <v>52.012383900928789</v>
      </c>
      <c r="J67" s="23">
        <f>'Distributor Secondary'!G15*'DSR con %'!J67</f>
        <v>26.383587786259543</v>
      </c>
      <c r="K67" s="23">
        <f>'Distributor Secondary'!H15*'DSR con %'!K67</f>
        <v>42.1505376344086</v>
      </c>
      <c r="L67" s="23">
        <f>'Distributor Secondary'!I15*'DSR con %'!L67</f>
        <v>25.70245398773006</v>
      </c>
      <c r="M67" s="23">
        <f>'Distributor Secondary'!J15*'DSR con %'!M67</f>
        <v>25.604278074866308</v>
      </c>
      <c r="N67" s="23">
        <f>'Distributor Secondary'!K15*'DSR con %'!N67</f>
        <v>19.870967741935484</v>
      </c>
      <c r="O67" s="23">
        <f>'Distributor Secondary'!L15*'DSR con %'!O67</f>
        <v>19.621621621621621</v>
      </c>
      <c r="P67" s="23">
        <f>'Distributor Secondary'!M15*'DSR con %'!P67</f>
        <v>24.90566037735849</v>
      </c>
      <c r="Q67" s="23">
        <f>'Distributor Secondary'!N15*'DSR con %'!Q67</f>
        <v>24.876923076923077</v>
      </c>
      <c r="R67" s="23">
        <f>'Distributor Secondary'!O15*'DSR con %'!R67</f>
        <v>29.159183673469386</v>
      </c>
      <c r="S67" s="23">
        <f>'Distributor Secondary'!P15*'DSR con %'!S67</f>
        <v>28.913043478260871</v>
      </c>
      <c r="T67" s="23">
        <f>'Distributor Secondary'!Q15*'DSR con %'!T67</f>
        <v>28.987775061124694</v>
      </c>
      <c r="U67" s="23">
        <f>'Distributor Secondary'!R15*'DSR con %'!U67</f>
        <v>58.666666666666664</v>
      </c>
      <c r="V67" s="23">
        <f>'Distributor Secondary'!S15*'DSR con %'!V67</f>
        <v>54.25</v>
      </c>
      <c r="W67" s="23">
        <f>'Distributor Secondary'!T15*'DSR con %'!W67</f>
        <v>27.692307692307693</v>
      </c>
      <c r="X67" s="23">
        <f>'Distributor Secondary'!U15*'DSR con %'!X67</f>
        <v>10.341880341880342</v>
      </c>
      <c r="Y67" s="23">
        <f>'Distributor Secondary'!V15*'DSR con %'!Y67</f>
        <v>25</v>
      </c>
      <c r="Z67" s="23">
        <f>'Distributor Secondary'!W15*'DSR con %'!Z67</f>
        <v>22.741935483870968</v>
      </c>
      <c r="AA67" s="23">
        <f>'Distributor Secondary'!X15*'DSR con %'!AA67</f>
        <v>4.5161290322580641</v>
      </c>
      <c r="AB67" s="23">
        <f>'Distributor Secondary'!Y15*'DSR con %'!AB67</f>
        <v>4.9230769230769234</v>
      </c>
      <c r="AC67" s="23">
        <f>'Distributor Secondary'!Z15*'DSR con %'!AC67</f>
        <v>3.870967741935484</v>
      </c>
      <c r="AD67" s="23">
        <f>'Distributor Secondary'!AA15*'DSR con %'!AD67</f>
        <v>1.8947368421052631</v>
      </c>
      <c r="AE67" s="23">
        <f>'Distributor Secondary'!AB15*'DSR con %'!AE67</f>
        <v>5</v>
      </c>
      <c r="AF67" s="23">
        <f>'Distributor Secondary'!AC15*'DSR con %'!AF67</f>
        <v>8.0769230769230766</v>
      </c>
      <c r="AG67" s="23">
        <f>'Distributor Secondary'!AD15*'DSR con %'!AG67</f>
        <v>3.7358490566037732</v>
      </c>
      <c r="AH67" s="23">
        <f>'Distributor Secondary'!AE15*'DSR con %'!AH67</f>
        <v>12.920634920634919</v>
      </c>
      <c r="AI67" s="23">
        <f>'Distributor Secondary'!AF15*'DSR con %'!AI67</f>
        <v>27.063492063492063</v>
      </c>
      <c r="AJ67" s="91">
        <f>'Distributor Secondary'!AG15*'DSR con %'!AJ67</f>
        <v>6.6581196581196584</v>
      </c>
      <c r="AK67" s="91">
        <f>'Distributor Secondary'!AH15*'DSR con %'!AK67</f>
        <v>10.068376068376068</v>
      </c>
      <c r="AL67" s="91">
        <f>'Distributor Secondary'!AI15*'DSR con %'!AL67</f>
        <v>9.4188034188034191</v>
      </c>
    </row>
    <row r="68" spans="1:88">
      <c r="A68" s="109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>
        <f t="shared" si="2"/>
        <v>1147061.4734184877</v>
      </c>
      <c r="G68" s="22">
        <f t="shared" si="3"/>
        <v>636.57778762128726</v>
      </c>
      <c r="H68" s="23">
        <f>'Distributor Secondary'!E15*'DSR con %'!H68</f>
        <v>25.454545454545457</v>
      </c>
      <c r="I68" s="23">
        <f>'Distributor Secondary'!F15*'DSR con %'!I68</f>
        <v>62.848297213622288</v>
      </c>
      <c r="J68" s="23">
        <f>'Distributor Secondary'!G15*'DSR con %'!J68</f>
        <v>31.059160305343511</v>
      </c>
      <c r="K68" s="23">
        <f>'Distributor Secondary'!H15*'DSR con %'!K68</f>
        <v>48.172043010752695</v>
      </c>
      <c r="L68" s="23">
        <f>'Distributor Secondary'!I15*'DSR con %'!L68</f>
        <v>30.947852760736197</v>
      </c>
      <c r="M68" s="23">
        <f>'Distributor Secondary'!J15*'DSR con %'!M68</f>
        <v>31.090909090909093</v>
      </c>
      <c r="N68" s="23">
        <f>'Distributor Secondary'!K15*'DSR con %'!N68</f>
        <v>23.41935483870968</v>
      </c>
      <c r="O68" s="23">
        <f>'Distributor Secondary'!L15*'DSR con %'!O68</f>
        <v>23.189189189189189</v>
      </c>
      <c r="P68" s="23">
        <f>'Distributor Secondary'!M15*'DSR con %'!P68</f>
        <v>29.797843665768195</v>
      </c>
      <c r="Q68" s="23">
        <f>'Distributor Secondary'!N15*'DSR con %'!Q68</f>
        <v>29.446153846153845</v>
      </c>
      <c r="R68" s="23">
        <f>'Distributor Secondary'!O15*'DSR con %'!R68</f>
        <v>23.575510204081631</v>
      </c>
      <c r="S68" s="23">
        <f>'Distributor Secondary'!P15*'DSR con %'!S68</f>
        <v>24.369565217391305</v>
      </c>
      <c r="T68" s="23">
        <f>'Distributor Secondary'!Q15*'DSR con %'!T68</f>
        <v>23.78484107579462</v>
      </c>
      <c r="U68" s="23">
        <f>'Distributor Secondary'!R15*'DSR con %'!U68</f>
        <v>48</v>
      </c>
      <c r="V68" s="23">
        <f>'Distributor Secondary'!S15*'DSR con %'!V68</f>
        <v>45.5</v>
      </c>
      <c r="W68" s="23">
        <f>'Distributor Secondary'!T15*'DSR con %'!W68</f>
        <v>24</v>
      </c>
      <c r="X68" s="23">
        <f>'Distributor Secondary'!U15*'DSR con %'!X68</f>
        <v>8.9316239316239319</v>
      </c>
      <c r="Y68" s="23">
        <f>'Distributor Secondary'!V15*'DSR con %'!Y68</f>
        <v>13</v>
      </c>
      <c r="Z68" s="23">
        <f>'Distributor Secondary'!W15*'DSR con %'!Z68</f>
        <v>13.64516129032258</v>
      </c>
      <c r="AA68" s="23">
        <f>'Distributor Secondary'!X15*'DSR con %'!AA68</f>
        <v>2.7096774193548385</v>
      </c>
      <c r="AB68" s="23">
        <f>'Distributor Secondary'!Y15*'DSR con %'!AB68</f>
        <v>2.4615384615384617</v>
      </c>
      <c r="AC68" s="23">
        <f>'Distributor Secondary'!Z15*'DSR con %'!AC68</f>
        <v>1.5483870967741935</v>
      </c>
      <c r="AD68" s="23">
        <f>'Distributor Secondary'!AA15*'DSR con %'!AD68</f>
        <v>1.0526315789473684</v>
      </c>
      <c r="AE68" s="23">
        <f>'Distributor Secondary'!AB15*'DSR con %'!AE68</f>
        <v>2</v>
      </c>
      <c r="AF68" s="23">
        <f>'Distributor Secondary'!AC15*'DSR con %'!AF68</f>
        <v>5.7692307692307683</v>
      </c>
      <c r="AG68" s="23">
        <f>'Distributor Secondary'!AD15*'DSR con %'!AG68</f>
        <v>3.3207547169811318</v>
      </c>
      <c r="AH68" s="23">
        <f>'Distributor Secondary'!AE15*'DSR con %'!AH68</f>
        <v>10.571428571428571</v>
      </c>
      <c r="AI68" s="23">
        <f>'Distributor Secondary'!AF15*'DSR con %'!AI68</f>
        <v>22.142857142857142</v>
      </c>
      <c r="AJ68" s="91">
        <f>'Distributor Secondary'!AG15*'DSR con %'!AJ68</f>
        <v>6.3076923076923084</v>
      </c>
      <c r="AK68" s="91">
        <f>'Distributor Secondary'!AH15*'DSR con %'!AK68</f>
        <v>9.5384615384615383</v>
      </c>
      <c r="AL68" s="91">
        <f>'Distributor Secondary'!AI15*'DSR con %'!AL68</f>
        <v>8.9230769230769234</v>
      </c>
    </row>
    <row r="69" spans="1:88">
      <c r="A69" s="109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>
        <f t="shared" si="2"/>
        <v>1321187.6841122848</v>
      </c>
      <c r="G69" s="22">
        <f t="shared" si="3"/>
        <v>711.42611507920822</v>
      </c>
      <c r="H69" s="23">
        <f>'Distributor Secondary'!E15*'DSR con %'!H69</f>
        <v>27.768595041322314</v>
      </c>
      <c r="I69" s="23">
        <f>'Distributor Secondary'!F15*'DSR con %'!I69</f>
        <v>70.433436532507741</v>
      </c>
      <c r="J69" s="23">
        <f>'Distributor Secondary'!G15*'DSR con %'!J69</f>
        <v>35.06679389312977</v>
      </c>
      <c r="K69" s="23">
        <f>'Distributor Secondary'!H15*'DSR con %'!K69</f>
        <v>57.204301075268823</v>
      </c>
      <c r="L69" s="23">
        <f>'Distributor Secondary'!I15*'DSR con %'!L69</f>
        <v>34.095092024539873</v>
      </c>
      <c r="M69" s="23">
        <f>'Distributor Secondary'!J15*'DSR con %'!M69</f>
        <v>33.834224598930483</v>
      </c>
      <c r="N69" s="23">
        <f>'Distributor Secondary'!K15*'DSR con %'!N69</f>
        <v>26.258064516129032</v>
      </c>
      <c r="O69" s="23">
        <f>'Distributor Secondary'!L15*'DSR con %'!O69</f>
        <v>26.756756756756758</v>
      </c>
      <c r="P69" s="23">
        <f>'Distributor Secondary'!M15*'DSR con %'!P69</f>
        <v>32.911051212938006</v>
      </c>
      <c r="Q69" s="23">
        <f>'Distributor Secondary'!N15*'DSR con %'!Q69</f>
        <v>33</v>
      </c>
      <c r="R69" s="23">
        <f>'Distributor Secondary'!O15*'DSR con %'!R69</f>
        <v>26.057142857142857</v>
      </c>
      <c r="S69" s="23">
        <f>'Distributor Secondary'!P15*'DSR con %'!S69</f>
        <v>26.021739130434785</v>
      </c>
      <c r="T69" s="23">
        <f>'Distributor Secondary'!Q15*'DSR con %'!T69</f>
        <v>26.01466992665037</v>
      </c>
      <c r="U69" s="23">
        <f>'Distributor Secondary'!R15*'DSR con %'!U69</f>
        <v>50.666666666666664</v>
      </c>
      <c r="V69" s="23">
        <f>'Distributor Secondary'!S15*'DSR con %'!V69</f>
        <v>49.000000000000007</v>
      </c>
      <c r="W69" s="23">
        <f>'Distributor Secondary'!T15*'DSR con %'!W69</f>
        <v>24</v>
      </c>
      <c r="X69" s="23">
        <f>'Distributor Secondary'!U15*'DSR con %'!X69</f>
        <v>9.4017094017094021</v>
      </c>
      <c r="Y69" s="23">
        <f>'Distributor Secondary'!V15*'DSR con %'!Y69</f>
        <v>16</v>
      </c>
      <c r="Z69" s="23">
        <f>'Distributor Secondary'!W15*'DSR con %'!Z69</f>
        <v>13.64516129032258</v>
      </c>
      <c r="AA69" s="23">
        <f>'Distributor Secondary'!X15*'DSR con %'!AA69</f>
        <v>2.7096774193548385</v>
      </c>
      <c r="AB69" s="23">
        <f>'Distributor Secondary'!Y15*'DSR con %'!AB69</f>
        <v>3.6923076923076925</v>
      </c>
      <c r="AC69" s="23">
        <f>'Distributor Secondary'!Z15*'DSR con %'!AC69</f>
        <v>3.096774193548387</v>
      </c>
      <c r="AD69" s="23">
        <f>'Distributor Secondary'!AA15*'DSR con %'!AD69</f>
        <v>1.4736842105263157</v>
      </c>
      <c r="AE69" s="23">
        <f>'Distributor Secondary'!AB15*'DSR con %'!AE69</f>
        <v>3</v>
      </c>
      <c r="AF69" s="23">
        <f>'Distributor Secondary'!AC15*'DSR con %'!AF69</f>
        <v>8.0769230769230766</v>
      </c>
      <c r="AG69" s="23">
        <f>'Distributor Secondary'!AD15*'DSR con %'!AG69</f>
        <v>3.7358490566037732</v>
      </c>
      <c r="AH69" s="23">
        <f>'Distributor Secondary'!AE15*'DSR con %'!AH69</f>
        <v>12.920634920634919</v>
      </c>
      <c r="AI69" s="23">
        <f>'Distributor Secondary'!AF15*'DSR con %'!AI69</f>
        <v>27.063492063492063</v>
      </c>
      <c r="AJ69" s="91">
        <f>'Distributor Secondary'!AG15*'DSR con %'!AJ69</f>
        <v>7.0085470085470085</v>
      </c>
      <c r="AK69" s="91">
        <f>'Distributor Secondary'!AH15*'DSR con %'!AK69</f>
        <v>10.598290598290598</v>
      </c>
      <c r="AL69" s="91">
        <f>'Distributor Secondary'!AI15*'DSR con %'!AL69</f>
        <v>9.9145299145299148</v>
      </c>
    </row>
    <row r="70" spans="1:88">
      <c r="A70" s="109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>
        <f t="shared" si="2"/>
        <v>1287374.5663195418</v>
      </c>
      <c r="G70" s="22">
        <f t="shared" si="3"/>
        <v>709.24863089983103</v>
      </c>
      <c r="H70" s="23">
        <f>'Distributor Secondary'!E15*'DSR con %'!H70</f>
        <v>26.611570247933884</v>
      </c>
      <c r="I70" s="23">
        <f>'Distributor Secondary'!F15*'DSR con %'!I70</f>
        <v>66.099071207430342</v>
      </c>
      <c r="J70" s="23">
        <f>'Distributor Secondary'!G15*'DSR con %'!J70</f>
        <v>33.396946564885496</v>
      </c>
      <c r="K70" s="23">
        <f>'Distributor Secondary'!H15*'DSR con %'!K70</f>
        <v>54.193548387096776</v>
      </c>
      <c r="L70" s="23">
        <f>'Distributor Secondary'!I15*'DSR con %'!L70</f>
        <v>32.521472392638039</v>
      </c>
      <c r="M70" s="23">
        <f>'Distributor Secondary'!J15*'DSR con %'!M70</f>
        <v>32.919786096256686</v>
      </c>
      <c r="N70" s="23">
        <f>'Distributor Secondary'!K15*'DSR con %'!N70</f>
        <v>24.838709677419356</v>
      </c>
      <c r="O70" s="23">
        <f>'Distributor Secondary'!L15*'DSR con %'!O70</f>
        <v>24.972972972972975</v>
      </c>
      <c r="P70" s="23">
        <f>'Distributor Secondary'!M15*'DSR con %'!P70</f>
        <v>31.132075471698116</v>
      </c>
      <c r="Q70" s="23">
        <f>'Distributor Secondary'!N15*'DSR con %'!Q70</f>
        <v>31.476923076923079</v>
      </c>
      <c r="R70" s="23">
        <f>'Distributor Secondary'!O15*'DSR con %'!R70</f>
        <v>27.297959183673466</v>
      </c>
      <c r="S70" s="23">
        <f>'Distributor Secondary'!P15*'DSR con %'!S70</f>
        <v>27.260869565217391</v>
      </c>
      <c r="T70" s="23">
        <f>'Distributor Secondary'!Q15*'DSR con %'!T70</f>
        <v>27.501222493887532</v>
      </c>
      <c r="U70" s="23">
        <f>'Distributor Secondary'!R15*'DSR con %'!U70</f>
        <v>56</v>
      </c>
      <c r="V70" s="23">
        <f>'Distributor Secondary'!S15*'DSR con %'!V70</f>
        <v>52.5</v>
      </c>
      <c r="W70" s="23">
        <f>'Distributor Secondary'!T15*'DSR con %'!W70</f>
        <v>25.846153846153847</v>
      </c>
      <c r="X70" s="23">
        <f>'Distributor Secondary'!U15*'DSR con %'!X70</f>
        <v>9.8717948717948723</v>
      </c>
      <c r="Y70" s="23">
        <f>'Distributor Secondary'!V15*'DSR con %'!Y70</f>
        <v>18</v>
      </c>
      <c r="Z70" s="23">
        <f>'Distributor Secondary'!W15*'DSR con %'!Z70</f>
        <v>18.193548387096772</v>
      </c>
      <c r="AA70" s="23">
        <f>'Distributor Secondary'!X15*'DSR con %'!AA70</f>
        <v>3.6129032258064515</v>
      </c>
      <c r="AB70" s="23">
        <f>'Distributor Secondary'!Y15*'DSR con %'!AB70</f>
        <v>3.6923076923076925</v>
      </c>
      <c r="AC70" s="23">
        <f>'Distributor Secondary'!Z15*'DSR con %'!AC70</f>
        <v>3.096774193548387</v>
      </c>
      <c r="AD70" s="23">
        <f>'Distributor Secondary'!AA15*'DSR con %'!AD70</f>
        <v>1.4736842105263157</v>
      </c>
      <c r="AE70" s="23">
        <f>'Distributor Secondary'!AB15*'DSR con %'!AE70</f>
        <v>4</v>
      </c>
      <c r="AF70" s="23">
        <f>'Distributor Secondary'!AC15*'DSR con %'!AF70</f>
        <v>6.9230769230769234</v>
      </c>
      <c r="AG70" s="23">
        <f>'Distributor Secondary'!AD15*'DSR con %'!AG70</f>
        <v>3.3207547169811318</v>
      </c>
      <c r="AH70" s="23">
        <f>'Distributor Secondary'!AE15*'DSR con %'!AH70</f>
        <v>11.746031746031745</v>
      </c>
      <c r="AI70" s="23">
        <f>'Distributor Secondary'!AF15*'DSR con %'!AI70</f>
        <v>24.603174603174601</v>
      </c>
      <c r="AJ70" s="91">
        <f>'Distributor Secondary'!AG15*'DSR con %'!AJ70</f>
        <v>6.6581196581196584</v>
      </c>
      <c r="AK70" s="91">
        <f>'Distributor Secondary'!AH15*'DSR con %'!AK70</f>
        <v>10.068376068376068</v>
      </c>
      <c r="AL70" s="91">
        <f>'Distributor Secondary'!AI15*'DSR con %'!AL70</f>
        <v>9.4188034188034191</v>
      </c>
    </row>
    <row r="71" spans="1:88">
      <c r="A71" s="109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>
        <f t="shared" ref="F71:F104" si="25">SUMPRODUCT(H71:AL71,$H$1:$AL$1)</f>
        <v>2658537.3092101365</v>
      </c>
      <c r="G71" s="22">
        <f t="shared" ref="G71:G104" si="26">SUM(H71:AL71)</f>
        <v>1267.8927047167408</v>
      </c>
      <c r="H71" s="23">
        <f>'Distributor Secondary'!E15*'DSR con %'!H71</f>
        <v>39.33884297520661</v>
      </c>
      <c r="I71" s="23">
        <f>'Distributor Secondary'!F15*'DSR con %'!I71</f>
        <v>98.606811145510832</v>
      </c>
      <c r="J71" s="23">
        <f>'Distributor Secondary'!G15*'DSR con %'!J71</f>
        <v>49.093511450381676</v>
      </c>
      <c r="K71" s="23">
        <f>'Distributor Secondary'!H15*'DSR con %'!K71</f>
        <v>78.279569892473106</v>
      </c>
      <c r="L71" s="23">
        <f>'Distributor Secondary'!I15*'DSR con %'!L71</f>
        <v>47.733128834355831</v>
      </c>
      <c r="M71" s="23">
        <f>'Distributor Secondary'!J15*'DSR con %'!M71</f>
        <v>47.550802139037437</v>
      </c>
      <c r="N71" s="23">
        <f>'Distributor Secondary'!K15*'DSR con %'!N71</f>
        <v>37.612903225806456</v>
      </c>
      <c r="O71" s="23">
        <f>'Distributor Secondary'!L15*'DSR con %'!O71</f>
        <v>37.45945945945946</v>
      </c>
      <c r="P71" s="23">
        <f>'Distributor Secondary'!M15*'DSR con %'!P71</f>
        <v>46.253369272237194</v>
      </c>
      <c r="Q71" s="23">
        <f>'Distributor Secondary'!N15*'DSR con %'!Q71</f>
        <v>46.2</v>
      </c>
      <c r="R71" s="23">
        <f>'Distributor Secondary'!O15*'DSR con %'!R71</f>
        <v>45.910204081632656</v>
      </c>
      <c r="S71" s="23">
        <f>'Distributor Secondary'!P15*'DSR con %'!S71</f>
        <v>45.434782608695649</v>
      </c>
      <c r="T71" s="23">
        <f>'Distributor Secondary'!Q15*'DSR con %'!T71</f>
        <v>45.711491442542787</v>
      </c>
      <c r="U71" s="23">
        <f>'Distributor Secondary'!R15*'DSR con %'!U71</f>
        <v>90.666666666666657</v>
      </c>
      <c r="V71" s="23">
        <f>'Distributor Secondary'!S15*'DSR con %'!V71</f>
        <v>85.75</v>
      </c>
      <c r="W71" s="23">
        <f>'Distributor Secondary'!T15*'DSR con %'!W71</f>
        <v>42.46153846153846</v>
      </c>
      <c r="X71" s="23">
        <f>'Distributor Secondary'!U15*'DSR con %'!X71</f>
        <v>16.452991452991451</v>
      </c>
      <c r="Y71" s="23">
        <f>'Distributor Secondary'!V15*'DSR con %'!Y71</f>
        <v>69</v>
      </c>
      <c r="Z71" s="23">
        <f>'Distributor Secondary'!W15*'DSR con %'!Z71</f>
        <v>72.774193548387089</v>
      </c>
      <c r="AA71" s="23">
        <f>'Distributor Secondary'!X15*'DSR con %'!AA71</f>
        <v>14.451612903225806</v>
      </c>
      <c r="AB71" s="23">
        <f>'Distributor Secondary'!Y15*'DSR con %'!AB71</f>
        <v>17.23076923076923</v>
      </c>
      <c r="AC71" s="23">
        <f>'Distributor Secondary'!Z15*'DSR con %'!AC71</f>
        <v>12.387096774193548</v>
      </c>
      <c r="AD71" s="23">
        <f>'Distributor Secondary'!AA15*'DSR con %'!AD71</f>
        <v>6.1052631578947372</v>
      </c>
      <c r="AE71" s="23">
        <f>'Distributor Secondary'!AB15*'DSR con %'!AE71</f>
        <v>15.000000000000002</v>
      </c>
      <c r="AF71" s="23">
        <f>'Distributor Secondary'!AC15*'DSR con %'!AF71</f>
        <v>16.153846153846153</v>
      </c>
      <c r="AG71" s="23">
        <f>'Distributor Secondary'!AD15*'DSR con %'!AG71</f>
        <v>7.8867924528301883</v>
      </c>
      <c r="AH71" s="23">
        <f>'Distributor Secondary'!AE15*'DSR con %'!AH71</f>
        <v>25.841269841269838</v>
      </c>
      <c r="AI71" s="23">
        <f>'Distributor Secondary'!AF15*'DSR con %'!AI71</f>
        <v>54.126984126984127</v>
      </c>
      <c r="AJ71" s="91">
        <f>'Distributor Secondary'!AG15*'DSR con %'!AJ71</f>
        <v>14.367521367521366</v>
      </c>
      <c r="AK71" s="91">
        <f>'Distributor Secondary'!AH15*'DSR con %'!AK71</f>
        <v>21.726495726495724</v>
      </c>
      <c r="AL71" s="91">
        <f>'Distributor Secondary'!AI15*'DSR con %'!AL71</f>
        <v>20.324786324786324</v>
      </c>
    </row>
    <row r="72" spans="1:88" s="29" customFormat="1">
      <c r="A72" s="110"/>
      <c r="B72" s="25"/>
      <c r="C72" s="24"/>
      <c r="D72" s="56"/>
      <c r="E72" s="56"/>
      <c r="F72" s="40">
        <f>SUM(F67:F71)</f>
        <v>7714228.9999999991</v>
      </c>
      <c r="G72" s="54">
        <f>SUM(G67:G71)</f>
        <v>3991.0000000000005</v>
      </c>
      <c r="H72" s="27">
        <f>SUM(H67:H71)</f>
        <v>140</v>
      </c>
      <c r="I72" s="27">
        <f t="shared" ref="I72:AJ72" si="27">SUM(I67:I71)</f>
        <v>350</v>
      </c>
      <c r="J72" s="27">
        <f t="shared" si="27"/>
        <v>175</v>
      </c>
      <c r="K72" s="27">
        <f t="shared" si="27"/>
        <v>280</v>
      </c>
      <c r="L72" s="27">
        <f t="shared" si="27"/>
        <v>171</v>
      </c>
      <c r="M72" s="27">
        <f t="shared" si="27"/>
        <v>171</v>
      </c>
      <c r="N72" s="27">
        <f t="shared" si="27"/>
        <v>132.00000000000003</v>
      </c>
      <c r="O72" s="27">
        <f t="shared" si="27"/>
        <v>132</v>
      </c>
      <c r="P72" s="27">
        <f t="shared" si="27"/>
        <v>165</v>
      </c>
      <c r="Q72" s="27">
        <f t="shared" si="27"/>
        <v>165</v>
      </c>
      <c r="R72" s="27">
        <f t="shared" si="27"/>
        <v>152</v>
      </c>
      <c r="S72" s="27">
        <f t="shared" si="27"/>
        <v>152</v>
      </c>
      <c r="T72" s="27">
        <f t="shared" si="27"/>
        <v>152</v>
      </c>
      <c r="U72" s="27">
        <f t="shared" si="27"/>
        <v>304</v>
      </c>
      <c r="V72" s="27">
        <f t="shared" si="27"/>
        <v>287</v>
      </c>
      <c r="W72" s="27">
        <f t="shared" si="27"/>
        <v>144</v>
      </c>
      <c r="X72" s="27">
        <f t="shared" si="27"/>
        <v>55</v>
      </c>
      <c r="Y72" s="27">
        <f t="shared" si="27"/>
        <v>141</v>
      </c>
      <c r="Z72" s="27">
        <f t="shared" si="27"/>
        <v>141</v>
      </c>
      <c r="AA72" s="27">
        <f t="shared" si="27"/>
        <v>28</v>
      </c>
      <c r="AB72" s="27">
        <f t="shared" si="27"/>
        <v>32</v>
      </c>
      <c r="AC72" s="27">
        <f t="shared" si="27"/>
        <v>24</v>
      </c>
      <c r="AD72" s="27">
        <f t="shared" si="27"/>
        <v>12</v>
      </c>
      <c r="AE72" s="27">
        <f t="shared" si="27"/>
        <v>29</v>
      </c>
      <c r="AF72" s="27">
        <f t="shared" si="27"/>
        <v>45</v>
      </c>
      <c r="AG72" s="27">
        <f t="shared" si="27"/>
        <v>22</v>
      </c>
      <c r="AH72" s="27">
        <f t="shared" si="27"/>
        <v>74</v>
      </c>
      <c r="AI72" s="27">
        <f t="shared" si="27"/>
        <v>155</v>
      </c>
      <c r="AJ72" s="91">
        <f t="shared" si="27"/>
        <v>41</v>
      </c>
      <c r="AK72" s="91">
        <f t="shared" ref="AK72:AL72" si="28">SUM(AK67:AK71)</f>
        <v>62</v>
      </c>
      <c r="AL72" s="91">
        <f t="shared" si="28"/>
        <v>58</v>
      </c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</row>
    <row r="73" spans="1:88">
      <c r="A73" s="109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>
        <f t="shared" si="25"/>
        <v>1656500.9348989334</v>
      </c>
      <c r="G73" s="22">
        <f t="shared" si="26"/>
        <v>667.99550969292477</v>
      </c>
      <c r="H73" s="23">
        <f>'Distributor Secondary'!E16*'DSR con %'!H73</f>
        <v>20.042088707972113</v>
      </c>
      <c r="I73" s="23">
        <f>'Distributor Secondary'!F16*'DSR con %'!I73</f>
        <v>50.039724748008808</v>
      </c>
      <c r="J73" s="23">
        <f>'Distributor Secondary'!G16*'DSR con %'!J73</f>
        <v>25.019862374004404</v>
      </c>
      <c r="K73" s="23">
        <f>'Distributor Secondary'!H16*'DSR con %'!K73</f>
        <v>39.953183372101272</v>
      </c>
      <c r="L73" s="23">
        <f>'Distributor Secondary'!I16*'DSR con %'!L73</f>
        <v>24.495886198632583</v>
      </c>
      <c r="M73" s="23">
        <f>'Distributor Secondary'!J16*'DSR con %'!M73</f>
        <v>24.495886198632583</v>
      </c>
      <c r="N73" s="23">
        <f>'Distributor Secondary'!K16*'DSR con %'!N73</f>
        <v>18.863142313385517</v>
      </c>
      <c r="O73" s="23">
        <f>'Distributor Secondary'!L16*'DSR con %'!O73</f>
        <v>18.863142313385517</v>
      </c>
      <c r="P73" s="23">
        <f>'Distributor Secondary'!M16*'DSR con %'!P73</f>
        <v>23.578927891731897</v>
      </c>
      <c r="Q73" s="23">
        <f>'Distributor Secondary'!N16*'DSR con %'!Q73</f>
        <v>23.578927891731897</v>
      </c>
      <c r="R73" s="23">
        <f>'Distributor Secondary'!O16*'DSR con %'!R73</f>
        <v>21.745011277930526</v>
      </c>
      <c r="S73" s="23">
        <f>'Distributor Secondary'!P16*'DSR con %'!S73</f>
        <v>21.745011277930526</v>
      </c>
      <c r="T73" s="23">
        <f>'Distributor Secondary'!Q16*'DSR con %'!T73</f>
        <v>21.745011277930526</v>
      </c>
      <c r="U73" s="23">
        <f>'Distributor Secondary'!R16*'DSR con %'!U73</f>
        <v>43.490022555861053</v>
      </c>
      <c r="V73" s="23">
        <f>'Distributor Secondary'!S16*'DSR con %'!V73</f>
        <v>41.001135722844914</v>
      </c>
      <c r="W73" s="23">
        <f>'Distributor Secondary'!T16*'DSR con %'!W73</f>
        <v>20.566064883343934</v>
      </c>
      <c r="X73" s="23">
        <f>'Distributor Secondary'!U16*'DSR con %'!X73</f>
        <v>7.9906366744202542</v>
      </c>
      <c r="Y73" s="23">
        <f>'Distributor Secondary'!V16*'DSR con %'!Y73</f>
        <v>20.17308275181507</v>
      </c>
      <c r="Z73" s="23">
        <f>'Distributor Secondary'!W16*'DSR con %'!Z73</f>
        <v>37.629414414414434</v>
      </c>
      <c r="AA73" s="23">
        <f>'Distributor Secondary'!X16*'DSR con %'!AA73</f>
        <v>9.77387387387388</v>
      </c>
      <c r="AB73" s="23">
        <f>'Distributor Secondary'!Y16*'DSR con %'!AB73</f>
        <v>10.995608108108115</v>
      </c>
      <c r="AC73" s="23">
        <f>'Distributor Secondary'!Z16*'DSR con %'!AC73</f>
        <v>8.3077927927927977</v>
      </c>
      <c r="AD73" s="23">
        <f>'Distributor Secondary'!AA16*'DSR con %'!AD73</f>
        <v>4.1538963963963988</v>
      </c>
      <c r="AE73" s="23">
        <f>'Distributor Secondary'!AB16*'DSR con %'!AE73</f>
        <v>10.262567567567574</v>
      </c>
      <c r="AF73" s="23">
        <f>'Distributor Secondary'!AC16*'DSR con %'!AF73</f>
        <v>15.638198198198207</v>
      </c>
      <c r="AG73" s="23">
        <f>'Distributor Secondary'!AD16*'DSR con %'!AG73</f>
        <v>7.8190990990991036</v>
      </c>
      <c r="AH73" s="23">
        <f>'Distributor Secondary'!AE16*'DSR con %'!AH73</f>
        <v>25.900765765765779</v>
      </c>
      <c r="AI73" s="23">
        <f>'Distributor Secondary'!AF16*'DSR con %'!AI73</f>
        <v>34.452905405405424</v>
      </c>
      <c r="AJ73" s="91">
        <f>'Distributor Secondary'!AG16*'DSR con %'!AJ73</f>
        <v>9.0408333333333388</v>
      </c>
      <c r="AK73" s="91">
        <f>'Distributor Secondary'!AH16*'DSR con %'!AK73</f>
        <v>13.683423423423431</v>
      </c>
      <c r="AL73" s="91">
        <f>'Distributor Secondary'!AI16*'DSR con %'!AL73</f>
        <v>12.95038288288289</v>
      </c>
    </row>
    <row r="74" spans="1:88">
      <c r="A74" s="109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>
        <f t="shared" si="25"/>
        <v>2095416.1367911221</v>
      </c>
      <c r="G74" s="22">
        <f t="shared" si="26"/>
        <v>1091.5811696135495</v>
      </c>
      <c r="H74" s="23">
        <f>'Distributor Secondary'!E16*'DSR con %'!H74</f>
        <v>38.175051622964673</v>
      </c>
      <c r="I74" s="23">
        <f>'Distributor Secondary'!F16*'DSR con %'!I74</f>
        <v>95.312873986748414</v>
      </c>
      <c r="J74" s="23">
        <f>'Distributor Secondary'!G16*'DSR con %'!J74</f>
        <v>47.656436993374207</v>
      </c>
      <c r="K74" s="23">
        <f>'Distributor Secondary'!H16*'DSR con %'!K74</f>
        <v>76.100593104602794</v>
      </c>
      <c r="L74" s="23">
        <f>'Distributor Secondary'!I16*'DSR con %'!L74</f>
        <v>46.658396428067938</v>
      </c>
      <c r="M74" s="23">
        <f>'Distributor Secondary'!J16*'DSR con %'!M74</f>
        <v>46.658396428067938</v>
      </c>
      <c r="N74" s="23">
        <f>'Distributor Secondary'!K16*'DSR con %'!N74</f>
        <v>35.929460351025575</v>
      </c>
      <c r="O74" s="23">
        <f>'Distributor Secondary'!L16*'DSR con %'!O74</f>
        <v>35.929460351025575</v>
      </c>
      <c r="P74" s="23">
        <f>'Distributor Secondary'!M16*'DSR con %'!P74</f>
        <v>44.911825438781975</v>
      </c>
      <c r="Q74" s="23">
        <f>'Distributor Secondary'!N16*'DSR con %'!Q74</f>
        <v>44.911825438781975</v>
      </c>
      <c r="R74" s="23">
        <f>'Distributor Secondary'!O16*'DSR con %'!R74</f>
        <v>41.41868346021004</v>
      </c>
      <c r="S74" s="23">
        <f>'Distributor Secondary'!P16*'DSR con %'!S74</f>
        <v>41.41868346021004</v>
      </c>
      <c r="T74" s="23">
        <f>'Distributor Secondary'!Q16*'DSR con %'!T74</f>
        <v>41.41868346021004</v>
      </c>
      <c r="U74" s="23">
        <f>'Distributor Secondary'!R16*'DSR con %'!U74</f>
        <v>82.837366920420081</v>
      </c>
      <c r="V74" s="23">
        <f>'Distributor Secondary'!S16*'DSR con %'!V74</f>
        <v>78.096674235215318</v>
      </c>
      <c r="W74" s="23">
        <f>'Distributor Secondary'!T16*'DSR con %'!W74</f>
        <v>39.173092188270942</v>
      </c>
      <c r="X74" s="23">
        <f>'Distributor Secondary'!U16*'DSR con %'!X74</f>
        <v>15.220118620920557</v>
      </c>
      <c r="Y74" s="23">
        <f>'Distributor Secondary'!V16*'DSR con %'!Y74</f>
        <v>38.424561764291241</v>
      </c>
      <c r="Z74" s="23">
        <f>'Distributor Secondary'!W16*'DSR con %'!Z74</f>
        <v>37.764511261261298</v>
      </c>
      <c r="AA74" s="23">
        <f>'Distributor Secondary'!X16*'DSR con %'!AA74</f>
        <v>9.8089639639639739</v>
      </c>
      <c r="AB74" s="23">
        <f>'Distributor Secondary'!Y16*'DSR con %'!AB74</f>
        <v>11.035084459459471</v>
      </c>
      <c r="AC74" s="23">
        <f>'Distributor Secondary'!Z16*'DSR con %'!AC74</f>
        <v>8.3376193693693779</v>
      </c>
      <c r="AD74" s="23">
        <f>'Distributor Secondary'!AA16*'DSR con %'!AD74</f>
        <v>4.1688096846846889</v>
      </c>
      <c r="AE74" s="23">
        <f>'Distributor Secondary'!AB16*'DSR con %'!AE74</f>
        <v>10.299412162162172</v>
      </c>
      <c r="AF74" s="23">
        <f>'Distributor Secondary'!AC16*'DSR con %'!AF74</f>
        <v>15.694342342342358</v>
      </c>
      <c r="AG74" s="23">
        <f>'Distributor Secondary'!AD16*'DSR con %'!AG74</f>
        <v>7.8471711711711789</v>
      </c>
      <c r="AH74" s="23">
        <f>'Distributor Secondary'!AE16*'DSR con %'!AH74</f>
        <v>25.99375450450453</v>
      </c>
      <c r="AI74" s="23">
        <f>'Distributor Secondary'!AF16*'DSR con %'!AI74</f>
        <v>34.576597972973005</v>
      </c>
      <c r="AJ74" s="91">
        <f>'Distributor Secondary'!AG16*'DSR con %'!AJ74</f>
        <v>9.073291666666675</v>
      </c>
      <c r="AK74" s="91">
        <f>'Distributor Secondary'!AH16*'DSR con %'!AK74</f>
        <v>13.732549549549564</v>
      </c>
      <c r="AL74" s="91">
        <f>'Distributor Secondary'!AI16*'DSR con %'!AL74</f>
        <v>12.996877252252265</v>
      </c>
    </row>
    <row r="75" spans="1:88">
      <c r="A75" s="109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>
        <f t="shared" si="25"/>
        <v>1458304.4226511058</v>
      </c>
      <c r="G75" s="22">
        <f t="shared" si="26"/>
        <v>583.57340716059628</v>
      </c>
      <c r="H75" s="23">
        <f>'Distributor Secondary'!E16*'DSR con %'!H75</f>
        <v>17.410207231972926</v>
      </c>
      <c r="I75" s="23">
        <f>'Distributor Secondary'!F16*'DSR con %'!I75</f>
        <v>43.468621977867045</v>
      </c>
      <c r="J75" s="23">
        <f>'Distributor Secondary'!G16*'DSR con %'!J75</f>
        <v>21.734310988933522</v>
      </c>
      <c r="K75" s="23">
        <f>'Distributor Secondary'!H16*'DSR con %'!K75</f>
        <v>34.706622259815312</v>
      </c>
      <c r="L75" s="23">
        <f>'Distributor Secondary'!I16*'DSR con %'!L75</f>
        <v>21.279142172411355</v>
      </c>
      <c r="M75" s="23">
        <f>'Distributor Secondary'!J16*'DSR con %'!M75</f>
        <v>21.279142172411355</v>
      </c>
      <c r="N75" s="23">
        <f>'Distributor Secondary'!K16*'DSR con %'!N75</f>
        <v>16.386077394798047</v>
      </c>
      <c r="O75" s="23">
        <f>'Distributor Secondary'!L16*'DSR con %'!O75</f>
        <v>16.386077394798047</v>
      </c>
      <c r="P75" s="23">
        <f>'Distributor Secondary'!M16*'DSR con %'!P75</f>
        <v>20.48259674349756</v>
      </c>
      <c r="Q75" s="23">
        <f>'Distributor Secondary'!N16*'DSR con %'!Q75</f>
        <v>20.48259674349756</v>
      </c>
      <c r="R75" s="23">
        <f>'Distributor Secondary'!O16*'DSR con %'!R75</f>
        <v>18.889505885669973</v>
      </c>
      <c r="S75" s="23">
        <f>'Distributor Secondary'!P16*'DSR con %'!S75</f>
        <v>18.889505885669973</v>
      </c>
      <c r="T75" s="23">
        <f>'Distributor Secondary'!Q16*'DSR con %'!T75</f>
        <v>18.889505885669973</v>
      </c>
      <c r="U75" s="23">
        <f>'Distributor Secondary'!R16*'DSR con %'!U75</f>
        <v>37.779011771339945</v>
      </c>
      <c r="V75" s="23">
        <f>'Distributor Secondary'!S16*'DSR con %'!V75</f>
        <v>35.616959892859647</v>
      </c>
      <c r="W75" s="23">
        <f>'Distributor Secondary'!T16*'DSR con %'!W75</f>
        <v>17.865376048495094</v>
      </c>
      <c r="X75" s="23">
        <f>'Distributor Secondary'!U16*'DSR con %'!X75</f>
        <v>6.9413244519630624</v>
      </c>
      <c r="Y75" s="23">
        <f>'Distributor Secondary'!V16*'DSR con %'!Y75</f>
        <v>17.52399943610347</v>
      </c>
      <c r="Z75" s="23">
        <f>'Distributor Secondary'!W16*'DSR con %'!Z75</f>
        <v>33.306546546546507</v>
      </c>
      <c r="AA75" s="23">
        <f>'Distributor Secondary'!X16*'DSR con %'!AA75</f>
        <v>8.6510510510510414</v>
      </c>
      <c r="AB75" s="23">
        <f>'Distributor Secondary'!Y16*'DSR con %'!AB75</f>
        <v>9.7324324324324216</v>
      </c>
      <c r="AC75" s="23">
        <f>'Distributor Secondary'!Z16*'DSR con %'!AC75</f>
        <v>7.353393393393385</v>
      </c>
      <c r="AD75" s="23">
        <f>'Distributor Secondary'!AA16*'DSR con %'!AD75</f>
        <v>3.6766966966966925</v>
      </c>
      <c r="AE75" s="23">
        <f>'Distributor Secondary'!AB16*'DSR con %'!AE75</f>
        <v>9.0836036036035921</v>
      </c>
      <c r="AF75" s="23">
        <f>'Distributor Secondary'!AC16*'DSR con %'!AF75</f>
        <v>13.841681681681665</v>
      </c>
      <c r="AG75" s="23">
        <f>'Distributor Secondary'!AD16*'DSR con %'!AG75</f>
        <v>6.9208408408408326</v>
      </c>
      <c r="AH75" s="23">
        <f>'Distributor Secondary'!AE16*'DSR con %'!AH75</f>
        <v>22.925285285285259</v>
      </c>
      <c r="AI75" s="23">
        <f>'Distributor Secondary'!AF16*'DSR con %'!AI75</f>
        <v>30.49495495495492</v>
      </c>
      <c r="AJ75" s="91">
        <f>'Distributor Secondary'!AG16*'DSR con %'!AJ75</f>
        <v>8.0022222222222119</v>
      </c>
      <c r="AK75" s="91">
        <f>'Distributor Secondary'!AH16*'DSR con %'!AK75</f>
        <v>12.111471471471457</v>
      </c>
      <c r="AL75" s="91">
        <f>'Distributor Secondary'!AI16*'DSR con %'!AL75</f>
        <v>11.46264264264263</v>
      </c>
    </row>
    <row r="76" spans="1:88">
      <c r="A76" s="109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>
        <f t="shared" si="25"/>
        <v>1955762.9528436325</v>
      </c>
      <c r="G76" s="22">
        <f t="shared" si="26"/>
        <v>1241.8986461076229</v>
      </c>
      <c r="H76" s="23">
        <f>'Distributor Secondary'!E16*'DSR con %'!H76</f>
        <v>47.230179001903196</v>
      </c>
      <c r="I76" s="23">
        <f>'Distributor Secondary'!F16*'DSR con %'!I76</f>
        <v>117.92110051455569</v>
      </c>
      <c r="J76" s="23">
        <f>'Distributor Secondary'!G16*'DSR con %'!J76</f>
        <v>58.960550257277845</v>
      </c>
      <c r="K76" s="23">
        <f>'Distributor Secondary'!H16*'DSR con %'!K76</f>
        <v>94.151664023401793</v>
      </c>
      <c r="L76" s="23">
        <f>'Distributor Secondary'!I16*'DSR con %'!L76</f>
        <v>57.725774335659466</v>
      </c>
      <c r="M76" s="23">
        <f>'Distributor Secondary'!J16*'DSR con %'!M76</f>
        <v>57.725774335659466</v>
      </c>
      <c r="N76" s="23">
        <f>'Distributor Secondary'!K16*'DSR con %'!N76</f>
        <v>44.451933178261832</v>
      </c>
      <c r="O76" s="23">
        <f>'Distributor Secondary'!L16*'DSR con %'!O76</f>
        <v>44.451933178261832</v>
      </c>
      <c r="P76" s="23">
        <f>'Distributor Secondary'!M16*'DSR con %'!P76</f>
        <v>55.564916472827292</v>
      </c>
      <c r="Q76" s="23">
        <f>'Distributor Secondary'!N16*'DSR con %'!Q76</f>
        <v>55.564916472827292</v>
      </c>
      <c r="R76" s="23">
        <f>'Distributor Secondary'!O16*'DSR con %'!R76</f>
        <v>51.243200747162945</v>
      </c>
      <c r="S76" s="23">
        <f>'Distributor Secondary'!P16*'DSR con %'!S76</f>
        <v>51.243200747162945</v>
      </c>
      <c r="T76" s="23">
        <f>'Distributor Secondary'!Q16*'DSR con %'!T76</f>
        <v>51.243200747162945</v>
      </c>
      <c r="U76" s="23">
        <f>'Distributor Secondary'!R16*'DSR con %'!U76</f>
        <v>102.48640149432589</v>
      </c>
      <c r="V76" s="23">
        <f>'Distributor Secondary'!S16*'DSR con %'!V76</f>
        <v>96.621215866638565</v>
      </c>
      <c r="W76" s="23">
        <f>'Distributor Secondary'!T16*'DSR con %'!W76</f>
        <v>48.464954923521582</v>
      </c>
      <c r="X76" s="23">
        <f>'Distributor Secondary'!U16*'DSR con %'!X76</f>
        <v>18.83033280468036</v>
      </c>
      <c r="Y76" s="23">
        <f>'Distributor Secondary'!V16*'DSR con %'!Y76</f>
        <v>47.538872982307794</v>
      </c>
      <c r="Z76" s="23">
        <f>'Distributor Secondary'!W16*'DSR con %'!Z76</f>
        <v>26.350417417417386</v>
      </c>
      <c r="AA76" s="23">
        <f>'Distributor Secondary'!X16*'DSR con %'!AA76</f>
        <v>6.8442642642642557</v>
      </c>
      <c r="AB76" s="23">
        <f>'Distributor Secondary'!Y16*'DSR con %'!AB76</f>
        <v>7.6997972972972883</v>
      </c>
      <c r="AC76" s="23">
        <f>'Distributor Secondary'!Z16*'DSR con %'!AC76</f>
        <v>5.8176246246246173</v>
      </c>
      <c r="AD76" s="23">
        <f>'Distributor Secondary'!AA16*'DSR con %'!AD76</f>
        <v>2.9088123123123086</v>
      </c>
      <c r="AE76" s="23">
        <f>'Distributor Secondary'!AB16*'DSR con %'!AE76</f>
        <v>7.1864774774774691</v>
      </c>
      <c r="AF76" s="23">
        <f>'Distributor Secondary'!AC16*'DSR con %'!AF76</f>
        <v>10.950822822822809</v>
      </c>
      <c r="AG76" s="23">
        <f>'Distributor Secondary'!AD16*'DSR con %'!AG76</f>
        <v>5.4754114114114047</v>
      </c>
      <c r="AH76" s="23">
        <f>'Distributor Secondary'!AE16*'DSR con %'!AH76</f>
        <v>18.137300300300279</v>
      </c>
      <c r="AI76" s="23">
        <f>'Distributor Secondary'!AF16*'DSR con %'!AI76</f>
        <v>24.126031531531503</v>
      </c>
      <c r="AJ76" s="91">
        <f>'Distributor Secondary'!AG16*'DSR con %'!AJ76</f>
        <v>6.3309444444444365</v>
      </c>
      <c r="AK76" s="91">
        <f>'Distributor Secondary'!AH16*'DSR con %'!AK76</f>
        <v>9.5819699699699576</v>
      </c>
      <c r="AL76" s="91">
        <f>'Distributor Secondary'!AI16*'DSR con %'!AL76</f>
        <v>9.0686501501501393</v>
      </c>
    </row>
    <row r="77" spans="1:8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>
        <f t="shared" si="25"/>
        <v>1314812.5528152075</v>
      </c>
      <c r="G77" s="22">
        <f t="shared" si="26"/>
        <v>803.95126742530795</v>
      </c>
      <c r="H77" s="23">
        <f>'Distributor Secondary'!E16*'DSR con %'!H77</f>
        <v>30.142473435187163</v>
      </c>
      <c r="I77" s="23">
        <f>'Distributor Secondary'!F16*'DSR con %'!I77</f>
        <v>75.257678772820242</v>
      </c>
      <c r="J77" s="23">
        <f>'Distributor Secondary'!G16*'DSR con %'!J77</f>
        <v>37.628839386410121</v>
      </c>
      <c r="K77" s="23">
        <f>'Distributor Secondary'!H16*'DSR con %'!K77</f>
        <v>60.087937240078986</v>
      </c>
      <c r="L77" s="23">
        <f>'Distributor Secondary'!I16*'DSR con %'!L77</f>
        <v>36.840800865228758</v>
      </c>
      <c r="M77" s="23">
        <f>'Distributor Secondary'!J16*'DSR con %'!M77</f>
        <v>36.840800865228758</v>
      </c>
      <c r="N77" s="23">
        <f>'Distributor Secondary'!K16*'DSR con %'!N77</f>
        <v>28.369386762529096</v>
      </c>
      <c r="O77" s="23">
        <f>'Distributor Secondary'!L16*'DSR con %'!O77</f>
        <v>28.369386762529096</v>
      </c>
      <c r="P77" s="23">
        <f>'Distributor Secondary'!M16*'DSR con %'!P77</f>
        <v>35.461733453161372</v>
      </c>
      <c r="Q77" s="23">
        <f>'Distributor Secondary'!N16*'DSR con %'!Q77</f>
        <v>35.461733453161372</v>
      </c>
      <c r="R77" s="23">
        <f>'Distributor Secondary'!O16*'DSR con %'!R77</f>
        <v>32.703598629026594</v>
      </c>
      <c r="S77" s="23">
        <f>'Distributor Secondary'!P16*'DSR con %'!S77</f>
        <v>32.703598629026594</v>
      </c>
      <c r="T77" s="23">
        <f>'Distributor Secondary'!Q16*'DSR con %'!T77</f>
        <v>32.703598629026594</v>
      </c>
      <c r="U77" s="23">
        <f>'Distributor Secondary'!R16*'DSR con %'!U77</f>
        <v>65.407197258053188</v>
      </c>
      <c r="V77" s="23">
        <f>'Distributor Secondary'!S16*'DSR con %'!V77</f>
        <v>61.664014282441713</v>
      </c>
      <c r="W77" s="23">
        <f>'Distributor Secondary'!T16*'DSR con %'!W77</f>
        <v>30.930511956368527</v>
      </c>
      <c r="X77" s="23">
        <f>'Distributor Secondary'!U16*'DSR con %'!X77</f>
        <v>12.017587448015798</v>
      </c>
      <c r="Y77" s="23">
        <f>'Distributor Secondary'!V16*'DSR con %'!Y77</f>
        <v>30.339483065482504</v>
      </c>
      <c r="Z77" s="23">
        <f>'Distributor Secondary'!W16*'DSR con %'!Z77</f>
        <v>18.949110360360358</v>
      </c>
      <c r="AA77" s="23">
        <f>'Distributor Secondary'!X16*'DSR con %'!AA77</f>
        <v>4.9218468468468455</v>
      </c>
      <c r="AB77" s="23">
        <f>'Distributor Secondary'!Y16*'DSR con %'!AB77</f>
        <v>5.5370777027027014</v>
      </c>
      <c r="AC77" s="23">
        <f>'Distributor Secondary'!Z16*'DSR con %'!AC77</f>
        <v>4.1835698198198186</v>
      </c>
      <c r="AD77" s="23">
        <f>'Distributor Secondary'!AA16*'DSR con %'!AD77</f>
        <v>2.0917849099099093</v>
      </c>
      <c r="AE77" s="23">
        <f>'Distributor Secondary'!AB16*'DSR con %'!AE77</f>
        <v>5.1679391891891884</v>
      </c>
      <c r="AF77" s="23">
        <f>'Distributor Secondary'!AC16*'DSR con %'!AF77</f>
        <v>7.8749549549549531</v>
      </c>
      <c r="AG77" s="23">
        <f>'Distributor Secondary'!AD16*'DSR con %'!AG77</f>
        <v>3.9374774774774766</v>
      </c>
      <c r="AH77" s="23">
        <f>'Distributor Secondary'!AE16*'DSR con %'!AH77</f>
        <v>13.042894144144141</v>
      </c>
      <c r="AI77" s="23">
        <f>'Distributor Secondary'!AF16*'DSR con %'!AI77</f>
        <v>17.34951013513513</v>
      </c>
      <c r="AJ77" s="91">
        <f>'Distributor Secondary'!AG16*'DSR con %'!AJ77</f>
        <v>4.5527083333333325</v>
      </c>
      <c r="AK77" s="91">
        <f>'Distributor Secondary'!AH16*'DSR con %'!AK77</f>
        <v>6.8905855855855842</v>
      </c>
      <c r="AL77" s="91">
        <f>'Distributor Secondary'!AI16*'DSR con %'!AL77</f>
        <v>6.5214470720720703</v>
      </c>
    </row>
    <row r="78" spans="1:88" s="29" customFormat="1">
      <c r="A78" s="52"/>
      <c r="B78" s="25"/>
      <c r="C78" s="24"/>
      <c r="D78" s="53"/>
      <c r="E78" s="52"/>
      <c r="F78" s="40">
        <f t="shared" ref="F78:AJ78" si="29">SUM(F73:F77)</f>
        <v>8480797.0000000019</v>
      </c>
      <c r="G78" s="54">
        <f t="shared" si="29"/>
        <v>4389.0000000000018</v>
      </c>
      <c r="H78" s="27">
        <f t="shared" si="29"/>
        <v>153.00000000000006</v>
      </c>
      <c r="I78" s="27">
        <f t="shared" si="29"/>
        <v>382.00000000000023</v>
      </c>
      <c r="J78" s="27">
        <f t="shared" si="29"/>
        <v>191.00000000000011</v>
      </c>
      <c r="K78" s="27">
        <f t="shared" si="29"/>
        <v>305.00000000000011</v>
      </c>
      <c r="L78" s="27">
        <f t="shared" si="29"/>
        <v>187.00000000000011</v>
      </c>
      <c r="M78" s="27">
        <f t="shared" si="29"/>
        <v>187.00000000000011</v>
      </c>
      <c r="N78" s="27">
        <f t="shared" si="29"/>
        <v>144.00000000000009</v>
      </c>
      <c r="O78" s="27">
        <f t="shared" si="29"/>
        <v>144.00000000000009</v>
      </c>
      <c r="P78" s="27">
        <f t="shared" si="29"/>
        <v>180.00000000000009</v>
      </c>
      <c r="Q78" s="27">
        <f t="shared" si="29"/>
        <v>180.00000000000009</v>
      </c>
      <c r="R78" s="27">
        <f t="shared" si="29"/>
        <v>166.00000000000009</v>
      </c>
      <c r="S78" s="27">
        <f t="shared" si="29"/>
        <v>166.00000000000009</v>
      </c>
      <c r="T78" s="27">
        <f t="shared" si="29"/>
        <v>166.00000000000009</v>
      </c>
      <c r="U78" s="27">
        <f t="shared" si="29"/>
        <v>332.00000000000017</v>
      </c>
      <c r="V78" s="27">
        <f t="shared" si="29"/>
        <v>313.00000000000017</v>
      </c>
      <c r="W78" s="27">
        <f t="shared" si="29"/>
        <v>157.00000000000009</v>
      </c>
      <c r="X78" s="27">
        <f t="shared" si="29"/>
        <v>61.000000000000028</v>
      </c>
      <c r="Y78" s="27">
        <f t="shared" si="29"/>
        <v>154.00000000000009</v>
      </c>
      <c r="Z78" s="27">
        <f t="shared" si="29"/>
        <v>153.99999999999997</v>
      </c>
      <c r="AA78" s="27">
        <f t="shared" si="29"/>
        <v>40</v>
      </c>
      <c r="AB78" s="27">
        <f t="shared" si="29"/>
        <v>45</v>
      </c>
      <c r="AC78" s="27">
        <f t="shared" si="29"/>
        <v>33.999999999999993</v>
      </c>
      <c r="AD78" s="27">
        <f t="shared" si="29"/>
        <v>16.999999999999996</v>
      </c>
      <c r="AE78" s="27">
        <f t="shared" si="29"/>
        <v>42</v>
      </c>
      <c r="AF78" s="27">
        <f t="shared" si="29"/>
        <v>63.999999999999986</v>
      </c>
      <c r="AG78" s="27">
        <f t="shared" si="29"/>
        <v>31.999999999999993</v>
      </c>
      <c r="AH78" s="27">
        <f t="shared" si="29"/>
        <v>105.99999999999999</v>
      </c>
      <c r="AI78" s="27">
        <f t="shared" si="29"/>
        <v>140.99999999999997</v>
      </c>
      <c r="AJ78" s="91">
        <f t="shared" si="29"/>
        <v>37</v>
      </c>
      <c r="AK78" s="91">
        <f t="shared" ref="AK78" si="30">SUM(AK73:AK77)</f>
        <v>56</v>
      </c>
      <c r="AL78" s="91">
        <f t="shared" ref="AL78" si="31">SUM(AL73:AL77)</f>
        <v>52.999999999999993</v>
      </c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</row>
    <row r="79" spans="1:88">
      <c r="A79" s="109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>
        <f t="shared" si="25"/>
        <v>1402453.7727941836</v>
      </c>
      <c r="G79" s="22">
        <f t="shared" si="26"/>
        <v>597.84945265817669</v>
      </c>
      <c r="H79" s="23">
        <f>'Distributor Secondary'!E17*'DSR con %'!H79</f>
        <v>16.02</v>
      </c>
      <c r="I79" s="23">
        <f>'Distributor Secondary'!F17*'DSR con %'!I79</f>
        <v>49.87220447284345</v>
      </c>
      <c r="J79" s="23">
        <f>'Distributor Secondary'!G17*'DSR con %'!J79</f>
        <v>33.273015873015872</v>
      </c>
      <c r="K79" s="23">
        <f>'Distributor Secondary'!H17*'DSR con %'!K79</f>
        <v>21.36</v>
      </c>
      <c r="L79" s="23">
        <f>'Distributor Secondary'!I17*'DSR con %'!L79</f>
        <v>32.630573248407643</v>
      </c>
      <c r="M79" s="23">
        <f>'Distributor Secondary'!J17*'DSR con %'!M79</f>
        <v>24.679245283018869</v>
      </c>
      <c r="N79" s="23">
        <f>'Distributor Secondary'!K17*'DSR con %'!N79</f>
        <v>27.363636363636363</v>
      </c>
      <c r="O79" s="23">
        <f>'Distributor Secondary'!L17*'DSR con %'!O79</f>
        <v>23.520000000000003</v>
      </c>
      <c r="P79" s="23">
        <f>'Distributor Secondary'!M17*'DSR con %'!P79</f>
        <v>14.700000000000001</v>
      </c>
      <c r="Q79" s="23">
        <f>'Distributor Secondary'!N17*'DSR con %'!Q79</f>
        <v>30.14354066985646</v>
      </c>
      <c r="R79" s="23">
        <f>'Distributor Secondary'!O17*'DSR con %'!R79</f>
        <v>13.580000000000002</v>
      </c>
      <c r="S79" s="23">
        <f>'Distributor Secondary'!P17*'DSR con %'!S79</f>
        <v>20.728767123287671</v>
      </c>
      <c r="T79" s="23">
        <f>'Distributor Secondary'!Q17*'DSR con %'!T79</f>
        <v>17.46</v>
      </c>
      <c r="U79" s="23">
        <f>'Distributor Secondary'!R17*'DSR con %'!U79</f>
        <v>50.31</v>
      </c>
      <c r="V79" s="23">
        <f>'Distributor Secondary'!S17*'DSR con %'!V79</f>
        <v>32.85</v>
      </c>
      <c r="W79" s="23">
        <f>'Distributor Secondary'!T17*'DSR con %'!W79</f>
        <v>12.81</v>
      </c>
      <c r="X79" s="23">
        <f>'Distributor Secondary'!U17*'DSR con %'!X79</f>
        <v>9.23</v>
      </c>
      <c r="Y79" s="23">
        <f>'Distributor Secondary'!V17*'DSR con %'!Y79</f>
        <v>19.690000000000001</v>
      </c>
      <c r="Z79" s="23">
        <f>'Distributor Secondary'!W17*'DSR con %'!Z79</f>
        <v>10.799999999999999</v>
      </c>
      <c r="AA79" s="23">
        <f>'Distributor Secondary'!X17*'DSR con %'!AA79</f>
        <v>10.5</v>
      </c>
      <c r="AB79" s="23">
        <f>'Distributor Secondary'!Y17*'DSR con %'!AB79</f>
        <v>10.666666666666666</v>
      </c>
      <c r="AC79" s="23">
        <f>'Distributor Secondary'!Z17*'DSR con %'!AC79</f>
        <v>10.936708860759493</v>
      </c>
      <c r="AD79" s="23">
        <f>'Distributor Secondary'!AA17*'DSR con %'!AD79</f>
        <v>4.1481481481481479</v>
      </c>
      <c r="AE79" s="23">
        <f>'Distributor Secondary'!AB17*'DSR con %'!AE79</f>
        <v>4.9166666666666661</v>
      </c>
      <c r="AF79" s="23">
        <f>'Distributor Secondary'!AC17*'DSR con %'!AF79</f>
        <v>11.25</v>
      </c>
      <c r="AG79" s="23">
        <f>'Distributor Secondary'!AD17*'DSR con %'!AG79</f>
        <v>5.5804749340369391</v>
      </c>
      <c r="AH79" s="23">
        <f>'Distributor Secondary'!AE17*'DSR con %'!AH79</f>
        <v>19.576719576719576</v>
      </c>
      <c r="AI79" s="23">
        <f>'Distributor Secondary'!AF17*'DSR con %'!AI79</f>
        <v>30.154639175257731</v>
      </c>
      <c r="AJ79" s="91">
        <f>'Distributor Secondary'!AG17*'DSR con %'!AJ79</f>
        <v>7.4611398963730569</v>
      </c>
      <c r="AK79" s="91">
        <f>'Distributor Secondary'!AH17*'DSR con %'!AK79</f>
        <v>11.191709844559586</v>
      </c>
      <c r="AL79" s="91">
        <f>'Distributor Secondary'!AI17*'DSR con %'!AL79</f>
        <v>10.44559585492228</v>
      </c>
    </row>
    <row r="80" spans="1:88">
      <c r="A80" s="109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>
        <f t="shared" si="25"/>
        <v>1329875.4996114082</v>
      </c>
      <c r="G80" s="22">
        <f t="shared" si="26"/>
        <v>679.86416214334167</v>
      </c>
      <c r="H80" s="23">
        <f>'Distributor Secondary'!E17*'DSR con %'!H80</f>
        <v>28.48</v>
      </c>
      <c r="I80" s="23">
        <f>'Distributor Secondary'!F17*'DSR con %'!I80</f>
        <v>53.519999999999996</v>
      </c>
      <c r="J80" s="23">
        <f>'Distributor Secondary'!G17*'DSR con %'!J80</f>
        <v>15.610000000000001</v>
      </c>
      <c r="K80" s="23">
        <f>'Distributor Secondary'!H17*'DSR con %'!K80</f>
        <v>44.5</v>
      </c>
      <c r="L80" s="23">
        <f>'Distributor Secondary'!I17*'DSR con %'!L80</f>
        <v>33.324840764331206</v>
      </c>
      <c r="M80" s="23">
        <f>'Distributor Secondary'!J17*'DSR con %'!M80</f>
        <v>27.764150943396228</v>
      </c>
      <c r="N80" s="23">
        <f>'Distributor Secondary'!K17*'DSR con %'!N80</f>
        <v>26.88</v>
      </c>
      <c r="O80" s="23">
        <f>'Distributor Secondary'!L17*'DSR con %'!O80</f>
        <v>15.028753993610223</v>
      </c>
      <c r="P80" s="23">
        <f>'Distributor Secondary'!M17*'DSR con %'!P80</f>
        <v>28.913043478260871</v>
      </c>
      <c r="Q80" s="23">
        <f>'Distributor Secondary'!N17*'DSR con %'!Q80</f>
        <v>27.3</v>
      </c>
      <c r="R80" s="23">
        <f>'Distributor Secondary'!O17*'DSR con %'!R80</f>
        <v>32.980000000000004</v>
      </c>
      <c r="S80" s="23">
        <f>'Distributor Secondary'!P17*'DSR con %'!S80</f>
        <v>27.106849315068494</v>
      </c>
      <c r="T80" s="23">
        <f>'Distributor Secondary'!Q17*'DSR con %'!T80</f>
        <v>36.86</v>
      </c>
      <c r="U80" s="23">
        <f>'Distributor Secondary'!R17*'DSR con %'!U80</f>
        <v>29.89699570815451</v>
      </c>
      <c r="V80" s="23">
        <f>'Distributor Secondary'!S17*'DSR con %'!V80</f>
        <v>47.45</v>
      </c>
      <c r="W80" s="23">
        <f>'Distributor Secondary'!T17*'DSR con %'!W80</f>
        <v>25.52225519287834</v>
      </c>
      <c r="X80" s="23">
        <f>'Distributor Secondary'!U17*'DSR con %'!X80</f>
        <v>5.890829694323144</v>
      </c>
      <c r="Y80" s="23">
        <f>'Distributor Secondary'!V17*'DSR con %'!Y80</f>
        <v>33.5625</v>
      </c>
      <c r="Z80" s="23">
        <f>'Distributor Secondary'!W17*'DSR con %'!Z80</f>
        <v>28.888888888888886</v>
      </c>
      <c r="AA80" s="23">
        <f>'Distributor Secondary'!X17*'DSR con %'!AA80</f>
        <v>8.75</v>
      </c>
      <c r="AB80" s="23">
        <f>'Distributor Secondary'!Y17*'DSR con %'!AB80</f>
        <v>9.7777777777777786</v>
      </c>
      <c r="AC80" s="23">
        <f>'Distributor Secondary'!Z17*'DSR con %'!AC80</f>
        <v>6.075949367088608</v>
      </c>
      <c r="AD80" s="23">
        <f>'Distributor Secondary'!AA17*'DSR con %'!AD80</f>
        <v>4.5600000000000005</v>
      </c>
      <c r="AE80" s="23">
        <f>'Distributor Secondary'!AB17*'DSR con %'!AE80</f>
        <v>3.54</v>
      </c>
      <c r="AF80" s="23">
        <f>'Distributor Secondary'!AC17*'DSR con %'!AF80</f>
        <v>10.3125</v>
      </c>
      <c r="AG80" s="23">
        <f>'Distributor Secondary'!AD17*'DSR con %'!AG80</f>
        <v>2.8496042216358841</v>
      </c>
      <c r="AH80" s="23">
        <f>'Distributor Secondary'!AE17*'DSR con %'!AH80</f>
        <v>20.720000000000002</v>
      </c>
      <c r="AI80" s="23">
        <f>'Distributor Secondary'!AF17*'DSR con %'!AI80</f>
        <v>29.25</v>
      </c>
      <c r="AJ80" s="91">
        <f>'Distributor Secondary'!AG17*'DSR con %'!AJ80</f>
        <v>3.7305699481865284</v>
      </c>
      <c r="AK80" s="91">
        <f>'Distributor Secondary'!AH17*'DSR con %'!AK80</f>
        <v>5.5958549222797931</v>
      </c>
      <c r="AL80" s="91">
        <f>'Distributor Secondary'!AI17*'DSR con %'!AL80</f>
        <v>5.2227979274611398</v>
      </c>
    </row>
    <row r="81" spans="1:88">
      <c r="A81" s="109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>
        <f t="shared" si="25"/>
        <v>1362582.1221778463</v>
      </c>
      <c r="G81" s="22">
        <f t="shared" si="26"/>
        <v>708.91881300634066</v>
      </c>
      <c r="H81" s="23">
        <f>'Distributor Secondary'!E17*'DSR con %'!H81</f>
        <v>26.7</v>
      </c>
      <c r="I81" s="23">
        <f>'Distributor Secondary'!F17*'DSR con %'!I81</f>
        <v>56.996805111821082</v>
      </c>
      <c r="J81" s="23">
        <f>'Distributor Secondary'!G17*'DSR con %'!J81</f>
        <v>26.901587301587302</v>
      </c>
      <c r="K81" s="23">
        <f>'Distributor Secondary'!H17*'DSR con %'!K81</f>
        <v>49.84</v>
      </c>
      <c r="L81" s="23">
        <f>'Distributor Secondary'!I17*'DSR con %'!L81</f>
        <v>29.159235668789808</v>
      </c>
      <c r="M81" s="23">
        <f>'Distributor Secondary'!J17*'DSR con %'!M81</f>
        <v>27.764150943396228</v>
      </c>
      <c r="N81" s="23">
        <f>'Distributor Secondary'!K17*'DSR con %'!N81</f>
        <v>21</v>
      </c>
      <c r="O81" s="23">
        <f>'Distributor Secondary'!L17*'DSR con %'!O81</f>
        <v>30.24</v>
      </c>
      <c r="P81" s="23">
        <f>'Distributor Secondary'!M17*'DSR con %'!P81</f>
        <v>29.400000000000002</v>
      </c>
      <c r="Q81" s="23">
        <f>'Distributor Secondary'!N17*'DSR con %'!Q81</f>
        <v>34.665071770334926</v>
      </c>
      <c r="R81" s="23">
        <f>'Distributor Secondary'!O17*'DSR con %'!R81</f>
        <v>36.86</v>
      </c>
      <c r="S81" s="23">
        <f>'Distributor Secondary'!P17*'DSR con %'!S81</f>
        <v>14.35068493150685</v>
      </c>
      <c r="T81" s="23">
        <f>'Distributor Secondary'!Q17*'DSR con %'!T81</f>
        <v>23.279999999999998</v>
      </c>
      <c r="U81" s="23">
        <f>'Distributor Secondary'!R17*'DSR con %'!U81</f>
        <v>73.53</v>
      </c>
      <c r="V81" s="23">
        <f>'Distributor Secondary'!S17*'DSR con %'!V81</f>
        <v>47.45</v>
      </c>
      <c r="W81" s="23">
        <f>'Distributor Secondary'!T17*'DSR con %'!W81</f>
        <v>20.13</v>
      </c>
      <c r="X81" s="23">
        <f>'Distributor Secondary'!U17*'DSR con %'!X81</f>
        <v>6.39</v>
      </c>
      <c r="Y81" s="23">
        <f>'Distributor Secondary'!V17*'DSR con %'!Y81</f>
        <v>14.32</v>
      </c>
      <c r="Z81" s="23">
        <f>'Distributor Secondary'!W17*'DSR con %'!Z81</f>
        <v>36</v>
      </c>
      <c r="AA81" s="23">
        <f>'Distributor Secondary'!X17*'DSR con %'!AA81</f>
        <v>3.5</v>
      </c>
      <c r="AB81" s="23">
        <f>'Distributor Secondary'!Y17*'DSR con %'!AB81</f>
        <v>6.2222222222222223</v>
      </c>
      <c r="AC81" s="23">
        <f>'Distributor Secondary'!Z17*'DSR con %'!AC81</f>
        <v>7.2911392405063289</v>
      </c>
      <c r="AD81" s="23">
        <f>'Distributor Secondary'!AA17*'DSR con %'!AD81</f>
        <v>2.6666666666666665</v>
      </c>
      <c r="AE81" s="23">
        <f>'Distributor Secondary'!AB17*'DSR con %'!AE81</f>
        <v>4.9166666666666661</v>
      </c>
      <c r="AF81" s="23">
        <f>'Distributor Secondary'!AC17*'DSR con %'!AF81</f>
        <v>6.5625</v>
      </c>
      <c r="AG81" s="23">
        <f>'Distributor Secondary'!AD17*'DSR con %'!AG81</f>
        <v>4.630606860158311</v>
      </c>
      <c r="AH81" s="23">
        <f>'Distributor Secondary'!AE17*'DSR con %'!AH81</f>
        <v>17.227513227513228</v>
      </c>
      <c r="AI81" s="23">
        <f>'Distributor Secondary'!AF17*'DSR con %'!AI81</f>
        <v>26.675257731958762</v>
      </c>
      <c r="AJ81" s="91">
        <f>'Distributor Secondary'!AG17*'DSR con %'!AJ81</f>
        <v>6.2176165803108807</v>
      </c>
      <c r="AK81" s="91">
        <f>'Distributor Secondary'!AH17*'DSR con %'!AK81</f>
        <v>9.3264248704663206</v>
      </c>
      <c r="AL81" s="91">
        <f>'Distributor Secondary'!AI17*'DSR con %'!AL81</f>
        <v>8.7046632124352321</v>
      </c>
    </row>
    <row r="82" spans="1:88">
      <c r="A82" s="109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>
        <f t="shared" si="25"/>
        <v>1900509.7503289534</v>
      </c>
      <c r="G82" s="22">
        <f t="shared" si="26"/>
        <v>733.2276640010956</v>
      </c>
      <c r="H82" s="23">
        <f>'Distributor Secondary'!E17*'DSR con %'!H82</f>
        <v>30.325925925925926</v>
      </c>
      <c r="I82" s="23">
        <f>'Distributor Secondary'!F17*'DSR con %'!I82</f>
        <v>52.722044728434504</v>
      </c>
      <c r="J82" s="23">
        <f>'Distributor Secondary'!G17*'DSR con %'!J82</f>
        <v>21.238095238095237</v>
      </c>
      <c r="K82" s="23">
        <f>'Distributor Secondary'!H17*'DSR con %'!K82</f>
        <v>33.375</v>
      </c>
      <c r="L82" s="23">
        <f>'Distributor Secondary'!I17*'DSR con %'!L82</f>
        <v>20.133757961783438</v>
      </c>
      <c r="M82" s="23">
        <f>'Distributor Secondary'!J17*'DSR con %'!M82</f>
        <v>25.70754716981132</v>
      </c>
      <c r="N82" s="23">
        <f>'Distributor Secondary'!K17*'DSR con %'!N82</f>
        <v>39.454545454545453</v>
      </c>
      <c r="O82" s="23">
        <f>'Distributor Secondary'!L17*'DSR con %'!O82</f>
        <v>26.837060702875398</v>
      </c>
      <c r="P82" s="23">
        <f>'Distributor Secondary'!M17*'DSR con %'!P82</f>
        <v>24.347826086956523</v>
      </c>
      <c r="Q82" s="23">
        <f>'Distributor Secondary'!N17*'DSR con %'!Q82</f>
        <v>23.1</v>
      </c>
      <c r="R82" s="23">
        <f>'Distributor Secondary'!O17*'DSR con %'!R82</f>
        <v>12.691588785046727</v>
      </c>
      <c r="S82" s="23">
        <f>'Distributor Secondary'!P17*'DSR con %'!S82</f>
        <v>30.295890410958904</v>
      </c>
      <c r="T82" s="23">
        <f>'Distributor Secondary'!Q17*'DSR con %'!T82</f>
        <v>37.088235294117645</v>
      </c>
      <c r="U82" s="23">
        <f>'Distributor Secondary'!R17*'DSR con %'!U82</f>
        <v>27.090000000000003</v>
      </c>
      <c r="V82" s="23">
        <f>'Distributor Secondary'!S17*'DSR con %'!V82</f>
        <v>73.756476683937819</v>
      </c>
      <c r="W82" s="23">
        <f>'Distributor Secondary'!T17*'DSR con %'!W82</f>
        <v>28.780415430267059</v>
      </c>
      <c r="X82" s="23">
        <f>'Distributor Secondary'!U17*'DSR con %'!X82</f>
        <v>16.587336244541483</v>
      </c>
      <c r="Y82" s="23">
        <f>'Distributor Secondary'!V17*'DSR con %'!Y82</f>
        <v>13.984375</v>
      </c>
      <c r="Z82" s="23">
        <f>'Distributor Secondary'!W17*'DSR con %'!Z82</f>
        <v>12.600000000000001</v>
      </c>
      <c r="AA82" s="23">
        <f>'Distributor Secondary'!X17*'DSR con %'!AA82</f>
        <v>4.375</v>
      </c>
      <c r="AB82" s="23">
        <f>'Distributor Secondary'!Y17*'DSR con %'!AB82</f>
        <v>5.333333333333333</v>
      </c>
      <c r="AC82" s="23">
        <f>'Distributor Secondary'!Z17*'DSR con %'!AC82</f>
        <v>4.2531645569620249</v>
      </c>
      <c r="AD82" s="23">
        <f>'Distributor Secondary'!AA17*'DSR con %'!AD82</f>
        <v>2.16</v>
      </c>
      <c r="AE82" s="23">
        <f>'Distributor Secondary'!AB17*'DSR con %'!AE82</f>
        <v>17.618055555555554</v>
      </c>
      <c r="AF82" s="23">
        <f>'Distributor Secondary'!AC17*'DSR con %'!AF82</f>
        <v>21.5625</v>
      </c>
      <c r="AG82" s="23">
        <f>'Distributor Secondary'!AD17*'DSR con %'!AG82</f>
        <v>7.9551451187335092</v>
      </c>
      <c r="AH82" s="23">
        <f>'Distributor Secondary'!AE17*'DSR con %'!AH82</f>
        <v>31.08</v>
      </c>
      <c r="AI82" s="23">
        <f>'Distributor Secondary'!AF17*'DSR con %'!AI82</f>
        <v>47.551546391752574</v>
      </c>
      <c r="AJ82" s="91">
        <f>'Distributor Secondary'!AG17*'DSR con %'!AJ82</f>
        <v>10.569948186528496</v>
      </c>
      <c r="AK82" s="91">
        <f>'Distributor Secondary'!AH17*'DSR con %'!AK82</f>
        <v>15.854922279792746</v>
      </c>
      <c r="AL82" s="91">
        <f>'Distributor Secondary'!AI17*'DSR con %'!AL82</f>
        <v>14.797927461139896</v>
      </c>
    </row>
    <row r="83" spans="1:88">
      <c r="A83" s="109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>
        <f t="shared" si="25"/>
        <v>1819527.8214222903</v>
      </c>
      <c r="G83" s="22">
        <f t="shared" si="26"/>
        <v>994.45854225109304</v>
      </c>
      <c r="H83" s="23">
        <f>'Distributor Secondary'!E17*'DSR con %'!H83</f>
        <v>24.92</v>
      </c>
      <c r="I83" s="23">
        <f>'Distributor Secondary'!F17*'DSR con %'!I83</f>
        <v>92.619808306709274</v>
      </c>
      <c r="J83" s="23">
        <f>'Distributor Secondary'!G17*'DSR con %'!J83</f>
        <v>46.015873015873012</v>
      </c>
      <c r="K83" s="23">
        <f>'Distributor Secondary'!H17*'DSR con %'!K83</f>
        <v>77.875</v>
      </c>
      <c r="L83" s="23">
        <f>'Distributor Secondary'!I17*'DSR con %'!L83</f>
        <v>37.490445859872608</v>
      </c>
      <c r="M83" s="23">
        <f>'Distributor Secondary'!J17*'DSR con %'!M83</f>
        <v>45.24528301886793</v>
      </c>
      <c r="N83" s="23">
        <f>'Distributor Secondary'!K17*'DSR con %'!N83</f>
        <v>21.636363636363637</v>
      </c>
      <c r="O83" s="23">
        <f>'Distributor Secondary'!L17*'DSR con %'!O83</f>
        <v>25.763578274760384</v>
      </c>
      <c r="P83" s="23">
        <f>'Distributor Secondary'!M17*'DSR con %'!P83</f>
        <v>25.869565217391305</v>
      </c>
      <c r="Q83" s="23">
        <f>'Distributor Secondary'!N17*'DSR con %'!Q83</f>
        <v>36.674641148325357</v>
      </c>
      <c r="R83" s="23">
        <f>'Distributor Secondary'!O17*'DSR con %'!R83</f>
        <v>41.700934579439249</v>
      </c>
      <c r="S83" s="23">
        <f>'Distributor Secondary'!P17*'DSR con %'!S83</f>
        <v>41.457534246575342</v>
      </c>
      <c r="T83" s="23">
        <f>'Distributor Secondary'!Q17*'DSR con %'!T83</f>
        <v>34.235294117647058</v>
      </c>
      <c r="U83" s="23">
        <f>'Distributor Secondary'!R17*'DSR con %'!U83</f>
        <v>102.97854077253218</v>
      </c>
      <c r="V83" s="23">
        <f>'Distributor Secondary'!S17*'DSR con %'!V83</f>
        <v>79.430051813471508</v>
      </c>
      <c r="W83" s="23">
        <f>'Distributor Secondary'!T17*'DSR con %'!W83</f>
        <v>39.097922848664687</v>
      </c>
      <c r="X83" s="23">
        <f>'Distributor Secondary'!U17*'DSR con %'!X83</f>
        <v>8.3711790393013104</v>
      </c>
      <c r="Y83" s="23">
        <f>'Distributor Secondary'!V17*'DSR con %'!Y83</f>
        <v>36.359375</v>
      </c>
      <c r="Z83" s="23">
        <f>'Distributor Secondary'!W17*'DSR con %'!Z83</f>
        <v>42.222222222222221</v>
      </c>
      <c r="AA83" s="23">
        <f>'Distributor Secondary'!X17*'DSR con %'!AA83</f>
        <v>13.125</v>
      </c>
      <c r="AB83" s="23">
        <f>'Distributor Secondary'!Y17*'DSR con %'!AB83</f>
        <v>10.666666666666666</v>
      </c>
      <c r="AC83" s="23">
        <f>'Distributor Secondary'!Z17*'DSR con %'!AC83</f>
        <v>5.4683544303797467</v>
      </c>
      <c r="AD83" s="23">
        <f>'Distributor Secondary'!AA17*'DSR con %'!AD83</f>
        <v>3.5555555555555554</v>
      </c>
      <c r="AE83" s="23">
        <f>'Distributor Secondary'!AB17*'DSR con %'!AE83</f>
        <v>7.375</v>
      </c>
      <c r="AF83" s="23">
        <f>'Distributor Secondary'!AC17*'DSR con %'!AF83</f>
        <v>12.1875</v>
      </c>
      <c r="AG83" s="23">
        <f>'Distributor Secondary'!AD17*'DSR con %'!AG83</f>
        <v>6.8865435356200528</v>
      </c>
      <c r="AH83" s="23">
        <f>'Distributor Secondary'!AE17*'DSR con %'!AH83</f>
        <v>15.661375661375661</v>
      </c>
      <c r="AI83" s="23">
        <f>'Distributor Secondary'!AF17*'DSR con %'!AI83</f>
        <v>23.195876288659793</v>
      </c>
      <c r="AJ83" s="91">
        <f>'Distributor Secondary'!AG17*'DSR con %'!AJ83</f>
        <v>9.3264248704663206</v>
      </c>
      <c r="AK83" s="91">
        <f>'Distributor Secondary'!AH17*'DSR con %'!AK83</f>
        <v>13.989637305699482</v>
      </c>
      <c r="AL83" s="91">
        <f>'Distributor Secondary'!AI17*'DSR con %'!AL83</f>
        <v>13.05699481865285</v>
      </c>
    </row>
    <row r="84" spans="1:88">
      <c r="A84" s="109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>
        <f t="shared" si="25"/>
        <v>1351066.6557989111</v>
      </c>
      <c r="G84" s="22">
        <f t="shared" si="26"/>
        <v>598.11589426191938</v>
      </c>
      <c r="H84" s="23">
        <f>'Distributor Secondary'!E17*'DSR con %'!H84</f>
        <v>17.8</v>
      </c>
      <c r="I84" s="23">
        <f>'Distributor Secondary'!F17*'DSR con %'!I84</f>
        <v>62.440000000000005</v>
      </c>
      <c r="J84" s="23">
        <f>'Distributor Secondary'!G17*'DSR con %'!J84</f>
        <v>33.449999999999996</v>
      </c>
      <c r="K84" s="23">
        <f>'Distributor Secondary'!H17*'DSR con %'!K84</f>
        <v>38.9375</v>
      </c>
      <c r="L84" s="23">
        <f>'Distributor Secondary'!I17*'DSR con %'!L84</f>
        <v>33.324840764331206</v>
      </c>
      <c r="M84" s="23">
        <f>'Distributor Secondary'!J17*'DSR con %'!M84</f>
        <v>24.679245283018869</v>
      </c>
      <c r="N84" s="23">
        <f>'Distributor Secondary'!K17*'DSR con %'!N84</f>
        <v>10.08</v>
      </c>
      <c r="O84" s="23">
        <f>'Distributor Secondary'!L17*'DSR con %'!O84</f>
        <v>23.616613418530349</v>
      </c>
      <c r="P84" s="23">
        <f>'Distributor Secondary'!M17*'DSR con %'!P84</f>
        <v>30.434782608695652</v>
      </c>
      <c r="Q84" s="23">
        <f>'Distributor Secondary'!N17*'DSR con %'!Q84</f>
        <v>16.8</v>
      </c>
      <c r="R84" s="23">
        <f>'Distributor Secondary'!O17*'DSR con %'!R84</f>
        <v>13.580000000000002</v>
      </c>
      <c r="S84" s="23">
        <f>'Distributor Secondary'!P17*'DSR con %'!S84</f>
        <v>21.791780821917808</v>
      </c>
      <c r="T84" s="23">
        <f>'Distributor Secondary'!Q17*'DSR con %'!T84</f>
        <v>13.580000000000002</v>
      </c>
      <c r="U84" s="23">
        <f>'Distributor Secondary'!R17*'DSR con %'!U84</f>
        <v>46.506437768240346</v>
      </c>
      <c r="V84" s="23">
        <f>'Distributor Secondary'!S17*'DSR con %'!V84</f>
        <v>21.9</v>
      </c>
      <c r="W84" s="23">
        <f>'Distributor Secondary'!T17*'DSR con %'!W84</f>
        <v>20.63501483679525</v>
      </c>
      <c r="X84" s="23">
        <f>'Distributor Secondary'!U17*'DSR con %'!X84</f>
        <v>9.4563318777292587</v>
      </c>
      <c r="Y84" s="23">
        <f>'Distributor Secondary'!V17*'DSR con %'!Y84</f>
        <v>25.171875</v>
      </c>
      <c r="Z84" s="23">
        <f>'Distributor Secondary'!W17*'DSR con %'!Z84</f>
        <v>15.555555555555555</v>
      </c>
      <c r="AA84" s="23">
        <f>'Distributor Secondary'!X17*'DSR con %'!AA84</f>
        <v>4.375</v>
      </c>
      <c r="AB84" s="23">
        <f>'Distributor Secondary'!Y17*'DSR con %'!AB84</f>
        <v>6.2222222222222223</v>
      </c>
      <c r="AC84" s="23">
        <f>'Distributor Secondary'!Z17*'DSR con %'!AC84</f>
        <v>6.6835443037974684</v>
      </c>
      <c r="AD84" s="23">
        <f>'Distributor Secondary'!AA17*'DSR con %'!AD84</f>
        <v>2.4000000000000004</v>
      </c>
      <c r="AE84" s="23">
        <f>'Distributor Secondary'!AB17*'DSR con %'!AE84</f>
        <v>10.62</v>
      </c>
      <c r="AF84" s="23">
        <f>'Distributor Secondary'!AC17*'DSR con %'!AF84</f>
        <v>8.4375</v>
      </c>
      <c r="AG84" s="23">
        <f>'Distributor Secondary'!AD17*'DSR con %'!AG84</f>
        <v>8.6675461741424797</v>
      </c>
      <c r="AH84" s="23">
        <f>'Distributor Secondary'!AE17*'DSR con %'!AH84</f>
        <v>10.360000000000001</v>
      </c>
      <c r="AI84" s="23">
        <f>'Distributor Secondary'!AF17*'DSR con %'!AI84</f>
        <v>15.750000000000002</v>
      </c>
      <c r="AJ84" s="91">
        <f>'Distributor Secondary'!AG17*'DSR con %'!AJ84</f>
        <v>11.50259067357513</v>
      </c>
      <c r="AK84" s="91">
        <f>'Distributor Secondary'!AH17*'DSR con %'!AK84</f>
        <v>17.253886010362692</v>
      </c>
      <c r="AL84" s="91">
        <f>'Distributor Secondary'!AI17*'DSR con %'!AL84</f>
        <v>16.103626943005182</v>
      </c>
    </row>
    <row r="85" spans="1:88">
      <c r="A85" s="109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>
        <f t="shared" si="25"/>
        <v>2295417.5</v>
      </c>
      <c r="G85" s="22">
        <f t="shared" si="26"/>
        <v>1024.7299999999998</v>
      </c>
      <c r="H85" s="23">
        <f>'Distributor Secondary'!E17*'DSR con %'!H85</f>
        <v>33.82</v>
      </c>
      <c r="I85" s="23">
        <f>'Distributor Secondary'!F17*'DSR con %'!I85</f>
        <v>75.820000000000007</v>
      </c>
      <c r="J85" s="23">
        <f>'Distributor Secondary'!G17*'DSR con %'!J85</f>
        <v>46.83</v>
      </c>
      <c r="K85" s="23">
        <f>'Distributor Secondary'!H17*'DSR con %'!K85</f>
        <v>89</v>
      </c>
      <c r="L85" s="23">
        <f>'Distributor Secondary'!I17*'DSR con %'!L85</f>
        <v>32.699999999999996</v>
      </c>
      <c r="M85" s="23">
        <f>'Distributor Secondary'!J17*'DSR con %'!M85</f>
        <v>41.42</v>
      </c>
      <c r="N85" s="23">
        <f>'Distributor Secondary'!K17*'DSR con %'!N85</f>
        <v>21.84</v>
      </c>
      <c r="O85" s="23">
        <f>'Distributor Secondary'!L17*'DSR con %'!O85</f>
        <v>23.520000000000003</v>
      </c>
      <c r="P85" s="23">
        <f>'Distributor Secondary'!M17*'DSR con %'!P85</f>
        <v>56.7</v>
      </c>
      <c r="Q85" s="23">
        <f>'Distributor Secondary'!N17*'DSR con %'!Q85</f>
        <v>42</v>
      </c>
      <c r="R85" s="23">
        <f>'Distributor Secondary'!O17*'DSR con %'!R85</f>
        <v>42.68</v>
      </c>
      <c r="S85" s="23">
        <f>'Distributor Secondary'!P17*'DSR con %'!S85</f>
        <v>38.800000000000004</v>
      </c>
      <c r="T85" s="23">
        <f>'Distributor Secondary'!Q17*'DSR con %'!T85</f>
        <v>31.04</v>
      </c>
      <c r="U85" s="23">
        <f>'Distributor Secondary'!R17*'DSR con %'!U85</f>
        <v>58.05</v>
      </c>
      <c r="V85" s="23">
        <f>'Distributor Secondary'!S17*'DSR con %'!V85</f>
        <v>62.050000000000004</v>
      </c>
      <c r="W85" s="23">
        <f>'Distributor Secondary'!T17*'DSR con %'!W85</f>
        <v>36.6</v>
      </c>
      <c r="X85" s="23">
        <f>'Distributor Secondary'!U17*'DSR con %'!X85</f>
        <v>14.91</v>
      </c>
      <c r="Y85" s="23">
        <f>'Distributor Secondary'!V17*'DSR con %'!Y85</f>
        <v>35.800000000000004</v>
      </c>
      <c r="Z85" s="23">
        <f>'Distributor Secondary'!W17*'DSR con %'!Z85</f>
        <v>34.200000000000003</v>
      </c>
      <c r="AA85" s="23">
        <f>'Distributor Secondary'!X17*'DSR con %'!AA85</f>
        <v>11.200000000000001</v>
      </c>
      <c r="AB85" s="23">
        <f>'Distributor Secondary'!Y17*'DSR con %'!AB85</f>
        <v>15.36</v>
      </c>
      <c r="AC85" s="23">
        <f>'Distributor Secondary'!Z17*'DSR con %'!AC85</f>
        <v>7.1999999999999993</v>
      </c>
      <c r="AD85" s="23">
        <f>'Distributor Secondary'!AA17*'DSR con %'!AD85</f>
        <v>4.5600000000000005</v>
      </c>
      <c r="AE85" s="23">
        <f>'Distributor Secondary'!AB17*'DSR con %'!AE85</f>
        <v>10.030000000000001</v>
      </c>
      <c r="AF85" s="23">
        <f>'Distributor Secondary'!AC17*'DSR con %'!AF85</f>
        <v>19.8</v>
      </c>
      <c r="AG85" s="23">
        <f>'Distributor Secondary'!AD17*'DSR con %'!AG85</f>
        <v>8.5500000000000007</v>
      </c>
      <c r="AH85" s="23">
        <f>'Distributor Secondary'!AE17*'DSR con %'!AH85</f>
        <v>34.04</v>
      </c>
      <c r="AI85" s="23">
        <f>'Distributor Secondary'!AF17*'DSR con %'!AI85</f>
        <v>51.75</v>
      </c>
      <c r="AJ85" s="91">
        <f>'Distributor Secondary'!AG17*'DSR con %'!AJ85</f>
        <v>11.4</v>
      </c>
      <c r="AK85" s="91">
        <f>'Distributor Secondary'!AH17*'DSR con %'!AK85</f>
        <v>17.100000000000001</v>
      </c>
      <c r="AL85" s="91">
        <f>'Distributor Secondary'!AI17*'DSR con %'!AL85</f>
        <v>15.96</v>
      </c>
    </row>
    <row r="86" spans="1:88" s="29" customFormat="1">
      <c r="A86" s="110"/>
      <c r="B86" s="25"/>
      <c r="C86" s="24"/>
      <c r="D86" s="56"/>
      <c r="E86" s="56"/>
      <c r="F86" s="40">
        <f t="shared" ref="F86:AJ86" si="32">SUM(F79:F85)</f>
        <v>11461433.122133594</v>
      </c>
      <c r="G86" s="54">
        <f t="shared" si="32"/>
        <v>5337.1645283219668</v>
      </c>
      <c r="H86" s="27">
        <f t="shared" si="32"/>
        <v>178.06592592592594</v>
      </c>
      <c r="I86" s="27">
        <f t="shared" si="32"/>
        <v>443.9908626198083</v>
      </c>
      <c r="J86" s="27">
        <f t="shared" si="32"/>
        <v>223.31857142857143</v>
      </c>
      <c r="K86" s="27">
        <f t="shared" si="32"/>
        <v>354.88749999999999</v>
      </c>
      <c r="L86" s="27">
        <f t="shared" si="32"/>
        <v>218.76369426751592</v>
      </c>
      <c r="M86" s="27">
        <f t="shared" si="32"/>
        <v>217.25962264150945</v>
      </c>
      <c r="N86" s="27">
        <f t="shared" si="32"/>
        <v>168.25454545454548</v>
      </c>
      <c r="O86" s="27">
        <f t="shared" si="32"/>
        <v>168.52600638977637</v>
      </c>
      <c r="P86" s="27">
        <f t="shared" si="32"/>
        <v>210.36521739130438</v>
      </c>
      <c r="Q86" s="27">
        <f t="shared" si="32"/>
        <v>210.68325358851675</v>
      </c>
      <c r="R86" s="27">
        <f t="shared" si="32"/>
        <v>194.07252336448599</v>
      </c>
      <c r="S86" s="27">
        <f t="shared" si="32"/>
        <v>194.53150684931506</v>
      </c>
      <c r="T86" s="27">
        <f t="shared" si="32"/>
        <v>193.54352941176472</v>
      </c>
      <c r="U86" s="27">
        <f t="shared" si="32"/>
        <v>388.36197424892703</v>
      </c>
      <c r="V86" s="27">
        <f t="shared" si="32"/>
        <v>364.8865284974093</v>
      </c>
      <c r="W86" s="27">
        <f t="shared" si="32"/>
        <v>183.57560830860533</v>
      </c>
      <c r="X86" s="27">
        <f t="shared" si="32"/>
        <v>70.835676855895187</v>
      </c>
      <c r="Y86" s="27">
        <f t="shared" si="32"/>
        <v>178.888125</v>
      </c>
      <c r="Z86" s="27">
        <f t="shared" si="32"/>
        <v>180.26666666666665</v>
      </c>
      <c r="AA86" s="27">
        <f t="shared" si="32"/>
        <v>55.825000000000003</v>
      </c>
      <c r="AB86" s="27">
        <f t="shared" si="32"/>
        <v>64.248888888888885</v>
      </c>
      <c r="AC86" s="27">
        <f t="shared" si="32"/>
        <v>47.908860759493663</v>
      </c>
      <c r="AD86" s="27">
        <f t="shared" si="32"/>
        <v>24.050370370370374</v>
      </c>
      <c r="AE86" s="27">
        <f t="shared" si="32"/>
        <v>59.016388888888883</v>
      </c>
      <c r="AF86" s="27">
        <f t="shared" si="32"/>
        <v>90.112499999999997</v>
      </c>
      <c r="AG86" s="27">
        <f t="shared" si="32"/>
        <v>45.119920844327169</v>
      </c>
      <c r="AH86" s="27">
        <f t="shared" si="32"/>
        <v>148.66560846560847</v>
      </c>
      <c r="AI86" s="27">
        <f t="shared" si="32"/>
        <v>224.32731958762886</v>
      </c>
      <c r="AJ86" s="91">
        <f t="shared" si="32"/>
        <v>60.208290155440409</v>
      </c>
      <c r="AK86" s="91">
        <f t="shared" ref="AK86" si="33">SUM(AK79:AK85)</f>
        <v>90.312435233160613</v>
      </c>
      <c r="AL86" s="91">
        <f t="shared" ref="AL86" si="34">SUM(AL79:AL85)</f>
        <v>84.291606217616589</v>
      </c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</row>
    <row r="87" spans="1:88" ht="22.5">
      <c r="A87" s="113" t="s">
        <v>140</v>
      </c>
      <c r="B87" s="19" t="s">
        <v>16</v>
      </c>
      <c r="C87" s="59" t="s">
        <v>131</v>
      </c>
      <c r="D87" s="60" t="s">
        <v>141</v>
      </c>
      <c r="E87" s="60" t="s">
        <v>142</v>
      </c>
      <c r="F87" s="21">
        <f t="shared" si="25"/>
        <v>2934906</v>
      </c>
      <c r="G87" s="22">
        <f t="shared" si="26"/>
        <v>1141.32</v>
      </c>
      <c r="H87" s="23">
        <f>'Distributor Secondary'!E18*'DSR con %'!H87</f>
        <v>34.199999999999996</v>
      </c>
      <c r="I87" s="23">
        <f>'Distributor Secondary'!F18*'DSR con %'!I87</f>
        <v>85.8</v>
      </c>
      <c r="J87" s="23">
        <f>'Distributor Secondary'!G18*'DSR con %'!J87</f>
        <v>41.699999999999996</v>
      </c>
      <c r="K87" s="23">
        <f>'Distributor Secondary'!H18*'DSR con %'!K87</f>
        <v>63.599999999999994</v>
      </c>
      <c r="L87" s="23">
        <f>'Distributor Secondary'!I18*'DSR con %'!L87</f>
        <v>42</v>
      </c>
      <c r="M87" s="23">
        <f>'Distributor Secondary'!J18*'DSR con %'!M87</f>
        <v>42</v>
      </c>
      <c r="N87" s="23">
        <f>'Distributor Secondary'!K18*'DSR con %'!N87</f>
        <v>32.4</v>
      </c>
      <c r="O87" s="23">
        <f>'Distributor Secondary'!L18*'DSR con %'!O87</f>
        <v>32.4</v>
      </c>
      <c r="P87" s="23">
        <f>'Distributor Secondary'!M18*'DSR con %'!P87</f>
        <v>40.5</v>
      </c>
      <c r="Q87" s="23">
        <f>'Distributor Secondary'!N18*'DSR con %'!Q87</f>
        <v>31.5</v>
      </c>
      <c r="R87" s="23">
        <f>'Distributor Secondary'!O18*'DSR con %'!R87</f>
        <v>37.5</v>
      </c>
      <c r="S87" s="23">
        <f>'Distributor Secondary'!P18*'DSR con %'!S87</f>
        <v>37.5</v>
      </c>
      <c r="T87" s="23">
        <f>'Distributor Secondary'!Q18*'DSR con %'!T87</f>
        <v>37.5</v>
      </c>
      <c r="U87" s="23">
        <f>'Distributor Secondary'!R18*'DSR con %'!U87</f>
        <v>68.7</v>
      </c>
      <c r="V87" s="23">
        <f>'Distributor Secondary'!S18*'DSR con %'!V87</f>
        <v>64.5</v>
      </c>
      <c r="W87" s="23">
        <f>'Distributor Secondary'!T18*'DSR con %'!W87</f>
        <v>35.1</v>
      </c>
      <c r="X87" s="23">
        <f>'Distributor Secondary'!U18*'DSR con %'!X87</f>
        <v>13.5</v>
      </c>
      <c r="Y87" s="23">
        <f>'Distributor Secondary'!V18*'DSR con %'!Y87</f>
        <v>51.75</v>
      </c>
      <c r="Z87" s="23">
        <f>'Distributor Secondary'!W18*'DSR con %'!Z87</f>
        <v>51.75</v>
      </c>
      <c r="AA87" s="23">
        <f>'Distributor Secondary'!X18*'DSR con %'!AA87</f>
        <v>17.55</v>
      </c>
      <c r="AB87" s="23">
        <f>'Distributor Secondary'!Y18*'DSR con %'!AB87</f>
        <v>19.350000000000001</v>
      </c>
      <c r="AC87" s="23">
        <f>'Distributor Secondary'!Z18*'DSR con %'!AC87</f>
        <v>15.75</v>
      </c>
      <c r="AD87" s="23">
        <f>'Distributor Secondary'!AA18*'DSR con %'!AD87</f>
        <v>8.5500000000000007</v>
      </c>
      <c r="AE87" s="23">
        <f>'Distributor Secondary'!AB18*'DSR con %'!AE87</f>
        <v>20.7</v>
      </c>
      <c r="AF87" s="23">
        <f>'Distributor Secondary'!AC18*'DSR con %'!AF87</f>
        <v>29.25</v>
      </c>
      <c r="AG87" s="23">
        <f>'Distributor Secondary'!AD18*'DSR con %'!AG87</f>
        <v>13.950000000000001</v>
      </c>
      <c r="AH87" s="23">
        <f>'Distributor Secondary'!AE18*'DSR con %'!AH87</f>
        <v>48.48</v>
      </c>
      <c r="AI87" s="23">
        <f>'Distributor Secondary'!AF18*'DSR con %'!AI87</f>
        <v>60</v>
      </c>
      <c r="AJ87" s="91">
        <f>'Distributor Secondary'!AG18*'DSR con %'!AJ87</f>
        <v>16.8</v>
      </c>
      <c r="AK87" s="91">
        <f>'Distributor Secondary'!AH18*'DSR con %'!AK87</f>
        <v>23.52</v>
      </c>
      <c r="AL87" s="91">
        <f>'Distributor Secondary'!AI18*'DSR con %'!AL87</f>
        <v>23.52</v>
      </c>
    </row>
    <row r="88" spans="1:88" ht="22.5">
      <c r="A88" s="113" t="s">
        <v>140</v>
      </c>
      <c r="B88" s="19" t="s">
        <v>16</v>
      </c>
      <c r="C88" s="59" t="s">
        <v>131</v>
      </c>
      <c r="D88" s="60" t="s">
        <v>143</v>
      </c>
      <c r="E88" s="60" t="s">
        <v>144</v>
      </c>
      <c r="F88" s="21">
        <f t="shared" si="25"/>
        <v>1631704.32</v>
      </c>
      <c r="G88" s="22">
        <f t="shared" si="26"/>
        <v>864.44</v>
      </c>
      <c r="H88" s="23">
        <f>'Distributor Secondary'!E18*'DSR con %'!H88</f>
        <v>31.92</v>
      </c>
      <c r="I88" s="23">
        <f>'Distributor Secondary'!F18*'DSR con %'!I88</f>
        <v>80.080000000000013</v>
      </c>
      <c r="J88" s="23">
        <f>'Distributor Secondary'!G18*'DSR con %'!J88</f>
        <v>38.92</v>
      </c>
      <c r="K88" s="23">
        <f>'Distributor Secondary'!H18*'DSR con %'!K88</f>
        <v>59.360000000000007</v>
      </c>
      <c r="L88" s="23">
        <f>'Distributor Secondary'!I18*'DSR con %'!L88</f>
        <v>39.200000000000003</v>
      </c>
      <c r="M88" s="23">
        <f>'Distributor Secondary'!J18*'DSR con %'!M88</f>
        <v>39.200000000000003</v>
      </c>
      <c r="N88" s="23">
        <f>'Distributor Secondary'!K18*'DSR con %'!N88</f>
        <v>30.240000000000002</v>
      </c>
      <c r="O88" s="23">
        <f>'Distributor Secondary'!L18*'DSR con %'!O88</f>
        <v>30.240000000000002</v>
      </c>
      <c r="P88" s="23">
        <f>'Distributor Secondary'!M18*'DSR con %'!P88</f>
        <v>37.800000000000004</v>
      </c>
      <c r="Q88" s="23">
        <f>'Distributor Secondary'!N18*'DSR con %'!Q88</f>
        <v>29.400000000000002</v>
      </c>
      <c r="R88" s="23">
        <f>'Distributor Secondary'!O18*'DSR con %'!R88</f>
        <v>35</v>
      </c>
      <c r="S88" s="23">
        <f>'Distributor Secondary'!P18*'DSR con %'!S88</f>
        <v>35</v>
      </c>
      <c r="T88" s="23">
        <f>'Distributor Secondary'!Q18*'DSR con %'!T88</f>
        <v>35</v>
      </c>
      <c r="U88" s="23">
        <f>'Distributor Secondary'!R18*'DSR con %'!U88</f>
        <v>64.12</v>
      </c>
      <c r="V88" s="23">
        <f>'Distributor Secondary'!S18*'DSR con %'!V88</f>
        <v>60.2</v>
      </c>
      <c r="W88" s="23">
        <f>'Distributor Secondary'!T18*'DSR con %'!W88</f>
        <v>32.760000000000005</v>
      </c>
      <c r="X88" s="23">
        <f>'Distributor Secondary'!U18*'DSR con %'!X88</f>
        <v>12.600000000000001</v>
      </c>
      <c r="Y88" s="23">
        <f>'Distributor Secondary'!V18*'DSR con %'!Y88</f>
        <v>23</v>
      </c>
      <c r="Z88" s="23">
        <f>'Distributor Secondary'!W18*'DSR con %'!Z88</f>
        <v>23</v>
      </c>
      <c r="AA88" s="23">
        <f>'Distributor Secondary'!X18*'DSR con %'!AA88</f>
        <v>7.8000000000000007</v>
      </c>
      <c r="AB88" s="23">
        <f>'Distributor Secondary'!Y18*'DSR con %'!AB88</f>
        <v>8.6</v>
      </c>
      <c r="AC88" s="23">
        <f>'Distributor Secondary'!Z18*'DSR con %'!AC88</f>
        <v>7</v>
      </c>
      <c r="AD88" s="23">
        <f>'Distributor Secondary'!AA18*'DSR con %'!AD88</f>
        <v>3.8000000000000003</v>
      </c>
      <c r="AE88" s="23">
        <f>'Distributor Secondary'!AB18*'DSR con %'!AE88</f>
        <v>9.2000000000000011</v>
      </c>
      <c r="AF88" s="23">
        <f>'Distributor Secondary'!AC18*'DSR con %'!AF88</f>
        <v>13</v>
      </c>
      <c r="AG88" s="23">
        <f>'Distributor Secondary'!AD18*'DSR con %'!AG88</f>
        <v>6.2</v>
      </c>
      <c r="AH88" s="23">
        <f>'Distributor Secondary'!AE18*'DSR con %'!AH88</f>
        <v>20.200000000000003</v>
      </c>
      <c r="AI88" s="23">
        <f>'Distributor Secondary'!AF18*'DSR con %'!AI88</f>
        <v>25</v>
      </c>
      <c r="AJ88" s="91">
        <f>'Distributor Secondary'!AG18*'DSR con %'!AJ88</f>
        <v>7</v>
      </c>
      <c r="AK88" s="91">
        <f>'Distributor Secondary'!AH18*'DSR con %'!AK88</f>
        <v>9.8000000000000007</v>
      </c>
      <c r="AL88" s="91">
        <f>'Distributor Secondary'!AI18*'DSR con %'!AL88</f>
        <v>9.8000000000000007</v>
      </c>
    </row>
    <row r="89" spans="1:88" ht="22.5">
      <c r="A89" s="113" t="s">
        <v>140</v>
      </c>
      <c r="B89" s="19" t="s">
        <v>16</v>
      </c>
      <c r="C89" s="59" t="s">
        <v>131</v>
      </c>
      <c r="D89" s="60" t="s">
        <v>145</v>
      </c>
      <c r="E89" s="60" t="s">
        <v>146</v>
      </c>
      <c r="F89" s="21">
        <f t="shared" si="25"/>
        <v>1028385.86</v>
      </c>
      <c r="G89" s="22">
        <f t="shared" si="26"/>
        <v>581.02</v>
      </c>
      <c r="H89" s="23">
        <f>'Distributor Secondary'!E18*'DSR con %'!H89</f>
        <v>21.66</v>
      </c>
      <c r="I89" s="23">
        <f>'Distributor Secondary'!F18*'DSR con %'!I89</f>
        <v>54.34</v>
      </c>
      <c r="J89" s="23">
        <f>'Distributor Secondary'!G18*'DSR con %'!J89</f>
        <v>26.41</v>
      </c>
      <c r="K89" s="23">
        <f>'Distributor Secondary'!H18*'DSR con %'!K89</f>
        <v>40.28</v>
      </c>
      <c r="L89" s="23">
        <f>'Distributor Secondary'!I18*'DSR con %'!L89</f>
        <v>26.6</v>
      </c>
      <c r="M89" s="23">
        <f>'Distributor Secondary'!J18*'DSR con %'!M89</f>
        <v>26.6</v>
      </c>
      <c r="N89" s="23">
        <f>'Distributor Secondary'!K18*'DSR con %'!N89</f>
        <v>20.52</v>
      </c>
      <c r="O89" s="23">
        <f>'Distributor Secondary'!L18*'DSR con %'!O89</f>
        <v>20.52</v>
      </c>
      <c r="P89" s="23">
        <f>'Distributor Secondary'!M18*'DSR con %'!P89</f>
        <v>25.65</v>
      </c>
      <c r="Q89" s="23">
        <f>'Distributor Secondary'!N18*'DSR con %'!Q89</f>
        <v>19.95</v>
      </c>
      <c r="R89" s="23">
        <f>'Distributor Secondary'!O18*'DSR con %'!R89</f>
        <v>23.75</v>
      </c>
      <c r="S89" s="23">
        <f>'Distributor Secondary'!P18*'DSR con %'!S89</f>
        <v>23.75</v>
      </c>
      <c r="T89" s="23">
        <f>'Distributor Secondary'!Q18*'DSR con %'!T89</f>
        <v>23.75</v>
      </c>
      <c r="U89" s="23">
        <f>'Distributor Secondary'!R18*'DSR con %'!U89</f>
        <v>43.51</v>
      </c>
      <c r="V89" s="23">
        <f>'Distributor Secondary'!S18*'DSR con %'!V89</f>
        <v>40.85</v>
      </c>
      <c r="W89" s="23">
        <f>'Distributor Secondary'!T18*'DSR con %'!W89</f>
        <v>22.23</v>
      </c>
      <c r="X89" s="23">
        <f>'Distributor Secondary'!U18*'DSR con %'!X89</f>
        <v>8.5500000000000007</v>
      </c>
      <c r="Y89" s="23">
        <f>'Distributor Secondary'!V18*'DSR con %'!Y89</f>
        <v>17.25</v>
      </c>
      <c r="Z89" s="23">
        <f>'Distributor Secondary'!W18*'DSR con %'!Z89</f>
        <v>17.25</v>
      </c>
      <c r="AA89" s="23">
        <f>'Distributor Secondary'!X18*'DSR con %'!AA89</f>
        <v>5.85</v>
      </c>
      <c r="AB89" s="23">
        <f>'Distributor Secondary'!Y18*'DSR con %'!AB89</f>
        <v>6.45</v>
      </c>
      <c r="AC89" s="23">
        <f>'Distributor Secondary'!Z18*'DSR con %'!AC89</f>
        <v>5.25</v>
      </c>
      <c r="AD89" s="23">
        <f>'Distributor Secondary'!AA18*'DSR con %'!AD89</f>
        <v>2.85</v>
      </c>
      <c r="AE89" s="23">
        <f>'Distributor Secondary'!AB18*'DSR con %'!AE89</f>
        <v>6.8999999999999995</v>
      </c>
      <c r="AF89" s="23">
        <f>'Distributor Secondary'!AC18*'DSR con %'!AF89</f>
        <v>9.75</v>
      </c>
      <c r="AG89" s="23">
        <f>'Distributor Secondary'!AD18*'DSR con %'!AG89</f>
        <v>4.6499999999999995</v>
      </c>
      <c r="AH89" s="23">
        <f>'Distributor Secondary'!AE18*'DSR con %'!AH89</f>
        <v>10.100000000000001</v>
      </c>
      <c r="AI89" s="23">
        <f>'Distributor Secondary'!AF18*'DSR con %'!AI89</f>
        <v>12.5</v>
      </c>
      <c r="AJ89" s="91">
        <f>'Distributor Secondary'!AG18*'DSR con %'!AJ89</f>
        <v>3.5</v>
      </c>
      <c r="AK89" s="91">
        <f>'Distributor Secondary'!AH18*'DSR con %'!AK89</f>
        <v>4.9000000000000004</v>
      </c>
      <c r="AL89" s="91">
        <f>'Distributor Secondary'!AI18*'DSR con %'!AL89</f>
        <v>4.9000000000000004</v>
      </c>
    </row>
    <row r="90" spans="1:88" ht="22.5">
      <c r="A90" s="113" t="s">
        <v>140</v>
      </c>
      <c r="B90" s="19" t="s">
        <v>16</v>
      </c>
      <c r="C90" s="59" t="s">
        <v>131</v>
      </c>
      <c r="D90" s="60" t="s">
        <v>147</v>
      </c>
      <c r="E90" s="60" t="s">
        <v>148</v>
      </c>
      <c r="F90" s="21">
        <f t="shared" si="25"/>
        <v>1574750.1193548387</v>
      </c>
      <c r="G90" s="22">
        <f t="shared" si="26"/>
        <v>757.77354838709687</v>
      </c>
      <c r="H90" s="23">
        <f>'Distributor Secondary'!E18*'DSR con %'!H90</f>
        <v>26.661290322580644</v>
      </c>
      <c r="I90" s="23">
        <f>'Distributor Secondary'!F18*'DSR con %'!I90</f>
        <v>66.887096774193552</v>
      </c>
      <c r="J90" s="23">
        <f>'Distributor Secondary'!G18*'DSR con %'!J90</f>
        <v>32.508064516129032</v>
      </c>
      <c r="K90" s="23">
        <f>'Distributor Secondary'!H18*'DSR con %'!K90</f>
        <v>49.58064516129032</v>
      </c>
      <c r="L90" s="23">
        <f>'Distributor Secondary'!I18*'DSR con %'!L90</f>
        <v>32.741935483870968</v>
      </c>
      <c r="M90" s="23">
        <f>'Distributor Secondary'!J18*'DSR con %'!M90</f>
        <v>32.741935483870968</v>
      </c>
      <c r="N90" s="23">
        <f>'Distributor Secondary'!K18*'DSR con %'!N90</f>
        <v>25.258064516129032</v>
      </c>
      <c r="O90" s="23">
        <f>'Distributor Secondary'!L18*'DSR con %'!O90</f>
        <v>25.258064516129032</v>
      </c>
      <c r="P90" s="23">
        <f>'Distributor Secondary'!M18*'DSR con %'!P90</f>
        <v>31.572580645161288</v>
      </c>
      <c r="Q90" s="23">
        <f>'Distributor Secondary'!N18*'DSR con %'!Q90</f>
        <v>24.556451612903224</v>
      </c>
      <c r="R90" s="23">
        <f>'Distributor Secondary'!O18*'DSR con %'!R90</f>
        <v>29.233870967741932</v>
      </c>
      <c r="S90" s="23">
        <f>'Distributor Secondary'!P18*'DSR con %'!S90</f>
        <v>29.233870967741932</v>
      </c>
      <c r="T90" s="23">
        <f>'Distributor Secondary'!Q18*'DSR con %'!T90</f>
        <v>29.233870967741932</v>
      </c>
      <c r="U90" s="23">
        <f>'Distributor Secondary'!R18*'DSR con %'!U90</f>
        <v>53.556451612903224</v>
      </c>
      <c r="V90" s="23">
        <f>'Distributor Secondary'!S18*'DSR con %'!V90</f>
        <v>50.282258064516128</v>
      </c>
      <c r="W90" s="23">
        <f>'Distributor Secondary'!T18*'DSR con %'!W90</f>
        <v>27.362903225806448</v>
      </c>
      <c r="X90" s="23">
        <f>'Distributor Secondary'!U18*'DSR con %'!X90</f>
        <v>10.524193548387096</v>
      </c>
      <c r="Y90" s="23">
        <f>'Distributor Secondary'!V18*'DSR con %'!Y90</f>
        <v>23</v>
      </c>
      <c r="Z90" s="23">
        <f>'Distributor Secondary'!W18*'DSR con %'!Z90</f>
        <v>23</v>
      </c>
      <c r="AA90" s="23">
        <f>'Distributor Secondary'!X18*'DSR con %'!AA90</f>
        <v>7.8000000000000007</v>
      </c>
      <c r="AB90" s="23">
        <f>'Distributor Secondary'!Y18*'DSR con %'!AB90</f>
        <v>8.6</v>
      </c>
      <c r="AC90" s="23">
        <f>'Distributor Secondary'!Z18*'DSR con %'!AC90</f>
        <v>7</v>
      </c>
      <c r="AD90" s="23">
        <f>'Distributor Secondary'!AA18*'DSR con %'!AD90</f>
        <v>3.8000000000000003</v>
      </c>
      <c r="AE90" s="23">
        <f>'Distributor Secondary'!AB18*'DSR con %'!AE90</f>
        <v>9.2000000000000011</v>
      </c>
      <c r="AF90" s="23">
        <f>'Distributor Secondary'!AC18*'DSR con %'!AF90</f>
        <v>13</v>
      </c>
      <c r="AG90" s="23">
        <f>'Distributor Secondary'!AD18*'DSR con %'!AG90</f>
        <v>6.2</v>
      </c>
      <c r="AH90" s="23">
        <f>'Distributor Secondary'!AE18*'DSR con %'!AH90</f>
        <v>22.22</v>
      </c>
      <c r="AI90" s="23">
        <f>'Distributor Secondary'!AF18*'DSR con %'!AI90</f>
        <v>27.5</v>
      </c>
      <c r="AJ90" s="91">
        <f>'Distributor Secondary'!AG18*'DSR con %'!AJ90</f>
        <v>7.7</v>
      </c>
      <c r="AK90" s="91">
        <f>'Distributor Secondary'!AH18*'DSR con %'!AK90</f>
        <v>10.78</v>
      </c>
      <c r="AL90" s="91">
        <f>'Distributor Secondary'!AI18*'DSR con %'!AL90</f>
        <v>10.78</v>
      </c>
    </row>
    <row r="91" spans="1:88" s="29" customFormat="1">
      <c r="A91" s="114"/>
      <c r="B91" s="62"/>
      <c r="C91" s="63"/>
      <c r="D91" s="64"/>
      <c r="E91" s="64"/>
      <c r="F91" s="40">
        <f>SUM(F87:F90)</f>
        <v>7169746.2993548391</v>
      </c>
      <c r="G91" s="41">
        <f>SUM(G87:G90)</f>
        <v>3344.5535483870967</v>
      </c>
      <c r="H91" s="27">
        <f>SUM(H87:H90)</f>
        <v>114.44129032258064</v>
      </c>
      <c r="I91" s="27">
        <f t="shared" ref="I91:AJ91" si="35">SUM(I87:I90)</f>
        <v>287.10709677419356</v>
      </c>
      <c r="J91" s="27">
        <f t="shared" si="35"/>
        <v>139.53806451612903</v>
      </c>
      <c r="K91" s="27">
        <f t="shared" si="35"/>
        <v>212.82064516129032</v>
      </c>
      <c r="L91" s="27">
        <f t="shared" si="35"/>
        <v>140.54193548387099</v>
      </c>
      <c r="M91" s="27">
        <f t="shared" si="35"/>
        <v>140.54193548387099</v>
      </c>
      <c r="N91" s="27">
        <f t="shared" si="35"/>
        <v>108.41806451612902</v>
      </c>
      <c r="O91" s="27">
        <f t="shared" si="35"/>
        <v>108.41806451612902</v>
      </c>
      <c r="P91" s="27">
        <f t="shared" si="35"/>
        <v>135.5225806451613</v>
      </c>
      <c r="Q91" s="27">
        <f t="shared" si="35"/>
        <v>105.40645161290323</v>
      </c>
      <c r="R91" s="27">
        <f t="shared" si="35"/>
        <v>125.48387096774194</v>
      </c>
      <c r="S91" s="27">
        <f t="shared" si="35"/>
        <v>125.48387096774194</v>
      </c>
      <c r="T91" s="27">
        <f t="shared" si="35"/>
        <v>125.48387096774194</v>
      </c>
      <c r="U91" s="27">
        <f t="shared" si="35"/>
        <v>229.88645161290322</v>
      </c>
      <c r="V91" s="27">
        <f t="shared" si="35"/>
        <v>215.83225806451614</v>
      </c>
      <c r="W91" s="27">
        <f t="shared" si="35"/>
        <v>117.45290322580647</v>
      </c>
      <c r="X91" s="27">
        <f t="shared" si="35"/>
        <v>45.174193548387102</v>
      </c>
      <c r="Y91" s="27">
        <f t="shared" si="35"/>
        <v>115</v>
      </c>
      <c r="Z91" s="27">
        <f t="shared" si="35"/>
        <v>115</v>
      </c>
      <c r="AA91" s="27">
        <f t="shared" si="35"/>
        <v>39</v>
      </c>
      <c r="AB91" s="27">
        <f t="shared" si="35"/>
        <v>43.000000000000007</v>
      </c>
      <c r="AC91" s="27">
        <f t="shared" si="35"/>
        <v>35</v>
      </c>
      <c r="AD91" s="27">
        <f t="shared" si="35"/>
        <v>19</v>
      </c>
      <c r="AE91" s="27">
        <f t="shared" si="35"/>
        <v>46</v>
      </c>
      <c r="AF91" s="27">
        <f t="shared" si="35"/>
        <v>65</v>
      </c>
      <c r="AG91" s="27">
        <f t="shared" si="35"/>
        <v>31</v>
      </c>
      <c r="AH91" s="27">
        <f t="shared" si="35"/>
        <v>101</v>
      </c>
      <c r="AI91" s="27">
        <f t="shared" si="35"/>
        <v>125</v>
      </c>
      <c r="AJ91" s="91">
        <f t="shared" si="35"/>
        <v>35</v>
      </c>
      <c r="AK91" s="91">
        <f t="shared" ref="AK91:AL91" si="36">SUM(AK87:AK90)</f>
        <v>49</v>
      </c>
      <c r="AL91" s="91">
        <f t="shared" si="36"/>
        <v>49</v>
      </c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</row>
    <row r="92" spans="1:88">
      <c r="A92" s="115" t="s">
        <v>31</v>
      </c>
      <c r="B92" s="19" t="s">
        <v>16</v>
      </c>
      <c r="C92" s="59" t="s">
        <v>131</v>
      </c>
      <c r="D92" s="66" t="s">
        <v>132</v>
      </c>
      <c r="E92" s="66" t="s">
        <v>133</v>
      </c>
      <c r="F92" s="21">
        <f t="shared" si="25"/>
        <v>2552596.1621919004</v>
      </c>
      <c r="G92" s="22">
        <f t="shared" si="26"/>
        <v>1126.2722395735168</v>
      </c>
      <c r="H92" s="23">
        <f>'Distributor Secondary'!E19*'DSR con %'!H92</f>
        <v>36.651006711409401</v>
      </c>
      <c r="I92" s="23">
        <f>'Distributor Secondary'!F19*'DSR con %'!I92</f>
        <v>87.441340782122907</v>
      </c>
      <c r="J92" s="23">
        <f>'Distributor Secondary'!G19*'DSR con %'!J92</f>
        <v>42.122905027932966</v>
      </c>
      <c r="K92" s="23">
        <f>'Distributor Secondary'!H19*'DSR con %'!K92</f>
        <v>67.736842105263165</v>
      </c>
      <c r="L92" s="23">
        <f>'Distributor Secondary'!I19*'DSR con %'!L92</f>
        <v>42.122905027932966</v>
      </c>
      <c r="M92" s="23">
        <f>'Distributor Secondary'!J19*'DSR con %'!M92</f>
        <v>42.583333333333336</v>
      </c>
      <c r="N92" s="23">
        <f>'Distributor Secondary'!K19*'DSR con %'!N92</f>
        <v>34.630872483221481</v>
      </c>
      <c r="O92" s="23">
        <f>'Distributor Secondary'!L19*'DSR con %'!O92</f>
        <v>34.86033519553073</v>
      </c>
      <c r="P92" s="23">
        <f>'Distributor Secondary'!M19*'DSR con %'!P92</f>
        <v>43.670886075949369</v>
      </c>
      <c r="Q92" s="23">
        <f>'Distributor Secondary'!N19*'DSR con %'!Q92</f>
        <v>37.447257383966246</v>
      </c>
      <c r="R92" s="23">
        <f>'Distributor Secondary'!O19*'DSR con %'!R92</f>
        <v>41.194029850746261</v>
      </c>
      <c r="S92" s="23">
        <f>'Distributor Secondary'!P19*'DSR con %'!S92</f>
        <v>41.341772151898738</v>
      </c>
      <c r="T92" s="23">
        <f>'Distributor Secondary'!Q19*'DSR con %'!T92</f>
        <v>40.390243902439025</v>
      </c>
      <c r="U92" s="23">
        <f>'Distributor Secondary'!R19*'DSR con %'!U92</f>
        <v>76.405405405405403</v>
      </c>
      <c r="V92" s="23">
        <f>'Distributor Secondary'!S19*'DSR con %'!V92</f>
        <v>72.966101694915253</v>
      </c>
      <c r="W92" s="23">
        <f>'Distributor Secondary'!T19*'DSR con %'!W92</f>
        <v>39.04807692307692</v>
      </c>
      <c r="X92" s="23">
        <f>'Distributor Secondary'!U19*'DSR con %'!X92</f>
        <v>17.567567567567568</v>
      </c>
      <c r="Y92" s="23">
        <f>'Distributor Secondary'!V19*'DSR con %'!Y92</f>
        <v>44.408163265306122</v>
      </c>
      <c r="Z92" s="23">
        <f>'Distributor Secondary'!W19*'DSR con %'!Z92</f>
        <v>45.41935483870968</v>
      </c>
      <c r="AA92" s="23">
        <f>'Distributor Secondary'!X19*'DSR con %'!AA92</f>
        <v>15.26530612244898</v>
      </c>
      <c r="AB92" s="23">
        <f>'Distributor Secondary'!Y19*'DSR con %'!AB92</f>
        <v>17.272727272727273</v>
      </c>
      <c r="AC92" s="23">
        <f>'Distributor Secondary'!Z19*'DSR con %'!AC92</f>
        <v>13.483870967741936</v>
      </c>
      <c r="AD92" s="23">
        <f>'Distributor Secondary'!AA19*'DSR con %'!AD92</f>
        <v>6.741935483870968</v>
      </c>
      <c r="AE92" s="23">
        <f>'Distributor Secondary'!AB19*'DSR con %'!AE92</f>
        <v>16.099999999999998</v>
      </c>
      <c r="AF92" s="23">
        <f>'Distributor Secondary'!AC19*'DSR con %'!AF92</f>
        <v>24.849999999999998</v>
      </c>
      <c r="AG92" s="23">
        <f>'Distributor Secondary'!AD19*'DSR con %'!AG92</f>
        <v>12.25</v>
      </c>
      <c r="AH92" s="23">
        <f>'Distributor Secondary'!AE19*'DSR con %'!AH92</f>
        <v>36.4</v>
      </c>
      <c r="AI92" s="23">
        <f>'Distributor Secondary'!AF19*'DSR con %'!AI92</f>
        <v>47.25</v>
      </c>
      <c r="AJ92" s="91">
        <f>'Distributor Secondary'!AG19*'DSR con %'!AJ92</f>
        <v>12.95</v>
      </c>
      <c r="AK92" s="91">
        <f>'Distributor Secondary'!AH19*'DSR con %'!AK92</f>
        <v>17.849999999999998</v>
      </c>
      <c r="AL92" s="91">
        <f>'Distributor Secondary'!AI19*'DSR con %'!AL92</f>
        <v>17.849999999999998</v>
      </c>
    </row>
    <row r="93" spans="1:88">
      <c r="A93" s="115" t="s">
        <v>31</v>
      </c>
      <c r="B93" s="19" t="s">
        <v>16</v>
      </c>
      <c r="C93" s="59" t="s">
        <v>131</v>
      </c>
      <c r="D93" s="66" t="s">
        <v>134</v>
      </c>
      <c r="E93" s="66" t="s">
        <v>135</v>
      </c>
      <c r="F93" s="21">
        <f t="shared" si="25"/>
        <v>1911323.4543912357</v>
      </c>
      <c r="G93" s="22">
        <f t="shared" si="26"/>
        <v>923.88809922895496</v>
      </c>
      <c r="H93" s="23">
        <f>'Distributor Secondary'!E19*'DSR con %'!H93</f>
        <v>31.536912751677853</v>
      </c>
      <c r="I93" s="23">
        <f>'Distributor Secondary'!F19*'DSR con %'!I93</f>
        <v>75.67039106145252</v>
      </c>
      <c r="J93" s="23">
        <f>'Distributor Secondary'!G19*'DSR con %'!J93</f>
        <v>36.452513966480446</v>
      </c>
      <c r="K93" s="23">
        <f>'Distributor Secondary'!H19*'DSR con %'!K93</f>
        <v>61.578947368421048</v>
      </c>
      <c r="L93" s="23">
        <f>'Distributor Secondary'!I19*'DSR con %'!L93</f>
        <v>36.452513966480446</v>
      </c>
      <c r="M93" s="23">
        <f>'Distributor Secondary'!J19*'DSR con %'!M93</f>
        <v>36.5</v>
      </c>
      <c r="N93" s="23">
        <f>'Distributor Secondary'!K19*'DSR con %'!N93</f>
        <v>29.798657718120804</v>
      </c>
      <c r="O93" s="23">
        <f>'Distributor Secondary'!L19*'DSR con %'!O93</f>
        <v>30.16759776536313</v>
      </c>
      <c r="P93" s="23">
        <f>'Distributor Secondary'!M19*'DSR con %'!P93</f>
        <v>37.974683544303801</v>
      </c>
      <c r="Q93" s="23">
        <f>'Distributor Secondary'!N19*'DSR con %'!Q93</f>
        <v>32.700421940928273</v>
      </c>
      <c r="R93" s="23">
        <f>'Distributor Secondary'!O19*'DSR con %'!R93</f>
        <v>35.014925373134332</v>
      </c>
      <c r="S93" s="23">
        <f>'Distributor Secondary'!P19*'DSR con %'!S93</f>
        <v>36.101265822784811</v>
      </c>
      <c r="T93" s="23">
        <f>'Distributor Secondary'!Q19*'DSR con %'!T93</f>
        <v>37.024390243902438</v>
      </c>
      <c r="U93" s="23">
        <f>'Distributor Secondary'!R19*'DSR con %'!U93</f>
        <v>65.986486486486484</v>
      </c>
      <c r="V93" s="23">
        <f>'Distributor Secondary'!S19*'DSR con %'!V93</f>
        <v>64.627118644067806</v>
      </c>
      <c r="W93" s="23">
        <f>'Distributor Secondary'!T19*'DSR con %'!W93</f>
        <v>34.009615384615387</v>
      </c>
      <c r="X93" s="23">
        <f>'Distributor Secondary'!U19*'DSR con %'!X93</f>
        <v>12.5</v>
      </c>
      <c r="Y93" s="23">
        <f>'Distributor Secondary'!V19*'DSR con %'!Y93</f>
        <v>31.346938775510203</v>
      </c>
      <c r="Z93" s="23">
        <f>'Distributor Secondary'!W19*'DSR con %'!Z93</f>
        <v>33.032258064516128</v>
      </c>
      <c r="AA93" s="23">
        <f>'Distributor Secondary'!X19*'DSR con %'!AA93</f>
        <v>10.775510204081632</v>
      </c>
      <c r="AB93" s="23">
        <f>'Distributor Secondary'!Y19*'DSR con %'!AB93</f>
        <v>12.727272727272727</v>
      </c>
      <c r="AC93" s="23">
        <f>'Distributor Secondary'!Z19*'DSR con %'!AC93</f>
        <v>9.806451612903226</v>
      </c>
      <c r="AD93" s="23">
        <f>'Distributor Secondary'!AA19*'DSR con %'!AD93</f>
        <v>4.903225806451613</v>
      </c>
      <c r="AE93" s="23">
        <f>'Distributor Secondary'!AB19*'DSR con %'!AE93</f>
        <v>11.04</v>
      </c>
      <c r="AF93" s="23">
        <f>'Distributor Secondary'!AC19*'DSR con %'!AF93</f>
        <v>17.04</v>
      </c>
      <c r="AG93" s="23">
        <f>'Distributor Secondary'!AD19*'DSR con %'!AG93</f>
        <v>8.4</v>
      </c>
      <c r="AH93" s="23">
        <f>'Distributor Secondary'!AE19*'DSR con %'!AH93</f>
        <v>24.96</v>
      </c>
      <c r="AI93" s="23">
        <f>'Distributor Secondary'!AF19*'DSR con %'!AI93</f>
        <v>32.4</v>
      </c>
      <c r="AJ93" s="91">
        <f>'Distributor Secondary'!AG19*'DSR con %'!AJ93</f>
        <v>8.879999999999999</v>
      </c>
      <c r="AK93" s="91">
        <f>'Distributor Secondary'!AH19*'DSR con %'!AK93</f>
        <v>12.24</v>
      </c>
      <c r="AL93" s="91">
        <f>'Distributor Secondary'!AI19*'DSR con %'!AL93</f>
        <v>12.24</v>
      </c>
    </row>
    <row r="94" spans="1:88">
      <c r="A94" s="115" t="s">
        <v>31</v>
      </c>
      <c r="B94" s="19" t="s">
        <v>16</v>
      </c>
      <c r="C94" s="59" t="s">
        <v>131</v>
      </c>
      <c r="D94" s="66" t="s">
        <v>136</v>
      </c>
      <c r="E94" s="66" t="s">
        <v>137</v>
      </c>
      <c r="F94" s="21">
        <f t="shared" si="25"/>
        <v>1594851.4187662634</v>
      </c>
      <c r="G94" s="22">
        <f t="shared" si="26"/>
        <v>779.03643779370759</v>
      </c>
      <c r="H94" s="23">
        <f>'Distributor Secondary'!E19*'DSR con %'!H94</f>
        <v>28.127516778523493</v>
      </c>
      <c r="I94" s="23">
        <f>'Distributor Secondary'!F19*'DSR con %'!I94</f>
        <v>65.58100558659217</v>
      </c>
      <c r="J94" s="23">
        <f>'Distributor Secondary'!G19*'DSR con %'!J94</f>
        <v>31.592178770949719</v>
      </c>
      <c r="K94" s="23">
        <f>'Distributor Secondary'!H19*'DSR con %'!K94</f>
        <v>49.263157894736842</v>
      </c>
      <c r="L94" s="23">
        <f>'Distributor Secondary'!I19*'DSR con %'!L94</f>
        <v>31.592178770949719</v>
      </c>
      <c r="M94" s="23">
        <f>'Distributor Secondary'!J19*'DSR con %'!M94</f>
        <v>31.633333333333333</v>
      </c>
      <c r="N94" s="23">
        <f>'Distributor Secondary'!K19*'DSR con %'!N94</f>
        <v>26.577181208053695</v>
      </c>
      <c r="O94" s="23">
        <f>'Distributor Secondary'!L19*'DSR con %'!O94</f>
        <v>26.145251396648042</v>
      </c>
      <c r="P94" s="23">
        <f>'Distributor Secondary'!M19*'DSR con %'!P94</f>
        <v>32.278481012658226</v>
      </c>
      <c r="Q94" s="23">
        <f>'Distributor Secondary'!N19*'DSR con %'!Q94</f>
        <v>27.426160337552744</v>
      </c>
      <c r="R94" s="23">
        <f>'Distributor Secondary'!O19*'DSR con %'!R94</f>
        <v>30.895522388059703</v>
      </c>
      <c r="S94" s="23">
        <f>'Distributor Secondary'!P19*'DSR con %'!S94</f>
        <v>30.278481012658229</v>
      </c>
      <c r="T94" s="23">
        <f>'Distributor Secondary'!Q19*'DSR con %'!T94</f>
        <v>30.292682926829269</v>
      </c>
      <c r="U94" s="23">
        <f>'Distributor Secondary'!R19*'DSR con %'!U94</f>
        <v>57.304054054054056</v>
      </c>
      <c r="V94" s="23">
        <f>'Distributor Secondary'!S19*'DSR con %'!V94</f>
        <v>54.20338983050847</v>
      </c>
      <c r="W94" s="23">
        <f>'Distributor Secondary'!T19*'DSR con %'!W94</f>
        <v>28.971153846153847</v>
      </c>
      <c r="X94" s="23">
        <f>'Distributor Secondary'!U19*'DSR con %'!X94</f>
        <v>9.9662162162162158</v>
      </c>
      <c r="Y94" s="23">
        <f>'Distributor Secondary'!V19*'DSR con %'!Y94</f>
        <v>26.122448979591837</v>
      </c>
      <c r="Z94" s="23">
        <f>'Distributor Secondary'!W19*'DSR con %'!Z94</f>
        <v>24.774193548387096</v>
      </c>
      <c r="AA94" s="23">
        <f>'Distributor Secondary'!X19*'DSR con %'!AA94</f>
        <v>8.979591836734695</v>
      </c>
      <c r="AB94" s="23">
        <f>'Distributor Secondary'!Y19*'DSR con %'!AB94</f>
        <v>10</v>
      </c>
      <c r="AC94" s="23">
        <f>'Distributor Secondary'!Z19*'DSR con %'!AC94</f>
        <v>7.354838709677419</v>
      </c>
      <c r="AD94" s="23">
        <f>'Distributor Secondary'!AA19*'DSR con %'!AD94</f>
        <v>3.6774193548387095</v>
      </c>
      <c r="AE94" s="23">
        <f>'Distributor Secondary'!AB19*'DSR con %'!AE94</f>
        <v>9.2000000000000011</v>
      </c>
      <c r="AF94" s="23">
        <f>'Distributor Secondary'!AC19*'DSR con %'!AF94</f>
        <v>14.200000000000001</v>
      </c>
      <c r="AG94" s="23">
        <f>'Distributor Secondary'!AD19*'DSR con %'!AG94</f>
        <v>7</v>
      </c>
      <c r="AH94" s="23">
        <f>'Distributor Secondary'!AE19*'DSR con %'!AH94</f>
        <v>20.8</v>
      </c>
      <c r="AI94" s="23">
        <f>'Distributor Secondary'!AF19*'DSR con %'!AI94</f>
        <v>27</v>
      </c>
      <c r="AJ94" s="91">
        <f>'Distributor Secondary'!AG19*'DSR con %'!AJ94</f>
        <v>7.4</v>
      </c>
      <c r="AK94" s="91">
        <f>'Distributor Secondary'!AH19*'DSR con %'!AK94</f>
        <v>10.200000000000001</v>
      </c>
      <c r="AL94" s="91">
        <f>'Distributor Secondary'!AI19*'DSR con %'!AL94</f>
        <v>10.200000000000001</v>
      </c>
    </row>
    <row r="95" spans="1:88">
      <c r="A95" s="115" t="s">
        <v>31</v>
      </c>
      <c r="B95" s="19" t="s">
        <v>16</v>
      </c>
      <c r="C95" s="59" t="s">
        <v>131</v>
      </c>
      <c r="D95" s="66" t="s">
        <v>138</v>
      </c>
      <c r="E95" s="66" t="s">
        <v>139</v>
      </c>
      <c r="F95" s="21">
        <f t="shared" si="25"/>
        <v>1666455.9646506005</v>
      </c>
      <c r="G95" s="22">
        <f t="shared" si="26"/>
        <v>818.80322340382077</v>
      </c>
      <c r="H95" s="23">
        <f>'Distributor Secondary'!E19*'DSR con %'!H95</f>
        <v>30.684563758389263</v>
      </c>
      <c r="I95" s="23">
        <f>'Distributor Secondary'!F19*'DSR con %'!I95</f>
        <v>72.307262569832403</v>
      </c>
      <c r="J95" s="23">
        <f>'Distributor Secondary'!G19*'DSR con %'!J95</f>
        <v>34.832402234636874</v>
      </c>
      <c r="K95" s="23">
        <f>'Distributor Secondary'!H19*'DSR con %'!K95</f>
        <v>55.421052631578945</v>
      </c>
      <c r="L95" s="23">
        <f>'Distributor Secondary'!I19*'DSR con %'!L95</f>
        <v>34.832402234636874</v>
      </c>
      <c r="M95" s="23">
        <f>'Distributor Secondary'!J19*'DSR con %'!M95</f>
        <v>35.283333333333331</v>
      </c>
      <c r="N95" s="23">
        <f>'Distributor Secondary'!K19*'DSR con %'!N95</f>
        <v>28.993288590604028</v>
      </c>
      <c r="O95" s="23">
        <f>'Distributor Secondary'!L19*'DSR con %'!O95</f>
        <v>28.826815642458101</v>
      </c>
      <c r="P95" s="23">
        <f>'Distributor Secondary'!M19*'DSR con %'!P95</f>
        <v>36.075949367088612</v>
      </c>
      <c r="Q95" s="23">
        <f>'Distributor Secondary'!N19*'DSR con %'!Q95</f>
        <v>27.426160337552744</v>
      </c>
      <c r="R95" s="23">
        <f>'Distributor Secondary'!O19*'DSR con %'!R95</f>
        <v>30.895522388059703</v>
      </c>
      <c r="S95" s="23">
        <f>'Distributor Secondary'!P19*'DSR con %'!S95</f>
        <v>30.278481012658229</v>
      </c>
      <c r="T95" s="23">
        <f>'Distributor Secondary'!Q19*'DSR con %'!T95</f>
        <v>30.292682926829269</v>
      </c>
      <c r="U95" s="23">
        <f>'Distributor Secondary'!R19*'DSR con %'!U95</f>
        <v>57.304054054054056</v>
      </c>
      <c r="V95" s="23">
        <f>'Distributor Secondary'!S19*'DSR con %'!V95</f>
        <v>54.20338983050847</v>
      </c>
      <c r="W95" s="23">
        <f>'Distributor Secondary'!T19*'DSR con %'!W95</f>
        <v>28.971153846153847</v>
      </c>
      <c r="X95" s="23">
        <f>'Distributor Secondary'!U19*'DSR con %'!X95</f>
        <v>9.9662162162162158</v>
      </c>
      <c r="Y95" s="23">
        <f>'Distributor Secondary'!V19*'DSR con %'!Y95</f>
        <v>26.122448979591837</v>
      </c>
      <c r="Z95" s="23">
        <f>'Distributor Secondary'!W19*'DSR con %'!Z95</f>
        <v>24.774193548387096</v>
      </c>
      <c r="AA95" s="23">
        <f>'Distributor Secondary'!X19*'DSR con %'!AA95</f>
        <v>8.979591836734695</v>
      </c>
      <c r="AB95" s="23">
        <f>'Distributor Secondary'!Y19*'DSR con %'!AB95</f>
        <v>10</v>
      </c>
      <c r="AC95" s="23">
        <f>'Distributor Secondary'!Z19*'DSR con %'!AC95</f>
        <v>7.354838709677419</v>
      </c>
      <c r="AD95" s="23">
        <f>'Distributor Secondary'!AA19*'DSR con %'!AD95</f>
        <v>3.6774193548387095</v>
      </c>
      <c r="AE95" s="23">
        <f>'Distributor Secondary'!AB19*'DSR con %'!AE95</f>
        <v>9.66</v>
      </c>
      <c r="AF95" s="23">
        <f>'Distributor Secondary'!AC19*'DSR con %'!AF95</f>
        <v>14.91</v>
      </c>
      <c r="AG95" s="23">
        <f>'Distributor Secondary'!AD19*'DSR con %'!AG95</f>
        <v>7.35</v>
      </c>
      <c r="AH95" s="23">
        <f>'Distributor Secondary'!AE19*'DSR con %'!AH95</f>
        <v>21.84</v>
      </c>
      <c r="AI95" s="23">
        <f>'Distributor Secondary'!AF19*'DSR con %'!AI95</f>
        <v>28.349999999999998</v>
      </c>
      <c r="AJ95" s="91">
        <f>'Distributor Secondary'!AG19*'DSR con %'!AJ95</f>
        <v>7.77</v>
      </c>
      <c r="AK95" s="91">
        <f>'Distributor Secondary'!AH19*'DSR con %'!AK95</f>
        <v>10.709999999999999</v>
      </c>
      <c r="AL95" s="91">
        <f>'Distributor Secondary'!AI19*'DSR con %'!AL95</f>
        <v>10.709999999999999</v>
      </c>
    </row>
    <row r="96" spans="1:88" s="29" customFormat="1">
      <c r="A96" s="116"/>
      <c r="B96" s="62"/>
      <c r="C96" s="63"/>
      <c r="D96" s="68"/>
      <c r="E96" s="68"/>
      <c r="F96" s="40">
        <f>SUM(F92:F95)</f>
        <v>7725226.9999999991</v>
      </c>
      <c r="G96" s="41">
        <f>SUM(G92:G95)</f>
        <v>3648</v>
      </c>
      <c r="H96" s="27">
        <f>SUM(H92:H95)</f>
        <v>127</v>
      </c>
      <c r="I96" s="27">
        <f t="shared" ref="I96:AJ96" si="37">SUM(I92:I95)</f>
        <v>301</v>
      </c>
      <c r="J96" s="27">
        <f t="shared" si="37"/>
        <v>145</v>
      </c>
      <c r="K96" s="27">
        <f t="shared" si="37"/>
        <v>234</v>
      </c>
      <c r="L96" s="27">
        <f t="shared" si="37"/>
        <v>145</v>
      </c>
      <c r="M96" s="27">
        <f t="shared" si="37"/>
        <v>146</v>
      </c>
      <c r="N96" s="27">
        <f t="shared" si="37"/>
        <v>120.00000000000001</v>
      </c>
      <c r="O96" s="27">
        <f t="shared" si="37"/>
        <v>120.00000000000001</v>
      </c>
      <c r="P96" s="27">
        <f t="shared" si="37"/>
        <v>150</v>
      </c>
      <c r="Q96" s="27">
        <f t="shared" si="37"/>
        <v>125</v>
      </c>
      <c r="R96" s="27">
        <f t="shared" si="37"/>
        <v>138</v>
      </c>
      <c r="S96" s="27">
        <f t="shared" si="37"/>
        <v>138</v>
      </c>
      <c r="T96" s="27">
        <f t="shared" si="37"/>
        <v>138</v>
      </c>
      <c r="U96" s="27">
        <f t="shared" si="37"/>
        <v>257</v>
      </c>
      <c r="V96" s="27">
        <f t="shared" si="37"/>
        <v>246</v>
      </c>
      <c r="W96" s="27">
        <f t="shared" si="37"/>
        <v>131</v>
      </c>
      <c r="X96" s="27">
        <f t="shared" si="37"/>
        <v>50</v>
      </c>
      <c r="Y96" s="27">
        <f t="shared" si="37"/>
        <v>128</v>
      </c>
      <c r="Z96" s="27">
        <f t="shared" si="37"/>
        <v>128</v>
      </c>
      <c r="AA96" s="27">
        <f t="shared" si="37"/>
        <v>44</v>
      </c>
      <c r="AB96" s="27">
        <f t="shared" si="37"/>
        <v>50</v>
      </c>
      <c r="AC96" s="27">
        <f t="shared" si="37"/>
        <v>38</v>
      </c>
      <c r="AD96" s="27">
        <f t="shared" si="37"/>
        <v>19</v>
      </c>
      <c r="AE96" s="27">
        <f t="shared" si="37"/>
        <v>46</v>
      </c>
      <c r="AF96" s="27">
        <f t="shared" si="37"/>
        <v>71</v>
      </c>
      <c r="AG96" s="27">
        <f t="shared" si="37"/>
        <v>35</v>
      </c>
      <c r="AH96" s="27">
        <f t="shared" si="37"/>
        <v>104</v>
      </c>
      <c r="AI96" s="27">
        <f t="shared" si="37"/>
        <v>135</v>
      </c>
      <c r="AJ96" s="91">
        <f t="shared" si="37"/>
        <v>37</v>
      </c>
      <c r="AK96" s="91">
        <f t="shared" ref="AK96:AL96" si="38">SUM(AK92:AK95)</f>
        <v>51</v>
      </c>
      <c r="AL96" s="91">
        <f t="shared" si="38"/>
        <v>51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</row>
    <row r="97" spans="1:88">
      <c r="A97" s="117" t="s">
        <v>32</v>
      </c>
      <c r="B97" s="19" t="s">
        <v>16</v>
      </c>
      <c r="C97" s="59" t="s">
        <v>131</v>
      </c>
      <c r="D97" s="60" t="s">
        <v>149</v>
      </c>
      <c r="E97" s="60" t="s">
        <v>150</v>
      </c>
      <c r="F97" s="21">
        <f t="shared" si="25"/>
        <v>2652264.7216450218</v>
      </c>
      <c r="G97" s="22">
        <f t="shared" si="26"/>
        <v>1053.682813852814</v>
      </c>
      <c r="H97" s="23">
        <f>'Distributor Secondary'!E20*'DSR con %'!H97</f>
        <v>30.400000000000002</v>
      </c>
      <c r="I97" s="23">
        <f>'Distributor Secondary'!F20*'DSR con %'!I97</f>
        <v>79.2</v>
      </c>
      <c r="J97" s="23">
        <f>'Distributor Secondary'!G20*'DSR con %'!J97</f>
        <v>40.96</v>
      </c>
      <c r="K97" s="23">
        <f>'Distributor Secondary'!H20*'DSR con %'!K97</f>
        <v>67.52</v>
      </c>
      <c r="L97" s="23">
        <f>'Distributor Secondary'!I20*'DSR con %'!L97</f>
        <v>39.04</v>
      </c>
      <c r="M97" s="23">
        <f>'Distributor Secondary'!J20*'DSR con %'!M97</f>
        <v>38.880000000000003</v>
      </c>
      <c r="N97" s="23">
        <f>'Distributor Secondary'!K20*'DSR con %'!N97</f>
        <v>28.64</v>
      </c>
      <c r="O97" s="23">
        <f>'Distributor Secondary'!L20*'DSR con %'!O97</f>
        <v>28.64</v>
      </c>
      <c r="P97" s="23">
        <f>'Distributor Secondary'!M20*'DSR con %'!P97</f>
        <v>35.36</v>
      </c>
      <c r="Q97" s="23">
        <f>'Distributor Secondary'!N20*'DSR con %'!Q97</f>
        <v>44.160000000000004</v>
      </c>
      <c r="R97" s="23">
        <f>'Distributor Secondary'!O20*'DSR con %'!R97</f>
        <v>33.44</v>
      </c>
      <c r="S97" s="23">
        <f>'Distributor Secondary'!P20*'DSR con %'!S97</f>
        <v>33.44</v>
      </c>
      <c r="T97" s="23">
        <f>'Distributor Secondary'!Q20*'DSR con %'!T97</f>
        <v>33.44</v>
      </c>
      <c r="U97" s="23">
        <f>'Distributor Secondary'!R20*'DSR con %'!U97</f>
        <v>72.8</v>
      </c>
      <c r="V97" s="23">
        <f>'Distributor Secondary'!S20*'DSR con %'!V97</f>
        <v>68.320000000000007</v>
      </c>
      <c r="W97" s="23">
        <f>'Distributor Secondary'!T20*'DSR con %'!W97</f>
        <v>30.88</v>
      </c>
      <c r="X97" s="23">
        <f>'Distributor Secondary'!U20*'DSR con %'!X97</f>
        <v>11.84</v>
      </c>
      <c r="Y97" s="23">
        <f>'Distributor Secondary'!V20*'DSR con %'!Y97</f>
        <v>34.561904761904763</v>
      </c>
      <c r="Z97" s="23">
        <f>'Distributor Secondary'!W20*'DSR con %'!Z97</f>
        <v>35.090909090909093</v>
      </c>
      <c r="AA97" s="23">
        <f>'Distributor Secondary'!X20*'DSR con %'!AA97</f>
        <v>16.490000000000002</v>
      </c>
      <c r="AB97" s="23">
        <f>'Distributor Secondary'!Y20*'DSR con %'!AB97</f>
        <v>19.380000000000003</v>
      </c>
      <c r="AC97" s="23">
        <f>'Distributor Secondary'!Z20*'DSR con %'!AC97</f>
        <v>14.280000000000001</v>
      </c>
      <c r="AD97" s="23">
        <f>'Distributor Secondary'!AA20*'DSR con %'!AD97</f>
        <v>6.6300000000000008</v>
      </c>
      <c r="AE97" s="23">
        <f>'Distributor Secondary'!AB20*'DSR con %'!AE97</f>
        <v>17</v>
      </c>
      <c r="AF97" s="23">
        <f>'Distributor Secondary'!AC20*'DSR con %'!AF97</f>
        <v>27.03</v>
      </c>
      <c r="AG97" s="23">
        <f>'Distributor Secondary'!AD20*'DSR con %'!AG97</f>
        <v>13.940000000000001</v>
      </c>
      <c r="AH97" s="23">
        <f>'Distributor Secondary'!AE20*'DSR con %'!AH97</f>
        <v>44.96</v>
      </c>
      <c r="AI97" s="23">
        <f>'Distributor Secondary'!AF20*'DSR con %'!AI97</f>
        <v>53.120000000000005</v>
      </c>
      <c r="AJ97" s="91">
        <f>'Distributor Secondary'!AG20*'DSR con %'!AJ97</f>
        <v>13.44</v>
      </c>
      <c r="AK97" s="91">
        <f>'Distributor Secondary'!AH20*'DSR con %'!AK97</f>
        <v>21.44</v>
      </c>
      <c r="AL97" s="91">
        <f>'Distributor Secondary'!AI20*'DSR con %'!AL97</f>
        <v>19.36</v>
      </c>
    </row>
    <row r="98" spans="1:88">
      <c r="A98" s="117" t="s">
        <v>32</v>
      </c>
      <c r="B98" s="19" t="s">
        <v>16</v>
      </c>
      <c r="C98" s="59" t="s">
        <v>131</v>
      </c>
      <c r="D98" s="60" t="s">
        <v>151</v>
      </c>
      <c r="E98" s="60" t="s">
        <v>152</v>
      </c>
      <c r="F98" s="21">
        <f t="shared" si="25"/>
        <v>2646215.4142857143</v>
      </c>
      <c r="G98" s="22">
        <f t="shared" si="26"/>
        <v>1048.9395238095237</v>
      </c>
      <c r="H98" s="23">
        <f>'Distributor Secondary'!E20*'DSR con %'!H98</f>
        <v>30.400000000000002</v>
      </c>
      <c r="I98" s="23">
        <f>'Distributor Secondary'!F20*'DSR con %'!I98</f>
        <v>79.2</v>
      </c>
      <c r="J98" s="23">
        <f>'Distributor Secondary'!G20*'DSR con %'!J98</f>
        <v>40.96</v>
      </c>
      <c r="K98" s="23">
        <f>'Distributor Secondary'!H20*'DSR con %'!K98</f>
        <v>67.52</v>
      </c>
      <c r="L98" s="23">
        <f>'Distributor Secondary'!I20*'DSR con %'!L98</f>
        <v>39.04</v>
      </c>
      <c r="M98" s="23">
        <f>'Distributor Secondary'!J20*'DSR con %'!M98</f>
        <v>38.880000000000003</v>
      </c>
      <c r="N98" s="23">
        <f>'Distributor Secondary'!K20*'DSR con %'!N98</f>
        <v>28.64</v>
      </c>
      <c r="O98" s="23">
        <f>'Distributor Secondary'!L20*'DSR con %'!O98</f>
        <v>28.64</v>
      </c>
      <c r="P98" s="23">
        <f>'Distributor Secondary'!M20*'DSR con %'!P98</f>
        <v>35.36</v>
      </c>
      <c r="Q98" s="23">
        <f>'Distributor Secondary'!N20*'DSR con %'!Q98</f>
        <v>44.160000000000004</v>
      </c>
      <c r="R98" s="23">
        <f>'Distributor Secondary'!O20*'DSR con %'!R98</f>
        <v>33.44</v>
      </c>
      <c r="S98" s="23">
        <f>'Distributor Secondary'!P20*'DSR con %'!S98</f>
        <v>33.44</v>
      </c>
      <c r="T98" s="23">
        <f>'Distributor Secondary'!Q20*'DSR con %'!T98</f>
        <v>33.44</v>
      </c>
      <c r="U98" s="23">
        <f>'Distributor Secondary'!R20*'DSR con %'!U98</f>
        <v>72.8</v>
      </c>
      <c r="V98" s="23">
        <f>'Distributor Secondary'!S20*'DSR con %'!V98</f>
        <v>68.320000000000007</v>
      </c>
      <c r="W98" s="23">
        <f>'Distributor Secondary'!T20*'DSR con %'!W98</f>
        <v>30.88</v>
      </c>
      <c r="X98" s="23">
        <f>'Distributor Secondary'!U20*'DSR con %'!X98</f>
        <v>11.84</v>
      </c>
      <c r="Y98" s="23">
        <f>'Distributor Secondary'!V20*'DSR con %'!Y98</f>
        <v>32.74285714285714</v>
      </c>
      <c r="Z98" s="23">
        <f>'Distributor Secondary'!W20*'DSR con %'!Z98</f>
        <v>32.166666666666664</v>
      </c>
      <c r="AA98" s="23">
        <f>'Distributor Secondary'!X20*'DSR con %'!AA98</f>
        <v>16.490000000000002</v>
      </c>
      <c r="AB98" s="23">
        <f>'Distributor Secondary'!Y20*'DSR con %'!AB98</f>
        <v>19.380000000000003</v>
      </c>
      <c r="AC98" s="23">
        <f>'Distributor Secondary'!Z20*'DSR con %'!AC98</f>
        <v>14.280000000000001</v>
      </c>
      <c r="AD98" s="23">
        <f>'Distributor Secondary'!AA20*'DSR con %'!AD98</f>
        <v>6.6300000000000008</v>
      </c>
      <c r="AE98" s="23">
        <f>'Distributor Secondary'!AB20*'DSR con %'!AE98</f>
        <v>17</v>
      </c>
      <c r="AF98" s="23">
        <f>'Distributor Secondary'!AC20*'DSR con %'!AF98</f>
        <v>27.03</v>
      </c>
      <c r="AG98" s="23">
        <f>'Distributor Secondary'!AD20*'DSR con %'!AG98</f>
        <v>13.940000000000001</v>
      </c>
      <c r="AH98" s="23">
        <f>'Distributor Secondary'!AE20*'DSR con %'!AH98</f>
        <v>44.96</v>
      </c>
      <c r="AI98" s="23">
        <f>'Distributor Secondary'!AF20*'DSR con %'!AI98</f>
        <v>53.120000000000005</v>
      </c>
      <c r="AJ98" s="91">
        <f>'Distributor Secondary'!AG20*'DSR con %'!AJ98</f>
        <v>13.44</v>
      </c>
      <c r="AK98" s="91">
        <f>'Distributor Secondary'!AH20*'DSR con %'!AK98</f>
        <v>21.44</v>
      </c>
      <c r="AL98" s="91">
        <f>'Distributor Secondary'!AI20*'DSR con %'!AL98</f>
        <v>19.36</v>
      </c>
    </row>
    <row r="99" spans="1:88">
      <c r="A99" s="117" t="s">
        <v>32</v>
      </c>
      <c r="B99" s="19" t="s">
        <v>16</v>
      </c>
      <c r="C99" s="59" t="s">
        <v>131</v>
      </c>
      <c r="D99" s="60" t="s">
        <v>153</v>
      </c>
      <c r="E99" s="60" t="s">
        <v>154</v>
      </c>
      <c r="F99" s="21">
        <f t="shared" si="25"/>
        <v>1291269.7166666668</v>
      </c>
      <c r="G99" s="22">
        <f t="shared" si="26"/>
        <v>512.93428571428569</v>
      </c>
      <c r="H99" s="23">
        <f>'Distributor Secondary'!E20*'DSR con %'!H99</f>
        <v>13.3</v>
      </c>
      <c r="I99" s="23">
        <f>'Distributor Secondary'!F20*'DSR con %'!I99</f>
        <v>34.650000000000006</v>
      </c>
      <c r="J99" s="23">
        <f>'Distributor Secondary'!G20*'DSR con %'!J99</f>
        <v>17.920000000000002</v>
      </c>
      <c r="K99" s="23">
        <f>'Distributor Secondary'!H20*'DSR con %'!K99</f>
        <v>29.540000000000003</v>
      </c>
      <c r="L99" s="23">
        <f>'Distributor Secondary'!I20*'DSR con %'!L99</f>
        <v>17.080000000000002</v>
      </c>
      <c r="M99" s="23">
        <f>'Distributor Secondary'!J20*'DSR con %'!M99</f>
        <v>17.010000000000002</v>
      </c>
      <c r="N99" s="23">
        <f>'Distributor Secondary'!K20*'DSR con %'!N99</f>
        <v>12.530000000000001</v>
      </c>
      <c r="O99" s="23">
        <f>'Distributor Secondary'!L20*'DSR con %'!O99</f>
        <v>12.530000000000001</v>
      </c>
      <c r="P99" s="23">
        <f>'Distributor Secondary'!M20*'DSR con %'!P99</f>
        <v>15.47</v>
      </c>
      <c r="Q99" s="23">
        <f>'Distributor Secondary'!N20*'DSR con %'!Q99</f>
        <v>24.84</v>
      </c>
      <c r="R99" s="23">
        <f>'Distributor Secondary'!O20*'DSR con %'!R99</f>
        <v>18.809999999999999</v>
      </c>
      <c r="S99" s="23">
        <f>'Distributor Secondary'!P20*'DSR con %'!S99</f>
        <v>18.809999999999999</v>
      </c>
      <c r="T99" s="23">
        <f>'Distributor Secondary'!Q20*'DSR con %'!T99</f>
        <v>18.809999999999999</v>
      </c>
      <c r="U99" s="23">
        <f>'Distributor Secondary'!R20*'DSR con %'!U99</f>
        <v>40.949999999999996</v>
      </c>
      <c r="V99" s="23">
        <f>'Distributor Secondary'!S20*'DSR con %'!V99</f>
        <v>38.43</v>
      </c>
      <c r="W99" s="23">
        <f>'Distributor Secondary'!T20*'DSR con %'!W99</f>
        <v>17.37</v>
      </c>
      <c r="X99" s="23">
        <f>'Distributor Secondary'!U20*'DSR con %'!X99</f>
        <v>6.66</v>
      </c>
      <c r="Y99" s="23">
        <f>'Distributor Secondary'!V20*'DSR con %'!Y99</f>
        <v>14.552380952380954</v>
      </c>
      <c r="Z99" s="23">
        <f>'Distributor Secondary'!W20*'DSR con %'!Z99</f>
        <v>16.083333333333332</v>
      </c>
      <c r="AA99" s="23">
        <f>'Distributor Secondary'!X20*'DSR con %'!AA99</f>
        <v>7.3904761904761909</v>
      </c>
      <c r="AB99" s="23">
        <f>'Distributor Secondary'!Y20*'DSR con %'!AB99</f>
        <v>8.6857142857142868</v>
      </c>
      <c r="AC99" s="23">
        <f>'Distributor Secondary'!Z20*'DSR con %'!AC99</f>
        <v>6.4</v>
      </c>
      <c r="AD99" s="23">
        <f>'Distributor Secondary'!AA20*'DSR con %'!AD99</f>
        <v>2.9714285714285715</v>
      </c>
      <c r="AE99" s="23">
        <f>'Distributor Secondary'!AB20*'DSR con %'!AE99</f>
        <v>7.6190476190476195</v>
      </c>
      <c r="AF99" s="23">
        <f>'Distributor Secondary'!AC20*'DSR con %'!AF99</f>
        <v>12.114285714285716</v>
      </c>
      <c r="AG99" s="23">
        <f>'Distributor Secondary'!AD20*'DSR con %'!AG99</f>
        <v>6.2476190476190485</v>
      </c>
      <c r="AH99" s="23">
        <f>'Distributor Secondary'!AE20*'DSR con %'!AH99</f>
        <v>22.48</v>
      </c>
      <c r="AI99" s="23">
        <f>'Distributor Secondary'!AF20*'DSR con %'!AI99</f>
        <v>26.560000000000002</v>
      </c>
      <c r="AJ99" s="91">
        <f>'Distributor Secondary'!AG20*'DSR con %'!AJ99</f>
        <v>6.72</v>
      </c>
      <c r="AK99" s="91">
        <f>'Distributor Secondary'!AH20*'DSR con %'!AK99</f>
        <v>10.72</v>
      </c>
      <c r="AL99" s="91">
        <f>'Distributor Secondary'!AI20*'DSR con %'!AL99</f>
        <v>9.68</v>
      </c>
    </row>
    <row r="100" spans="1:88">
      <c r="A100" s="117" t="s">
        <v>32</v>
      </c>
      <c r="B100" s="19" t="s">
        <v>16</v>
      </c>
      <c r="C100" s="59" t="s">
        <v>131</v>
      </c>
      <c r="D100" s="60" t="s">
        <v>155</v>
      </c>
      <c r="E100" s="60" t="s">
        <v>156</v>
      </c>
      <c r="F100" s="21">
        <f t="shared" si="25"/>
        <v>1896702.75</v>
      </c>
      <c r="G100" s="22">
        <f t="shared" si="26"/>
        <v>731.74000000000012</v>
      </c>
      <c r="H100" s="23">
        <f>'Distributor Secondary'!E20*'DSR con %'!H100</f>
        <v>20.9</v>
      </c>
      <c r="I100" s="23">
        <f>'Distributor Secondary'!F20*'DSR con %'!I100</f>
        <v>54.45</v>
      </c>
      <c r="J100" s="23">
        <f>'Distributor Secondary'!G20*'DSR con %'!J100</f>
        <v>28.16</v>
      </c>
      <c r="K100" s="23">
        <f>'Distributor Secondary'!H20*'DSR con %'!K100</f>
        <v>46.42</v>
      </c>
      <c r="L100" s="23">
        <f>'Distributor Secondary'!I20*'DSR con %'!L100</f>
        <v>26.84</v>
      </c>
      <c r="M100" s="23">
        <f>'Distributor Secondary'!J20*'DSR con %'!M100</f>
        <v>26.73</v>
      </c>
      <c r="N100" s="23">
        <f>'Distributor Secondary'!K20*'DSR con %'!N100</f>
        <v>19.690000000000001</v>
      </c>
      <c r="O100" s="23">
        <f>'Distributor Secondary'!L20*'DSR con %'!O100</f>
        <v>19.690000000000001</v>
      </c>
      <c r="P100" s="23">
        <f>'Distributor Secondary'!M20*'DSR con %'!P100</f>
        <v>24.31</v>
      </c>
      <c r="Q100" s="23">
        <f>'Distributor Secondary'!N20*'DSR con %'!Q100</f>
        <v>33.119999999999997</v>
      </c>
      <c r="R100" s="23">
        <f>'Distributor Secondary'!O20*'DSR con %'!R100</f>
        <v>22.99</v>
      </c>
      <c r="S100" s="23">
        <f>'Distributor Secondary'!P20*'DSR con %'!S100</f>
        <v>22.99</v>
      </c>
      <c r="T100" s="23">
        <f>'Distributor Secondary'!Q20*'DSR con %'!T100</f>
        <v>22.99</v>
      </c>
      <c r="U100" s="23">
        <f>'Distributor Secondary'!R20*'DSR con %'!U100</f>
        <v>50.05</v>
      </c>
      <c r="V100" s="23">
        <f>'Distributor Secondary'!S20*'DSR con %'!V100</f>
        <v>46.97</v>
      </c>
      <c r="W100" s="23">
        <f>'Distributor Secondary'!T20*'DSR con %'!W100</f>
        <v>21.23</v>
      </c>
      <c r="X100" s="23">
        <f>'Distributor Secondary'!U20*'DSR con %'!X100</f>
        <v>8.14</v>
      </c>
      <c r="Y100" s="23">
        <f>'Distributor Secondary'!V20*'DSR con %'!Y100</f>
        <v>21.01</v>
      </c>
      <c r="Z100" s="23">
        <f>'Distributor Secondary'!W20*'DSR con %'!Z100</f>
        <v>23.16</v>
      </c>
      <c r="AA100" s="23">
        <f>'Distributor Secondary'!X20*'DSR con %'!AA100</f>
        <v>10.67</v>
      </c>
      <c r="AB100" s="23">
        <f>'Distributor Secondary'!Y20*'DSR con %'!AB100</f>
        <v>12.540000000000001</v>
      </c>
      <c r="AC100" s="23">
        <f>'Distributor Secondary'!Z20*'DSR con %'!AC100</f>
        <v>9.24</v>
      </c>
      <c r="AD100" s="23">
        <f>'Distributor Secondary'!AA20*'DSR con %'!AD100</f>
        <v>4.29</v>
      </c>
      <c r="AE100" s="23">
        <f>'Distributor Secondary'!AB20*'DSR con %'!AE100</f>
        <v>12</v>
      </c>
      <c r="AF100" s="23">
        <f>'Distributor Secondary'!AC20*'DSR con %'!AF100</f>
        <v>19.079999999999998</v>
      </c>
      <c r="AG100" s="23">
        <f>'Distributor Secondary'!AD20*'DSR con %'!AG100</f>
        <v>9.84</v>
      </c>
      <c r="AH100" s="23">
        <f>'Distributor Secondary'!AE20*'DSR con %'!AH100</f>
        <v>33.72</v>
      </c>
      <c r="AI100" s="23">
        <f>'Distributor Secondary'!AF20*'DSR con %'!AI100</f>
        <v>39.839999999999996</v>
      </c>
      <c r="AJ100" s="91">
        <f>'Distributor Secondary'!AG20*'DSR con %'!AJ100</f>
        <v>10.08</v>
      </c>
      <c r="AK100" s="91">
        <f>'Distributor Secondary'!AH20*'DSR con %'!AK100</f>
        <v>16.079999999999998</v>
      </c>
      <c r="AL100" s="91">
        <f>'Distributor Secondary'!AI20*'DSR con %'!AL100</f>
        <v>14.52</v>
      </c>
    </row>
    <row r="101" spans="1:88">
      <c r="A101" s="117" t="s">
        <v>32</v>
      </c>
      <c r="B101" s="19" t="s">
        <v>16</v>
      </c>
      <c r="C101" s="59" t="s">
        <v>131</v>
      </c>
      <c r="D101" s="60" t="s">
        <v>157</v>
      </c>
      <c r="E101" s="60" t="s">
        <v>158</v>
      </c>
      <c r="F101" s="21">
        <f t="shared" si="25"/>
        <v>1618429.2500000002</v>
      </c>
      <c r="G101" s="22">
        <f t="shared" si="26"/>
        <v>602.0333333333333</v>
      </c>
      <c r="H101" s="23">
        <f>'Distributor Secondary'!E20*'DSR con %'!H101</f>
        <v>17.099999999999998</v>
      </c>
      <c r="I101" s="23">
        <f>'Distributor Secondary'!F20*'DSR con %'!I101</f>
        <v>44.55</v>
      </c>
      <c r="J101" s="23">
        <f>'Distributor Secondary'!G20*'DSR con %'!J101</f>
        <v>23.04</v>
      </c>
      <c r="K101" s="23">
        <f>'Distributor Secondary'!H20*'DSR con %'!K101</f>
        <v>37.979999999999997</v>
      </c>
      <c r="L101" s="23">
        <f>'Distributor Secondary'!I20*'DSR con %'!L101</f>
        <v>21.96</v>
      </c>
      <c r="M101" s="23">
        <f>'Distributor Secondary'!J20*'DSR con %'!M101</f>
        <v>21.869999999999997</v>
      </c>
      <c r="N101" s="23">
        <f>'Distributor Secondary'!K20*'DSR con %'!N101</f>
        <v>16.11</v>
      </c>
      <c r="O101" s="23">
        <f>'Distributor Secondary'!L20*'DSR con %'!O101</f>
        <v>16.11</v>
      </c>
      <c r="P101" s="23">
        <f>'Distributor Secondary'!M20*'DSR con %'!P101</f>
        <v>19.89</v>
      </c>
      <c r="Q101" s="23">
        <f>'Distributor Secondary'!N20*'DSR con %'!Q101</f>
        <v>24.84</v>
      </c>
      <c r="R101" s="23">
        <f>'Distributor Secondary'!O20*'DSR con %'!R101</f>
        <v>18.809999999999999</v>
      </c>
      <c r="S101" s="23">
        <f>'Distributor Secondary'!P20*'DSR con %'!S101</f>
        <v>18.809999999999999</v>
      </c>
      <c r="T101" s="23">
        <f>'Distributor Secondary'!Q20*'DSR con %'!T101</f>
        <v>18.809999999999999</v>
      </c>
      <c r="U101" s="23">
        <f>'Distributor Secondary'!R20*'DSR con %'!U101</f>
        <v>40.949999999999996</v>
      </c>
      <c r="V101" s="23">
        <f>'Distributor Secondary'!S20*'DSR con %'!V101</f>
        <v>38.43</v>
      </c>
      <c r="W101" s="23">
        <f>'Distributor Secondary'!T20*'DSR con %'!W101</f>
        <v>17.37</v>
      </c>
      <c r="X101" s="23">
        <f>'Distributor Secondary'!U20*'DSR con %'!X101</f>
        <v>6.66</v>
      </c>
      <c r="Y101" s="23">
        <f>'Distributor Secondary'!V20*'DSR con %'!Y101</f>
        <v>17.189999999999998</v>
      </c>
      <c r="Z101" s="23">
        <f>'Distributor Secondary'!W20*'DSR con %'!Z101</f>
        <v>16.083333333333332</v>
      </c>
      <c r="AA101" s="23">
        <f>'Distributor Secondary'!X20*'DSR con %'!AA101</f>
        <v>8.73</v>
      </c>
      <c r="AB101" s="23">
        <f>'Distributor Secondary'!Y20*'DSR con %'!AB101</f>
        <v>10.26</v>
      </c>
      <c r="AC101" s="23">
        <f>'Distributor Secondary'!Z20*'DSR con %'!AC101</f>
        <v>7.56</v>
      </c>
      <c r="AD101" s="23">
        <f>'Distributor Secondary'!AA20*'DSR con %'!AD101</f>
        <v>3.51</v>
      </c>
      <c r="AE101" s="23">
        <f>'Distributor Secondary'!AB20*'DSR con %'!AE101</f>
        <v>9</v>
      </c>
      <c r="AF101" s="23">
        <f>'Distributor Secondary'!AC20*'DSR con %'!AF101</f>
        <v>14.309999999999999</v>
      </c>
      <c r="AG101" s="23">
        <f>'Distributor Secondary'!AD20*'DSR con %'!AG101</f>
        <v>7.38</v>
      </c>
      <c r="AH101" s="23">
        <f>'Distributor Secondary'!AE20*'DSR con %'!AH101</f>
        <v>30.91</v>
      </c>
      <c r="AI101" s="23">
        <f>'Distributor Secondary'!AF20*'DSR con %'!AI101</f>
        <v>36.520000000000003</v>
      </c>
      <c r="AJ101" s="91">
        <f>'Distributor Secondary'!AG20*'DSR con %'!AJ101</f>
        <v>9.24</v>
      </c>
      <c r="AK101" s="91">
        <f>'Distributor Secondary'!AH20*'DSR con %'!AK101</f>
        <v>14.74</v>
      </c>
      <c r="AL101" s="91">
        <f>'Distributor Secondary'!AI20*'DSR con %'!AL101</f>
        <v>13.31</v>
      </c>
    </row>
    <row r="102" spans="1:88">
      <c r="A102" s="117" t="s">
        <v>32</v>
      </c>
      <c r="B102" s="19" t="s">
        <v>16</v>
      </c>
      <c r="C102" s="59" t="s">
        <v>131</v>
      </c>
      <c r="D102" s="60" t="s">
        <v>159</v>
      </c>
      <c r="E102" s="70" t="s">
        <v>160</v>
      </c>
      <c r="F102" s="21">
        <f t="shared" si="25"/>
        <v>2087149.7530303029</v>
      </c>
      <c r="G102" s="22">
        <f t="shared" si="26"/>
        <v>883.81272727272756</v>
      </c>
      <c r="H102" s="23">
        <f>'Distributor Secondary'!E20*'DSR con %'!H102</f>
        <v>28.5</v>
      </c>
      <c r="I102" s="23">
        <f>'Distributor Secondary'!F20*'DSR con %'!I102</f>
        <v>74.25</v>
      </c>
      <c r="J102" s="23">
        <f>'Distributor Secondary'!G20*'DSR con %'!J102</f>
        <v>38.4</v>
      </c>
      <c r="K102" s="23">
        <f>'Distributor Secondary'!H20*'DSR con %'!K102</f>
        <v>63.3</v>
      </c>
      <c r="L102" s="23">
        <f>'Distributor Secondary'!I20*'DSR con %'!L102</f>
        <v>36.6</v>
      </c>
      <c r="M102" s="23">
        <f>'Distributor Secondary'!J20*'DSR con %'!M102</f>
        <v>36.449999999999996</v>
      </c>
      <c r="N102" s="23">
        <f>'Distributor Secondary'!K20*'DSR con %'!N102</f>
        <v>26.849999999999998</v>
      </c>
      <c r="O102" s="23">
        <f>'Distributor Secondary'!L20*'DSR con %'!O102</f>
        <v>26.849999999999998</v>
      </c>
      <c r="P102" s="23">
        <f>'Distributor Secondary'!M20*'DSR con %'!P102</f>
        <v>33.15</v>
      </c>
      <c r="Q102" s="23">
        <f>'Distributor Secondary'!N20*'DSR con %'!Q102</f>
        <v>35.880000000000003</v>
      </c>
      <c r="R102" s="23">
        <f>'Distributor Secondary'!O20*'DSR con %'!R102</f>
        <v>27.17</v>
      </c>
      <c r="S102" s="23">
        <f>'Distributor Secondary'!P20*'DSR con %'!S102</f>
        <v>27.17</v>
      </c>
      <c r="T102" s="23">
        <f>'Distributor Secondary'!Q20*'DSR con %'!T102</f>
        <v>27.17</v>
      </c>
      <c r="U102" s="23">
        <f>'Distributor Secondary'!R20*'DSR con %'!U102</f>
        <v>59.15</v>
      </c>
      <c r="V102" s="23">
        <f>'Distributor Secondary'!S20*'DSR con %'!V102</f>
        <v>55.510000000000005</v>
      </c>
      <c r="W102" s="23">
        <f>'Distributor Secondary'!T20*'DSR con %'!W102</f>
        <v>25.09</v>
      </c>
      <c r="X102" s="23">
        <f>'Distributor Secondary'!U20*'DSR con %'!X102</f>
        <v>9.620000000000001</v>
      </c>
      <c r="Y102" s="23">
        <f>'Distributor Secondary'!V20*'DSR con %'!Y102</f>
        <v>25.466666666666665</v>
      </c>
      <c r="Z102" s="23">
        <f>'Distributor Secondary'!W20*'DSR con %'!Z102</f>
        <v>24.856060606060606</v>
      </c>
      <c r="AA102" s="23">
        <f>'Distributor Secondary'!X20*'DSR con %'!AA102</f>
        <v>12.610000000000001</v>
      </c>
      <c r="AB102" s="23">
        <f>'Distributor Secondary'!Y20*'DSR con %'!AB102</f>
        <v>14.82</v>
      </c>
      <c r="AC102" s="23">
        <f>'Distributor Secondary'!Z20*'DSR con %'!AC102</f>
        <v>10.92</v>
      </c>
      <c r="AD102" s="23">
        <f>'Distributor Secondary'!AA20*'DSR con %'!AD102</f>
        <v>5.4600000000000009</v>
      </c>
      <c r="AE102" s="23">
        <f>'Distributor Secondary'!AB20*'DSR con %'!AE102</f>
        <v>13</v>
      </c>
      <c r="AF102" s="23">
        <f>'Distributor Secondary'!AC20*'DSR con %'!AF102</f>
        <v>20.67</v>
      </c>
      <c r="AG102" s="23">
        <f>'Distributor Secondary'!AD20*'DSR con %'!AG102</f>
        <v>10.66</v>
      </c>
      <c r="AH102" s="23">
        <f>'Distributor Secondary'!AE20*'DSR con %'!AH102</f>
        <v>33.72</v>
      </c>
      <c r="AI102" s="23">
        <f>'Distributor Secondary'!AF20*'DSR con %'!AI102</f>
        <v>39.839999999999996</v>
      </c>
      <c r="AJ102" s="91">
        <f>'Distributor Secondary'!AG20*'DSR con %'!AJ102</f>
        <v>10.08</v>
      </c>
      <c r="AK102" s="91">
        <f>'Distributor Secondary'!AH20*'DSR con %'!AK102</f>
        <v>16.079999999999998</v>
      </c>
      <c r="AL102" s="91">
        <f>'Distributor Secondary'!AI20*'DSR con %'!AL102</f>
        <v>14.52</v>
      </c>
    </row>
    <row r="103" spans="1:88">
      <c r="A103" s="117" t="s">
        <v>32</v>
      </c>
      <c r="B103" s="19" t="s">
        <v>16</v>
      </c>
      <c r="C103" s="59" t="s">
        <v>131</v>
      </c>
      <c r="D103" s="60" t="s">
        <v>161</v>
      </c>
      <c r="E103" s="60" t="s">
        <v>162</v>
      </c>
      <c r="F103" s="21">
        <f t="shared" si="25"/>
        <v>2529840.0378787881</v>
      </c>
      <c r="G103" s="22">
        <f t="shared" si="26"/>
        <v>985.67432900432914</v>
      </c>
      <c r="H103" s="23">
        <f>'Distributor Secondary'!E20*'DSR con %'!H103</f>
        <v>28.5</v>
      </c>
      <c r="I103" s="23">
        <f>'Distributor Secondary'!F20*'DSR con %'!I103</f>
        <v>74.25</v>
      </c>
      <c r="J103" s="23">
        <f>'Distributor Secondary'!G20*'DSR con %'!J103</f>
        <v>38.4</v>
      </c>
      <c r="K103" s="23">
        <f>'Distributor Secondary'!H20*'DSR con %'!K103</f>
        <v>63.3</v>
      </c>
      <c r="L103" s="23">
        <f>'Distributor Secondary'!I20*'DSR con %'!L103</f>
        <v>36.6</v>
      </c>
      <c r="M103" s="23">
        <f>'Distributor Secondary'!J20*'DSR con %'!M103</f>
        <v>36.449999999999996</v>
      </c>
      <c r="N103" s="23">
        <f>'Distributor Secondary'!K20*'DSR con %'!N103</f>
        <v>26.849999999999998</v>
      </c>
      <c r="O103" s="23">
        <f>'Distributor Secondary'!L20*'DSR con %'!O103</f>
        <v>26.849999999999998</v>
      </c>
      <c r="P103" s="23">
        <f>'Distributor Secondary'!M20*'DSR con %'!P103</f>
        <v>33.15</v>
      </c>
      <c r="Q103" s="23">
        <f>'Distributor Secondary'!N20*'DSR con %'!Q103</f>
        <v>41.4</v>
      </c>
      <c r="R103" s="23">
        <f>'Distributor Secondary'!O20*'DSR con %'!R103</f>
        <v>31.349999999999998</v>
      </c>
      <c r="S103" s="23">
        <f>'Distributor Secondary'!P20*'DSR con %'!S103</f>
        <v>31.349999999999998</v>
      </c>
      <c r="T103" s="23">
        <f>'Distributor Secondary'!Q20*'DSR con %'!T103</f>
        <v>31.349999999999998</v>
      </c>
      <c r="U103" s="23">
        <f>'Distributor Secondary'!R20*'DSR con %'!U103</f>
        <v>68.25</v>
      </c>
      <c r="V103" s="23">
        <f>'Distributor Secondary'!S20*'DSR con %'!V103</f>
        <v>64.05</v>
      </c>
      <c r="W103" s="23">
        <f>'Distributor Secondary'!T20*'DSR con %'!W103</f>
        <v>28.95</v>
      </c>
      <c r="X103" s="23">
        <f>'Distributor Secondary'!U20*'DSR con %'!X103</f>
        <v>11.1</v>
      </c>
      <c r="Y103" s="23">
        <f>'Distributor Secondary'!V20*'DSR con %'!Y103</f>
        <v>29.104761904761908</v>
      </c>
      <c r="Z103" s="23">
        <f>'Distributor Secondary'!W20*'DSR con %'!Z103</f>
        <v>29.242424242424242</v>
      </c>
      <c r="AA103" s="23">
        <f>'Distributor Secondary'!X20*'DSR con %'!AA103</f>
        <v>14.780952380952382</v>
      </c>
      <c r="AB103" s="23">
        <f>'Distributor Secondary'!Y20*'DSR con %'!AB103</f>
        <v>17.371428571428574</v>
      </c>
      <c r="AC103" s="23">
        <f>'Distributor Secondary'!Z20*'DSR con %'!AC103</f>
        <v>12.8</v>
      </c>
      <c r="AD103" s="23">
        <f>'Distributor Secondary'!AA20*'DSR con %'!AD103</f>
        <v>5.9428571428571431</v>
      </c>
      <c r="AE103" s="23">
        <f>'Distributor Secondary'!AB20*'DSR con %'!AE103</f>
        <v>15.238095238095239</v>
      </c>
      <c r="AF103" s="23">
        <f>'Distributor Secondary'!AC20*'DSR con %'!AF103</f>
        <v>24.228571428571431</v>
      </c>
      <c r="AG103" s="23">
        <f>'Distributor Secondary'!AD20*'DSR con %'!AG103</f>
        <v>12.495238095238097</v>
      </c>
      <c r="AH103" s="23">
        <f>'Distributor Secondary'!AE20*'DSR con %'!AH103</f>
        <v>44.96</v>
      </c>
      <c r="AI103" s="23">
        <f>'Distributor Secondary'!AF20*'DSR con %'!AI103</f>
        <v>53.120000000000005</v>
      </c>
      <c r="AJ103" s="91">
        <f>'Distributor Secondary'!AG20*'DSR con %'!AJ103</f>
        <v>13.44</v>
      </c>
      <c r="AK103" s="91">
        <f>'Distributor Secondary'!AH20*'DSR con %'!AK103</f>
        <v>21.44</v>
      </c>
      <c r="AL103" s="91">
        <f>'Distributor Secondary'!AI20*'DSR con %'!AL103</f>
        <v>19.36</v>
      </c>
    </row>
    <row r="104" spans="1:88">
      <c r="A104" s="118" t="s">
        <v>32</v>
      </c>
      <c r="B104" s="19" t="s">
        <v>16</v>
      </c>
      <c r="C104" s="71" t="s">
        <v>131</v>
      </c>
      <c r="D104" s="70" t="s">
        <v>163</v>
      </c>
      <c r="E104" s="70" t="s">
        <v>164</v>
      </c>
      <c r="F104" s="21">
        <f t="shared" si="25"/>
        <v>1565268.5499999996</v>
      </c>
      <c r="G104" s="22">
        <f t="shared" si="26"/>
        <v>674.0899999999998</v>
      </c>
      <c r="H104" s="72">
        <f>'Distributor Secondary'!E20*'DSR con %'!H104</f>
        <v>20.9</v>
      </c>
      <c r="I104" s="72">
        <f>'Distributor Secondary'!F20*'DSR con %'!I104</f>
        <v>54.45</v>
      </c>
      <c r="J104" s="72">
        <f>'Distributor Secondary'!G20*'DSR con %'!J104</f>
        <v>28.16</v>
      </c>
      <c r="K104" s="72">
        <f>'Distributor Secondary'!H20*'DSR con %'!K104</f>
        <v>46.42</v>
      </c>
      <c r="L104" s="72">
        <f>'Distributor Secondary'!I20*'DSR con %'!L104</f>
        <v>26.84</v>
      </c>
      <c r="M104" s="72">
        <f>'Distributor Secondary'!J20*'DSR con %'!M104</f>
        <v>26.73</v>
      </c>
      <c r="N104" s="72">
        <f>'Distributor Secondary'!K20*'DSR con %'!N104</f>
        <v>19.690000000000001</v>
      </c>
      <c r="O104" s="72">
        <f>'Distributor Secondary'!L20*'DSR con %'!O104</f>
        <v>19.690000000000001</v>
      </c>
      <c r="P104" s="72">
        <f>'Distributor Secondary'!M20*'DSR con %'!P104</f>
        <v>24.31</v>
      </c>
      <c r="Q104" s="72">
        <f>'Distributor Secondary'!N20*'DSR con %'!Q104</f>
        <v>27.6</v>
      </c>
      <c r="R104" s="72">
        <f>'Distributor Secondary'!O20*'DSR con %'!R104</f>
        <v>22.99</v>
      </c>
      <c r="S104" s="72">
        <f>'Distributor Secondary'!P20*'DSR con %'!S104</f>
        <v>22.99</v>
      </c>
      <c r="T104" s="72">
        <f>'Distributor Secondary'!Q20*'DSR con %'!T104</f>
        <v>22.99</v>
      </c>
      <c r="U104" s="72">
        <f>'Distributor Secondary'!R20*'DSR con %'!U104</f>
        <v>50.05</v>
      </c>
      <c r="V104" s="72">
        <f>'Distributor Secondary'!S20*'DSR con %'!V104</f>
        <v>46.97</v>
      </c>
      <c r="W104" s="72">
        <f>'Distributor Secondary'!T20*'DSR con %'!W104</f>
        <v>21.23</v>
      </c>
      <c r="X104" s="72">
        <f>'Distributor Secondary'!U20*'DSR con %'!X104</f>
        <v>8.14</v>
      </c>
      <c r="Y104" s="72">
        <f>'Distributor Secondary'!V20*'DSR con %'!Y104</f>
        <v>17.189999999999998</v>
      </c>
      <c r="Z104" s="72">
        <f>'Distributor Secondary'!W20*'DSR con %'!Z104</f>
        <v>17.37</v>
      </c>
      <c r="AA104" s="72">
        <f>'Distributor Secondary'!X20*'DSR con %'!AA104</f>
        <v>9.7000000000000011</v>
      </c>
      <c r="AB104" s="72">
        <f>'Distributor Secondary'!Y20*'DSR con %'!AB104</f>
        <v>11.4</v>
      </c>
      <c r="AC104" s="72">
        <f>'Distributor Secondary'!Z20*'DSR con %'!AC104</f>
        <v>8.4</v>
      </c>
      <c r="AD104" s="72">
        <f>'Distributor Secondary'!AA20*'DSR con %'!AD104</f>
        <v>3.51</v>
      </c>
      <c r="AE104" s="72">
        <f>'Distributor Secondary'!AB20*'DSR con %'!AE104</f>
        <v>9</v>
      </c>
      <c r="AF104" s="72">
        <f>'Distributor Secondary'!AC20*'DSR con %'!AF104</f>
        <v>14.309999999999999</v>
      </c>
      <c r="AG104" s="72">
        <f>'Distributor Secondary'!AD20*'DSR con %'!AG104</f>
        <v>7.38</v>
      </c>
      <c r="AH104" s="72">
        <f>'Distributor Secondary'!AE20*'DSR con %'!AH104</f>
        <v>25.29</v>
      </c>
      <c r="AI104" s="72">
        <f>'Distributor Secondary'!AF20*'DSR con %'!AI104</f>
        <v>29.88</v>
      </c>
      <c r="AJ104" s="93">
        <f>'Distributor Secondary'!AG20*'DSR con %'!AJ104</f>
        <v>7.56</v>
      </c>
      <c r="AK104" s="93">
        <f>'Distributor Secondary'!AH20*'DSR con %'!AK104</f>
        <v>12.059999999999999</v>
      </c>
      <c r="AL104" s="93">
        <f>'Distributor Secondary'!AI20*'DSR con %'!AL104</f>
        <v>10.889999999999999</v>
      </c>
    </row>
    <row r="105" spans="1:88" s="29" customFormat="1">
      <c r="A105" s="119"/>
      <c r="B105" s="73"/>
      <c r="C105" s="73"/>
      <c r="D105" s="73"/>
      <c r="E105" s="73"/>
      <c r="F105" s="73">
        <f>SUM(F97:F104)</f>
        <v>16287140.193506492</v>
      </c>
      <c r="G105" s="73">
        <f>SUM(G97:G104)</f>
        <v>6492.9070129870142</v>
      </c>
      <c r="H105" s="74">
        <f>SUM(H97:H104)</f>
        <v>190</v>
      </c>
      <c r="I105" s="74">
        <f t="shared" ref="I105:AJ105" si="39">SUM(I97:I104)</f>
        <v>495</v>
      </c>
      <c r="J105" s="74">
        <f t="shared" si="39"/>
        <v>256</v>
      </c>
      <c r="K105" s="74">
        <f t="shared" si="39"/>
        <v>422</v>
      </c>
      <c r="L105" s="74">
        <f t="shared" si="39"/>
        <v>244</v>
      </c>
      <c r="M105" s="74">
        <f t="shared" si="39"/>
        <v>242.99999999999997</v>
      </c>
      <c r="N105" s="74">
        <f t="shared" si="39"/>
        <v>179</v>
      </c>
      <c r="O105" s="74">
        <f t="shared" si="39"/>
        <v>179</v>
      </c>
      <c r="P105" s="74">
        <f t="shared" si="39"/>
        <v>221</v>
      </c>
      <c r="Q105" s="74">
        <f t="shared" si="39"/>
        <v>276</v>
      </c>
      <c r="R105" s="74">
        <f t="shared" si="39"/>
        <v>209</v>
      </c>
      <c r="S105" s="74">
        <f t="shared" si="39"/>
        <v>209</v>
      </c>
      <c r="T105" s="74">
        <f t="shared" si="39"/>
        <v>209</v>
      </c>
      <c r="U105" s="74">
        <f t="shared" si="39"/>
        <v>454.99999999999994</v>
      </c>
      <c r="V105" s="74">
        <f t="shared" si="39"/>
        <v>427</v>
      </c>
      <c r="W105" s="74">
        <f t="shared" si="39"/>
        <v>192.99999999999997</v>
      </c>
      <c r="X105" s="74">
        <f t="shared" si="39"/>
        <v>74</v>
      </c>
      <c r="Y105" s="74">
        <f t="shared" si="39"/>
        <v>191.81857142857143</v>
      </c>
      <c r="Z105" s="74">
        <f t="shared" si="39"/>
        <v>194.05272727272725</v>
      </c>
      <c r="AA105" s="74">
        <f t="shared" si="39"/>
        <v>96.86142857142859</v>
      </c>
      <c r="AB105" s="74">
        <f t="shared" si="39"/>
        <v>113.83714285714285</v>
      </c>
      <c r="AC105" s="74">
        <f t="shared" si="39"/>
        <v>83.88000000000001</v>
      </c>
      <c r="AD105" s="74">
        <f t="shared" si="39"/>
        <v>38.944285714285712</v>
      </c>
      <c r="AE105" s="74">
        <f t="shared" si="39"/>
        <v>99.857142857142861</v>
      </c>
      <c r="AF105" s="74">
        <f t="shared" si="39"/>
        <v>158.77285714285716</v>
      </c>
      <c r="AG105" s="74">
        <f t="shared" si="39"/>
        <v>81.882857142857148</v>
      </c>
      <c r="AH105" s="74">
        <f t="shared" si="39"/>
        <v>281</v>
      </c>
      <c r="AI105" s="74">
        <f t="shared" si="39"/>
        <v>332</v>
      </c>
      <c r="AJ105" s="94">
        <f t="shared" si="39"/>
        <v>84</v>
      </c>
      <c r="AK105" s="94">
        <f t="shared" ref="AK105:AL105" si="40">SUM(AK97:AK104)</f>
        <v>134</v>
      </c>
      <c r="AL105" s="94">
        <f t="shared" si="40"/>
        <v>121</v>
      </c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</row>
    <row r="106" spans="1:88">
      <c r="A106" s="120" t="s">
        <v>221</v>
      </c>
      <c r="B106" s="75"/>
      <c r="C106" s="75"/>
      <c r="D106" s="75"/>
      <c r="E106" s="75"/>
      <c r="F106" s="76">
        <f t="shared" ref="F106:AJ106" si="41">F5+F17+F21+F27+F33+F36+F41+F48+F53+F58+F66+F72+F78+F86+F91+F96+F105</f>
        <v>156724801.61499491</v>
      </c>
      <c r="G106" s="76">
        <f t="shared" si="41"/>
        <v>75360.625089696085</v>
      </c>
      <c r="H106" s="76">
        <f t="shared" si="41"/>
        <v>2544.5072162485067</v>
      </c>
      <c r="I106" s="76">
        <f t="shared" si="41"/>
        <v>6365.0979593940019</v>
      </c>
      <c r="J106" s="76">
        <f t="shared" si="41"/>
        <v>3184.8566359447004</v>
      </c>
      <c r="K106" s="76">
        <f t="shared" si="41"/>
        <v>5090.7081451612903</v>
      </c>
      <c r="L106" s="76">
        <f t="shared" si="41"/>
        <v>3115.3056297513867</v>
      </c>
      <c r="M106" s="76">
        <f t="shared" si="41"/>
        <v>3113.8015581253803</v>
      </c>
      <c r="N106" s="76">
        <f t="shared" si="41"/>
        <v>2399.6726099706743</v>
      </c>
      <c r="O106" s="76">
        <f t="shared" si="41"/>
        <v>2399.9440709059054</v>
      </c>
      <c r="P106" s="76">
        <f t="shared" si="41"/>
        <v>2996.8877980364655</v>
      </c>
      <c r="Q106" s="76">
        <f t="shared" si="41"/>
        <v>2997.0897052014202</v>
      </c>
      <c r="R106" s="76">
        <f t="shared" si="41"/>
        <v>2769.5563943322281</v>
      </c>
      <c r="S106" s="76">
        <f t="shared" si="41"/>
        <v>2770.015377817057</v>
      </c>
      <c r="T106" s="76">
        <f t="shared" si="41"/>
        <v>2769.0274003795066</v>
      </c>
      <c r="U106" s="76">
        <f t="shared" si="41"/>
        <v>5535.2484258618306</v>
      </c>
      <c r="V106" s="76">
        <f t="shared" si="41"/>
        <v>5216.7187865619253</v>
      </c>
      <c r="W106" s="76">
        <f t="shared" si="41"/>
        <v>2611.0285115344118</v>
      </c>
      <c r="X106" s="76">
        <f t="shared" si="41"/>
        <v>1009.0098704042822</v>
      </c>
      <c r="Y106" s="76">
        <f t="shared" si="41"/>
        <v>2563.7066964285714</v>
      </c>
      <c r="Z106" s="76">
        <f t="shared" si="41"/>
        <v>2567.3193939393936</v>
      </c>
      <c r="AA106" s="76">
        <f t="shared" si="41"/>
        <v>794.68642857142868</v>
      </c>
      <c r="AB106" s="76">
        <f t="shared" si="41"/>
        <v>908.08603174603172</v>
      </c>
      <c r="AC106" s="76">
        <f t="shared" si="41"/>
        <v>682.78886075949367</v>
      </c>
      <c r="AD106" s="76">
        <f t="shared" si="41"/>
        <v>339.99465608465607</v>
      </c>
      <c r="AE106" s="76">
        <f t="shared" si="41"/>
        <v>835.87353174603174</v>
      </c>
      <c r="AF106" s="76">
        <f t="shared" si="41"/>
        <v>1283.8853571428572</v>
      </c>
      <c r="AG106" s="76">
        <f t="shared" si="41"/>
        <v>641.00277798718434</v>
      </c>
      <c r="AH106" s="76">
        <f t="shared" si="41"/>
        <v>2112.6656084656088</v>
      </c>
      <c r="AI106" s="76">
        <f t="shared" si="41"/>
        <v>2813.3273195876291</v>
      </c>
      <c r="AJ106" s="95">
        <f t="shared" si="41"/>
        <v>747.20829015544041</v>
      </c>
      <c r="AK106" s="95">
        <f t="shared" ref="AK106" si="42">AK5+AK17+AK21+AK27+AK33+AK36+AK41+AK48+AK53+AK58+AK66+AK72+AK78+AK86+AK91+AK96+AK105</f>
        <v>1126.3124352331606</v>
      </c>
      <c r="AL106" s="95">
        <f t="shared" ref="AL106" si="43">AL5+AL17+AL21+AL27+AL33+AL36+AL41+AL48+AL53+AL58+AL66+AL72+AL78+AL86+AL91+AL96+AL105</f>
        <v>1055.2916062176166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7" priority="13"/>
  </conditionalFormatting>
  <conditionalFormatting sqref="G21 G27 G33">
    <cfRule type="cellIs" dxfId="26" priority="1" operator="lessThan">
      <formula>-1</formula>
    </cfRule>
  </conditionalFormatting>
  <conditionalFormatting sqref="D3:D17">
    <cfRule type="duplicateValues" dxfId="25" priority="11"/>
  </conditionalFormatting>
  <conditionalFormatting sqref="D28:D33">
    <cfRule type="duplicateValues" dxfId="24" priority="4"/>
    <cfRule type="duplicateValues" dxfId="23" priority="5"/>
  </conditionalFormatting>
  <conditionalFormatting sqref="D22:D27">
    <cfRule type="duplicateValues" dxfId="22" priority="2"/>
    <cfRule type="duplicateValues" dxfId="21" priority="3"/>
  </conditionalFormatting>
  <conditionalFormatting sqref="D18:D21">
    <cfRule type="duplicateValues" dxfId="20" priority="6"/>
    <cfRule type="duplicateValues" dxfId="19" priority="7"/>
  </conditionalFormatting>
  <conditionalFormatting sqref="D28:E33">
    <cfRule type="duplicateValues" dxfId="18" priority="8"/>
  </conditionalFormatting>
  <conditionalFormatting sqref="D22:E27">
    <cfRule type="duplicateValues" dxfId="17" priority="9"/>
  </conditionalFormatting>
  <conditionalFormatting sqref="D18:E21">
    <cfRule type="duplicateValues" dxfId="16" priority="10"/>
  </conditionalFormatting>
  <conditionalFormatting sqref="D34:E86">
    <cfRule type="duplicateValues" dxfId="15" priority="2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05"/>
  <sheetViews>
    <sheetView workbookViewId="0">
      <pane xSplit="6" ySplit="2" topLeftCell="AA82" activePane="bottomRight" state="frozen"/>
      <selection pane="topRight" activeCell="G1" sqref="G1"/>
      <selection pane="bottomLeft" activeCell="A3" sqref="A3"/>
      <selection pane="bottomRight" activeCell="AE102" sqref="AE102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10" width="4.85546875" style="17" bestFit="1" customWidth="1"/>
    <col min="11" max="12" width="5.42578125" style="17" bestFit="1" customWidth="1"/>
    <col min="13" max="13" width="6.42578125" style="17" bestFit="1" customWidth="1"/>
    <col min="14" max="16" width="4.85546875" style="17" bestFit="1" customWidth="1"/>
    <col min="17" max="17" width="9.42578125" style="17" bestFit="1" customWidth="1"/>
    <col min="18" max="21" width="4.85546875" style="17" bestFit="1" customWidth="1"/>
    <col min="22" max="22" width="9.28515625" style="17" bestFit="1" customWidth="1"/>
    <col min="23" max="23" width="4.85546875" style="17" bestFit="1" customWidth="1"/>
    <col min="24" max="24" width="5.42578125" style="17" bestFit="1" customWidth="1"/>
    <col min="25" max="25" width="9.28515625" style="17" bestFit="1" customWidth="1"/>
    <col min="26" max="26" width="11.42578125" style="17" bestFit="1" customWidth="1"/>
    <col min="27" max="27" width="8.42578125" style="17" bestFit="1" customWidth="1"/>
    <col min="28" max="31" width="7.85546875" style="17" bestFit="1" customWidth="1"/>
    <col min="32" max="35" width="8.42578125" style="17" bestFit="1" customWidth="1"/>
    <col min="36" max="36" width="10.7109375" style="17" bestFit="1" customWidth="1"/>
    <col min="37" max="37" width="6.28515625" style="17" bestFit="1" customWidth="1"/>
    <col min="38" max="38" width="8.28515625" style="17" bestFit="1" customWidth="1"/>
    <col min="39" max="16384" width="22.7109375" style="17"/>
  </cols>
  <sheetData>
    <row r="1" spans="1:38">
      <c r="A1" s="136" t="s">
        <v>34</v>
      </c>
      <c r="B1" s="136" t="s">
        <v>35</v>
      </c>
      <c r="C1" s="136" t="s">
        <v>36</v>
      </c>
      <c r="D1" s="136" t="s">
        <v>37</v>
      </c>
      <c r="E1" s="138" t="s">
        <v>38</v>
      </c>
      <c r="F1" s="133" t="s">
        <v>3</v>
      </c>
      <c r="G1" s="133" t="s">
        <v>39</v>
      </c>
      <c r="H1" s="78">
        <v>820</v>
      </c>
      <c r="I1" s="78">
        <v>840</v>
      </c>
      <c r="J1" s="78">
        <v>840</v>
      </c>
      <c r="K1" s="78">
        <v>830</v>
      </c>
      <c r="L1" s="78">
        <v>885</v>
      </c>
      <c r="M1" s="78">
        <v>970</v>
      </c>
      <c r="N1" s="78">
        <v>1020</v>
      </c>
      <c r="O1" s="78">
        <v>1025</v>
      </c>
      <c r="P1" s="78">
        <v>1090</v>
      </c>
      <c r="Q1" s="79">
        <v>1330</v>
      </c>
      <c r="R1" s="78">
        <v>1070</v>
      </c>
      <c r="S1" s="79">
        <v>1090</v>
      </c>
      <c r="T1" s="78">
        <v>1090</v>
      </c>
      <c r="U1" s="78">
        <v>1086</v>
      </c>
      <c r="V1" s="78">
        <v>1210</v>
      </c>
      <c r="W1" s="78">
        <v>1150</v>
      </c>
      <c r="X1" s="78">
        <v>1170</v>
      </c>
      <c r="Y1" s="78">
        <v>1300</v>
      </c>
      <c r="Z1" s="79">
        <v>1260</v>
      </c>
      <c r="AA1" s="78">
        <v>3640</v>
      </c>
      <c r="AB1" s="78">
        <v>4050</v>
      </c>
      <c r="AC1" s="78">
        <v>4150</v>
      </c>
      <c r="AD1" s="78">
        <v>5170</v>
      </c>
      <c r="AE1" s="78">
        <v>5570</v>
      </c>
      <c r="AF1" s="78">
        <v>6780</v>
      </c>
      <c r="AG1" s="78">
        <v>6570</v>
      </c>
      <c r="AH1" s="78">
        <v>7790</v>
      </c>
      <c r="AI1" s="79">
        <v>7130</v>
      </c>
      <c r="AJ1" s="79">
        <v>7980</v>
      </c>
      <c r="AK1" s="17">
        <v>9300</v>
      </c>
      <c r="AL1" s="17">
        <v>10130</v>
      </c>
    </row>
    <row r="2" spans="1:38">
      <c r="A2" s="137"/>
      <c r="B2" s="137"/>
      <c r="C2" s="137"/>
      <c r="D2" s="137"/>
      <c r="E2" s="138"/>
      <c r="F2" s="133"/>
      <c r="G2" s="133"/>
      <c r="H2" s="80" t="s">
        <v>5</v>
      </c>
      <c r="I2" s="80" t="s">
        <v>241</v>
      </c>
      <c r="J2" s="80" t="s">
        <v>6</v>
      </c>
      <c r="K2" s="80" t="s">
        <v>7</v>
      </c>
      <c r="L2" s="80" t="s">
        <v>228</v>
      </c>
      <c r="M2" s="80" t="s">
        <v>8</v>
      </c>
      <c r="N2" s="80" t="s">
        <v>229</v>
      </c>
      <c r="O2" s="80" t="s">
        <v>230</v>
      </c>
      <c r="P2" s="80" t="s">
        <v>9</v>
      </c>
      <c r="Q2" s="80" t="s">
        <v>226</v>
      </c>
      <c r="R2" s="80" t="s">
        <v>10</v>
      </c>
      <c r="S2" s="80" t="s">
        <v>11</v>
      </c>
      <c r="T2" s="80" t="s">
        <v>242</v>
      </c>
      <c r="U2" s="80" t="s">
        <v>236</v>
      </c>
      <c r="V2" s="80" t="s">
        <v>243</v>
      </c>
      <c r="W2" s="80" t="s">
        <v>231</v>
      </c>
      <c r="X2" s="80" t="s">
        <v>232</v>
      </c>
      <c r="Y2" s="80" t="s">
        <v>244</v>
      </c>
      <c r="Z2" s="80" t="s">
        <v>234</v>
      </c>
      <c r="AA2" s="80" t="s">
        <v>227</v>
      </c>
      <c r="AB2" s="80" t="s">
        <v>12</v>
      </c>
      <c r="AC2" s="80" t="s">
        <v>224</v>
      </c>
      <c r="AD2" s="80" t="s">
        <v>233</v>
      </c>
      <c r="AE2" s="80" t="s">
        <v>237</v>
      </c>
      <c r="AF2" s="80" t="s">
        <v>245</v>
      </c>
      <c r="AG2" s="80" t="s">
        <v>225</v>
      </c>
      <c r="AH2" s="80" t="s">
        <v>235</v>
      </c>
      <c r="AI2" s="80" t="s">
        <v>246</v>
      </c>
      <c r="AJ2" s="80" t="s">
        <v>13</v>
      </c>
      <c r="AK2" s="17" t="s">
        <v>14</v>
      </c>
      <c r="AL2" s="17" t="s">
        <v>238</v>
      </c>
    </row>
    <row r="3" spans="1:38">
      <c r="A3" s="18" t="s">
        <v>15</v>
      </c>
      <c r="B3" s="19" t="s">
        <v>165</v>
      </c>
      <c r="C3" s="18" t="s">
        <v>166</v>
      </c>
      <c r="D3" s="18" t="s">
        <v>189</v>
      </c>
      <c r="E3" s="20" t="s">
        <v>190</v>
      </c>
      <c r="F3" s="21"/>
      <c r="G3" s="22"/>
      <c r="H3" s="81">
        <v>0.37</v>
      </c>
      <c r="I3" s="81">
        <v>0.37</v>
      </c>
      <c r="J3" s="81">
        <v>0.37</v>
      </c>
      <c r="K3" s="81">
        <v>0.37</v>
      </c>
      <c r="L3" s="81">
        <v>0.37</v>
      </c>
      <c r="M3" s="81">
        <v>0.37</v>
      </c>
      <c r="N3" s="81">
        <v>0.37</v>
      </c>
      <c r="O3" s="81">
        <v>0.37</v>
      </c>
      <c r="P3" s="81">
        <v>0.37</v>
      </c>
      <c r="Q3" s="81">
        <v>0.37</v>
      </c>
      <c r="R3" s="81">
        <v>0.37</v>
      </c>
      <c r="S3" s="81">
        <v>0.37</v>
      </c>
      <c r="T3" s="81">
        <v>0.37</v>
      </c>
      <c r="U3" s="81">
        <v>0.37</v>
      </c>
      <c r="V3" s="81">
        <v>0.37</v>
      </c>
      <c r="W3" s="81">
        <v>0.37</v>
      </c>
      <c r="X3" s="81">
        <v>0.37</v>
      </c>
      <c r="Y3" s="81">
        <v>0.37</v>
      </c>
      <c r="Z3" s="81">
        <v>0.35</v>
      </c>
      <c r="AA3" s="81">
        <v>0.35</v>
      </c>
      <c r="AB3" s="81">
        <v>0.35</v>
      </c>
      <c r="AC3" s="81">
        <v>0.35</v>
      </c>
      <c r="AD3" s="81">
        <v>0.35</v>
      </c>
      <c r="AE3" s="81">
        <v>0.35</v>
      </c>
      <c r="AF3" s="81">
        <v>0.35</v>
      </c>
      <c r="AG3" s="81">
        <v>0.35</v>
      </c>
      <c r="AH3" s="81">
        <v>0.35</v>
      </c>
      <c r="AI3" s="81">
        <v>0.35</v>
      </c>
      <c r="AJ3" s="81">
        <v>0.35</v>
      </c>
      <c r="AK3" s="81">
        <v>0.35</v>
      </c>
      <c r="AL3" s="81">
        <v>0.35</v>
      </c>
    </row>
    <row r="4" spans="1:38">
      <c r="A4" s="18" t="s">
        <v>15</v>
      </c>
      <c r="B4" s="19" t="s">
        <v>165</v>
      </c>
      <c r="C4" s="18" t="s">
        <v>166</v>
      </c>
      <c r="D4" s="18" t="s">
        <v>191</v>
      </c>
      <c r="E4" s="20" t="s">
        <v>192</v>
      </c>
      <c r="F4" s="21"/>
      <c r="G4" s="22"/>
      <c r="H4" s="81">
        <v>0.63</v>
      </c>
      <c r="I4" s="81">
        <v>0.63</v>
      </c>
      <c r="J4" s="81">
        <v>0.63</v>
      </c>
      <c r="K4" s="81">
        <v>0.63</v>
      </c>
      <c r="L4" s="81">
        <v>0.63</v>
      </c>
      <c r="M4" s="81">
        <v>0.63</v>
      </c>
      <c r="N4" s="81">
        <v>0.63</v>
      </c>
      <c r="O4" s="81">
        <v>0.63</v>
      </c>
      <c r="P4" s="81">
        <v>0.63</v>
      </c>
      <c r="Q4" s="81">
        <v>0.63</v>
      </c>
      <c r="R4" s="81">
        <v>0.63</v>
      </c>
      <c r="S4" s="81">
        <v>0.63</v>
      </c>
      <c r="T4" s="81">
        <v>0.63</v>
      </c>
      <c r="U4" s="81">
        <v>0.63</v>
      </c>
      <c r="V4" s="81">
        <v>0.63</v>
      </c>
      <c r="W4" s="81">
        <v>0.63</v>
      </c>
      <c r="X4" s="81">
        <v>0.63</v>
      </c>
      <c r="Y4" s="81">
        <v>0.63</v>
      </c>
      <c r="Z4" s="81">
        <v>0.65</v>
      </c>
      <c r="AA4" s="81">
        <v>0.65</v>
      </c>
      <c r="AB4" s="81">
        <v>0.65</v>
      </c>
      <c r="AC4" s="81">
        <v>0.65</v>
      </c>
      <c r="AD4" s="81">
        <v>0.65</v>
      </c>
      <c r="AE4" s="81">
        <v>0.65</v>
      </c>
      <c r="AF4" s="81">
        <v>0.65</v>
      </c>
      <c r="AG4" s="81">
        <v>0.65</v>
      </c>
      <c r="AH4" s="81">
        <v>0.65</v>
      </c>
      <c r="AI4" s="81">
        <v>0.65</v>
      </c>
      <c r="AJ4" s="81">
        <v>0.65</v>
      </c>
      <c r="AK4" s="81">
        <v>0.65</v>
      </c>
      <c r="AL4" s="81">
        <v>0.65</v>
      </c>
    </row>
    <row r="5" spans="1:38" s="29" customFormat="1">
      <c r="A5" s="24"/>
      <c r="B5" s="25"/>
      <c r="C5" s="24"/>
      <c r="D5" s="24"/>
      <c r="E5" s="26"/>
      <c r="F5" s="40"/>
      <c r="G5" s="28"/>
      <c r="H5" s="82">
        <v>1</v>
      </c>
      <c r="I5" s="82">
        <v>1</v>
      </c>
      <c r="J5" s="82">
        <v>1</v>
      </c>
      <c r="K5" s="82">
        <v>1</v>
      </c>
      <c r="L5" s="82">
        <v>1</v>
      </c>
      <c r="M5" s="82">
        <v>1</v>
      </c>
      <c r="N5" s="82">
        <v>1</v>
      </c>
      <c r="O5" s="82">
        <v>1</v>
      </c>
      <c r="P5" s="82">
        <v>1</v>
      </c>
      <c r="Q5" s="82">
        <v>1</v>
      </c>
      <c r="R5" s="82">
        <v>1</v>
      </c>
      <c r="S5" s="82">
        <v>1</v>
      </c>
      <c r="T5" s="82">
        <v>1</v>
      </c>
      <c r="U5" s="82">
        <v>1</v>
      </c>
      <c r="V5" s="82">
        <v>1</v>
      </c>
      <c r="W5" s="82">
        <v>1</v>
      </c>
      <c r="X5" s="82">
        <v>1</v>
      </c>
      <c r="Y5" s="82">
        <v>1</v>
      </c>
      <c r="Z5" s="82">
        <v>1</v>
      </c>
      <c r="AA5" s="82">
        <v>1</v>
      </c>
      <c r="AB5" s="82">
        <v>1</v>
      </c>
      <c r="AC5" s="82">
        <v>1</v>
      </c>
      <c r="AD5" s="82">
        <v>1</v>
      </c>
      <c r="AE5" s="82">
        <v>1</v>
      </c>
      <c r="AF5" s="82">
        <v>1</v>
      </c>
      <c r="AG5" s="82">
        <v>1</v>
      </c>
      <c r="AH5" s="82">
        <v>1</v>
      </c>
      <c r="AI5" s="82">
        <v>1</v>
      </c>
      <c r="AJ5" s="82">
        <v>1</v>
      </c>
      <c r="AK5" s="82">
        <v>1</v>
      </c>
      <c r="AL5" s="82">
        <v>1</v>
      </c>
    </row>
    <row r="6" spans="1:38">
      <c r="A6" s="18" t="s">
        <v>17</v>
      </c>
      <c r="B6" s="19" t="s">
        <v>165</v>
      </c>
      <c r="C6" s="18" t="s">
        <v>166</v>
      </c>
      <c r="D6" s="18" t="s">
        <v>167</v>
      </c>
      <c r="E6" s="20" t="s">
        <v>168</v>
      </c>
      <c r="F6" s="21"/>
      <c r="G6" s="22"/>
      <c r="H6" s="81">
        <v>0.09</v>
      </c>
      <c r="I6" s="81">
        <v>0.09</v>
      </c>
      <c r="J6" s="81">
        <v>0.09</v>
      </c>
      <c r="K6" s="81">
        <v>0.09</v>
      </c>
      <c r="L6" s="81">
        <v>0.09</v>
      </c>
      <c r="M6" s="81">
        <v>0.09</v>
      </c>
      <c r="N6" s="81">
        <v>0.09</v>
      </c>
      <c r="O6" s="81">
        <v>0.09</v>
      </c>
      <c r="P6" s="81">
        <v>0.09</v>
      </c>
      <c r="Q6" s="81">
        <v>0.09</v>
      </c>
      <c r="R6" s="81">
        <v>0.09</v>
      </c>
      <c r="S6" s="81">
        <v>0.09</v>
      </c>
      <c r="T6" s="81">
        <v>0.09</v>
      </c>
      <c r="U6" s="81">
        <v>0.09</v>
      </c>
      <c r="V6" s="81">
        <v>0.09</v>
      </c>
      <c r="W6" s="81">
        <v>0.09</v>
      </c>
      <c r="X6" s="81">
        <v>0.09</v>
      </c>
      <c r="Y6" s="81">
        <v>0.09</v>
      </c>
      <c r="Z6" s="81">
        <v>7.0000000000000007E-2</v>
      </c>
      <c r="AA6" s="81">
        <v>7.0000000000000007E-2</v>
      </c>
      <c r="AB6" s="81">
        <v>7.0000000000000007E-2</v>
      </c>
      <c r="AC6" s="81">
        <v>7.0000000000000007E-2</v>
      </c>
      <c r="AD6" s="81">
        <v>7.0000000000000007E-2</v>
      </c>
      <c r="AE6" s="81">
        <v>7.0000000000000007E-2</v>
      </c>
      <c r="AF6" s="81">
        <v>7.0000000000000007E-2</v>
      </c>
      <c r="AG6" s="81">
        <v>7.0000000000000007E-2</v>
      </c>
      <c r="AH6" s="81">
        <v>7.0000000000000007E-2</v>
      </c>
      <c r="AI6" s="81">
        <v>7.0000000000000007E-2</v>
      </c>
      <c r="AJ6" s="81">
        <v>7.0000000000000007E-2</v>
      </c>
      <c r="AK6" s="81">
        <v>7.0000000000000007E-2</v>
      </c>
      <c r="AL6" s="81">
        <v>7.0000000000000007E-2</v>
      </c>
    </row>
    <row r="7" spans="1:38">
      <c r="A7" s="18" t="s">
        <v>17</v>
      </c>
      <c r="B7" s="19" t="s">
        <v>165</v>
      </c>
      <c r="C7" s="18" t="s">
        <v>166</v>
      </c>
      <c r="D7" s="18" t="s">
        <v>169</v>
      </c>
      <c r="E7" s="20" t="s">
        <v>170</v>
      </c>
      <c r="F7" s="21"/>
      <c r="G7" s="22"/>
      <c r="H7" s="81">
        <v>0.08</v>
      </c>
      <c r="I7" s="81">
        <v>0.08</v>
      </c>
      <c r="J7" s="81">
        <v>0.08</v>
      </c>
      <c r="K7" s="81">
        <v>0.08</v>
      </c>
      <c r="L7" s="81">
        <v>0.08</v>
      </c>
      <c r="M7" s="81">
        <v>0.08</v>
      </c>
      <c r="N7" s="81">
        <v>0.08</v>
      </c>
      <c r="O7" s="81">
        <v>0.08</v>
      </c>
      <c r="P7" s="81">
        <v>0.08</v>
      </c>
      <c r="Q7" s="81">
        <v>0.08</v>
      </c>
      <c r="R7" s="81">
        <v>0.08</v>
      </c>
      <c r="S7" s="81">
        <v>0.08</v>
      </c>
      <c r="T7" s="81">
        <v>0.08</v>
      </c>
      <c r="U7" s="81">
        <v>0.08</v>
      </c>
      <c r="V7" s="81">
        <v>0.08</v>
      </c>
      <c r="W7" s="81">
        <v>0.08</v>
      </c>
      <c r="X7" s="81">
        <v>0.08</v>
      </c>
      <c r="Y7" s="81">
        <v>0.08</v>
      </c>
      <c r="Z7" s="81">
        <v>0.05</v>
      </c>
      <c r="AA7" s="81">
        <v>0.05</v>
      </c>
      <c r="AB7" s="81">
        <v>0.05</v>
      </c>
      <c r="AC7" s="81">
        <v>0.05</v>
      </c>
      <c r="AD7" s="81">
        <v>0.05</v>
      </c>
      <c r="AE7" s="81">
        <v>0.05</v>
      </c>
      <c r="AF7" s="81">
        <v>0.06</v>
      </c>
      <c r="AG7" s="81">
        <v>0.06</v>
      </c>
      <c r="AH7" s="81">
        <v>0.06</v>
      </c>
      <c r="AI7" s="81">
        <v>0.06</v>
      </c>
      <c r="AJ7" s="81">
        <v>0.06</v>
      </c>
      <c r="AK7" s="81">
        <v>0.06</v>
      </c>
      <c r="AL7" s="81">
        <v>0.06</v>
      </c>
    </row>
    <row r="8" spans="1:38">
      <c r="A8" s="18" t="s">
        <v>17</v>
      </c>
      <c r="B8" s="19" t="s">
        <v>165</v>
      </c>
      <c r="C8" s="18" t="s">
        <v>166</v>
      </c>
      <c r="D8" s="18" t="s">
        <v>171</v>
      </c>
      <c r="E8" s="20" t="s">
        <v>172</v>
      </c>
      <c r="F8" s="21"/>
      <c r="G8" s="22"/>
      <c r="H8" s="81">
        <v>0.1</v>
      </c>
      <c r="I8" s="81">
        <v>0.1</v>
      </c>
      <c r="J8" s="81">
        <v>0.1</v>
      </c>
      <c r="K8" s="81">
        <v>0.1</v>
      </c>
      <c r="L8" s="81">
        <v>0.1</v>
      </c>
      <c r="M8" s="81">
        <v>0.1</v>
      </c>
      <c r="N8" s="81">
        <v>0.1</v>
      </c>
      <c r="O8" s="81">
        <v>0.1</v>
      </c>
      <c r="P8" s="81">
        <v>0.1</v>
      </c>
      <c r="Q8" s="81">
        <v>0.1</v>
      </c>
      <c r="R8" s="81">
        <v>0.1</v>
      </c>
      <c r="S8" s="81">
        <v>0.1</v>
      </c>
      <c r="T8" s="81">
        <v>0.1</v>
      </c>
      <c r="U8" s="81">
        <v>0.1</v>
      </c>
      <c r="V8" s="81">
        <v>0.1</v>
      </c>
      <c r="W8" s="81">
        <v>0.1</v>
      </c>
      <c r="X8" s="81">
        <v>0.1</v>
      </c>
      <c r="Y8" s="81">
        <v>0.1</v>
      </c>
      <c r="Z8" s="81">
        <v>7.0000000000000007E-2</v>
      </c>
      <c r="AA8" s="81">
        <v>7.0000000000000007E-2</v>
      </c>
      <c r="AB8" s="81">
        <v>7.0000000000000007E-2</v>
      </c>
      <c r="AC8" s="81">
        <v>7.0000000000000007E-2</v>
      </c>
      <c r="AD8" s="81">
        <v>7.0000000000000007E-2</v>
      </c>
      <c r="AE8" s="81">
        <v>7.0000000000000007E-2</v>
      </c>
      <c r="AF8" s="81">
        <v>7.0000000000000007E-2</v>
      </c>
      <c r="AG8" s="81">
        <v>7.0000000000000007E-2</v>
      </c>
      <c r="AH8" s="81">
        <v>7.0000000000000007E-2</v>
      </c>
      <c r="AI8" s="81">
        <v>7.0000000000000007E-2</v>
      </c>
      <c r="AJ8" s="81">
        <v>7.0000000000000007E-2</v>
      </c>
      <c r="AK8" s="81">
        <v>7.0000000000000007E-2</v>
      </c>
      <c r="AL8" s="81">
        <v>7.0000000000000007E-2</v>
      </c>
    </row>
    <row r="9" spans="1:38">
      <c r="A9" s="18" t="s">
        <v>17</v>
      </c>
      <c r="B9" s="19" t="s">
        <v>165</v>
      </c>
      <c r="C9" s="18" t="s">
        <v>166</v>
      </c>
      <c r="D9" s="18" t="s">
        <v>173</v>
      </c>
      <c r="E9" s="20" t="s">
        <v>174</v>
      </c>
      <c r="F9" s="21"/>
      <c r="G9" s="22"/>
      <c r="H9" s="81">
        <v>0.09</v>
      </c>
      <c r="I9" s="81">
        <v>0.09</v>
      </c>
      <c r="J9" s="81">
        <v>0.09</v>
      </c>
      <c r="K9" s="81">
        <v>0.09</v>
      </c>
      <c r="L9" s="81">
        <v>0.09</v>
      </c>
      <c r="M9" s="81">
        <v>0.09</v>
      </c>
      <c r="N9" s="81">
        <v>0.09</v>
      </c>
      <c r="O9" s="81">
        <v>0.09</v>
      </c>
      <c r="P9" s="81">
        <v>0.09</v>
      </c>
      <c r="Q9" s="81">
        <v>0.09</v>
      </c>
      <c r="R9" s="81">
        <v>0.09</v>
      </c>
      <c r="S9" s="81">
        <v>0.09</v>
      </c>
      <c r="T9" s="81">
        <v>0.09</v>
      </c>
      <c r="U9" s="81">
        <v>0.09</v>
      </c>
      <c r="V9" s="81">
        <v>0.09</v>
      </c>
      <c r="W9" s="81">
        <v>0.09</v>
      </c>
      <c r="X9" s="81">
        <v>0.09</v>
      </c>
      <c r="Y9" s="81">
        <v>0.09</v>
      </c>
      <c r="Z9" s="81">
        <v>0.06</v>
      </c>
      <c r="AA9" s="81">
        <v>0.06</v>
      </c>
      <c r="AB9" s="81">
        <v>0.06</v>
      </c>
      <c r="AC9" s="81">
        <v>0.06</v>
      </c>
      <c r="AD9" s="81">
        <v>0.06</v>
      </c>
      <c r="AE9" s="81">
        <v>0.06</v>
      </c>
      <c r="AF9" s="81">
        <v>0.06</v>
      </c>
      <c r="AG9" s="81">
        <v>0.06</v>
      </c>
      <c r="AH9" s="81">
        <v>0.06</v>
      </c>
      <c r="AI9" s="81">
        <v>0.06</v>
      </c>
      <c r="AJ9" s="81">
        <v>0.06</v>
      </c>
      <c r="AK9" s="81">
        <v>0.06</v>
      </c>
      <c r="AL9" s="81">
        <v>0.06</v>
      </c>
    </row>
    <row r="10" spans="1:38">
      <c r="A10" s="18" t="s">
        <v>17</v>
      </c>
      <c r="B10" s="19" t="s">
        <v>165</v>
      </c>
      <c r="C10" s="18" t="s">
        <v>166</v>
      </c>
      <c r="D10" s="18" t="s">
        <v>175</v>
      </c>
      <c r="E10" s="20" t="s">
        <v>176</v>
      </c>
      <c r="F10" s="21"/>
      <c r="G10" s="22"/>
      <c r="H10" s="81">
        <v>7.0000000000000007E-2</v>
      </c>
      <c r="I10" s="81">
        <v>7.0000000000000007E-2</v>
      </c>
      <c r="J10" s="81">
        <v>7.0000000000000007E-2</v>
      </c>
      <c r="K10" s="81">
        <v>7.0000000000000007E-2</v>
      </c>
      <c r="L10" s="81">
        <v>7.0000000000000007E-2</v>
      </c>
      <c r="M10" s="81">
        <v>7.0000000000000007E-2</v>
      </c>
      <c r="N10" s="81">
        <v>7.0000000000000007E-2</v>
      </c>
      <c r="O10" s="81">
        <v>7.0000000000000007E-2</v>
      </c>
      <c r="P10" s="81">
        <v>7.0000000000000007E-2</v>
      </c>
      <c r="Q10" s="81">
        <v>7.0000000000000007E-2</v>
      </c>
      <c r="R10" s="81">
        <v>7.0000000000000007E-2</v>
      </c>
      <c r="S10" s="81">
        <v>7.0000000000000007E-2</v>
      </c>
      <c r="T10" s="81">
        <v>7.0000000000000007E-2</v>
      </c>
      <c r="U10" s="81">
        <v>7.0000000000000007E-2</v>
      </c>
      <c r="V10" s="81">
        <v>7.0000000000000007E-2</v>
      </c>
      <c r="W10" s="81">
        <v>7.0000000000000007E-2</v>
      </c>
      <c r="X10" s="81">
        <v>7.0000000000000007E-2</v>
      </c>
      <c r="Y10" s="81">
        <v>7.0000000000000007E-2</v>
      </c>
      <c r="Z10" s="81">
        <v>0.16</v>
      </c>
      <c r="AA10" s="81">
        <v>0.16</v>
      </c>
      <c r="AB10" s="81">
        <v>0.16</v>
      </c>
      <c r="AC10" s="81">
        <v>0.16</v>
      </c>
      <c r="AD10" s="81">
        <v>0.16</v>
      </c>
      <c r="AE10" s="81">
        <v>0.16</v>
      </c>
      <c r="AF10" s="81">
        <v>0.15</v>
      </c>
      <c r="AG10" s="81">
        <v>0.15</v>
      </c>
      <c r="AH10" s="81">
        <v>0.15</v>
      </c>
      <c r="AI10" s="81">
        <v>0.15</v>
      </c>
      <c r="AJ10" s="81">
        <v>0.15</v>
      </c>
      <c r="AK10" s="81">
        <v>0.15</v>
      </c>
      <c r="AL10" s="81">
        <v>0.15</v>
      </c>
    </row>
    <row r="11" spans="1:38">
      <c r="A11" s="18" t="s">
        <v>17</v>
      </c>
      <c r="B11" s="19" t="s">
        <v>165</v>
      </c>
      <c r="C11" s="18" t="s">
        <v>166</v>
      </c>
      <c r="D11" s="18" t="s">
        <v>177</v>
      </c>
      <c r="E11" s="20" t="s">
        <v>178</v>
      </c>
      <c r="F11" s="21"/>
      <c r="G11" s="22"/>
      <c r="H11" s="81">
        <v>0.12</v>
      </c>
      <c r="I11" s="81">
        <v>0.12</v>
      </c>
      <c r="J11" s="81">
        <v>0.12</v>
      </c>
      <c r="K11" s="81">
        <v>0.12</v>
      </c>
      <c r="L11" s="81">
        <v>0.12</v>
      </c>
      <c r="M11" s="81">
        <v>0.12</v>
      </c>
      <c r="N11" s="81">
        <v>0.12</v>
      </c>
      <c r="O11" s="81">
        <v>0.12</v>
      </c>
      <c r="P11" s="81">
        <v>0.12</v>
      </c>
      <c r="Q11" s="81">
        <v>0.12</v>
      </c>
      <c r="R11" s="81">
        <v>0.12</v>
      </c>
      <c r="S11" s="81">
        <v>0.12</v>
      </c>
      <c r="T11" s="81">
        <v>0.12</v>
      </c>
      <c r="U11" s="81">
        <v>0.12</v>
      </c>
      <c r="V11" s="81">
        <v>0.12</v>
      </c>
      <c r="W11" s="81">
        <v>0.12</v>
      </c>
      <c r="X11" s="81">
        <v>0.12</v>
      </c>
      <c r="Y11" s="81">
        <v>0.12</v>
      </c>
      <c r="Z11" s="81">
        <v>0.12</v>
      </c>
      <c r="AA11" s="81">
        <v>0.12</v>
      </c>
      <c r="AB11" s="81">
        <v>0.12</v>
      </c>
      <c r="AC11" s="81">
        <v>0.12</v>
      </c>
      <c r="AD11" s="81">
        <v>0.12</v>
      </c>
      <c r="AE11" s="81">
        <v>0.12</v>
      </c>
      <c r="AF11" s="81">
        <v>0.13</v>
      </c>
      <c r="AG11" s="81">
        <v>0.13</v>
      </c>
      <c r="AH11" s="81">
        <v>0.13</v>
      </c>
      <c r="AI11" s="81">
        <v>0.13</v>
      </c>
      <c r="AJ11" s="81">
        <v>0.13</v>
      </c>
      <c r="AK11" s="81">
        <v>0.13</v>
      </c>
      <c r="AL11" s="81">
        <v>0.13</v>
      </c>
    </row>
    <row r="12" spans="1:38">
      <c r="A12" s="18" t="s">
        <v>17</v>
      </c>
      <c r="B12" s="19" t="s">
        <v>165</v>
      </c>
      <c r="C12" s="18" t="s">
        <v>166</v>
      </c>
      <c r="D12" s="18" t="s">
        <v>179</v>
      </c>
      <c r="E12" s="20" t="s">
        <v>180</v>
      </c>
      <c r="F12" s="21"/>
      <c r="G12" s="22"/>
      <c r="H12" s="81">
        <v>0.09</v>
      </c>
      <c r="I12" s="81">
        <v>0.09</v>
      </c>
      <c r="J12" s="81">
        <v>0.09</v>
      </c>
      <c r="K12" s="81">
        <v>0.09</v>
      </c>
      <c r="L12" s="81">
        <v>0.09</v>
      </c>
      <c r="M12" s="81">
        <v>0.09</v>
      </c>
      <c r="N12" s="81">
        <v>0.09</v>
      </c>
      <c r="O12" s="81">
        <v>0.09</v>
      </c>
      <c r="P12" s="81">
        <v>0.09</v>
      </c>
      <c r="Q12" s="81">
        <v>0.09</v>
      </c>
      <c r="R12" s="81">
        <v>0.09</v>
      </c>
      <c r="S12" s="81">
        <v>0.09</v>
      </c>
      <c r="T12" s="81">
        <v>0.09</v>
      </c>
      <c r="U12" s="81">
        <v>0.09</v>
      </c>
      <c r="V12" s="81">
        <v>0.09</v>
      </c>
      <c r="W12" s="81">
        <v>0.09</v>
      </c>
      <c r="X12" s="81">
        <v>0.09</v>
      </c>
      <c r="Y12" s="81">
        <v>0.09</v>
      </c>
      <c r="Z12" s="81">
        <v>0.1</v>
      </c>
      <c r="AA12" s="81">
        <v>0.1</v>
      </c>
      <c r="AB12" s="81">
        <v>0.1</v>
      </c>
      <c r="AC12" s="81">
        <v>0.1</v>
      </c>
      <c r="AD12" s="81">
        <v>0.1</v>
      </c>
      <c r="AE12" s="81">
        <v>0.1</v>
      </c>
      <c r="AF12" s="81">
        <v>0.09</v>
      </c>
      <c r="AG12" s="81">
        <v>0.09</v>
      </c>
      <c r="AH12" s="81">
        <v>0.09</v>
      </c>
      <c r="AI12" s="81">
        <v>0.09</v>
      </c>
      <c r="AJ12" s="81">
        <v>0.09</v>
      </c>
      <c r="AK12" s="81">
        <v>0.09</v>
      </c>
      <c r="AL12" s="81">
        <v>0.09</v>
      </c>
    </row>
    <row r="13" spans="1:38">
      <c r="A13" s="18" t="s">
        <v>17</v>
      </c>
      <c r="B13" s="19" t="s">
        <v>165</v>
      </c>
      <c r="C13" s="18" t="s">
        <v>166</v>
      </c>
      <c r="D13" s="18" t="s">
        <v>181</v>
      </c>
      <c r="E13" s="20" t="s">
        <v>182</v>
      </c>
      <c r="F13" s="21"/>
      <c r="G13" s="22"/>
      <c r="H13" s="81">
        <v>0.11</v>
      </c>
      <c r="I13" s="81">
        <v>0.11</v>
      </c>
      <c r="J13" s="81">
        <v>0.11</v>
      </c>
      <c r="K13" s="81">
        <v>0.11</v>
      </c>
      <c r="L13" s="81">
        <v>0.11</v>
      </c>
      <c r="M13" s="81">
        <v>0.11</v>
      </c>
      <c r="N13" s="81">
        <v>0.11</v>
      </c>
      <c r="O13" s="81">
        <v>0.11</v>
      </c>
      <c r="P13" s="81">
        <v>0.11</v>
      </c>
      <c r="Q13" s="81">
        <v>0.11</v>
      </c>
      <c r="R13" s="81">
        <v>0.11</v>
      </c>
      <c r="S13" s="81">
        <v>0.11</v>
      </c>
      <c r="T13" s="81">
        <v>0.11</v>
      </c>
      <c r="U13" s="81">
        <v>0.11</v>
      </c>
      <c r="V13" s="81">
        <v>0.11</v>
      </c>
      <c r="W13" s="81">
        <v>0.11</v>
      </c>
      <c r="X13" s="81">
        <v>0.11</v>
      </c>
      <c r="Y13" s="81">
        <v>0.11</v>
      </c>
      <c r="Z13" s="81">
        <v>0.1</v>
      </c>
      <c r="AA13" s="81">
        <v>0.1</v>
      </c>
      <c r="AB13" s="81">
        <v>0.1</v>
      </c>
      <c r="AC13" s="81">
        <v>0.1</v>
      </c>
      <c r="AD13" s="81">
        <v>0.1</v>
      </c>
      <c r="AE13" s="81">
        <v>0.1</v>
      </c>
      <c r="AF13" s="81">
        <v>0.11</v>
      </c>
      <c r="AG13" s="81">
        <v>0.11</v>
      </c>
      <c r="AH13" s="81">
        <v>0.11</v>
      </c>
      <c r="AI13" s="81">
        <v>0.11</v>
      </c>
      <c r="AJ13" s="81">
        <v>0.11</v>
      </c>
      <c r="AK13" s="81">
        <v>0.11</v>
      </c>
      <c r="AL13" s="81">
        <v>0.11</v>
      </c>
    </row>
    <row r="14" spans="1:38">
      <c r="A14" s="18" t="s">
        <v>17</v>
      </c>
      <c r="B14" s="19" t="s">
        <v>165</v>
      </c>
      <c r="C14" s="18" t="s">
        <v>166</v>
      </c>
      <c r="D14" s="18" t="s">
        <v>183</v>
      </c>
      <c r="E14" s="20" t="s">
        <v>184</v>
      </c>
      <c r="F14" s="21"/>
      <c r="G14" s="22"/>
      <c r="H14" s="81">
        <v>0.09</v>
      </c>
      <c r="I14" s="81">
        <v>0.09</v>
      </c>
      <c r="J14" s="81">
        <v>0.09</v>
      </c>
      <c r="K14" s="81">
        <v>0.09</v>
      </c>
      <c r="L14" s="81">
        <v>0.09</v>
      </c>
      <c r="M14" s="81">
        <v>0.09</v>
      </c>
      <c r="N14" s="81">
        <v>0.09</v>
      </c>
      <c r="O14" s="81">
        <v>0.09</v>
      </c>
      <c r="P14" s="81">
        <v>0.09</v>
      </c>
      <c r="Q14" s="81">
        <v>0.09</v>
      </c>
      <c r="R14" s="81">
        <v>0.09</v>
      </c>
      <c r="S14" s="81">
        <v>0.09</v>
      </c>
      <c r="T14" s="81">
        <v>0.09</v>
      </c>
      <c r="U14" s="81">
        <v>0.09</v>
      </c>
      <c r="V14" s="81">
        <v>0.09</v>
      </c>
      <c r="W14" s="81">
        <v>0.09</v>
      </c>
      <c r="X14" s="81">
        <v>0.09</v>
      </c>
      <c r="Y14" s="81">
        <v>0.09</v>
      </c>
      <c r="Z14" s="81">
        <v>0.17</v>
      </c>
      <c r="AA14" s="81">
        <v>0.17</v>
      </c>
      <c r="AB14" s="81">
        <v>0.17</v>
      </c>
      <c r="AC14" s="81">
        <v>0.17</v>
      </c>
      <c r="AD14" s="81">
        <v>0.17</v>
      </c>
      <c r="AE14" s="81">
        <v>0.17</v>
      </c>
      <c r="AF14" s="81">
        <v>0.16</v>
      </c>
      <c r="AG14" s="81">
        <v>0.16</v>
      </c>
      <c r="AH14" s="81">
        <v>0.16</v>
      </c>
      <c r="AI14" s="81">
        <v>0.16</v>
      </c>
      <c r="AJ14" s="81">
        <v>0.16</v>
      </c>
      <c r="AK14" s="81">
        <v>0.16</v>
      </c>
      <c r="AL14" s="81">
        <v>0.16</v>
      </c>
    </row>
    <row r="15" spans="1:38">
      <c r="A15" s="18" t="s">
        <v>17</v>
      </c>
      <c r="B15" s="19" t="s">
        <v>165</v>
      </c>
      <c r="C15" s="18" t="s">
        <v>166</v>
      </c>
      <c r="D15" s="18" t="s">
        <v>185</v>
      </c>
      <c r="E15" s="20" t="s">
        <v>186</v>
      </c>
      <c r="F15" s="21"/>
      <c r="G15" s="22"/>
      <c r="H15" s="81">
        <v>0.1</v>
      </c>
      <c r="I15" s="81">
        <v>0.1</v>
      </c>
      <c r="J15" s="81">
        <v>0.1</v>
      </c>
      <c r="K15" s="81">
        <v>0.1</v>
      </c>
      <c r="L15" s="81">
        <v>0.1</v>
      </c>
      <c r="M15" s="81">
        <v>0.1</v>
      </c>
      <c r="N15" s="81">
        <v>0.1</v>
      </c>
      <c r="O15" s="81">
        <v>0.1</v>
      </c>
      <c r="P15" s="81">
        <v>0.1</v>
      </c>
      <c r="Q15" s="81">
        <v>0.1</v>
      </c>
      <c r="R15" s="81">
        <v>0.1</v>
      </c>
      <c r="S15" s="81">
        <v>0.1</v>
      </c>
      <c r="T15" s="81">
        <v>0.1</v>
      </c>
      <c r="U15" s="81">
        <v>0.1</v>
      </c>
      <c r="V15" s="81">
        <v>0.1</v>
      </c>
      <c r="W15" s="81">
        <v>0.1</v>
      </c>
      <c r="X15" s="81">
        <v>0.1</v>
      </c>
      <c r="Y15" s="81">
        <v>0.1</v>
      </c>
      <c r="Z15" s="81">
        <v>0.06</v>
      </c>
      <c r="AA15" s="81">
        <v>0.06</v>
      </c>
      <c r="AB15" s="81">
        <v>0.06</v>
      </c>
      <c r="AC15" s="81">
        <v>0.06</v>
      </c>
      <c r="AD15" s="81">
        <v>0.06</v>
      </c>
      <c r="AE15" s="81">
        <v>0.06</v>
      </c>
      <c r="AF15" s="81">
        <v>0.06</v>
      </c>
      <c r="AG15" s="81">
        <v>0.06</v>
      </c>
      <c r="AH15" s="81">
        <v>0.06</v>
      </c>
      <c r="AI15" s="81">
        <v>0.06</v>
      </c>
      <c r="AJ15" s="81">
        <v>0.06</v>
      </c>
      <c r="AK15" s="81">
        <v>0.06</v>
      </c>
      <c r="AL15" s="81">
        <v>0.06</v>
      </c>
    </row>
    <row r="16" spans="1:38">
      <c r="A16" s="18" t="s">
        <v>17</v>
      </c>
      <c r="B16" s="19" t="s">
        <v>165</v>
      </c>
      <c r="C16" s="18" t="s">
        <v>166</v>
      </c>
      <c r="D16" s="18" t="s">
        <v>187</v>
      </c>
      <c r="E16" s="20" t="s">
        <v>188</v>
      </c>
      <c r="F16" s="21"/>
      <c r="G16" s="22"/>
      <c r="H16" s="81">
        <v>0.06</v>
      </c>
      <c r="I16" s="81">
        <v>0.06</v>
      </c>
      <c r="J16" s="81">
        <v>0.06</v>
      </c>
      <c r="K16" s="81">
        <v>0.06</v>
      </c>
      <c r="L16" s="81">
        <v>0.06</v>
      </c>
      <c r="M16" s="81">
        <v>0.06</v>
      </c>
      <c r="N16" s="81">
        <v>0.06</v>
      </c>
      <c r="O16" s="81">
        <v>0.06</v>
      </c>
      <c r="P16" s="81">
        <v>0.06</v>
      </c>
      <c r="Q16" s="81">
        <v>0.06</v>
      </c>
      <c r="R16" s="81">
        <v>0.06</v>
      </c>
      <c r="S16" s="81">
        <v>0.06</v>
      </c>
      <c r="T16" s="81">
        <v>0.06</v>
      </c>
      <c r="U16" s="81">
        <v>0.06</v>
      </c>
      <c r="V16" s="81">
        <v>0.06</v>
      </c>
      <c r="W16" s="81">
        <v>0.06</v>
      </c>
      <c r="X16" s="81">
        <v>0.06</v>
      </c>
      <c r="Y16" s="81">
        <v>0.06</v>
      </c>
      <c r="Z16" s="81">
        <v>0.04</v>
      </c>
      <c r="AA16" s="81">
        <v>0.04</v>
      </c>
      <c r="AB16" s="81">
        <v>0.04</v>
      </c>
      <c r="AC16" s="81">
        <v>0.04</v>
      </c>
      <c r="AD16" s="81">
        <v>0.04</v>
      </c>
      <c r="AE16" s="81">
        <v>0.04</v>
      </c>
      <c r="AF16" s="81">
        <v>0.04</v>
      </c>
      <c r="AG16" s="81">
        <v>0.04</v>
      </c>
      <c r="AH16" s="81">
        <v>0.04</v>
      </c>
      <c r="AI16" s="81">
        <v>0.04</v>
      </c>
      <c r="AJ16" s="81">
        <v>0.04</v>
      </c>
      <c r="AK16" s="81">
        <v>0.04</v>
      </c>
      <c r="AL16" s="81">
        <v>0.04</v>
      </c>
    </row>
    <row r="17" spans="1:38" s="29" customFormat="1">
      <c r="A17" s="30"/>
      <c r="B17" s="25"/>
      <c r="C17" s="24"/>
      <c r="D17" s="24"/>
      <c r="E17" s="26"/>
      <c r="F17" s="40"/>
      <c r="G17" s="28"/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1</v>
      </c>
      <c r="AD17" s="82">
        <v>1</v>
      </c>
      <c r="AE17" s="82">
        <v>1</v>
      </c>
      <c r="AF17" s="82">
        <v>1</v>
      </c>
      <c r="AG17" s="82">
        <v>1</v>
      </c>
      <c r="AH17" s="82">
        <v>1</v>
      </c>
      <c r="AI17" s="82">
        <v>1</v>
      </c>
      <c r="AJ17" s="82">
        <v>1</v>
      </c>
      <c r="AK17" s="82">
        <v>1</v>
      </c>
      <c r="AL17" s="82">
        <v>1</v>
      </c>
    </row>
    <row r="18" spans="1:38">
      <c r="A18" s="31" t="s">
        <v>18</v>
      </c>
      <c r="B18" s="32" t="s">
        <v>193</v>
      </c>
      <c r="C18" s="33" t="s">
        <v>194</v>
      </c>
      <c r="D18" s="34" t="s">
        <v>195</v>
      </c>
      <c r="E18" s="34" t="s">
        <v>196</v>
      </c>
      <c r="F18" s="21"/>
      <c r="G18" s="35"/>
      <c r="H18" s="81">
        <v>0.47674418604651164</v>
      </c>
      <c r="I18" s="81">
        <v>0.4854368932038835</v>
      </c>
      <c r="J18" s="81">
        <v>0.4854368932038835</v>
      </c>
      <c r="K18" s="81">
        <v>0.47619047619047616</v>
      </c>
      <c r="L18" s="81">
        <v>0.53398058252427183</v>
      </c>
      <c r="M18" s="81">
        <v>0.48571428571428571</v>
      </c>
      <c r="N18" s="81">
        <v>0.50574712643678166</v>
      </c>
      <c r="O18" s="81">
        <v>0.47572815533980584</v>
      </c>
      <c r="P18" s="81">
        <v>0.48888888888888887</v>
      </c>
      <c r="Q18" s="81">
        <v>0.5</v>
      </c>
      <c r="R18" s="81">
        <v>0.47368421052631576</v>
      </c>
      <c r="S18" s="81">
        <v>0.47101449275362317</v>
      </c>
      <c r="T18" s="81">
        <v>0.45833333333333331</v>
      </c>
      <c r="U18" s="81">
        <v>0.47674418604651164</v>
      </c>
      <c r="V18" s="81">
        <v>0.5</v>
      </c>
      <c r="W18" s="81">
        <v>0.47933884297520662</v>
      </c>
      <c r="X18" s="81">
        <v>0.5</v>
      </c>
      <c r="Y18" s="81">
        <v>0.5</v>
      </c>
      <c r="Z18" s="81">
        <v>0.48571428571428571</v>
      </c>
      <c r="AA18" s="81">
        <v>0.6071428571428571</v>
      </c>
      <c r="AB18" s="81">
        <v>0.45161290322580644</v>
      </c>
      <c r="AC18" s="81">
        <v>0.45714285714285713</v>
      </c>
      <c r="AD18" s="81">
        <v>0.48571428571428571</v>
      </c>
      <c r="AE18" s="81">
        <v>0.5</v>
      </c>
      <c r="AF18" s="81">
        <v>0.51428571428571423</v>
      </c>
      <c r="AG18" s="81">
        <v>0.49640287769784175</v>
      </c>
      <c r="AH18" s="81">
        <v>0.48920863309352519</v>
      </c>
      <c r="AI18" s="81">
        <v>0.5</v>
      </c>
      <c r="AJ18" s="81">
        <v>0.48571428571428571</v>
      </c>
      <c r="AK18" s="81">
        <v>0.48571428571428571</v>
      </c>
      <c r="AL18" s="81">
        <v>0.48571428571428571</v>
      </c>
    </row>
    <row r="19" spans="1:38">
      <c r="A19" s="31" t="s">
        <v>18</v>
      </c>
      <c r="B19" s="32" t="s">
        <v>193</v>
      </c>
      <c r="C19" s="33" t="s">
        <v>194</v>
      </c>
      <c r="D19" s="34" t="s">
        <v>197</v>
      </c>
      <c r="E19" s="34" t="s">
        <v>198</v>
      </c>
      <c r="F19" s="21"/>
      <c r="G19" s="35"/>
      <c r="H19" s="81">
        <v>0.27906976744186046</v>
      </c>
      <c r="I19" s="81">
        <v>0.26213592233009708</v>
      </c>
      <c r="J19" s="81">
        <v>0.26213592233009708</v>
      </c>
      <c r="K19" s="81">
        <v>0.2857142857142857</v>
      </c>
      <c r="L19" s="81">
        <v>0.23300970873786409</v>
      </c>
      <c r="M19" s="81">
        <v>0.25714285714285712</v>
      </c>
      <c r="N19" s="81">
        <v>0.27586206896551724</v>
      </c>
      <c r="O19" s="81">
        <v>0.29126213592233008</v>
      </c>
      <c r="P19" s="81">
        <v>0.26666666666666666</v>
      </c>
      <c r="Q19" s="81">
        <v>0.28260869565217389</v>
      </c>
      <c r="R19" s="81">
        <v>0.26315789473684209</v>
      </c>
      <c r="S19" s="81">
        <v>0.27536231884057971</v>
      </c>
      <c r="T19" s="81">
        <v>0.29166666666666669</v>
      </c>
      <c r="U19" s="81">
        <v>0.26744186046511625</v>
      </c>
      <c r="V19" s="81">
        <v>0.27142857142857141</v>
      </c>
      <c r="W19" s="81">
        <v>0.27272727272727271</v>
      </c>
      <c r="X19" s="81">
        <v>0.26436781609195403</v>
      </c>
      <c r="Y19" s="81">
        <v>0.25</v>
      </c>
      <c r="Z19" s="81">
        <v>0.25714285714285712</v>
      </c>
      <c r="AA19" s="81">
        <v>0.21428571428571427</v>
      </c>
      <c r="AB19" s="81">
        <v>0.29032258064516131</v>
      </c>
      <c r="AC19" s="81">
        <v>0.2857142857142857</v>
      </c>
      <c r="AD19" s="81">
        <v>0.31428571428571428</v>
      </c>
      <c r="AE19" s="81">
        <v>0.26923076923076922</v>
      </c>
      <c r="AF19" s="81">
        <v>0.25714285714285712</v>
      </c>
      <c r="AG19" s="81">
        <v>0.26618705035971224</v>
      </c>
      <c r="AH19" s="81">
        <v>0.25899280575539568</v>
      </c>
      <c r="AI19" s="81">
        <v>0.27142857142857141</v>
      </c>
      <c r="AJ19" s="81">
        <v>0.25714285714285712</v>
      </c>
      <c r="AK19" s="81">
        <v>0.25714285714285712</v>
      </c>
      <c r="AL19" s="81">
        <v>0.25714285714285712</v>
      </c>
    </row>
    <row r="20" spans="1:38">
      <c r="A20" s="31" t="s">
        <v>18</v>
      </c>
      <c r="B20" s="32" t="s">
        <v>193</v>
      </c>
      <c r="C20" s="33" t="s">
        <v>194</v>
      </c>
      <c r="D20" s="34" t="s">
        <v>199</v>
      </c>
      <c r="E20" s="34" t="s">
        <v>200</v>
      </c>
      <c r="F20" s="21"/>
      <c r="G20" s="35"/>
      <c r="H20" s="81">
        <v>0.2441860465116279</v>
      </c>
      <c r="I20" s="81">
        <v>0.25242718446601942</v>
      </c>
      <c r="J20" s="81">
        <v>0.25242718446601942</v>
      </c>
      <c r="K20" s="81">
        <v>0.23809523809523808</v>
      </c>
      <c r="L20" s="81">
        <v>0.23300970873786409</v>
      </c>
      <c r="M20" s="81">
        <v>0.25714285714285712</v>
      </c>
      <c r="N20" s="81">
        <v>0.21839080459770116</v>
      </c>
      <c r="O20" s="81">
        <v>0.23300970873786409</v>
      </c>
      <c r="P20" s="81">
        <v>0.24444444444444444</v>
      </c>
      <c r="Q20" s="81">
        <v>0.21739130434782608</v>
      </c>
      <c r="R20" s="81">
        <v>0.26315789473684209</v>
      </c>
      <c r="S20" s="81">
        <v>0.25362318840579712</v>
      </c>
      <c r="T20" s="81">
        <v>0.25</v>
      </c>
      <c r="U20" s="81">
        <v>0.2558139534883721</v>
      </c>
      <c r="V20" s="81">
        <v>0.22857142857142856</v>
      </c>
      <c r="W20" s="81">
        <v>0.24793388429752067</v>
      </c>
      <c r="X20" s="81">
        <v>0.23563218390804597</v>
      </c>
      <c r="Y20" s="81">
        <v>0.25</v>
      </c>
      <c r="Z20" s="81">
        <v>0.25714285714285712</v>
      </c>
      <c r="AA20" s="81">
        <v>0.17857142857142858</v>
      </c>
      <c r="AB20" s="81">
        <v>0.25806451612903225</v>
      </c>
      <c r="AC20" s="81">
        <v>0.25714285714285712</v>
      </c>
      <c r="AD20" s="81">
        <v>0.2</v>
      </c>
      <c r="AE20" s="81">
        <v>0.23076923076923078</v>
      </c>
      <c r="AF20" s="81">
        <v>0.22857142857142856</v>
      </c>
      <c r="AG20" s="81">
        <v>0.23741007194244604</v>
      </c>
      <c r="AH20" s="81">
        <v>0.25179856115107913</v>
      </c>
      <c r="AI20" s="81">
        <v>0.22857142857142856</v>
      </c>
      <c r="AJ20" s="81">
        <v>0.25714285714285712</v>
      </c>
      <c r="AK20" s="81">
        <v>0.25714285714285712</v>
      </c>
      <c r="AL20" s="81">
        <v>0.25714285714285712</v>
      </c>
    </row>
    <row r="21" spans="1:38" s="29" customFormat="1">
      <c r="A21" s="36"/>
      <c r="B21" s="37"/>
      <c r="C21" s="38"/>
      <c r="D21" s="39"/>
      <c r="E21" s="39"/>
      <c r="F21" s="40"/>
      <c r="G21" s="41"/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0.99999999999999989</v>
      </c>
      <c r="R21" s="82">
        <v>1</v>
      </c>
      <c r="S21" s="82">
        <v>1</v>
      </c>
      <c r="T21" s="82">
        <v>1</v>
      </c>
      <c r="U21" s="82">
        <v>1</v>
      </c>
      <c r="V21" s="82">
        <v>0.99999999999999989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1</v>
      </c>
      <c r="AD21" s="82">
        <v>1</v>
      </c>
      <c r="AE21" s="82">
        <v>1</v>
      </c>
      <c r="AF21" s="82">
        <v>0.99999999999999989</v>
      </c>
      <c r="AG21" s="82">
        <v>1</v>
      </c>
      <c r="AH21" s="82">
        <v>1</v>
      </c>
      <c r="AI21" s="82">
        <v>0.99999999999999989</v>
      </c>
      <c r="AJ21" s="82">
        <v>1</v>
      </c>
      <c r="AK21" s="82">
        <v>1</v>
      </c>
      <c r="AL21" s="82">
        <v>1</v>
      </c>
    </row>
    <row r="22" spans="1:38">
      <c r="A22" s="42" t="s">
        <v>19</v>
      </c>
      <c r="B22" s="32" t="s">
        <v>193</v>
      </c>
      <c r="C22" s="33" t="s">
        <v>194</v>
      </c>
      <c r="D22" s="34" t="s">
        <v>211</v>
      </c>
      <c r="E22" s="34" t="s">
        <v>212</v>
      </c>
      <c r="F22" s="21"/>
      <c r="G22" s="35"/>
      <c r="H22" s="81">
        <v>0.17733990147783252</v>
      </c>
      <c r="I22" s="81">
        <v>0.18106995884773663</v>
      </c>
      <c r="J22" s="81">
        <v>0.18106995884773663</v>
      </c>
      <c r="K22" s="81">
        <v>0.18367346938775511</v>
      </c>
      <c r="L22" s="81">
        <v>0.18930041152263374</v>
      </c>
      <c r="M22" s="81">
        <v>0.18292682926829268</v>
      </c>
      <c r="N22" s="81">
        <v>0.18048780487804877</v>
      </c>
      <c r="O22" s="81">
        <v>0.18930041152263374</v>
      </c>
      <c r="P22" s="81">
        <v>0.18691588785046728</v>
      </c>
      <c r="Q22" s="81">
        <v>0.18098159509202455</v>
      </c>
      <c r="R22" s="81">
        <v>0.17777777777777778</v>
      </c>
      <c r="S22" s="81">
        <v>0.18153846153846154</v>
      </c>
      <c r="T22" s="81">
        <v>0.17543859649122806</v>
      </c>
      <c r="U22" s="81">
        <v>0.17733990147783252</v>
      </c>
      <c r="V22" s="81">
        <v>0.17682926829268292</v>
      </c>
      <c r="W22" s="81">
        <v>0.18245614035087721</v>
      </c>
      <c r="X22" s="81">
        <v>0.17560975609756097</v>
      </c>
      <c r="Y22" s="81">
        <v>0.18461538461538463</v>
      </c>
      <c r="Z22" s="81">
        <v>0.18292682926829268</v>
      </c>
      <c r="AA22" s="81">
        <v>0.21212121212121213</v>
      </c>
      <c r="AB22" s="81">
        <v>0.20270270270270271</v>
      </c>
      <c r="AC22" s="81">
        <v>0.21951219512195122</v>
      </c>
      <c r="AD22" s="81">
        <v>0.1951219512195122</v>
      </c>
      <c r="AE22" s="81">
        <v>0.2032520325203252</v>
      </c>
      <c r="AF22" s="81">
        <v>0.1951219512195122</v>
      </c>
      <c r="AG22" s="81">
        <v>0.1798780487804878</v>
      </c>
      <c r="AH22" s="81">
        <v>0.18902439024390244</v>
      </c>
      <c r="AI22" s="81">
        <v>0.17682926829268292</v>
      </c>
      <c r="AJ22" s="81">
        <v>0.18902439024390244</v>
      </c>
      <c r="AK22" s="81">
        <v>0.18902439024390244</v>
      </c>
      <c r="AL22" s="81">
        <v>0.18902439024390244</v>
      </c>
    </row>
    <row r="23" spans="1:38">
      <c r="A23" s="42" t="s">
        <v>19</v>
      </c>
      <c r="B23" s="32" t="s">
        <v>193</v>
      </c>
      <c r="C23" s="33" t="s">
        <v>194</v>
      </c>
      <c r="D23" s="34" t="s">
        <v>213</v>
      </c>
      <c r="E23" s="34" t="s">
        <v>214</v>
      </c>
      <c r="F23" s="21"/>
      <c r="G23" s="35"/>
      <c r="H23" s="81">
        <v>0.17733990147783252</v>
      </c>
      <c r="I23" s="81">
        <v>0.1728395061728395</v>
      </c>
      <c r="J23" s="81">
        <v>0.1728395061728395</v>
      </c>
      <c r="K23" s="81">
        <v>0.16326530612244897</v>
      </c>
      <c r="L23" s="81">
        <v>0.16872427983539096</v>
      </c>
      <c r="M23" s="81">
        <v>0.17073170731707318</v>
      </c>
      <c r="N23" s="81">
        <v>0.16585365853658537</v>
      </c>
      <c r="O23" s="81">
        <v>0.15637860082304528</v>
      </c>
      <c r="P23" s="81">
        <v>0.16822429906542055</v>
      </c>
      <c r="Q23" s="81">
        <v>0.16871165644171779</v>
      </c>
      <c r="R23" s="81">
        <v>0.17777777777777778</v>
      </c>
      <c r="S23" s="81">
        <v>0.16615384615384615</v>
      </c>
      <c r="T23" s="81">
        <v>0.17543859649122806</v>
      </c>
      <c r="U23" s="81">
        <v>0.16748768472906403</v>
      </c>
      <c r="V23" s="81">
        <v>0.16463414634146342</v>
      </c>
      <c r="W23" s="81">
        <v>0.1649122807017544</v>
      </c>
      <c r="X23" s="81">
        <v>0.16585365853658537</v>
      </c>
      <c r="Y23" s="81">
        <v>0.18461538461538463</v>
      </c>
      <c r="Z23" s="81">
        <v>0.18292682926829268</v>
      </c>
      <c r="AA23" s="81">
        <v>0.21212121212121213</v>
      </c>
      <c r="AB23" s="81">
        <v>0.1891891891891892</v>
      </c>
      <c r="AC23" s="81">
        <v>0.1951219512195122</v>
      </c>
      <c r="AD23" s="81">
        <v>0.15853658536585366</v>
      </c>
      <c r="AE23" s="81">
        <v>0.15447154471544716</v>
      </c>
      <c r="AF23" s="81">
        <v>0.15853658536585366</v>
      </c>
      <c r="AG23" s="81">
        <v>0.17073170731707318</v>
      </c>
      <c r="AH23" s="81">
        <v>0.1676829268292683</v>
      </c>
      <c r="AI23" s="81">
        <v>0.17073170731707318</v>
      </c>
      <c r="AJ23" s="81">
        <v>0.16463414634146342</v>
      </c>
      <c r="AK23" s="81">
        <v>0.16463414634146342</v>
      </c>
      <c r="AL23" s="81">
        <v>0.16463414634146342</v>
      </c>
    </row>
    <row r="24" spans="1:38">
      <c r="A24" s="42" t="s">
        <v>19</v>
      </c>
      <c r="B24" s="32" t="s">
        <v>193</v>
      </c>
      <c r="C24" s="33" t="s">
        <v>194</v>
      </c>
      <c r="D24" s="34" t="s">
        <v>215</v>
      </c>
      <c r="E24" s="34" t="s">
        <v>216</v>
      </c>
      <c r="F24" s="21"/>
      <c r="G24" s="35"/>
      <c r="H24" s="81">
        <v>0.23645320197044334</v>
      </c>
      <c r="I24" s="81">
        <v>0.23456790123456789</v>
      </c>
      <c r="J24" s="81">
        <v>0.23456790123456789</v>
      </c>
      <c r="K24" s="81">
        <v>0.22448979591836735</v>
      </c>
      <c r="L24" s="81">
        <v>0.23045267489711935</v>
      </c>
      <c r="M24" s="81">
        <v>0.23170731707317074</v>
      </c>
      <c r="N24" s="81">
        <v>0.23414634146341465</v>
      </c>
      <c r="O24" s="81">
        <v>0.23045267489711935</v>
      </c>
      <c r="P24" s="81">
        <v>0.21495327102803738</v>
      </c>
      <c r="Q24" s="81">
        <v>0.23312883435582821</v>
      </c>
      <c r="R24" s="81">
        <v>0.22222222222222221</v>
      </c>
      <c r="S24" s="81">
        <v>0.23076923076923078</v>
      </c>
      <c r="T24" s="81">
        <v>0.21052631578947367</v>
      </c>
      <c r="U24" s="81">
        <v>0.22660098522167488</v>
      </c>
      <c r="V24" s="81">
        <v>0.23780487804878048</v>
      </c>
      <c r="W24" s="81">
        <v>0.23157894736842105</v>
      </c>
      <c r="X24" s="81">
        <v>0.23902439024390243</v>
      </c>
      <c r="Y24" s="81">
        <v>0.2153846153846154</v>
      </c>
      <c r="Z24" s="81">
        <v>0.21951219512195122</v>
      </c>
      <c r="AA24" s="81">
        <v>0.21212121212121213</v>
      </c>
      <c r="AB24" s="81">
        <v>0.20270270270270271</v>
      </c>
      <c r="AC24" s="81">
        <v>0.1951219512195122</v>
      </c>
      <c r="AD24" s="81">
        <v>0.21951219512195122</v>
      </c>
      <c r="AE24" s="81">
        <v>0.21951219512195122</v>
      </c>
      <c r="AF24" s="81">
        <v>0.23170731707317074</v>
      </c>
      <c r="AG24" s="81">
        <v>0.23170731707317074</v>
      </c>
      <c r="AH24" s="81">
        <v>0.22560975609756098</v>
      </c>
      <c r="AI24" s="81">
        <v>0.23170731707317074</v>
      </c>
      <c r="AJ24" s="81">
        <v>0.22560975609756098</v>
      </c>
      <c r="AK24" s="81">
        <v>0.22560975609756098</v>
      </c>
      <c r="AL24" s="81">
        <v>0.22560975609756098</v>
      </c>
    </row>
    <row r="25" spans="1:38">
      <c r="A25" s="42" t="s">
        <v>19</v>
      </c>
      <c r="B25" s="32" t="s">
        <v>193</v>
      </c>
      <c r="C25" s="33" t="s">
        <v>194</v>
      </c>
      <c r="D25" s="34" t="s">
        <v>217</v>
      </c>
      <c r="E25" s="34" t="s">
        <v>218</v>
      </c>
      <c r="F25" s="21"/>
      <c r="G25" s="35"/>
      <c r="H25" s="81">
        <v>0.26600985221674878</v>
      </c>
      <c r="I25" s="81">
        <v>0.27572016460905352</v>
      </c>
      <c r="J25" s="81">
        <v>0.27572016460905352</v>
      </c>
      <c r="K25" s="81">
        <v>0.2857142857142857</v>
      </c>
      <c r="L25" s="81">
        <v>0.2880658436213992</v>
      </c>
      <c r="M25" s="81">
        <v>0.27439024390243905</v>
      </c>
      <c r="N25" s="81">
        <v>0.27317073170731709</v>
      </c>
      <c r="O25" s="81">
        <v>0.27983539094650206</v>
      </c>
      <c r="P25" s="81">
        <v>0.28037383177570091</v>
      </c>
      <c r="Q25" s="81">
        <v>0.27300613496932513</v>
      </c>
      <c r="R25" s="81">
        <v>0.27777777777777779</v>
      </c>
      <c r="S25" s="81">
        <v>0.27692307692307694</v>
      </c>
      <c r="T25" s="81">
        <v>0.2982456140350877</v>
      </c>
      <c r="U25" s="81">
        <v>0.28078817733990147</v>
      </c>
      <c r="V25" s="81">
        <v>0.28048780487804881</v>
      </c>
      <c r="W25" s="81">
        <v>0.27719298245614032</v>
      </c>
      <c r="X25" s="81">
        <v>0.28048780487804881</v>
      </c>
      <c r="Y25" s="81">
        <v>0.26153846153846155</v>
      </c>
      <c r="Z25" s="81">
        <v>0.25609756097560976</v>
      </c>
      <c r="AA25" s="81">
        <v>0.21212121212121213</v>
      </c>
      <c r="AB25" s="81">
        <v>0.28378378378378377</v>
      </c>
      <c r="AC25" s="81">
        <v>0.25609756097560976</v>
      </c>
      <c r="AD25" s="81">
        <v>0.26829268292682928</v>
      </c>
      <c r="AE25" s="81">
        <v>0.28455284552845528</v>
      </c>
      <c r="AF25" s="81">
        <v>0.28048780487804881</v>
      </c>
      <c r="AG25" s="81">
        <v>0.27134146341463417</v>
      </c>
      <c r="AH25" s="81">
        <v>0.2652439024390244</v>
      </c>
      <c r="AI25" s="81">
        <v>0.27439024390243905</v>
      </c>
      <c r="AJ25" s="81">
        <v>0.26829268292682928</v>
      </c>
      <c r="AK25" s="81">
        <v>0.26829268292682928</v>
      </c>
      <c r="AL25" s="81">
        <v>0.26829268292682928</v>
      </c>
    </row>
    <row r="26" spans="1:38">
      <c r="A26" s="42" t="s">
        <v>19</v>
      </c>
      <c r="B26" s="32" t="s">
        <v>193</v>
      </c>
      <c r="C26" s="33" t="s">
        <v>194</v>
      </c>
      <c r="D26" s="34" t="s">
        <v>219</v>
      </c>
      <c r="E26" s="34" t="s">
        <v>220</v>
      </c>
      <c r="F26" s="21"/>
      <c r="G26" s="35"/>
      <c r="H26" s="81">
        <v>0.14285714285714285</v>
      </c>
      <c r="I26" s="81">
        <v>0.13580246913580246</v>
      </c>
      <c r="J26" s="81">
        <v>0.13580246913580246</v>
      </c>
      <c r="K26" s="81">
        <v>0.14285714285714285</v>
      </c>
      <c r="L26" s="81">
        <v>0.12345679012345678</v>
      </c>
      <c r="M26" s="81">
        <v>0.1402439024390244</v>
      </c>
      <c r="N26" s="81">
        <v>0.14634146341463414</v>
      </c>
      <c r="O26" s="81">
        <v>0.1440329218106996</v>
      </c>
      <c r="P26" s="81">
        <v>0.14953271028037382</v>
      </c>
      <c r="Q26" s="81">
        <v>0.14417177914110429</v>
      </c>
      <c r="R26" s="81">
        <v>0.14444444444444443</v>
      </c>
      <c r="S26" s="81">
        <v>0.14461538461538462</v>
      </c>
      <c r="T26" s="81">
        <v>0.14035087719298245</v>
      </c>
      <c r="U26" s="81">
        <v>0.14778325123152711</v>
      </c>
      <c r="V26" s="81">
        <v>0.1402439024390244</v>
      </c>
      <c r="W26" s="81">
        <v>0.14385964912280702</v>
      </c>
      <c r="X26" s="81">
        <v>0.13902439024390245</v>
      </c>
      <c r="Y26" s="81">
        <v>0.15384615384615385</v>
      </c>
      <c r="Z26" s="81">
        <v>0.15853658536585366</v>
      </c>
      <c r="AA26" s="81">
        <v>0.15151515151515152</v>
      </c>
      <c r="AB26" s="81">
        <v>0.12162162162162163</v>
      </c>
      <c r="AC26" s="81">
        <v>0.13414634146341464</v>
      </c>
      <c r="AD26" s="81">
        <v>0.15853658536585366</v>
      </c>
      <c r="AE26" s="81">
        <v>0.13821138211382114</v>
      </c>
      <c r="AF26" s="81">
        <v>0.13414634146341464</v>
      </c>
      <c r="AG26" s="81">
        <v>0.14634146341463414</v>
      </c>
      <c r="AH26" s="81">
        <v>0.1524390243902439</v>
      </c>
      <c r="AI26" s="81">
        <v>0.14634146341463414</v>
      </c>
      <c r="AJ26" s="81">
        <v>0.1524390243902439</v>
      </c>
      <c r="AK26" s="81">
        <v>0.1524390243902439</v>
      </c>
      <c r="AL26" s="81">
        <v>0.1524390243902439</v>
      </c>
    </row>
    <row r="27" spans="1:38" s="29" customFormat="1">
      <c r="A27" s="36"/>
      <c r="B27" s="37"/>
      <c r="C27" s="38"/>
      <c r="D27" s="39"/>
      <c r="E27" s="39"/>
      <c r="F27" s="40"/>
      <c r="G27" s="41"/>
      <c r="H27" s="82">
        <v>1</v>
      </c>
      <c r="I27" s="82">
        <v>1</v>
      </c>
      <c r="J27" s="82">
        <v>1</v>
      </c>
      <c r="K27" s="82">
        <v>1</v>
      </c>
      <c r="L27" s="82">
        <v>1</v>
      </c>
      <c r="M27" s="82">
        <v>1</v>
      </c>
      <c r="N27" s="82">
        <v>1</v>
      </c>
      <c r="O27" s="82">
        <v>1</v>
      </c>
      <c r="P27" s="82">
        <v>1</v>
      </c>
      <c r="Q27" s="82">
        <v>1</v>
      </c>
      <c r="R27" s="82">
        <v>1</v>
      </c>
      <c r="S27" s="82">
        <v>1</v>
      </c>
      <c r="T27" s="82">
        <v>1</v>
      </c>
      <c r="U27" s="82">
        <v>1</v>
      </c>
      <c r="V27" s="82">
        <v>1</v>
      </c>
      <c r="W27" s="82">
        <v>1</v>
      </c>
      <c r="X27" s="82">
        <v>1</v>
      </c>
      <c r="Y27" s="82">
        <v>1</v>
      </c>
      <c r="Z27" s="82">
        <v>1</v>
      </c>
      <c r="AA27" s="82">
        <v>1</v>
      </c>
      <c r="AB27" s="82">
        <v>1</v>
      </c>
      <c r="AC27" s="82">
        <v>1</v>
      </c>
      <c r="AD27" s="82">
        <v>1</v>
      </c>
      <c r="AE27" s="82">
        <v>1</v>
      </c>
      <c r="AF27" s="82">
        <v>1</v>
      </c>
      <c r="AG27" s="82">
        <v>1</v>
      </c>
      <c r="AH27" s="82">
        <v>1</v>
      </c>
      <c r="AI27" s="82">
        <v>1</v>
      </c>
      <c r="AJ27" s="82">
        <v>1</v>
      </c>
      <c r="AK27" s="82">
        <v>1</v>
      </c>
      <c r="AL27" s="82">
        <v>1</v>
      </c>
    </row>
    <row r="28" spans="1:38">
      <c r="A28" s="43" t="s">
        <v>20</v>
      </c>
      <c r="B28" s="33" t="s">
        <v>193</v>
      </c>
      <c r="C28" s="33" t="s">
        <v>194</v>
      </c>
      <c r="D28" s="43" t="s">
        <v>201</v>
      </c>
      <c r="E28" s="44" t="s">
        <v>202</v>
      </c>
      <c r="F28" s="21"/>
      <c r="G28" s="35"/>
      <c r="H28" s="81">
        <v>0.2930232558139535</v>
      </c>
      <c r="I28" s="81">
        <v>0.28294573643410853</v>
      </c>
      <c r="J28" s="81">
        <v>0.28294573643410853</v>
      </c>
      <c r="K28" s="81">
        <v>0.28846153846153844</v>
      </c>
      <c r="L28" s="81">
        <v>0.29457364341085274</v>
      </c>
      <c r="M28" s="81">
        <v>0.27586206896551724</v>
      </c>
      <c r="N28" s="81">
        <v>0.29493087557603687</v>
      </c>
      <c r="O28" s="81">
        <v>0.28294573643410853</v>
      </c>
      <c r="P28" s="81">
        <v>0.27433628318584069</v>
      </c>
      <c r="Q28" s="81">
        <v>0.29275362318840581</v>
      </c>
      <c r="R28" s="81">
        <v>0.28421052631578947</v>
      </c>
      <c r="S28" s="81">
        <v>0.28488372093023256</v>
      </c>
      <c r="T28" s="81">
        <v>0.29508196721311475</v>
      </c>
      <c r="U28" s="81">
        <v>0.28372093023255812</v>
      </c>
      <c r="V28" s="81">
        <v>0.28735632183908044</v>
      </c>
      <c r="W28" s="81">
        <v>0.2857142857142857</v>
      </c>
      <c r="X28" s="81">
        <v>0.28341013824884792</v>
      </c>
      <c r="Y28" s="81">
        <v>0.28985507246376813</v>
      </c>
      <c r="Z28" s="81">
        <v>0.28735632183908044</v>
      </c>
      <c r="AA28" s="81">
        <v>0.2318840579710145</v>
      </c>
      <c r="AB28" s="81">
        <v>0.20512820512820512</v>
      </c>
      <c r="AC28" s="81">
        <v>0.27586206896551724</v>
      </c>
      <c r="AD28" s="81">
        <v>0.27586206896551724</v>
      </c>
      <c r="AE28" s="81">
        <v>0.27692307692307694</v>
      </c>
      <c r="AF28" s="81">
        <v>0.26436781609195403</v>
      </c>
      <c r="AG28" s="81">
        <v>0.27953890489913547</v>
      </c>
      <c r="AH28" s="81">
        <v>0.2737752161383285</v>
      </c>
      <c r="AI28" s="81">
        <v>0.28160919540229884</v>
      </c>
      <c r="AJ28" s="81">
        <v>0.27011494252873564</v>
      </c>
      <c r="AK28" s="81">
        <v>0.27011494252873564</v>
      </c>
      <c r="AL28" s="81">
        <v>0.27011494252873564</v>
      </c>
    </row>
    <row r="29" spans="1:38">
      <c r="A29" s="43" t="s">
        <v>20</v>
      </c>
      <c r="B29" s="33" t="s">
        <v>193</v>
      </c>
      <c r="C29" s="33" t="s">
        <v>194</v>
      </c>
      <c r="D29" s="43" t="s">
        <v>203</v>
      </c>
      <c r="E29" s="44" t="s">
        <v>204</v>
      </c>
      <c r="F29" s="21"/>
      <c r="G29" s="35"/>
      <c r="H29" s="81">
        <v>0.20465116279069767</v>
      </c>
      <c r="I29" s="81">
        <v>0.22093023255813954</v>
      </c>
      <c r="J29" s="81">
        <v>0.22093023255813954</v>
      </c>
      <c r="K29" s="81">
        <v>0.23076923076923078</v>
      </c>
      <c r="L29" s="81">
        <v>0.20542635658914729</v>
      </c>
      <c r="M29" s="81">
        <v>0.22413793103448276</v>
      </c>
      <c r="N29" s="81">
        <v>0.20276497695852536</v>
      </c>
      <c r="O29" s="81">
        <v>0.21705426356589147</v>
      </c>
      <c r="P29" s="81">
        <v>0.23008849557522124</v>
      </c>
      <c r="Q29" s="81">
        <v>0.2</v>
      </c>
      <c r="R29" s="81">
        <v>0.22105263157894736</v>
      </c>
      <c r="S29" s="81">
        <v>0.20348837209302326</v>
      </c>
      <c r="T29" s="81">
        <v>0.19672131147540983</v>
      </c>
      <c r="U29" s="81">
        <v>0.21860465116279071</v>
      </c>
      <c r="V29" s="81">
        <v>0.21264367816091953</v>
      </c>
      <c r="W29" s="81">
        <v>0.20265780730897009</v>
      </c>
      <c r="X29" s="81">
        <v>0.21428571428571427</v>
      </c>
      <c r="Y29" s="81">
        <v>0.33333333333333331</v>
      </c>
      <c r="Z29" s="81">
        <v>0.33333333333333331</v>
      </c>
      <c r="AA29" s="81">
        <v>0.28985507246376813</v>
      </c>
      <c r="AB29" s="81">
        <v>0.25641025641025639</v>
      </c>
      <c r="AC29" s="81">
        <v>0.2988505747126437</v>
      </c>
      <c r="AD29" s="81">
        <v>0.2988505747126437</v>
      </c>
      <c r="AE29" s="81">
        <v>0.2153846153846154</v>
      </c>
      <c r="AF29" s="81">
        <v>0.19540229885057472</v>
      </c>
      <c r="AG29" s="81">
        <v>0.20461095100864554</v>
      </c>
      <c r="AH29" s="81">
        <v>0.19596541786743515</v>
      </c>
      <c r="AI29" s="81">
        <v>0.20689655172413793</v>
      </c>
      <c r="AJ29" s="81">
        <v>0.20114942528735633</v>
      </c>
      <c r="AK29" s="81">
        <v>0.20114942528735633</v>
      </c>
      <c r="AL29" s="81">
        <v>0.20114942528735633</v>
      </c>
    </row>
    <row r="30" spans="1:38">
      <c r="A30" s="43" t="s">
        <v>20</v>
      </c>
      <c r="B30" s="33" t="s">
        <v>193</v>
      </c>
      <c r="C30" s="33" t="s">
        <v>194</v>
      </c>
      <c r="D30" s="43" t="s">
        <v>205</v>
      </c>
      <c r="E30" s="44" t="s">
        <v>206</v>
      </c>
      <c r="F30" s="21"/>
      <c r="G30" s="35"/>
      <c r="H30" s="81">
        <v>0.18139534883720931</v>
      </c>
      <c r="I30" s="81">
        <v>0.18217054263565891</v>
      </c>
      <c r="J30" s="81">
        <v>0.18217054263565891</v>
      </c>
      <c r="K30" s="81">
        <v>0.17307692307692307</v>
      </c>
      <c r="L30" s="81">
        <v>0.18217054263565891</v>
      </c>
      <c r="M30" s="81">
        <v>0.18390804597701149</v>
      </c>
      <c r="N30" s="81">
        <v>0.17972350230414746</v>
      </c>
      <c r="O30" s="81">
        <v>0.18217054263565891</v>
      </c>
      <c r="P30" s="81">
        <v>0.17699115044247787</v>
      </c>
      <c r="Q30" s="81">
        <v>0.17971014492753623</v>
      </c>
      <c r="R30" s="81">
        <v>0.17894736842105263</v>
      </c>
      <c r="S30" s="81">
        <v>0.18313953488372092</v>
      </c>
      <c r="T30" s="81">
        <v>0.18032786885245902</v>
      </c>
      <c r="U30" s="81">
        <v>0.18604651162790697</v>
      </c>
      <c r="V30" s="81">
        <v>0.17816091954022989</v>
      </c>
      <c r="W30" s="81">
        <v>0.18272425249169436</v>
      </c>
      <c r="X30" s="81">
        <v>0.17972350230414746</v>
      </c>
      <c r="Y30" s="81">
        <v>0.15942028985507245</v>
      </c>
      <c r="Z30" s="81">
        <v>0.16091954022988506</v>
      </c>
      <c r="AA30" s="81">
        <v>0.15942028985507245</v>
      </c>
      <c r="AB30" s="81">
        <v>0.17948717948717949</v>
      </c>
      <c r="AC30" s="81">
        <v>0.17241379310344829</v>
      </c>
      <c r="AD30" s="81">
        <v>0.18390804597701149</v>
      </c>
      <c r="AE30" s="81">
        <v>0.2153846153846154</v>
      </c>
      <c r="AF30" s="81">
        <v>0.21839080459770116</v>
      </c>
      <c r="AG30" s="81">
        <v>0.19020172910662825</v>
      </c>
      <c r="AH30" s="81">
        <v>0.19020172910662825</v>
      </c>
      <c r="AI30" s="81">
        <v>0.18965517241379309</v>
      </c>
      <c r="AJ30" s="81">
        <v>0.18965517241379309</v>
      </c>
      <c r="AK30" s="81">
        <v>0.18965517241379309</v>
      </c>
      <c r="AL30" s="81">
        <v>0.18965517241379309</v>
      </c>
    </row>
    <row r="31" spans="1:38">
      <c r="A31" s="43" t="s">
        <v>20</v>
      </c>
      <c r="B31" s="45" t="s">
        <v>193</v>
      </c>
      <c r="C31" s="33" t="s">
        <v>194</v>
      </c>
      <c r="D31" s="43" t="s">
        <v>207</v>
      </c>
      <c r="E31" s="44" t="s">
        <v>208</v>
      </c>
      <c r="F31" s="21"/>
      <c r="G31" s="35"/>
      <c r="H31" s="81">
        <v>0.16744186046511628</v>
      </c>
      <c r="I31" s="81">
        <v>0.16279069767441862</v>
      </c>
      <c r="J31" s="81">
        <v>0.16279069767441862</v>
      </c>
      <c r="K31" s="81">
        <v>0.15384615384615385</v>
      </c>
      <c r="L31" s="81">
        <v>0.15891472868217055</v>
      </c>
      <c r="M31" s="81">
        <v>0.16666666666666666</v>
      </c>
      <c r="N31" s="81">
        <v>0.17050691244239632</v>
      </c>
      <c r="O31" s="81">
        <v>0.15891472868217055</v>
      </c>
      <c r="P31" s="81">
        <v>0.15929203539823009</v>
      </c>
      <c r="Q31" s="81">
        <v>0.17391304347826086</v>
      </c>
      <c r="R31" s="81">
        <v>0.15789473684210525</v>
      </c>
      <c r="S31" s="81">
        <v>0.16569767441860464</v>
      </c>
      <c r="T31" s="81">
        <v>0.16393442622950818</v>
      </c>
      <c r="U31" s="81">
        <v>0.15813953488372093</v>
      </c>
      <c r="V31" s="81">
        <v>0.16666666666666666</v>
      </c>
      <c r="W31" s="81">
        <v>0.16611295681063123</v>
      </c>
      <c r="X31" s="81">
        <v>0.17050691244239632</v>
      </c>
      <c r="Y31" s="81">
        <v>0.11594202898550725</v>
      </c>
      <c r="Z31" s="81">
        <v>0.11494252873563218</v>
      </c>
      <c r="AA31" s="81">
        <v>0.15942028985507245</v>
      </c>
      <c r="AB31" s="81">
        <v>0.17948717948717949</v>
      </c>
      <c r="AC31" s="81">
        <v>0.12643678160919541</v>
      </c>
      <c r="AD31" s="81">
        <v>0.12643678160919541</v>
      </c>
      <c r="AE31" s="81">
        <v>0.14615384615384616</v>
      </c>
      <c r="AF31" s="81">
        <v>0.16091954022988506</v>
      </c>
      <c r="AG31" s="81">
        <v>0.16426512968299711</v>
      </c>
      <c r="AH31" s="81">
        <v>0.1729106628242075</v>
      </c>
      <c r="AI31" s="81">
        <v>0.16091954022988506</v>
      </c>
      <c r="AJ31" s="81">
        <v>0.17241379310344829</v>
      </c>
      <c r="AK31" s="81">
        <v>0.17241379310344829</v>
      </c>
      <c r="AL31" s="81">
        <v>0.17241379310344829</v>
      </c>
    </row>
    <row r="32" spans="1:38">
      <c r="A32" s="43" t="s">
        <v>20</v>
      </c>
      <c r="B32" s="45" t="s">
        <v>193</v>
      </c>
      <c r="C32" s="33" t="s">
        <v>194</v>
      </c>
      <c r="D32" s="43" t="s">
        <v>209</v>
      </c>
      <c r="E32" s="44" t="s">
        <v>210</v>
      </c>
      <c r="F32" s="21"/>
      <c r="G32" s="35"/>
      <c r="H32" s="81">
        <v>0.15348837209302327</v>
      </c>
      <c r="I32" s="81">
        <v>0.15116279069767441</v>
      </c>
      <c r="J32" s="81">
        <v>0.15116279069767441</v>
      </c>
      <c r="K32" s="81">
        <v>0.15384615384615385</v>
      </c>
      <c r="L32" s="81">
        <v>0.15891472868217055</v>
      </c>
      <c r="M32" s="81">
        <v>0.14942528735632185</v>
      </c>
      <c r="N32" s="81">
        <v>0.15207373271889402</v>
      </c>
      <c r="O32" s="81">
        <v>0.15891472868217055</v>
      </c>
      <c r="P32" s="81">
        <v>0.15929203539823009</v>
      </c>
      <c r="Q32" s="81">
        <v>0.15362318840579711</v>
      </c>
      <c r="R32" s="81">
        <v>0.15789473684210525</v>
      </c>
      <c r="S32" s="81">
        <v>0.16279069767441862</v>
      </c>
      <c r="T32" s="81">
        <v>0.16393442622950818</v>
      </c>
      <c r="U32" s="81">
        <v>0.15348837209302327</v>
      </c>
      <c r="V32" s="81">
        <v>0.15517241379310345</v>
      </c>
      <c r="W32" s="81">
        <v>0.16279069767441862</v>
      </c>
      <c r="X32" s="81">
        <v>0.15207373271889402</v>
      </c>
      <c r="Y32" s="81">
        <v>0.10144927536231885</v>
      </c>
      <c r="Z32" s="81">
        <v>0.10344827586206896</v>
      </c>
      <c r="AA32" s="81">
        <v>0.15942028985507245</v>
      </c>
      <c r="AB32" s="81">
        <v>0.17948717948717949</v>
      </c>
      <c r="AC32" s="81">
        <v>0.12643678160919541</v>
      </c>
      <c r="AD32" s="81">
        <v>0.11494252873563218</v>
      </c>
      <c r="AE32" s="81">
        <v>0.14615384615384616</v>
      </c>
      <c r="AF32" s="81">
        <v>0.16091954022988506</v>
      </c>
      <c r="AG32" s="81">
        <v>0.16138328530259366</v>
      </c>
      <c r="AH32" s="81">
        <v>0.16714697406340057</v>
      </c>
      <c r="AI32" s="81">
        <v>0.16091954022988506</v>
      </c>
      <c r="AJ32" s="81">
        <v>0.16666666666666666</v>
      </c>
      <c r="AK32" s="81">
        <v>0.16666666666666666</v>
      </c>
      <c r="AL32" s="81">
        <v>0.16666666666666666</v>
      </c>
    </row>
    <row r="33" spans="1:38" s="29" customFormat="1">
      <c r="A33" s="46"/>
      <c r="B33" s="47"/>
      <c r="C33" s="38"/>
      <c r="D33" s="46"/>
      <c r="E33" s="48"/>
      <c r="F33" s="40"/>
      <c r="G33" s="41"/>
      <c r="H33" s="82">
        <v>0.99999999999999989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0.99999999999999989</v>
      </c>
      <c r="U33" s="82">
        <v>1</v>
      </c>
      <c r="V33" s="82">
        <v>0.99999999999999989</v>
      </c>
      <c r="W33" s="82">
        <v>1</v>
      </c>
      <c r="X33" s="82">
        <v>1</v>
      </c>
      <c r="Y33" s="82">
        <v>0.99999999999999989</v>
      </c>
      <c r="Z33" s="82">
        <v>0.99999999999999989</v>
      </c>
      <c r="AA33" s="82">
        <v>1</v>
      </c>
      <c r="AB33" s="82">
        <v>1</v>
      </c>
      <c r="AC33" s="82">
        <v>1</v>
      </c>
      <c r="AD33" s="82">
        <v>0.99999999999999989</v>
      </c>
      <c r="AE33" s="82">
        <v>1</v>
      </c>
      <c r="AF33" s="82">
        <v>1</v>
      </c>
      <c r="AG33" s="82">
        <v>1</v>
      </c>
      <c r="AH33" s="82">
        <v>1</v>
      </c>
      <c r="AI33" s="82">
        <v>1</v>
      </c>
      <c r="AJ33" s="82">
        <v>1</v>
      </c>
      <c r="AK33" s="82">
        <v>1</v>
      </c>
      <c r="AL33" s="82">
        <v>1</v>
      </c>
    </row>
    <row r="34" spans="1:3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/>
      <c r="G34" s="51"/>
      <c r="H34" s="81">
        <v>0.44858440437803704</v>
      </c>
      <c r="I34" s="81">
        <v>0.44858440437803704</v>
      </c>
      <c r="J34" s="81">
        <v>0.44858440437803704</v>
      </c>
      <c r="K34" s="81">
        <v>0.44858440437803704</v>
      </c>
      <c r="L34" s="81">
        <v>0.44858440437803704</v>
      </c>
      <c r="M34" s="81">
        <v>0.44858440437803704</v>
      </c>
      <c r="N34" s="81">
        <v>0.44858440437803704</v>
      </c>
      <c r="O34" s="81">
        <v>0.44858440437803704</v>
      </c>
      <c r="P34" s="81">
        <v>0.44858440437803704</v>
      </c>
      <c r="Q34" s="81">
        <v>0.44858440437803704</v>
      </c>
      <c r="R34" s="81">
        <v>0.44858440437803704</v>
      </c>
      <c r="S34" s="81">
        <v>0.44858440437803704</v>
      </c>
      <c r="T34" s="81">
        <v>0.44858440437803704</v>
      </c>
      <c r="U34" s="81">
        <v>0.44858440437803704</v>
      </c>
      <c r="V34" s="81">
        <v>0.44858440437803704</v>
      </c>
      <c r="W34" s="81">
        <v>0.44858440437803704</v>
      </c>
      <c r="X34" s="81">
        <v>0.44858440437803704</v>
      </c>
      <c r="Y34" s="81">
        <v>0.44858440437803704</v>
      </c>
      <c r="Z34" s="81">
        <v>0.37295713035870504</v>
      </c>
      <c r="AA34" s="81">
        <v>0.37295713035870504</v>
      </c>
      <c r="AB34" s="81">
        <v>0.37295713035870504</v>
      </c>
      <c r="AC34" s="81">
        <v>0.37295713035870504</v>
      </c>
      <c r="AD34" s="81">
        <v>0.37295713035870504</v>
      </c>
      <c r="AE34" s="81">
        <v>0.37295713035870504</v>
      </c>
      <c r="AF34" s="81">
        <v>0.37295713035870504</v>
      </c>
      <c r="AG34" s="81">
        <v>0.37295713035870504</v>
      </c>
      <c r="AH34" s="81">
        <v>0.37295713035870504</v>
      </c>
      <c r="AI34" s="81">
        <v>0.37295713035870504</v>
      </c>
      <c r="AJ34" s="81">
        <v>0.37295713035870504</v>
      </c>
      <c r="AK34" s="81">
        <v>0.37295713035870504</v>
      </c>
      <c r="AL34" s="81">
        <v>0.37295713035870504</v>
      </c>
    </row>
    <row r="35" spans="1:3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/>
      <c r="G35" s="51"/>
      <c r="H35" s="81">
        <v>0.55141559562196296</v>
      </c>
      <c r="I35" s="81">
        <v>0.55141559562196296</v>
      </c>
      <c r="J35" s="81">
        <v>0.55141559562196296</v>
      </c>
      <c r="K35" s="81">
        <v>0.55141559562196296</v>
      </c>
      <c r="L35" s="81">
        <v>0.55141559562196296</v>
      </c>
      <c r="M35" s="81">
        <v>0.55141559562196296</v>
      </c>
      <c r="N35" s="81">
        <v>0.55141559562196296</v>
      </c>
      <c r="O35" s="81">
        <v>0.55141559562196296</v>
      </c>
      <c r="P35" s="81">
        <v>0.55141559562196296</v>
      </c>
      <c r="Q35" s="81">
        <v>0.55141559562196296</v>
      </c>
      <c r="R35" s="81">
        <v>0.55141559562196296</v>
      </c>
      <c r="S35" s="81">
        <v>0.55141559562196296</v>
      </c>
      <c r="T35" s="81">
        <v>0.55141559562196296</v>
      </c>
      <c r="U35" s="81">
        <v>0.55141559562196296</v>
      </c>
      <c r="V35" s="81">
        <v>0.55141559562196296</v>
      </c>
      <c r="W35" s="81">
        <v>0.55141559562196296</v>
      </c>
      <c r="X35" s="81">
        <v>0.55141559562196296</v>
      </c>
      <c r="Y35" s="81">
        <v>0.55141559562196296</v>
      </c>
      <c r="Z35" s="81">
        <v>0.62704286964129397</v>
      </c>
      <c r="AA35" s="81">
        <v>0.62704286964129397</v>
      </c>
      <c r="AB35" s="81">
        <v>0.62704286964129397</v>
      </c>
      <c r="AC35" s="81">
        <v>0.62704286964129397</v>
      </c>
      <c r="AD35" s="81">
        <v>0.62704286964129397</v>
      </c>
      <c r="AE35" s="81">
        <v>0.62704286964129397</v>
      </c>
      <c r="AF35" s="81">
        <v>0.62704286964129397</v>
      </c>
      <c r="AG35" s="81">
        <v>0.62704286964129397</v>
      </c>
      <c r="AH35" s="81">
        <v>0.62704286964129397</v>
      </c>
      <c r="AI35" s="81">
        <v>0.62704286964129397</v>
      </c>
      <c r="AJ35" s="81">
        <v>0.62704286964129397</v>
      </c>
      <c r="AK35" s="81">
        <v>0.62704286964129397</v>
      </c>
      <c r="AL35" s="81">
        <v>0.62704286964129397</v>
      </c>
    </row>
    <row r="36" spans="1:38" s="29" customFormat="1">
      <c r="A36" s="52"/>
      <c r="B36" s="25"/>
      <c r="C36" s="24"/>
      <c r="D36" s="53"/>
      <c r="E36" s="52"/>
      <c r="F36" s="40"/>
      <c r="G36" s="54"/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  <c r="P36" s="82">
        <v>1</v>
      </c>
      <c r="Q36" s="82">
        <v>1</v>
      </c>
      <c r="R36" s="82">
        <v>1</v>
      </c>
      <c r="S36" s="82">
        <v>1</v>
      </c>
      <c r="T36" s="82">
        <v>1</v>
      </c>
      <c r="U36" s="82">
        <v>1</v>
      </c>
      <c r="V36" s="82">
        <v>1</v>
      </c>
      <c r="W36" s="82">
        <v>1</v>
      </c>
      <c r="X36" s="82">
        <v>1</v>
      </c>
      <c r="Y36" s="82">
        <v>1</v>
      </c>
      <c r="Z36" s="82">
        <v>0.999999999999999</v>
      </c>
      <c r="AA36" s="82">
        <v>0.999999999999999</v>
      </c>
      <c r="AB36" s="82">
        <v>0.999999999999999</v>
      </c>
      <c r="AC36" s="82">
        <v>0.999999999999999</v>
      </c>
      <c r="AD36" s="82">
        <v>0.999999999999999</v>
      </c>
      <c r="AE36" s="82">
        <v>0.999999999999999</v>
      </c>
      <c r="AF36" s="82">
        <v>0.999999999999999</v>
      </c>
      <c r="AG36" s="82">
        <v>0.999999999999999</v>
      </c>
      <c r="AH36" s="82">
        <v>0.999999999999999</v>
      </c>
      <c r="AI36" s="82">
        <v>0.999999999999999</v>
      </c>
      <c r="AJ36" s="82">
        <v>0.999999999999999</v>
      </c>
      <c r="AK36" s="82">
        <v>0.999999999999999</v>
      </c>
      <c r="AL36" s="82">
        <v>0.999999999999999</v>
      </c>
    </row>
    <row r="37" spans="1:38">
      <c r="A37" s="55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/>
      <c r="G37" s="51"/>
      <c r="H37" s="81">
        <v>0.26136363636363635</v>
      </c>
      <c r="I37" s="81">
        <v>0.26136363636363635</v>
      </c>
      <c r="J37" s="81">
        <v>0.26048951048951047</v>
      </c>
      <c r="K37" s="81">
        <v>0.27450980392156865</v>
      </c>
      <c r="L37" s="81">
        <v>0.2612359550561798</v>
      </c>
      <c r="M37" s="81">
        <v>0.26108374384236455</v>
      </c>
      <c r="N37" s="81">
        <v>0.26237623762376239</v>
      </c>
      <c r="O37" s="81">
        <v>0.25925925925925924</v>
      </c>
      <c r="P37" s="81">
        <v>0.25925925925925924</v>
      </c>
      <c r="Q37" s="81">
        <v>0.25988700564971751</v>
      </c>
      <c r="R37" s="81">
        <v>0.26119402985074625</v>
      </c>
      <c r="S37" s="81">
        <v>0.26119402985074625</v>
      </c>
      <c r="T37" s="81">
        <v>0.2802690582959641</v>
      </c>
      <c r="U37" s="81">
        <v>0.26400000000000001</v>
      </c>
      <c r="V37" s="81">
        <v>0.25842696629213485</v>
      </c>
      <c r="W37" s="81">
        <v>0.25882352941176473</v>
      </c>
      <c r="X37" s="81">
        <v>0.25984251968503935</v>
      </c>
      <c r="Y37" s="81">
        <v>0.20129870129870131</v>
      </c>
      <c r="Z37" s="81">
        <v>0.18518518518518517</v>
      </c>
      <c r="AA37" s="81">
        <v>0.18518518518518517</v>
      </c>
      <c r="AB37" s="81">
        <v>0.18181818181818182</v>
      </c>
      <c r="AC37" s="81">
        <v>0.22222222222222221</v>
      </c>
      <c r="AD37" s="81">
        <v>0.2</v>
      </c>
      <c r="AE37" s="81">
        <v>0.28000000000000003</v>
      </c>
      <c r="AF37" s="81">
        <v>0.23809523809523808</v>
      </c>
      <c r="AG37" s="81">
        <v>0.27586206896551724</v>
      </c>
      <c r="AH37" s="81">
        <v>0.26470588235294118</v>
      </c>
      <c r="AI37" s="81">
        <v>0.26470588235294118</v>
      </c>
      <c r="AJ37" s="81">
        <v>0.25</v>
      </c>
      <c r="AK37" s="81">
        <v>0.25</v>
      </c>
      <c r="AL37" s="81">
        <v>0.25</v>
      </c>
    </row>
    <row r="38" spans="1:38">
      <c r="A38" s="55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/>
      <c r="G38" s="51"/>
      <c r="H38" s="81">
        <v>0.23106060606060605</v>
      </c>
      <c r="I38" s="81">
        <v>0.22727272727272727</v>
      </c>
      <c r="J38" s="81">
        <v>0.22902097902097901</v>
      </c>
      <c r="K38" s="81">
        <v>0.23529411764705882</v>
      </c>
      <c r="L38" s="81">
        <v>0.22752808988764045</v>
      </c>
      <c r="M38" s="81">
        <v>0.23152709359605911</v>
      </c>
      <c r="N38" s="81">
        <v>0.22772277227722773</v>
      </c>
      <c r="O38" s="81">
        <v>0.23456790123456789</v>
      </c>
      <c r="P38" s="81">
        <v>0.23209876543209876</v>
      </c>
      <c r="Q38" s="81">
        <v>0.2288135593220339</v>
      </c>
      <c r="R38" s="81">
        <v>0.22761194029850745</v>
      </c>
      <c r="S38" s="81">
        <v>0.2263681592039801</v>
      </c>
      <c r="T38" s="81">
        <v>0.22869955156950672</v>
      </c>
      <c r="U38" s="81">
        <v>0.224</v>
      </c>
      <c r="V38" s="81">
        <v>0.2303370786516854</v>
      </c>
      <c r="W38" s="81">
        <v>0.23529411764705882</v>
      </c>
      <c r="X38" s="81">
        <v>0.2283464566929134</v>
      </c>
      <c r="Y38" s="81">
        <v>0.26623376623376621</v>
      </c>
      <c r="Z38" s="81">
        <v>0.25925925925925924</v>
      </c>
      <c r="AA38" s="81">
        <v>0.25925925925925924</v>
      </c>
      <c r="AB38" s="81">
        <v>0.27272727272727271</v>
      </c>
      <c r="AC38" s="81">
        <v>0.25925925925925924</v>
      </c>
      <c r="AD38" s="81">
        <v>0.26</v>
      </c>
      <c r="AE38" s="81">
        <v>0.24</v>
      </c>
      <c r="AF38" s="81">
        <v>0.2857142857142857</v>
      </c>
      <c r="AG38" s="81">
        <v>0.20689655172413793</v>
      </c>
      <c r="AH38" s="81">
        <v>0.23529411764705882</v>
      </c>
      <c r="AI38" s="81">
        <v>0.23529411764705882</v>
      </c>
      <c r="AJ38" s="81">
        <v>0.25</v>
      </c>
      <c r="AK38" s="81">
        <v>0.25</v>
      </c>
      <c r="AL38" s="81">
        <v>0.25</v>
      </c>
    </row>
    <row r="39" spans="1:38">
      <c r="A39" s="55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/>
      <c r="G39" s="51"/>
      <c r="H39" s="81">
        <v>0.24621212121212122</v>
      </c>
      <c r="I39" s="81">
        <v>0.25</v>
      </c>
      <c r="J39" s="81">
        <v>0.25</v>
      </c>
      <c r="K39" s="81">
        <v>0.24509803921568626</v>
      </c>
      <c r="L39" s="81">
        <v>0.25</v>
      </c>
      <c r="M39" s="81">
        <v>0.24630541871921183</v>
      </c>
      <c r="N39" s="81">
        <v>0.24752475247524752</v>
      </c>
      <c r="O39" s="81">
        <v>0.24691358024691357</v>
      </c>
      <c r="P39" s="81">
        <v>0.24938271604938272</v>
      </c>
      <c r="Q39" s="81">
        <v>0.25141242937853109</v>
      </c>
      <c r="R39" s="81">
        <v>0.25</v>
      </c>
      <c r="S39" s="81">
        <v>0.25124378109452739</v>
      </c>
      <c r="T39" s="81">
        <v>0.23991031390134529</v>
      </c>
      <c r="U39" s="81">
        <v>0.248</v>
      </c>
      <c r="V39" s="81">
        <v>0.25280898876404495</v>
      </c>
      <c r="W39" s="81">
        <v>0.24705882352941178</v>
      </c>
      <c r="X39" s="81">
        <v>0.25196850393700787</v>
      </c>
      <c r="Y39" s="81">
        <v>0.25324675324675322</v>
      </c>
      <c r="Z39" s="81">
        <v>0.25925925925925924</v>
      </c>
      <c r="AA39" s="81">
        <v>0.25925925925925924</v>
      </c>
      <c r="AB39" s="81">
        <v>0.27272727272727271</v>
      </c>
      <c r="AC39" s="81">
        <v>0.22222222222222221</v>
      </c>
      <c r="AD39" s="81">
        <v>0.24</v>
      </c>
      <c r="AE39" s="81">
        <v>0.24</v>
      </c>
      <c r="AF39" s="81">
        <v>0.23809523809523808</v>
      </c>
      <c r="AG39" s="81">
        <v>0.2413793103448276</v>
      </c>
      <c r="AH39" s="81">
        <v>0.23529411764705882</v>
      </c>
      <c r="AI39" s="81">
        <v>0.23529411764705882</v>
      </c>
      <c r="AJ39" s="81">
        <v>0.234375</v>
      </c>
      <c r="AK39" s="81">
        <v>0.234375</v>
      </c>
      <c r="AL39" s="81">
        <v>0.234375</v>
      </c>
    </row>
    <row r="40" spans="1:38">
      <c r="A40" s="55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/>
      <c r="G40" s="51"/>
      <c r="H40" s="81">
        <v>0.26136363636363635</v>
      </c>
      <c r="I40" s="81">
        <v>0.26136363636363635</v>
      </c>
      <c r="J40" s="81">
        <v>0.26048951048951047</v>
      </c>
      <c r="K40" s="81">
        <v>0.24509803921568626</v>
      </c>
      <c r="L40" s="81">
        <v>0.2612359550561798</v>
      </c>
      <c r="M40" s="81">
        <v>0.26108374384236455</v>
      </c>
      <c r="N40" s="81">
        <v>0.26237623762376239</v>
      </c>
      <c r="O40" s="81">
        <v>0.25925925925925924</v>
      </c>
      <c r="P40" s="81">
        <v>0.25925925925925924</v>
      </c>
      <c r="Q40" s="81">
        <v>0.25988700564971751</v>
      </c>
      <c r="R40" s="81">
        <v>0.26119402985074625</v>
      </c>
      <c r="S40" s="81">
        <v>0.26119402985074625</v>
      </c>
      <c r="T40" s="81">
        <v>0.25112107623318386</v>
      </c>
      <c r="U40" s="81">
        <v>0.26400000000000001</v>
      </c>
      <c r="V40" s="81">
        <v>0.25842696629213485</v>
      </c>
      <c r="W40" s="81">
        <v>0.25882352941176473</v>
      </c>
      <c r="X40" s="81">
        <v>0.25984251968503935</v>
      </c>
      <c r="Y40" s="81">
        <v>0.2792207792207792</v>
      </c>
      <c r="Z40" s="81">
        <v>0.29629629629629628</v>
      </c>
      <c r="AA40" s="81">
        <v>0.29629629629629628</v>
      </c>
      <c r="AB40" s="81">
        <v>0.27272727272727271</v>
      </c>
      <c r="AC40" s="81">
        <v>0.29629629629629628</v>
      </c>
      <c r="AD40" s="81">
        <v>0.3</v>
      </c>
      <c r="AE40" s="81">
        <v>0.24</v>
      </c>
      <c r="AF40" s="81">
        <v>0.23809523809523808</v>
      </c>
      <c r="AG40" s="81">
        <v>0.27586206896551724</v>
      </c>
      <c r="AH40" s="81">
        <v>0.26470588235294118</v>
      </c>
      <c r="AI40" s="81">
        <v>0.26470588235294118</v>
      </c>
      <c r="AJ40" s="81">
        <v>0.265625</v>
      </c>
      <c r="AK40" s="81">
        <v>0.265625</v>
      </c>
      <c r="AL40" s="81">
        <v>0.265625</v>
      </c>
    </row>
    <row r="41" spans="1:38" s="29" customFormat="1">
      <c r="A41" s="56"/>
      <c r="B41" s="25"/>
      <c r="C41" s="24"/>
      <c r="D41" s="56"/>
      <c r="E41" s="56"/>
      <c r="F41" s="40"/>
      <c r="G41" s="54"/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  <c r="P41" s="82">
        <v>1</v>
      </c>
      <c r="Q41" s="82">
        <v>1</v>
      </c>
      <c r="R41" s="82">
        <v>1</v>
      </c>
      <c r="S41" s="82">
        <v>1</v>
      </c>
      <c r="T41" s="82">
        <v>1</v>
      </c>
      <c r="U41" s="82">
        <v>1</v>
      </c>
      <c r="V41" s="82">
        <v>1</v>
      </c>
      <c r="W41" s="82">
        <v>1</v>
      </c>
      <c r="X41" s="82">
        <v>1</v>
      </c>
      <c r="Y41" s="82">
        <v>1</v>
      </c>
      <c r="Z41" s="82">
        <v>1</v>
      </c>
      <c r="AA41" s="82">
        <v>1</v>
      </c>
      <c r="AB41" s="82">
        <v>1</v>
      </c>
      <c r="AC41" s="82">
        <v>1</v>
      </c>
      <c r="AD41" s="82">
        <v>1</v>
      </c>
      <c r="AE41" s="82">
        <v>1</v>
      </c>
      <c r="AF41" s="82">
        <v>1</v>
      </c>
      <c r="AG41" s="82">
        <v>1</v>
      </c>
      <c r="AH41" s="82">
        <v>1</v>
      </c>
      <c r="AI41" s="82">
        <v>1</v>
      </c>
      <c r="AJ41" s="82">
        <v>1</v>
      </c>
      <c r="AK41" s="82">
        <v>1</v>
      </c>
      <c r="AL41" s="82">
        <v>1</v>
      </c>
    </row>
    <row r="42" spans="1:38">
      <c r="A42" s="55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/>
      <c r="G42" s="51"/>
      <c r="H42" s="81">
        <v>0.21256038647342995</v>
      </c>
      <c r="I42" s="81">
        <v>0.13114754098360656</v>
      </c>
      <c r="J42" s="81">
        <v>0.13991769547325103</v>
      </c>
      <c r="K42" s="81">
        <v>0.11764705882352941</v>
      </c>
      <c r="L42" s="81">
        <v>0.16803278688524589</v>
      </c>
      <c r="M42" s="81">
        <v>0.12804878048780488</v>
      </c>
      <c r="N42" s="81">
        <v>0.21463414634146341</v>
      </c>
      <c r="O42" s="81">
        <v>0.22222222222222221</v>
      </c>
      <c r="P42" s="81">
        <v>0.14150943396226415</v>
      </c>
      <c r="Q42" s="81">
        <v>8.9230769230769225E-2</v>
      </c>
      <c r="R42" s="81">
        <v>0.15053763440860216</v>
      </c>
      <c r="S42" s="81">
        <v>0.11214953271028037</v>
      </c>
      <c r="T42" s="81">
        <v>0.10169491525423729</v>
      </c>
      <c r="U42" s="81">
        <v>0.1650485436893204</v>
      </c>
      <c r="V42" s="81">
        <v>0.16666666666666666</v>
      </c>
      <c r="W42" s="81">
        <v>0.11148648648648649</v>
      </c>
      <c r="X42" s="81">
        <v>0.14814814814814814</v>
      </c>
      <c r="Y42" s="81">
        <v>0.33333333333333331</v>
      </c>
      <c r="Z42" s="81">
        <v>0.14285714285714285</v>
      </c>
      <c r="AA42" s="81">
        <v>0.18181818181818182</v>
      </c>
      <c r="AB42" s="81">
        <v>0.15384615384615385</v>
      </c>
      <c r="AC42" s="81">
        <v>0.13333333333333333</v>
      </c>
      <c r="AD42" s="81">
        <v>0.21428571428571427</v>
      </c>
      <c r="AE42" s="81">
        <v>0.15079365079365079</v>
      </c>
      <c r="AF42" s="81">
        <v>0.15476190476190477</v>
      </c>
      <c r="AG42" s="81">
        <v>0.14414414414414414</v>
      </c>
      <c r="AH42" s="81">
        <v>0.1407185628742515</v>
      </c>
      <c r="AI42" s="81">
        <v>0.14201183431952663</v>
      </c>
      <c r="AJ42" s="81">
        <v>0.14705882352941177</v>
      </c>
      <c r="AK42" s="81">
        <v>0.14705882352941177</v>
      </c>
      <c r="AL42" s="81">
        <v>0.14705882352941177</v>
      </c>
    </row>
    <row r="43" spans="1:38">
      <c r="A43" s="55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/>
      <c r="G43" s="51"/>
      <c r="H43" s="81">
        <v>0.19323671497584541</v>
      </c>
      <c r="I43" s="81">
        <v>0.18442622950819673</v>
      </c>
      <c r="J43" s="81">
        <v>0.2139917695473251</v>
      </c>
      <c r="K43" s="81">
        <v>0.15686274509803921</v>
      </c>
      <c r="L43" s="81">
        <v>0.13524590163934427</v>
      </c>
      <c r="M43" s="81">
        <v>0.17682926829268292</v>
      </c>
      <c r="N43" s="81">
        <v>0.12682926829268293</v>
      </c>
      <c r="O43" s="81">
        <v>0.1111111111111111</v>
      </c>
      <c r="P43" s="81">
        <v>0.10377358490566038</v>
      </c>
      <c r="Q43" s="81">
        <v>8.3076923076923076E-2</v>
      </c>
      <c r="R43" s="81">
        <v>0.10752688172043011</v>
      </c>
      <c r="S43" s="81">
        <v>0.1277258566978193</v>
      </c>
      <c r="T43" s="81">
        <v>0.10169491525423729</v>
      </c>
      <c r="U43" s="81">
        <v>0.16019417475728157</v>
      </c>
      <c r="V43" s="81">
        <v>0.13095238095238096</v>
      </c>
      <c r="W43" s="81">
        <v>0.10810810810810811</v>
      </c>
      <c r="X43" s="81">
        <v>0.12839506172839507</v>
      </c>
      <c r="Y43" s="81">
        <v>8.3333333333333329E-2</v>
      </c>
      <c r="Z43" s="81">
        <v>7.1428571428571425E-2</v>
      </c>
      <c r="AA43" s="81">
        <v>0</v>
      </c>
      <c r="AB43" s="81">
        <v>7.6923076923076927E-2</v>
      </c>
      <c r="AC43" s="81">
        <v>6.6666666666666666E-2</v>
      </c>
      <c r="AD43" s="81">
        <v>7.1428571428571425E-2</v>
      </c>
      <c r="AE43" s="81">
        <v>0.20634920634920634</v>
      </c>
      <c r="AF43" s="81">
        <v>0.19047619047619047</v>
      </c>
      <c r="AG43" s="81">
        <v>0.18018018018018017</v>
      </c>
      <c r="AH43" s="81">
        <v>0.1377245508982036</v>
      </c>
      <c r="AI43" s="81">
        <v>0.13609467455621302</v>
      </c>
      <c r="AJ43" s="81">
        <v>0.18235294117647058</v>
      </c>
      <c r="AK43" s="81">
        <v>0.18235294117647058</v>
      </c>
      <c r="AL43" s="81">
        <v>0.18235294117647058</v>
      </c>
    </row>
    <row r="44" spans="1:38">
      <c r="A44" s="55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/>
      <c r="G44" s="51"/>
      <c r="H44" s="81">
        <v>0.19806763285024154</v>
      </c>
      <c r="I44" s="81">
        <v>0.23770491803278687</v>
      </c>
      <c r="J44" s="81">
        <v>0.36625514403292181</v>
      </c>
      <c r="K44" s="81">
        <v>0.21568627450980393</v>
      </c>
      <c r="L44" s="81">
        <v>0.28688524590163933</v>
      </c>
      <c r="M44" s="81">
        <v>0.23780487804878048</v>
      </c>
      <c r="N44" s="81">
        <v>0.19024390243902439</v>
      </c>
      <c r="O44" s="81">
        <v>0.20987654320987653</v>
      </c>
      <c r="P44" s="81">
        <v>0.25471698113207547</v>
      </c>
      <c r="Q44" s="81">
        <v>0.34153846153846151</v>
      </c>
      <c r="R44" s="81">
        <v>0.29032258064516131</v>
      </c>
      <c r="S44" s="81">
        <v>0.28037383177570091</v>
      </c>
      <c r="T44" s="81">
        <v>0.33898305084745761</v>
      </c>
      <c r="U44" s="81">
        <v>0.29126213592233008</v>
      </c>
      <c r="V44" s="81">
        <v>0.26785714285714285</v>
      </c>
      <c r="W44" s="81">
        <v>0.28040540540540543</v>
      </c>
      <c r="X44" s="81">
        <v>0.25185185185185183</v>
      </c>
      <c r="Y44" s="81">
        <v>8.3333333333333329E-2</v>
      </c>
      <c r="Z44" s="81">
        <v>0</v>
      </c>
      <c r="AA44" s="81">
        <v>0</v>
      </c>
      <c r="AB44" s="81">
        <v>0</v>
      </c>
      <c r="AC44" s="81">
        <v>6.6666666666666666E-2</v>
      </c>
      <c r="AD44" s="81">
        <v>7.1428571428571425E-2</v>
      </c>
      <c r="AE44" s="81">
        <v>0.16666666666666666</v>
      </c>
      <c r="AF44" s="81">
        <v>0.19047619047619047</v>
      </c>
      <c r="AG44" s="81">
        <v>0.18618618618618618</v>
      </c>
      <c r="AH44" s="81">
        <v>0.21856287425149701</v>
      </c>
      <c r="AI44" s="81">
        <v>0.21893491124260356</v>
      </c>
      <c r="AJ44" s="81">
        <v>0.18235294117647058</v>
      </c>
      <c r="AK44" s="81">
        <v>0.18235294117647058</v>
      </c>
      <c r="AL44" s="81">
        <v>0.18235294117647058</v>
      </c>
    </row>
    <row r="45" spans="1:38">
      <c r="A45" s="55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/>
      <c r="G45" s="51"/>
      <c r="H45" s="81">
        <v>0.14492753623188406</v>
      </c>
      <c r="I45" s="81">
        <v>0.1721311475409836</v>
      </c>
      <c r="J45" s="81">
        <v>9.4650205761316872E-2</v>
      </c>
      <c r="K45" s="81">
        <v>0.15686274509803921</v>
      </c>
      <c r="L45" s="81">
        <v>0.13114754098360656</v>
      </c>
      <c r="M45" s="81">
        <v>0.20121951219512196</v>
      </c>
      <c r="N45" s="81">
        <v>0.16097560975609757</v>
      </c>
      <c r="O45" s="81">
        <v>0.16049382716049382</v>
      </c>
      <c r="P45" s="81">
        <v>0.16981132075471697</v>
      </c>
      <c r="Q45" s="81">
        <v>0.27076923076923076</v>
      </c>
      <c r="R45" s="81">
        <v>7.5268817204301078E-2</v>
      </c>
      <c r="S45" s="81">
        <v>0.11526479750778816</v>
      </c>
      <c r="T45" s="81">
        <v>0.1864406779661017</v>
      </c>
      <c r="U45" s="81">
        <v>6.3106796116504854E-2</v>
      </c>
      <c r="V45" s="81">
        <v>9.5238095238095233E-2</v>
      </c>
      <c r="W45" s="81">
        <v>0.125</v>
      </c>
      <c r="X45" s="81">
        <v>0.13333333333333333</v>
      </c>
      <c r="Y45" s="81">
        <v>8.3333333333333329E-2</v>
      </c>
      <c r="Z45" s="81">
        <v>7.1428571428571425E-2</v>
      </c>
      <c r="AA45" s="81">
        <v>9.0909090909090912E-2</v>
      </c>
      <c r="AB45" s="81">
        <v>7.6923076923076927E-2</v>
      </c>
      <c r="AC45" s="81">
        <v>0.2</v>
      </c>
      <c r="AD45" s="81">
        <v>0</v>
      </c>
      <c r="AE45" s="81">
        <v>0.16666666666666666</v>
      </c>
      <c r="AF45" s="81">
        <v>0.13095238095238096</v>
      </c>
      <c r="AG45" s="81">
        <v>0.17717717717717718</v>
      </c>
      <c r="AH45" s="81">
        <v>0.19461077844311378</v>
      </c>
      <c r="AI45" s="81">
        <v>0.19526627218934911</v>
      </c>
      <c r="AJ45" s="81">
        <v>0.17647058823529413</v>
      </c>
      <c r="AK45" s="81">
        <v>0.17647058823529413</v>
      </c>
      <c r="AL45" s="81">
        <v>0.17647058823529413</v>
      </c>
    </row>
    <row r="46" spans="1:38">
      <c r="A46" s="34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/>
      <c r="G46" s="51"/>
      <c r="H46" s="81">
        <v>0.18840579710144928</v>
      </c>
      <c r="I46" s="81">
        <v>0.15163934426229508</v>
      </c>
      <c r="J46" s="81">
        <v>0.12345679012345678</v>
      </c>
      <c r="K46" s="81">
        <v>0.27450980392156865</v>
      </c>
      <c r="L46" s="81">
        <v>0.20491803278688525</v>
      </c>
      <c r="M46" s="81">
        <v>0.13414634146341464</v>
      </c>
      <c r="N46" s="81">
        <v>0.17560975609756097</v>
      </c>
      <c r="O46" s="81">
        <v>0.17695473251028807</v>
      </c>
      <c r="P46" s="81">
        <v>0.21698113207547171</v>
      </c>
      <c r="Q46" s="81">
        <v>0.10461538461538461</v>
      </c>
      <c r="R46" s="81">
        <v>0.30107526881720431</v>
      </c>
      <c r="S46" s="81">
        <v>0.27414330218068533</v>
      </c>
      <c r="T46" s="81">
        <v>0.20338983050847459</v>
      </c>
      <c r="U46" s="81">
        <v>0.19902912621359223</v>
      </c>
      <c r="V46" s="81">
        <v>0.22619047619047619</v>
      </c>
      <c r="W46" s="81">
        <v>0.28378378378378377</v>
      </c>
      <c r="X46" s="81">
        <v>0.20493827160493827</v>
      </c>
      <c r="Y46" s="81">
        <v>0.33333333333333331</v>
      </c>
      <c r="Z46" s="81">
        <v>0.6428571428571429</v>
      </c>
      <c r="AA46" s="81">
        <v>0.63636363636363635</v>
      </c>
      <c r="AB46" s="81">
        <v>0.61538461538461542</v>
      </c>
      <c r="AC46" s="81">
        <v>0.46666666666666667</v>
      </c>
      <c r="AD46" s="81">
        <v>0.6428571428571429</v>
      </c>
      <c r="AE46" s="81">
        <v>0.16666666666666666</v>
      </c>
      <c r="AF46" s="81">
        <v>0.21428571428571427</v>
      </c>
      <c r="AG46" s="81">
        <v>0.15615615615615616</v>
      </c>
      <c r="AH46" s="81">
        <v>0.16167664670658682</v>
      </c>
      <c r="AI46" s="81">
        <v>0.15976331360946747</v>
      </c>
      <c r="AJ46" s="81">
        <v>0.15294117647058825</v>
      </c>
      <c r="AK46" s="81">
        <v>0.15294117647058825</v>
      </c>
      <c r="AL46" s="81">
        <v>0.15294117647058825</v>
      </c>
    </row>
    <row r="47" spans="1:38">
      <c r="A47" s="34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/>
      <c r="G47" s="51"/>
      <c r="H47" s="81">
        <v>6.280193236714976E-2</v>
      </c>
      <c r="I47" s="81">
        <v>0.12295081967213115</v>
      </c>
      <c r="J47" s="81">
        <v>6.1728395061728392E-2</v>
      </c>
      <c r="K47" s="81">
        <v>7.8431372549019607E-2</v>
      </c>
      <c r="L47" s="81">
        <v>7.3770491803278687E-2</v>
      </c>
      <c r="M47" s="81">
        <v>0.12195121951219512</v>
      </c>
      <c r="N47" s="81">
        <v>0.13170731707317074</v>
      </c>
      <c r="O47" s="81">
        <v>0.11934156378600823</v>
      </c>
      <c r="P47" s="81">
        <v>0.11320754716981132</v>
      </c>
      <c r="Q47" s="81">
        <v>0.11076923076923077</v>
      </c>
      <c r="R47" s="81">
        <v>7.5268817204301078E-2</v>
      </c>
      <c r="S47" s="81">
        <v>9.0342679127725853E-2</v>
      </c>
      <c r="T47" s="81">
        <v>6.7796610169491525E-2</v>
      </c>
      <c r="U47" s="81">
        <v>0.12135922330097088</v>
      </c>
      <c r="V47" s="81">
        <v>0.1130952380952381</v>
      </c>
      <c r="W47" s="81">
        <v>9.1216216216216214E-2</v>
      </c>
      <c r="X47" s="81">
        <v>0.13333333333333333</v>
      </c>
      <c r="Y47" s="81">
        <v>8.3333333333333329E-2</v>
      </c>
      <c r="Z47" s="81">
        <v>7.1428571428571425E-2</v>
      </c>
      <c r="AA47" s="81">
        <v>9.0909090909090912E-2</v>
      </c>
      <c r="AB47" s="81">
        <v>7.6923076923076927E-2</v>
      </c>
      <c r="AC47" s="81">
        <v>6.6666666666666666E-2</v>
      </c>
      <c r="AD47" s="81">
        <v>0</v>
      </c>
      <c r="AE47" s="81">
        <v>0.14285714285714285</v>
      </c>
      <c r="AF47" s="81">
        <v>0.11904761904761904</v>
      </c>
      <c r="AG47" s="81">
        <v>0.15615615615615616</v>
      </c>
      <c r="AH47" s="81">
        <v>0.1467065868263473</v>
      </c>
      <c r="AI47" s="81">
        <v>0.14792899408284024</v>
      </c>
      <c r="AJ47" s="81">
        <v>0.1588235294117647</v>
      </c>
      <c r="AK47" s="81">
        <v>0.1588235294117647</v>
      </c>
      <c r="AL47" s="81">
        <v>0.1588235294117647</v>
      </c>
    </row>
    <row r="48" spans="1:38" s="29" customFormat="1">
      <c r="A48" s="39"/>
      <c r="B48" s="25"/>
      <c r="C48" s="24"/>
      <c r="D48" s="39"/>
      <c r="E48" s="39"/>
      <c r="F48" s="40"/>
      <c r="G48" s="54"/>
      <c r="H48" s="82">
        <v>1</v>
      </c>
      <c r="I48" s="82">
        <v>1</v>
      </c>
      <c r="J48" s="82">
        <v>1</v>
      </c>
      <c r="K48" s="82">
        <v>1</v>
      </c>
      <c r="L48" s="82">
        <v>1</v>
      </c>
      <c r="M48" s="82">
        <v>1</v>
      </c>
      <c r="N48" s="82">
        <v>1</v>
      </c>
      <c r="O48" s="82">
        <v>1</v>
      </c>
      <c r="P48" s="82">
        <v>1</v>
      </c>
      <c r="Q48" s="82">
        <v>1</v>
      </c>
      <c r="R48" s="82">
        <v>1</v>
      </c>
      <c r="S48" s="82">
        <v>0.99999999999999989</v>
      </c>
      <c r="T48" s="82">
        <v>1</v>
      </c>
      <c r="U48" s="82">
        <v>1</v>
      </c>
      <c r="V48" s="82">
        <v>1</v>
      </c>
      <c r="W48" s="82">
        <v>1</v>
      </c>
      <c r="X48" s="82">
        <v>0.99999999999999989</v>
      </c>
      <c r="Y48" s="82">
        <v>0.99999999999999989</v>
      </c>
      <c r="Z48" s="82">
        <v>1</v>
      </c>
      <c r="AA48" s="82">
        <v>1</v>
      </c>
      <c r="AB48" s="82">
        <v>1</v>
      </c>
      <c r="AC48" s="82">
        <v>1</v>
      </c>
      <c r="AD48" s="82">
        <v>1</v>
      </c>
      <c r="AE48" s="82">
        <v>0.99999999999999978</v>
      </c>
      <c r="AF48" s="82">
        <v>1</v>
      </c>
      <c r="AG48" s="82">
        <v>1</v>
      </c>
      <c r="AH48" s="82">
        <v>1</v>
      </c>
      <c r="AI48" s="82">
        <v>1</v>
      </c>
      <c r="AJ48" s="82">
        <v>1</v>
      </c>
      <c r="AK48" s="82">
        <v>1</v>
      </c>
      <c r="AL48" s="82">
        <v>1</v>
      </c>
    </row>
    <row r="49" spans="1:38">
      <c r="A49" s="55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/>
      <c r="G49" s="51"/>
      <c r="H49" s="81">
        <v>0.26136363636363635</v>
      </c>
      <c r="I49" s="81">
        <v>0.26136363636363635</v>
      </c>
      <c r="J49" s="81">
        <v>0.26048951048951047</v>
      </c>
      <c r="K49" s="81">
        <v>0.26470588235294118</v>
      </c>
      <c r="L49" s="81">
        <v>0.2612359550561798</v>
      </c>
      <c r="M49" s="81">
        <v>0.25615763546798032</v>
      </c>
      <c r="N49" s="81">
        <v>0.26237623762376239</v>
      </c>
      <c r="O49" s="81">
        <v>0.25925925925925924</v>
      </c>
      <c r="P49" s="81">
        <v>0.25925925925925924</v>
      </c>
      <c r="Q49" s="81">
        <v>0.25988700564971751</v>
      </c>
      <c r="R49" s="81">
        <v>0.20895522388059701</v>
      </c>
      <c r="S49" s="81">
        <v>0.20895522388059701</v>
      </c>
      <c r="T49" s="81">
        <v>0.21076233183856502</v>
      </c>
      <c r="U49" s="81">
        <v>0.20799999999999999</v>
      </c>
      <c r="V49" s="81">
        <v>0.20786516853932585</v>
      </c>
      <c r="W49" s="81">
        <v>0.21176470588235294</v>
      </c>
      <c r="X49" s="81">
        <v>0.2125984251968504</v>
      </c>
      <c r="Y49" s="81">
        <v>0.31818181818181818</v>
      </c>
      <c r="Z49" s="81">
        <v>0.32608695652173914</v>
      </c>
      <c r="AA49" s="81">
        <v>0.32608695652173914</v>
      </c>
      <c r="AB49" s="81">
        <v>0.31578947368421051</v>
      </c>
      <c r="AC49" s="81">
        <v>0.32608695652173914</v>
      </c>
      <c r="AD49" s="81">
        <v>0.34883720930232559</v>
      </c>
      <c r="AE49" s="81">
        <v>0.18604651162790697</v>
      </c>
      <c r="AF49" s="81">
        <v>0.18604651162790697</v>
      </c>
      <c r="AG49" s="81">
        <v>0.18965517241379309</v>
      </c>
      <c r="AH49" s="81">
        <v>0.17647058823529413</v>
      </c>
      <c r="AI49" s="81">
        <v>0.17647058823529413</v>
      </c>
      <c r="AJ49" s="81">
        <v>0.1875</v>
      </c>
      <c r="AK49" s="81">
        <v>0.1875</v>
      </c>
      <c r="AL49" s="81">
        <v>0.1875</v>
      </c>
    </row>
    <row r="50" spans="1:38">
      <c r="A50" s="55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/>
      <c r="G50" s="51"/>
      <c r="H50" s="81">
        <v>0.18181818181818182</v>
      </c>
      <c r="I50" s="81">
        <v>0.17897727272727273</v>
      </c>
      <c r="J50" s="81">
        <v>0.18006993006993008</v>
      </c>
      <c r="K50" s="81">
        <v>0.17647058823529413</v>
      </c>
      <c r="L50" s="81">
        <v>0.1797752808988764</v>
      </c>
      <c r="M50" s="81">
        <v>0.18226600985221675</v>
      </c>
      <c r="N50" s="81">
        <v>0.17821782178217821</v>
      </c>
      <c r="O50" s="81">
        <v>0.18518518518518517</v>
      </c>
      <c r="P50" s="81">
        <v>0.18024691358024691</v>
      </c>
      <c r="Q50" s="81">
        <v>0.1807909604519774</v>
      </c>
      <c r="R50" s="81">
        <v>0.26119402985074625</v>
      </c>
      <c r="S50" s="81">
        <v>0.26119402985074625</v>
      </c>
      <c r="T50" s="81">
        <v>0.26008968609865468</v>
      </c>
      <c r="U50" s="81">
        <v>0.26400000000000001</v>
      </c>
      <c r="V50" s="81">
        <v>0.25842696629213485</v>
      </c>
      <c r="W50" s="81">
        <v>0.25882352941176473</v>
      </c>
      <c r="X50" s="81">
        <v>0.25984251968503935</v>
      </c>
      <c r="Y50" s="81">
        <v>0.16233766233766234</v>
      </c>
      <c r="Z50" s="81">
        <v>0.15217391304347827</v>
      </c>
      <c r="AA50" s="81">
        <v>0.15217391304347827</v>
      </c>
      <c r="AB50" s="81">
        <v>0.15789473684210525</v>
      </c>
      <c r="AC50" s="81">
        <v>0.13043478260869565</v>
      </c>
      <c r="AD50" s="81">
        <v>0.11627906976744186</v>
      </c>
      <c r="AE50" s="81">
        <v>0.2558139534883721</v>
      </c>
      <c r="AF50" s="81">
        <v>0.2558139534883721</v>
      </c>
      <c r="AG50" s="81">
        <v>0.25862068965517243</v>
      </c>
      <c r="AH50" s="81">
        <v>0.26470588235294118</v>
      </c>
      <c r="AI50" s="81">
        <v>0.26470588235294118</v>
      </c>
      <c r="AJ50" s="81">
        <v>0.2578125</v>
      </c>
      <c r="AK50" s="81">
        <v>0.2578125</v>
      </c>
      <c r="AL50" s="81">
        <v>0.2578125</v>
      </c>
    </row>
    <row r="51" spans="1:38">
      <c r="A51" s="55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/>
      <c r="G51" s="51"/>
      <c r="H51" s="81">
        <v>0.23863636363636365</v>
      </c>
      <c r="I51" s="81">
        <v>0.23863636363636365</v>
      </c>
      <c r="J51" s="81">
        <v>0.2395104895104895</v>
      </c>
      <c r="K51" s="81">
        <v>0.23529411764705882</v>
      </c>
      <c r="L51" s="81">
        <v>0.23876404494382023</v>
      </c>
      <c r="M51" s="81">
        <v>0.2413793103448276</v>
      </c>
      <c r="N51" s="81">
        <v>0.23762376237623761</v>
      </c>
      <c r="O51" s="81">
        <v>0.23456790123456789</v>
      </c>
      <c r="P51" s="81">
        <v>0.23950617283950618</v>
      </c>
      <c r="Q51" s="81">
        <v>0.24011299435028249</v>
      </c>
      <c r="R51" s="81">
        <v>0.23880597014925373</v>
      </c>
      <c r="S51" s="81">
        <v>0.23880597014925373</v>
      </c>
      <c r="T51" s="81">
        <v>0.23991031390134529</v>
      </c>
      <c r="U51" s="81">
        <v>0.24</v>
      </c>
      <c r="V51" s="81">
        <v>0.24157303370786518</v>
      </c>
      <c r="W51" s="81">
        <v>0.23529411764705882</v>
      </c>
      <c r="X51" s="81">
        <v>0.23622047244094488</v>
      </c>
      <c r="Y51" s="81">
        <v>0.20129870129870131</v>
      </c>
      <c r="Z51" s="81">
        <v>0.19565217391304349</v>
      </c>
      <c r="AA51" s="81">
        <v>0.19565217391304349</v>
      </c>
      <c r="AB51" s="81">
        <v>0.21052631578947367</v>
      </c>
      <c r="AC51" s="81">
        <v>0.21739130434782608</v>
      </c>
      <c r="AD51" s="81">
        <v>0.20930232558139536</v>
      </c>
      <c r="AE51" s="81">
        <v>0.23255813953488372</v>
      </c>
      <c r="AF51" s="81">
        <v>0.23255813953488372</v>
      </c>
      <c r="AG51" s="81">
        <v>0.22413793103448276</v>
      </c>
      <c r="AH51" s="81">
        <v>0.23529411764705882</v>
      </c>
      <c r="AI51" s="81">
        <v>0.23529411764705882</v>
      </c>
      <c r="AJ51" s="81">
        <v>0.2265625</v>
      </c>
      <c r="AK51" s="81">
        <v>0.2265625</v>
      </c>
      <c r="AL51" s="81">
        <v>0.2265625</v>
      </c>
    </row>
    <row r="52" spans="1:38">
      <c r="A52" s="55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/>
      <c r="G52" s="51"/>
      <c r="H52" s="81">
        <v>0.31818181818181818</v>
      </c>
      <c r="I52" s="81">
        <v>0.32102272727272729</v>
      </c>
      <c r="J52" s="81">
        <v>0.31993006993006995</v>
      </c>
      <c r="K52" s="81">
        <v>0.3235294117647059</v>
      </c>
      <c r="L52" s="81">
        <v>0.3202247191011236</v>
      </c>
      <c r="M52" s="81">
        <v>0.32019704433497537</v>
      </c>
      <c r="N52" s="81">
        <v>0.32178217821782179</v>
      </c>
      <c r="O52" s="81">
        <v>0.32098765432098764</v>
      </c>
      <c r="P52" s="81">
        <v>0.32098765432098764</v>
      </c>
      <c r="Q52" s="81">
        <v>0.3192090395480226</v>
      </c>
      <c r="R52" s="81">
        <v>0.29104477611940299</v>
      </c>
      <c r="S52" s="81">
        <v>0.29104477611940299</v>
      </c>
      <c r="T52" s="81">
        <v>0.28923766816143498</v>
      </c>
      <c r="U52" s="81">
        <v>0.28799999999999998</v>
      </c>
      <c r="V52" s="81">
        <v>0.29213483146067415</v>
      </c>
      <c r="W52" s="81">
        <v>0.29411764705882354</v>
      </c>
      <c r="X52" s="81">
        <v>0.29133858267716534</v>
      </c>
      <c r="Y52" s="81">
        <v>0.31818181818181818</v>
      </c>
      <c r="Z52" s="81">
        <v>0.32608695652173914</v>
      </c>
      <c r="AA52" s="81">
        <v>0.32608695652173914</v>
      </c>
      <c r="AB52" s="81">
        <v>0.31578947368421051</v>
      </c>
      <c r="AC52" s="81">
        <v>0.32608695652173914</v>
      </c>
      <c r="AD52" s="81">
        <v>0.32558139534883723</v>
      </c>
      <c r="AE52" s="81">
        <v>0.32558139534883723</v>
      </c>
      <c r="AF52" s="81">
        <v>0.32558139534883723</v>
      </c>
      <c r="AG52" s="81">
        <v>0.32758620689655171</v>
      </c>
      <c r="AH52" s="81">
        <v>0.3235294117647059</v>
      </c>
      <c r="AI52" s="81">
        <v>0.3235294117647059</v>
      </c>
      <c r="AJ52" s="81">
        <v>0.328125</v>
      </c>
      <c r="AK52" s="81">
        <v>0.328125</v>
      </c>
      <c r="AL52" s="81">
        <v>0.328125</v>
      </c>
    </row>
    <row r="53" spans="1:38" s="29" customFormat="1">
      <c r="A53" s="56"/>
      <c r="B53" s="25"/>
      <c r="C53" s="24"/>
      <c r="D53" s="56"/>
      <c r="E53" s="56"/>
      <c r="F53" s="40"/>
      <c r="G53" s="54"/>
      <c r="H53" s="82">
        <v>1</v>
      </c>
      <c r="I53" s="82">
        <v>1</v>
      </c>
      <c r="J53" s="82">
        <v>1</v>
      </c>
      <c r="K53" s="82">
        <v>1</v>
      </c>
      <c r="L53" s="82">
        <v>1</v>
      </c>
      <c r="M53" s="82">
        <v>1</v>
      </c>
      <c r="N53" s="82">
        <v>1</v>
      </c>
      <c r="O53" s="82">
        <v>0.99999999999999989</v>
      </c>
      <c r="P53" s="82">
        <v>1</v>
      </c>
      <c r="Q53" s="82">
        <v>1</v>
      </c>
      <c r="R53" s="82">
        <v>1</v>
      </c>
      <c r="S53" s="82">
        <v>1</v>
      </c>
      <c r="T53" s="82">
        <v>1</v>
      </c>
      <c r="U53" s="82">
        <v>1</v>
      </c>
      <c r="V53" s="82">
        <v>1</v>
      </c>
      <c r="W53" s="82">
        <v>1</v>
      </c>
      <c r="X53" s="82">
        <v>1</v>
      </c>
      <c r="Y53" s="82">
        <v>1</v>
      </c>
      <c r="Z53" s="82">
        <v>1</v>
      </c>
      <c r="AA53" s="82">
        <v>1</v>
      </c>
      <c r="AB53" s="82">
        <v>0.99999999999999989</v>
      </c>
      <c r="AC53" s="82">
        <v>1</v>
      </c>
      <c r="AD53" s="82">
        <v>1</v>
      </c>
      <c r="AE53" s="82">
        <v>1</v>
      </c>
      <c r="AF53" s="82">
        <v>1</v>
      </c>
      <c r="AG53" s="82">
        <v>1</v>
      </c>
      <c r="AH53" s="82">
        <v>1</v>
      </c>
      <c r="AI53" s="82">
        <v>1</v>
      </c>
      <c r="AJ53" s="82">
        <v>1</v>
      </c>
      <c r="AK53" s="82">
        <v>1</v>
      </c>
      <c r="AL53" s="82">
        <v>1</v>
      </c>
    </row>
    <row r="54" spans="1:38">
      <c r="A54" s="34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/>
      <c r="G54" s="51"/>
      <c r="H54" s="81">
        <v>0.31060606060606061</v>
      </c>
      <c r="I54" s="81">
        <v>0.3125</v>
      </c>
      <c r="J54" s="81">
        <v>0.30944055944055943</v>
      </c>
      <c r="K54" s="81">
        <v>0.3235294117647059</v>
      </c>
      <c r="L54" s="81">
        <v>0.31179775280898875</v>
      </c>
      <c r="M54" s="81">
        <v>0.25615763546798032</v>
      </c>
      <c r="N54" s="81">
        <v>0.32673267326732675</v>
      </c>
      <c r="O54" s="81">
        <v>0.32098765432098764</v>
      </c>
      <c r="P54" s="81">
        <v>0.32098765432098764</v>
      </c>
      <c r="Q54" s="81">
        <v>0.32203389830508472</v>
      </c>
      <c r="R54" s="81">
        <v>0.32089552238805968</v>
      </c>
      <c r="S54" s="81">
        <v>0.32338308457711445</v>
      </c>
      <c r="T54" s="81">
        <v>0.31838565022421522</v>
      </c>
      <c r="U54" s="81">
        <v>0.32</v>
      </c>
      <c r="V54" s="81">
        <v>0.3202247191011236</v>
      </c>
      <c r="W54" s="81">
        <v>0.31764705882352939</v>
      </c>
      <c r="X54" s="81">
        <v>0.32283464566929132</v>
      </c>
      <c r="Y54" s="81">
        <v>0.32467532467532467</v>
      </c>
      <c r="Z54" s="81">
        <v>0.30434782608695654</v>
      </c>
      <c r="AA54" s="81">
        <v>0.39130434782608697</v>
      </c>
      <c r="AB54" s="81">
        <v>0.39473684210526316</v>
      </c>
      <c r="AC54" s="81">
        <v>0.39130434782608697</v>
      </c>
      <c r="AD54" s="81">
        <v>0.39534883720930231</v>
      </c>
      <c r="AE54" s="81">
        <v>0.34883720930232559</v>
      </c>
      <c r="AF54" s="81">
        <v>0.34883720930232559</v>
      </c>
      <c r="AG54" s="81">
        <v>0.32758620689655171</v>
      </c>
      <c r="AH54" s="81">
        <v>0.33823529411764708</v>
      </c>
      <c r="AI54" s="81">
        <v>0.33823529411764708</v>
      </c>
      <c r="AJ54" s="81">
        <v>0.328125</v>
      </c>
      <c r="AK54" s="81">
        <v>0.328125</v>
      </c>
      <c r="AL54" s="81">
        <v>0.328125</v>
      </c>
    </row>
    <row r="55" spans="1:38">
      <c r="A55" s="34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/>
      <c r="G55" s="51"/>
      <c r="H55" s="81">
        <v>0.23863636363636365</v>
      </c>
      <c r="I55" s="81">
        <v>0.23863636363636365</v>
      </c>
      <c r="J55" s="81">
        <v>0.2395104895104895</v>
      </c>
      <c r="K55" s="81">
        <v>0.23529411764705882</v>
      </c>
      <c r="L55" s="81">
        <v>0.23876404494382023</v>
      </c>
      <c r="M55" s="81">
        <v>0.25123152709359609</v>
      </c>
      <c r="N55" s="81">
        <v>0.22772277227722773</v>
      </c>
      <c r="O55" s="81">
        <v>0.23456790123456789</v>
      </c>
      <c r="P55" s="81">
        <v>0.22962962962962963</v>
      </c>
      <c r="Q55" s="81">
        <v>0.2288135593220339</v>
      </c>
      <c r="R55" s="81">
        <v>0.23134328358208955</v>
      </c>
      <c r="S55" s="81">
        <v>0.22885572139303484</v>
      </c>
      <c r="T55" s="81">
        <v>0.23094170403587444</v>
      </c>
      <c r="U55" s="81">
        <v>0.23200000000000001</v>
      </c>
      <c r="V55" s="81">
        <v>0.2303370786516854</v>
      </c>
      <c r="W55" s="81">
        <v>0.23529411764705882</v>
      </c>
      <c r="X55" s="81">
        <v>0.2283464566929134</v>
      </c>
      <c r="Y55" s="81">
        <v>0.22727272727272727</v>
      </c>
      <c r="Z55" s="81">
        <v>0.2391304347826087</v>
      </c>
      <c r="AA55" s="81">
        <v>0.19565217391304349</v>
      </c>
      <c r="AB55" s="81">
        <v>0.18421052631578946</v>
      </c>
      <c r="AC55" s="81">
        <v>0.19565217391304349</v>
      </c>
      <c r="AD55" s="81">
        <v>0.18604651162790697</v>
      </c>
      <c r="AE55" s="81">
        <v>0.20930232558139536</v>
      </c>
      <c r="AF55" s="81">
        <v>0.20930232558139536</v>
      </c>
      <c r="AG55" s="81">
        <v>0.22413793103448276</v>
      </c>
      <c r="AH55" s="81">
        <v>0.22058823529411764</v>
      </c>
      <c r="AI55" s="81">
        <v>0.22058823529411764</v>
      </c>
      <c r="AJ55" s="81">
        <v>0.2265625</v>
      </c>
      <c r="AK55" s="81">
        <v>0.2265625</v>
      </c>
      <c r="AL55" s="81">
        <v>0.2265625</v>
      </c>
    </row>
    <row r="56" spans="1:38">
      <c r="A56" s="55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/>
      <c r="G56" s="51"/>
      <c r="H56" s="81">
        <v>0.23106060606060605</v>
      </c>
      <c r="I56" s="81">
        <v>0.23011363636363635</v>
      </c>
      <c r="J56" s="81">
        <v>0.23076923076923078</v>
      </c>
      <c r="K56" s="81">
        <v>0.22549019607843138</v>
      </c>
      <c r="L56" s="81">
        <v>0.2303370786516854</v>
      </c>
      <c r="M56" s="81">
        <v>0.23152709359605911</v>
      </c>
      <c r="N56" s="81">
        <v>0.20792079207920791</v>
      </c>
      <c r="O56" s="81">
        <v>0.20987654320987653</v>
      </c>
      <c r="P56" s="81">
        <v>0.20987654320987653</v>
      </c>
      <c r="Q56" s="81">
        <v>0.20903954802259886</v>
      </c>
      <c r="R56" s="81">
        <v>0.20895522388059701</v>
      </c>
      <c r="S56" s="81">
        <v>0.20895522388059701</v>
      </c>
      <c r="T56" s="81">
        <v>0.21076233183856502</v>
      </c>
      <c r="U56" s="81">
        <v>0.20799999999999999</v>
      </c>
      <c r="V56" s="81">
        <v>0.20786516853932585</v>
      </c>
      <c r="W56" s="81">
        <v>0.21176470588235294</v>
      </c>
      <c r="X56" s="81">
        <v>0.2125984251968504</v>
      </c>
      <c r="Y56" s="81">
        <v>0.20779220779220781</v>
      </c>
      <c r="Z56" s="81">
        <v>0.21739130434782608</v>
      </c>
      <c r="AA56" s="81">
        <v>0.2608695652173913</v>
      </c>
      <c r="AB56" s="81">
        <v>0.26315789473684209</v>
      </c>
      <c r="AC56" s="81">
        <v>0.2608695652173913</v>
      </c>
      <c r="AD56" s="81">
        <v>0.2558139534883721</v>
      </c>
      <c r="AE56" s="81">
        <v>0.23255813953488372</v>
      </c>
      <c r="AF56" s="81">
        <v>0.23255813953488372</v>
      </c>
      <c r="AG56" s="81">
        <v>0.22413793103448276</v>
      </c>
      <c r="AH56" s="81">
        <v>0.22058823529411764</v>
      </c>
      <c r="AI56" s="81">
        <v>0.22058823529411764</v>
      </c>
      <c r="AJ56" s="81">
        <v>0.21875</v>
      </c>
      <c r="AK56" s="81">
        <v>0.21875</v>
      </c>
      <c r="AL56" s="81">
        <v>0.21875</v>
      </c>
    </row>
    <row r="57" spans="1:38">
      <c r="A57" s="55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/>
      <c r="G57" s="51"/>
      <c r="H57" s="81">
        <v>0.2196969696969697</v>
      </c>
      <c r="I57" s="81">
        <v>0.21875</v>
      </c>
      <c r="J57" s="81">
        <v>0.22027972027972029</v>
      </c>
      <c r="K57" s="81">
        <v>0.21568627450980393</v>
      </c>
      <c r="L57" s="81">
        <v>0.21910112359550563</v>
      </c>
      <c r="M57" s="81">
        <v>0.26108374384236455</v>
      </c>
      <c r="N57" s="81">
        <v>0.23762376237623761</v>
      </c>
      <c r="O57" s="81">
        <v>0.23456790123456789</v>
      </c>
      <c r="P57" s="81">
        <v>0.23950617283950618</v>
      </c>
      <c r="Q57" s="81">
        <v>0.24011299435028249</v>
      </c>
      <c r="R57" s="81">
        <v>0.23880597014925373</v>
      </c>
      <c r="S57" s="81">
        <v>0.23880597014925373</v>
      </c>
      <c r="T57" s="81">
        <v>0.23991031390134529</v>
      </c>
      <c r="U57" s="81">
        <v>0.24</v>
      </c>
      <c r="V57" s="81">
        <v>0.24157303370786518</v>
      </c>
      <c r="W57" s="81">
        <v>0.23529411764705882</v>
      </c>
      <c r="X57" s="81">
        <v>0.23622047244094488</v>
      </c>
      <c r="Y57" s="81">
        <v>0.24025974025974026</v>
      </c>
      <c r="Z57" s="81">
        <v>0.2391304347826087</v>
      </c>
      <c r="AA57" s="81">
        <v>0.15217391304347827</v>
      </c>
      <c r="AB57" s="81">
        <v>0.15789473684210525</v>
      </c>
      <c r="AC57" s="81">
        <v>0.15217391304347827</v>
      </c>
      <c r="AD57" s="81">
        <v>0.16279069767441862</v>
      </c>
      <c r="AE57" s="81">
        <v>0.20930232558139536</v>
      </c>
      <c r="AF57" s="81">
        <v>0.20930232558139536</v>
      </c>
      <c r="AG57" s="81">
        <v>0.22413793103448276</v>
      </c>
      <c r="AH57" s="81">
        <v>0.22058823529411764</v>
      </c>
      <c r="AI57" s="81">
        <v>0.22058823529411764</v>
      </c>
      <c r="AJ57" s="81">
        <v>0.2265625</v>
      </c>
      <c r="AK57" s="81">
        <v>0.2265625</v>
      </c>
      <c r="AL57" s="81">
        <v>0.2265625</v>
      </c>
    </row>
    <row r="58" spans="1:38" s="29" customFormat="1">
      <c r="A58" s="56"/>
      <c r="B58" s="25"/>
      <c r="C58" s="24"/>
      <c r="D58" s="56"/>
      <c r="E58" s="56"/>
      <c r="F58" s="40"/>
      <c r="G58" s="54"/>
      <c r="H58" s="82">
        <v>1</v>
      </c>
      <c r="I58" s="82">
        <v>1</v>
      </c>
      <c r="J58" s="82">
        <v>1</v>
      </c>
      <c r="K58" s="82">
        <v>1</v>
      </c>
      <c r="L58" s="82">
        <v>1</v>
      </c>
      <c r="M58" s="82">
        <v>1</v>
      </c>
      <c r="N58" s="82">
        <v>1</v>
      </c>
      <c r="O58" s="82">
        <v>1</v>
      </c>
      <c r="P58" s="82">
        <v>0.99999999999999989</v>
      </c>
      <c r="Q58" s="82">
        <v>1</v>
      </c>
      <c r="R58" s="82">
        <v>1</v>
      </c>
      <c r="S58" s="82">
        <v>1</v>
      </c>
      <c r="T58" s="82">
        <v>0.99999999999999989</v>
      </c>
      <c r="U58" s="82">
        <v>1</v>
      </c>
      <c r="V58" s="82">
        <v>1</v>
      </c>
      <c r="W58" s="82">
        <v>1</v>
      </c>
      <c r="X58" s="82">
        <v>1</v>
      </c>
      <c r="Y58" s="82">
        <v>1</v>
      </c>
      <c r="Z58" s="82">
        <v>1</v>
      </c>
      <c r="AA58" s="82">
        <v>1</v>
      </c>
      <c r="AB58" s="82">
        <v>1</v>
      </c>
      <c r="AC58" s="82">
        <v>1</v>
      </c>
      <c r="AD58" s="82">
        <v>1</v>
      </c>
      <c r="AE58" s="82">
        <v>1</v>
      </c>
      <c r="AF58" s="82">
        <v>1</v>
      </c>
      <c r="AG58" s="82">
        <v>1</v>
      </c>
      <c r="AH58" s="82">
        <v>1</v>
      </c>
      <c r="AI58" s="82">
        <v>1</v>
      </c>
      <c r="AJ58" s="82">
        <v>1</v>
      </c>
      <c r="AK58" s="82">
        <v>1</v>
      </c>
      <c r="AL58" s="82">
        <v>1</v>
      </c>
    </row>
    <row r="59" spans="1:3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/>
      <c r="G59" s="51"/>
      <c r="H59" s="81">
        <v>0.30000000000000004</v>
      </c>
      <c r="I59" s="81">
        <v>0.30000000000000004</v>
      </c>
      <c r="J59" s="81">
        <v>0.30000000000000004</v>
      </c>
      <c r="K59" s="81">
        <v>0.30000000000000004</v>
      </c>
      <c r="L59" s="81">
        <v>0.30000000000000004</v>
      </c>
      <c r="M59" s="81">
        <v>0.30000000000000004</v>
      </c>
      <c r="N59" s="81">
        <v>0.30000000000000004</v>
      </c>
      <c r="O59" s="81">
        <v>0.30000000000000004</v>
      </c>
      <c r="P59" s="81">
        <v>0.30000000000000004</v>
      </c>
      <c r="Q59" s="81">
        <v>0.30000000000000004</v>
      </c>
      <c r="R59" s="81">
        <v>0.30000000000000004</v>
      </c>
      <c r="S59" s="81">
        <v>0.30000000000000004</v>
      </c>
      <c r="T59" s="81">
        <v>0.30000000000000004</v>
      </c>
      <c r="U59" s="81">
        <v>0.30000000000000004</v>
      </c>
      <c r="V59" s="81">
        <v>0.30000000000000004</v>
      </c>
      <c r="W59" s="81">
        <v>0.30000000000000004</v>
      </c>
      <c r="X59" s="81">
        <v>0.30000000000000004</v>
      </c>
      <c r="Y59" s="81">
        <v>0.30000000000000004</v>
      </c>
      <c r="Z59" s="81">
        <v>0.43000000000000005</v>
      </c>
      <c r="AA59" s="81">
        <v>0.43000000000000005</v>
      </c>
      <c r="AB59" s="81">
        <v>0.43000000000000005</v>
      </c>
      <c r="AC59" s="81">
        <v>0.43000000000000005</v>
      </c>
      <c r="AD59" s="81">
        <v>0.43000000000000005</v>
      </c>
      <c r="AE59" s="81">
        <v>0.43000000000000005</v>
      </c>
      <c r="AF59" s="81">
        <v>0.43000000000000005</v>
      </c>
      <c r="AG59" s="81">
        <v>0.43000000000000005</v>
      </c>
      <c r="AH59" s="81">
        <v>0.43000000000000005</v>
      </c>
      <c r="AI59" s="81">
        <v>0.43000000000000005</v>
      </c>
      <c r="AJ59" s="81">
        <v>0.43000000000000005</v>
      </c>
      <c r="AK59" s="81">
        <v>0.43000000000000005</v>
      </c>
      <c r="AL59" s="81">
        <v>0.43000000000000005</v>
      </c>
    </row>
    <row r="60" spans="1:3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/>
      <c r="G60" s="51"/>
      <c r="H60" s="81">
        <v>0.125</v>
      </c>
      <c r="I60" s="81">
        <v>0.125</v>
      </c>
      <c r="J60" s="81">
        <v>0.125</v>
      </c>
      <c r="K60" s="81">
        <v>0.125</v>
      </c>
      <c r="L60" s="81">
        <v>0.125</v>
      </c>
      <c r="M60" s="81">
        <v>0.125</v>
      </c>
      <c r="N60" s="81">
        <v>0.125</v>
      </c>
      <c r="O60" s="81">
        <v>0.125</v>
      </c>
      <c r="P60" s="81">
        <v>0.125</v>
      </c>
      <c r="Q60" s="81">
        <v>0.125</v>
      </c>
      <c r="R60" s="81">
        <v>0.125</v>
      </c>
      <c r="S60" s="81">
        <v>0.125</v>
      </c>
      <c r="T60" s="81">
        <v>0.125</v>
      </c>
      <c r="U60" s="81">
        <v>0.125</v>
      </c>
      <c r="V60" s="81">
        <v>0.125</v>
      </c>
      <c r="W60" s="81">
        <v>0.125</v>
      </c>
      <c r="X60" s="81">
        <v>0.125</v>
      </c>
      <c r="Y60" s="81">
        <v>0.125</v>
      </c>
      <c r="Z60" s="81">
        <v>0.1</v>
      </c>
      <c r="AA60" s="81">
        <v>0.1</v>
      </c>
      <c r="AB60" s="81">
        <v>0.1</v>
      </c>
      <c r="AC60" s="81">
        <v>0.1</v>
      </c>
      <c r="AD60" s="81">
        <v>0.1</v>
      </c>
      <c r="AE60" s="81">
        <v>0.1</v>
      </c>
      <c r="AF60" s="81">
        <v>0.1</v>
      </c>
      <c r="AG60" s="81">
        <v>0.1</v>
      </c>
      <c r="AH60" s="81">
        <v>0.1</v>
      </c>
      <c r="AI60" s="81">
        <v>0.1</v>
      </c>
      <c r="AJ60" s="81">
        <v>0.1</v>
      </c>
      <c r="AK60" s="81">
        <v>0.1</v>
      </c>
      <c r="AL60" s="81">
        <v>0.1</v>
      </c>
    </row>
    <row r="61" spans="1:3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/>
      <c r="G61" s="51"/>
      <c r="H61" s="81">
        <v>0.14749999999999999</v>
      </c>
      <c r="I61" s="81">
        <v>0.14749999999999999</v>
      </c>
      <c r="J61" s="81">
        <v>0.14749999999999999</v>
      </c>
      <c r="K61" s="81">
        <v>0.14749999999999999</v>
      </c>
      <c r="L61" s="81">
        <v>0.14749999999999999</v>
      </c>
      <c r="M61" s="81">
        <v>0.14749999999999999</v>
      </c>
      <c r="N61" s="81">
        <v>0.14749999999999999</v>
      </c>
      <c r="O61" s="81">
        <v>0.14749999999999999</v>
      </c>
      <c r="P61" s="81">
        <v>0.14749999999999999</v>
      </c>
      <c r="Q61" s="81">
        <v>0.14749999999999999</v>
      </c>
      <c r="R61" s="81">
        <v>0.14749999999999999</v>
      </c>
      <c r="S61" s="81">
        <v>0.14749999999999999</v>
      </c>
      <c r="T61" s="81">
        <v>0.14749999999999999</v>
      </c>
      <c r="U61" s="81">
        <v>0.14749999999999999</v>
      </c>
      <c r="V61" s="81">
        <v>0.14749999999999999</v>
      </c>
      <c r="W61" s="81">
        <v>0.14749999999999999</v>
      </c>
      <c r="X61" s="81">
        <v>0.14749999999999999</v>
      </c>
      <c r="Y61" s="81">
        <v>0.14749999999999999</v>
      </c>
      <c r="Z61" s="81">
        <v>0.1225</v>
      </c>
      <c r="AA61" s="81">
        <v>0.1225</v>
      </c>
      <c r="AB61" s="81">
        <v>0.1225</v>
      </c>
      <c r="AC61" s="81">
        <v>0.1225</v>
      </c>
      <c r="AD61" s="81">
        <v>0.1225</v>
      </c>
      <c r="AE61" s="81">
        <v>0.1225</v>
      </c>
      <c r="AF61" s="81">
        <v>0.1225</v>
      </c>
      <c r="AG61" s="81">
        <v>0.1225</v>
      </c>
      <c r="AH61" s="81">
        <v>0.1225</v>
      </c>
      <c r="AI61" s="81">
        <v>0.1225</v>
      </c>
      <c r="AJ61" s="81">
        <v>0.1225</v>
      </c>
      <c r="AK61" s="81">
        <v>0.1225</v>
      </c>
      <c r="AL61" s="81">
        <v>0.1225</v>
      </c>
    </row>
    <row r="62" spans="1:3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/>
      <c r="G62" s="51"/>
      <c r="H62" s="81">
        <v>0.14499999999999999</v>
      </c>
      <c r="I62" s="81">
        <v>0.14499999999999999</v>
      </c>
      <c r="J62" s="81">
        <v>0.14499999999999999</v>
      </c>
      <c r="K62" s="81">
        <v>0.14499999999999999</v>
      </c>
      <c r="L62" s="81">
        <v>0.14499999999999999</v>
      </c>
      <c r="M62" s="81">
        <v>0.14499999999999999</v>
      </c>
      <c r="N62" s="81">
        <v>0.14499999999999999</v>
      </c>
      <c r="O62" s="81">
        <v>0.14499999999999999</v>
      </c>
      <c r="P62" s="81">
        <v>0.14499999999999999</v>
      </c>
      <c r="Q62" s="81">
        <v>0.14499999999999999</v>
      </c>
      <c r="R62" s="81">
        <v>0.14499999999999999</v>
      </c>
      <c r="S62" s="81">
        <v>0.14499999999999999</v>
      </c>
      <c r="T62" s="81">
        <v>0.14499999999999999</v>
      </c>
      <c r="U62" s="81">
        <v>0.14499999999999999</v>
      </c>
      <c r="V62" s="81">
        <v>0.14499999999999999</v>
      </c>
      <c r="W62" s="81">
        <v>0.14499999999999999</v>
      </c>
      <c r="X62" s="81">
        <v>0.14499999999999999</v>
      </c>
      <c r="Y62" s="81">
        <v>0.14499999999999999</v>
      </c>
      <c r="Z62" s="81">
        <v>0.12</v>
      </c>
      <c r="AA62" s="81">
        <v>0.12</v>
      </c>
      <c r="AB62" s="81">
        <v>0.12</v>
      </c>
      <c r="AC62" s="81">
        <v>0.12</v>
      </c>
      <c r="AD62" s="81">
        <v>0.12</v>
      </c>
      <c r="AE62" s="81">
        <v>0.12</v>
      </c>
      <c r="AF62" s="81">
        <v>0.12</v>
      </c>
      <c r="AG62" s="81">
        <v>0.12</v>
      </c>
      <c r="AH62" s="81">
        <v>0.12</v>
      </c>
      <c r="AI62" s="81">
        <v>0.12</v>
      </c>
      <c r="AJ62" s="81">
        <v>0.12</v>
      </c>
      <c r="AK62" s="81">
        <v>0.12</v>
      </c>
      <c r="AL62" s="81">
        <v>0.12</v>
      </c>
    </row>
    <row r="63" spans="1:3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/>
      <c r="G63" s="51"/>
      <c r="H63" s="81">
        <v>0.105</v>
      </c>
      <c r="I63" s="81">
        <v>0.105</v>
      </c>
      <c r="J63" s="81">
        <v>0.105</v>
      </c>
      <c r="K63" s="81">
        <v>0.105</v>
      </c>
      <c r="L63" s="81">
        <v>0.105</v>
      </c>
      <c r="M63" s="81">
        <v>0.105</v>
      </c>
      <c r="N63" s="81">
        <v>0.105</v>
      </c>
      <c r="O63" s="81">
        <v>0.105</v>
      </c>
      <c r="P63" s="81">
        <v>0.105</v>
      </c>
      <c r="Q63" s="81">
        <v>0.105</v>
      </c>
      <c r="R63" s="81">
        <v>0.105</v>
      </c>
      <c r="S63" s="81">
        <v>0.105</v>
      </c>
      <c r="T63" s="81">
        <v>0.105</v>
      </c>
      <c r="U63" s="81">
        <v>0.105</v>
      </c>
      <c r="V63" s="81">
        <v>0.105</v>
      </c>
      <c r="W63" s="81">
        <v>0.105</v>
      </c>
      <c r="X63" s="81">
        <v>0.105</v>
      </c>
      <c r="Y63" s="81">
        <v>0.105</v>
      </c>
      <c r="Z63" s="81">
        <v>7.0000000000000007E-2</v>
      </c>
      <c r="AA63" s="81">
        <v>7.0000000000000007E-2</v>
      </c>
      <c r="AB63" s="81">
        <v>7.0000000000000007E-2</v>
      </c>
      <c r="AC63" s="81">
        <v>7.0000000000000007E-2</v>
      </c>
      <c r="AD63" s="81">
        <v>7.0000000000000007E-2</v>
      </c>
      <c r="AE63" s="81">
        <v>7.0000000000000007E-2</v>
      </c>
      <c r="AF63" s="81">
        <v>7.0000000000000007E-2</v>
      </c>
      <c r="AG63" s="81">
        <v>7.0000000000000007E-2</v>
      </c>
      <c r="AH63" s="81">
        <v>7.0000000000000007E-2</v>
      </c>
      <c r="AI63" s="81">
        <v>7.0000000000000007E-2</v>
      </c>
      <c r="AJ63" s="81">
        <v>7.0000000000000007E-2</v>
      </c>
      <c r="AK63" s="81">
        <v>7.0000000000000007E-2</v>
      </c>
      <c r="AL63" s="81">
        <v>7.0000000000000007E-2</v>
      </c>
    </row>
    <row r="64" spans="1:3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/>
      <c r="G64" s="51"/>
      <c r="H64" s="81">
        <v>8.2500000000000004E-2</v>
      </c>
      <c r="I64" s="81">
        <v>8.2500000000000004E-2</v>
      </c>
      <c r="J64" s="81">
        <v>8.2500000000000004E-2</v>
      </c>
      <c r="K64" s="81">
        <v>8.2500000000000004E-2</v>
      </c>
      <c r="L64" s="81">
        <v>8.2500000000000004E-2</v>
      </c>
      <c r="M64" s="81">
        <v>8.2500000000000004E-2</v>
      </c>
      <c r="N64" s="81">
        <v>8.2500000000000004E-2</v>
      </c>
      <c r="O64" s="81">
        <v>8.2500000000000004E-2</v>
      </c>
      <c r="P64" s="81">
        <v>8.2500000000000004E-2</v>
      </c>
      <c r="Q64" s="81">
        <v>8.2500000000000004E-2</v>
      </c>
      <c r="R64" s="81">
        <v>8.2500000000000004E-2</v>
      </c>
      <c r="S64" s="81">
        <v>8.2500000000000004E-2</v>
      </c>
      <c r="T64" s="81">
        <v>8.2500000000000004E-2</v>
      </c>
      <c r="U64" s="81">
        <v>8.2500000000000004E-2</v>
      </c>
      <c r="V64" s="81">
        <v>8.2500000000000004E-2</v>
      </c>
      <c r="W64" s="81">
        <v>8.2500000000000004E-2</v>
      </c>
      <c r="X64" s="81">
        <v>8.2500000000000004E-2</v>
      </c>
      <c r="Y64" s="81">
        <v>8.2500000000000004E-2</v>
      </c>
      <c r="Z64" s="81">
        <v>7.7499999999999999E-2</v>
      </c>
      <c r="AA64" s="81">
        <v>7.7499999999999999E-2</v>
      </c>
      <c r="AB64" s="81">
        <v>7.7499999999999999E-2</v>
      </c>
      <c r="AC64" s="81">
        <v>7.7499999999999999E-2</v>
      </c>
      <c r="AD64" s="81">
        <v>7.7499999999999999E-2</v>
      </c>
      <c r="AE64" s="81">
        <v>7.7499999999999999E-2</v>
      </c>
      <c r="AF64" s="81">
        <v>7.7499999999999999E-2</v>
      </c>
      <c r="AG64" s="81">
        <v>7.7499999999999999E-2</v>
      </c>
      <c r="AH64" s="81">
        <v>7.7499999999999999E-2</v>
      </c>
      <c r="AI64" s="81">
        <v>7.7499999999999999E-2</v>
      </c>
      <c r="AJ64" s="81">
        <v>7.7499999999999999E-2</v>
      </c>
      <c r="AK64" s="81">
        <v>7.7499999999999999E-2</v>
      </c>
      <c r="AL64" s="81">
        <v>7.7499999999999999E-2</v>
      </c>
    </row>
    <row r="65" spans="1:3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/>
      <c r="G65" s="51"/>
      <c r="H65" s="81">
        <v>9.5000000000000001E-2</v>
      </c>
      <c r="I65" s="81">
        <v>9.5000000000000001E-2</v>
      </c>
      <c r="J65" s="81">
        <v>9.5000000000000001E-2</v>
      </c>
      <c r="K65" s="81">
        <v>9.5000000000000001E-2</v>
      </c>
      <c r="L65" s="81">
        <v>9.5000000000000001E-2</v>
      </c>
      <c r="M65" s="81">
        <v>9.5000000000000001E-2</v>
      </c>
      <c r="N65" s="81">
        <v>9.5000000000000001E-2</v>
      </c>
      <c r="O65" s="81">
        <v>9.5000000000000001E-2</v>
      </c>
      <c r="P65" s="81">
        <v>9.5000000000000001E-2</v>
      </c>
      <c r="Q65" s="81">
        <v>9.5000000000000001E-2</v>
      </c>
      <c r="R65" s="81">
        <v>9.5000000000000001E-2</v>
      </c>
      <c r="S65" s="81">
        <v>9.5000000000000001E-2</v>
      </c>
      <c r="T65" s="81">
        <v>9.5000000000000001E-2</v>
      </c>
      <c r="U65" s="81">
        <v>9.5000000000000001E-2</v>
      </c>
      <c r="V65" s="81">
        <v>9.5000000000000001E-2</v>
      </c>
      <c r="W65" s="81">
        <v>9.5000000000000001E-2</v>
      </c>
      <c r="X65" s="81">
        <v>9.5000000000000001E-2</v>
      </c>
      <c r="Y65" s="81">
        <v>9.5000000000000001E-2</v>
      </c>
      <c r="Z65" s="81">
        <v>0.08</v>
      </c>
      <c r="AA65" s="81">
        <v>0.08</v>
      </c>
      <c r="AB65" s="81">
        <v>0.08</v>
      </c>
      <c r="AC65" s="81">
        <v>0.08</v>
      </c>
      <c r="AD65" s="81">
        <v>0.08</v>
      </c>
      <c r="AE65" s="81">
        <v>0.08</v>
      </c>
      <c r="AF65" s="81">
        <v>0.08</v>
      </c>
      <c r="AG65" s="81">
        <v>0.08</v>
      </c>
      <c r="AH65" s="81">
        <v>0.08</v>
      </c>
      <c r="AI65" s="81">
        <v>0.08</v>
      </c>
      <c r="AJ65" s="81">
        <v>0.08</v>
      </c>
      <c r="AK65" s="81">
        <v>0.08</v>
      </c>
      <c r="AL65" s="81">
        <v>0.08</v>
      </c>
    </row>
    <row r="66" spans="1:38" s="29" customFormat="1">
      <c r="A66" s="52"/>
      <c r="B66" s="25"/>
      <c r="C66" s="24"/>
      <c r="D66" s="53"/>
      <c r="E66" s="52"/>
      <c r="F66" s="40"/>
      <c r="G66" s="54"/>
      <c r="H66" s="82">
        <v>1</v>
      </c>
      <c r="I66" s="82">
        <v>1</v>
      </c>
      <c r="J66" s="82">
        <v>1</v>
      </c>
      <c r="K66" s="82">
        <v>1</v>
      </c>
      <c r="L66" s="82">
        <v>1</v>
      </c>
      <c r="M66" s="82">
        <v>1</v>
      </c>
      <c r="N66" s="82">
        <v>1</v>
      </c>
      <c r="O66" s="82">
        <v>1</v>
      </c>
      <c r="P66" s="82">
        <v>1</v>
      </c>
      <c r="Q66" s="82">
        <v>1</v>
      </c>
      <c r="R66" s="82">
        <v>1</v>
      </c>
      <c r="S66" s="82">
        <v>1</v>
      </c>
      <c r="T66" s="82">
        <v>1</v>
      </c>
      <c r="U66" s="82">
        <v>1</v>
      </c>
      <c r="V66" s="82">
        <v>1</v>
      </c>
      <c r="W66" s="82">
        <v>1</v>
      </c>
      <c r="X66" s="82">
        <v>1</v>
      </c>
      <c r="Y66" s="82">
        <v>1</v>
      </c>
      <c r="Z66" s="82">
        <v>1</v>
      </c>
      <c r="AA66" s="82">
        <v>1</v>
      </c>
      <c r="AB66" s="82">
        <v>1</v>
      </c>
      <c r="AC66" s="82">
        <v>1</v>
      </c>
      <c r="AD66" s="82">
        <v>1</v>
      </c>
      <c r="AE66" s="82">
        <v>1</v>
      </c>
      <c r="AF66" s="82">
        <v>1</v>
      </c>
      <c r="AG66" s="82">
        <v>1</v>
      </c>
      <c r="AH66" s="82">
        <v>1</v>
      </c>
      <c r="AI66" s="82">
        <v>1</v>
      </c>
      <c r="AJ66" s="82">
        <v>1</v>
      </c>
      <c r="AK66" s="82">
        <v>1</v>
      </c>
      <c r="AL66" s="82">
        <v>1</v>
      </c>
    </row>
    <row r="67" spans="1:38">
      <c r="A67" s="55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/>
      <c r="G67" s="51"/>
      <c r="H67" s="81">
        <v>0.1487603305785124</v>
      </c>
      <c r="I67" s="81">
        <v>0.14860681114551083</v>
      </c>
      <c r="J67" s="81">
        <v>0.15076335877862596</v>
      </c>
      <c r="K67" s="81">
        <v>0.15053763440860216</v>
      </c>
      <c r="L67" s="81">
        <v>0.15030674846625766</v>
      </c>
      <c r="M67" s="81">
        <v>0.1497326203208556</v>
      </c>
      <c r="N67" s="81">
        <v>0.15053763440860216</v>
      </c>
      <c r="O67" s="81">
        <v>0.14864864864864866</v>
      </c>
      <c r="P67" s="81">
        <v>0.15094339622641509</v>
      </c>
      <c r="Q67" s="81">
        <v>0.15076923076923077</v>
      </c>
      <c r="R67" s="81">
        <v>0.19183673469387755</v>
      </c>
      <c r="S67" s="81">
        <v>0.19021739130434784</v>
      </c>
      <c r="T67" s="81">
        <v>0.19070904645476772</v>
      </c>
      <c r="U67" s="81">
        <v>0.19298245614035087</v>
      </c>
      <c r="V67" s="81">
        <v>0.18902439024390244</v>
      </c>
      <c r="W67" s="81">
        <v>0.19230769230769232</v>
      </c>
      <c r="X67" s="81">
        <v>0.18803418803418803</v>
      </c>
      <c r="Y67" s="81">
        <v>0.1773049645390071</v>
      </c>
      <c r="Z67" s="81">
        <v>0.16129032258064516</v>
      </c>
      <c r="AA67" s="81">
        <v>0.16129032258064516</v>
      </c>
      <c r="AB67" s="81">
        <v>0.15384615384615385</v>
      </c>
      <c r="AC67" s="81">
        <v>0.16129032258064516</v>
      </c>
      <c r="AD67" s="81">
        <v>0.15789473684210525</v>
      </c>
      <c r="AE67" s="81">
        <v>0.17241379310344829</v>
      </c>
      <c r="AF67" s="81">
        <v>0.17948717948717949</v>
      </c>
      <c r="AG67" s="81">
        <v>0.16981132075471697</v>
      </c>
      <c r="AH67" s="81">
        <v>0.17460317460317459</v>
      </c>
      <c r="AI67" s="81">
        <v>0.17460317460317459</v>
      </c>
      <c r="AJ67" s="81">
        <v>0.1623931623931624</v>
      </c>
      <c r="AK67" s="81">
        <v>0.1623931623931624</v>
      </c>
      <c r="AL67" s="81">
        <v>0.1623931623931624</v>
      </c>
    </row>
    <row r="68" spans="1:38">
      <c r="A68" s="55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/>
      <c r="G68" s="51"/>
      <c r="H68" s="81">
        <v>0.18181818181818182</v>
      </c>
      <c r="I68" s="81">
        <v>0.17956656346749225</v>
      </c>
      <c r="J68" s="81">
        <v>0.17748091603053434</v>
      </c>
      <c r="K68" s="81">
        <v>0.17204301075268819</v>
      </c>
      <c r="L68" s="81">
        <v>0.18098159509202455</v>
      </c>
      <c r="M68" s="81">
        <v>0.18181818181818182</v>
      </c>
      <c r="N68" s="81">
        <v>0.17741935483870969</v>
      </c>
      <c r="O68" s="81">
        <v>0.17567567567567569</v>
      </c>
      <c r="P68" s="81">
        <v>0.18059299191374664</v>
      </c>
      <c r="Q68" s="81">
        <v>0.17846153846153845</v>
      </c>
      <c r="R68" s="81">
        <v>0.15510204081632653</v>
      </c>
      <c r="S68" s="81">
        <v>0.16032608695652173</v>
      </c>
      <c r="T68" s="81">
        <v>0.15647921760391198</v>
      </c>
      <c r="U68" s="81">
        <v>0.15789473684210525</v>
      </c>
      <c r="V68" s="81">
        <v>0.15853658536585366</v>
      </c>
      <c r="W68" s="81">
        <v>0.16666666666666666</v>
      </c>
      <c r="X68" s="81">
        <v>0.1623931623931624</v>
      </c>
      <c r="Y68" s="81">
        <v>9.2198581560283682E-2</v>
      </c>
      <c r="Z68" s="81">
        <v>9.6774193548387094E-2</v>
      </c>
      <c r="AA68" s="81">
        <v>9.6774193548387094E-2</v>
      </c>
      <c r="AB68" s="81">
        <v>7.6923076923076927E-2</v>
      </c>
      <c r="AC68" s="81">
        <v>6.4516129032258063E-2</v>
      </c>
      <c r="AD68" s="81">
        <v>8.771929824561403E-2</v>
      </c>
      <c r="AE68" s="81">
        <v>6.8965517241379309E-2</v>
      </c>
      <c r="AF68" s="81">
        <v>0.12820512820512819</v>
      </c>
      <c r="AG68" s="81">
        <v>0.15094339622641509</v>
      </c>
      <c r="AH68" s="81">
        <v>0.14285714285714285</v>
      </c>
      <c r="AI68" s="81">
        <v>0.14285714285714285</v>
      </c>
      <c r="AJ68" s="81">
        <v>0.15384615384615385</v>
      </c>
      <c r="AK68" s="81">
        <v>0.15384615384615385</v>
      </c>
      <c r="AL68" s="81">
        <v>0.15384615384615385</v>
      </c>
    </row>
    <row r="69" spans="1:38">
      <c r="A69" s="55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/>
      <c r="G69" s="51"/>
      <c r="H69" s="81">
        <v>0.19834710743801653</v>
      </c>
      <c r="I69" s="81">
        <v>0.20123839009287925</v>
      </c>
      <c r="J69" s="81">
        <v>0.20038167938931298</v>
      </c>
      <c r="K69" s="81">
        <v>0.20430107526881722</v>
      </c>
      <c r="L69" s="81">
        <v>0.19938650306748465</v>
      </c>
      <c r="M69" s="81">
        <v>0.19786096256684493</v>
      </c>
      <c r="N69" s="81">
        <v>0.19892473118279569</v>
      </c>
      <c r="O69" s="81">
        <v>0.20270270270270271</v>
      </c>
      <c r="P69" s="81">
        <v>0.19946091644204852</v>
      </c>
      <c r="Q69" s="81">
        <v>0.2</v>
      </c>
      <c r="R69" s="81">
        <v>0.17142857142857143</v>
      </c>
      <c r="S69" s="81">
        <v>0.17119565217391305</v>
      </c>
      <c r="T69" s="81">
        <v>0.17114914425427874</v>
      </c>
      <c r="U69" s="81">
        <v>0.16666666666666666</v>
      </c>
      <c r="V69" s="81">
        <v>0.17073170731707318</v>
      </c>
      <c r="W69" s="81">
        <v>0.16666666666666666</v>
      </c>
      <c r="X69" s="81">
        <v>0.17094017094017094</v>
      </c>
      <c r="Y69" s="81">
        <v>0.11347517730496454</v>
      </c>
      <c r="Z69" s="81">
        <v>9.6774193548387094E-2</v>
      </c>
      <c r="AA69" s="81">
        <v>9.6774193548387094E-2</v>
      </c>
      <c r="AB69" s="81">
        <v>0.11538461538461539</v>
      </c>
      <c r="AC69" s="81">
        <v>0.12903225806451613</v>
      </c>
      <c r="AD69" s="81">
        <v>0.12280701754385964</v>
      </c>
      <c r="AE69" s="81">
        <v>0.10344827586206896</v>
      </c>
      <c r="AF69" s="81">
        <v>0.17948717948717949</v>
      </c>
      <c r="AG69" s="81">
        <v>0.16981132075471697</v>
      </c>
      <c r="AH69" s="81">
        <v>0.17460317460317459</v>
      </c>
      <c r="AI69" s="81">
        <v>0.17460317460317459</v>
      </c>
      <c r="AJ69" s="81">
        <v>0.17094017094017094</v>
      </c>
      <c r="AK69" s="81">
        <v>0.17094017094017094</v>
      </c>
      <c r="AL69" s="81">
        <v>0.17094017094017094</v>
      </c>
    </row>
    <row r="70" spans="1:38">
      <c r="A70" s="55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/>
      <c r="G70" s="51"/>
      <c r="H70" s="81">
        <v>0.19008264462809918</v>
      </c>
      <c r="I70" s="81">
        <v>0.18885448916408668</v>
      </c>
      <c r="J70" s="81">
        <v>0.19083969465648856</v>
      </c>
      <c r="K70" s="81">
        <v>0.19354838709677419</v>
      </c>
      <c r="L70" s="81">
        <v>0.19018404907975461</v>
      </c>
      <c r="M70" s="81">
        <v>0.19251336898395721</v>
      </c>
      <c r="N70" s="81">
        <v>0.18817204301075269</v>
      </c>
      <c r="O70" s="81">
        <v>0.1891891891891892</v>
      </c>
      <c r="P70" s="81">
        <v>0.18867924528301888</v>
      </c>
      <c r="Q70" s="81">
        <v>0.19076923076923077</v>
      </c>
      <c r="R70" s="81">
        <v>0.17959183673469387</v>
      </c>
      <c r="S70" s="81">
        <v>0.17934782608695651</v>
      </c>
      <c r="T70" s="81">
        <v>0.18092909535452323</v>
      </c>
      <c r="U70" s="81">
        <v>0.18421052631578946</v>
      </c>
      <c r="V70" s="81">
        <v>0.18292682926829268</v>
      </c>
      <c r="W70" s="81">
        <v>0.17948717948717949</v>
      </c>
      <c r="X70" s="81">
        <v>0.17948717948717949</v>
      </c>
      <c r="Y70" s="81">
        <v>0.1276595744680851</v>
      </c>
      <c r="Z70" s="81">
        <v>0.12903225806451613</v>
      </c>
      <c r="AA70" s="81">
        <v>0.12903225806451613</v>
      </c>
      <c r="AB70" s="81">
        <v>0.11538461538461539</v>
      </c>
      <c r="AC70" s="81">
        <v>0.12903225806451613</v>
      </c>
      <c r="AD70" s="81">
        <v>0.12280701754385964</v>
      </c>
      <c r="AE70" s="81">
        <v>0.13793103448275862</v>
      </c>
      <c r="AF70" s="81">
        <v>0.15384615384615385</v>
      </c>
      <c r="AG70" s="81">
        <v>0.15094339622641509</v>
      </c>
      <c r="AH70" s="81">
        <v>0.15873015873015872</v>
      </c>
      <c r="AI70" s="81">
        <v>0.15873015873015872</v>
      </c>
      <c r="AJ70" s="81">
        <v>0.1623931623931624</v>
      </c>
      <c r="AK70" s="81">
        <v>0.1623931623931624</v>
      </c>
      <c r="AL70" s="81">
        <v>0.1623931623931624</v>
      </c>
    </row>
    <row r="71" spans="1:38">
      <c r="A71" s="55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/>
      <c r="G71" s="51"/>
      <c r="H71" s="81">
        <v>0.28099173553719009</v>
      </c>
      <c r="I71" s="81">
        <v>0.28173374613003094</v>
      </c>
      <c r="J71" s="81">
        <v>0.28053435114503816</v>
      </c>
      <c r="K71" s="81">
        <v>0.27956989247311825</v>
      </c>
      <c r="L71" s="81">
        <v>0.27914110429447853</v>
      </c>
      <c r="M71" s="81">
        <v>0.27807486631016043</v>
      </c>
      <c r="N71" s="81">
        <v>0.28494623655913981</v>
      </c>
      <c r="O71" s="81">
        <v>0.28378378378378377</v>
      </c>
      <c r="P71" s="81">
        <v>0.28032345013477089</v>
      </c>
      <c r="Q71" s="81">
        <v>0.28000000000000003</v>
      </c>
      <c r="R71" s="81">
        <v>0.30204081632653063</v>
      </c>
      <c r="S71" s="81">
        <v>0.29891304347826086</v>
      </c>
      <c r="T71" s="81">
        <v>0.30073349633251834</v>
      </c>
      <c r="U71" s="81">
        <v>0.2982456140350877</v>
      </c>
      <c r="V71" s="81">
        <v>0.29878048780487804</v>
      </c>
      <c r="W71" s="81">
        <v>0.29487179487179488</v>
      </c>
      <c r="X71" s="81">
        <v>0.29914529914529914</v>
      </c>
      <c r="Y71" s="81">
        <v>0.48936170212765956</v>
      </c>
      <c r="Z71" s="81">
        <v>0.5161290322580645</v>
      </c>
      <c r="AA71" s="81">
        <v>0.5161290322580645</v>
      </c>
      <c r="AB71" s="81">
        <v>0.53846153846153844</v>
      </c>
      <c r="AC71" s="81">
        <v>0.5161290322580645</v>
      </c>
      <c r="AD71" s="81">
        <v>0.50877192982456143</v>
      </c>
      <c r="AE71" s="81">
        <v>0.51724137931034486</v>
      </c>
      <c r="AF71" s="81">
        <v>0.35897435897435898</v>
      </c>
      <c r="AG71" s="81">
        <v>0.35849056603773582</v>
      </c>
      <c r="AH71" s="81">
        <v>0.34920634920634919</v>
      </c>
      <c r="AI71" s="81">
        <v>0.34920634920634919</v>
      </c>
      <c r="AJ71" s="81">
        <v>0.3504273504273504</v>
      </c>
      <c r="AK71" s="81">
        <v>0.3504273504273504</v>
      </c>
      <c r="AL71" s="81">
        <v>0.3504273504273504</v>
      </c>
    </row>
    <row r="72" spans="1:38" s="29" customFormat="1">
      <c r="A72" s="56"/>
      <c r="B72" s="25"/>
      <c r="C72" s="24"/>
      <c r="D72" s="56"/>
      <c r="E72" s="56"/>
      <c r="F72" s="40"/>
      <c r="G72" s="54"/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1</v>
      </c>
      <c r="AD72" s="82">
        <v>1</v>
      </c>
      <c r="AE72" s="82">
        <v>1</v>
      </c>
      <c r="AF72" s="82">
        <v>1</v>
      </c>
      <c r="AG72" s="82">
        <v>1</v>
      </c>
      <c r="AH72" s="82">
        <v>0.99999999999999989</v>
      </c>
      <c r="AI72" s="82">
        <v>0.99999999999999989</v>
      </c>
      <c r="AJ72" s="82">
        <v>1</v>
      </c>
      <c r="AK72" s="82">
        <v>1</v>
      </c>
      <c r="AL72" s="82">
        <v>1</v>
      </c>
    </row>
    <row r="73" spans="1:38">
      <c r="A73" s="55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/>
      <c r="G73" s="51"/>
      <c r="H73" s="81">
        <v>0.13099404384295499</v>
      </c>
      <c r="I73" s="81">
        <v>0.13099404384295499</v>
      </c>
      <c r="J73" s="81">
        <v>0.13099404384295499</v>
      </c>
      <c r="K73" s="81">
        <v>0.13099404384295499</v>
      </c>
      <c r="L73" s="81">
        <v>0.13099404384295499</v>
      </c>
      <c r="M73" s="81">
        <v>0.13099404384295499</v>
      </c>
      <c r="N73" s="81">
        <v>0.13099404384295499</v>
      </c>
      <c r="O73" s="81">
        <v>0.13099404384295499</v>
      </c>
      <c r="P73" s="81">
        <v>0.13099404384295499</v>
      </c>
      <c r="Q73" s="81">
        <v>0.13099404384295499</v>
      </c>
      <c r="R73" s="81">
        <v>0.13099404384295499</v>
      </c>
      <c r="S73" s="81">
        <v>0.13099404384295499</v>
      </c>
      <c r="T73" s="81">
        <v>0.13099404384295499</v>
      </c>
      <c r="U73" s="81">
        <v>0.13099404384295499</v>
      </c>
      <c r="V73" s="81">
        <v>0.13099404384295499</v>
      </c>
      <c r="W73" s="81">
        <v>0.13099404384295499</v>
      </c>
      <c r="X73" s="81">
        <v>0.13099404384295499</v>
      </c>
      <c r="Y73" s="81">
        <v>0.13099404384295499</v>
      </c>
      <c r="Z73" s="81">
        <v>0.24434684684684699</v>
      </c>
      <c r="AA73" s="81">
        <v>0.24434684684684699</v>
      </c>
      <c r="AB73" s="81">
        <v>0.24434684684684699</v>
      </c>
      <c r="AC73" s="81">
        <v>0.24434684684684699</v>
      </c>
      <c r="AD73" s="81">
        <v>0.24434684684684699</v>
      </c>
      <c r="AE73" s="81">
        <v>0.24434684684684699</v>
      </c>
      <c r="AF73" s="81">
        <v>0.24434684684684699</v>
      </c>
      <c r="AG73" s="81">
        <v>0.24434684684684699</v>
      </c>
      <c r="AH73" s="81">
        <v>0.24434684684684699</v>
      </c>
      <c r="AI73" s="81">
        <v>0.24434684684684699</v>
      </c>
      <c r="AJ73" s="81">
        <v>0.24434684684684699</v>
      </c>
      <c r="AK73" s="81">
        <v>0.24434684684684699</v>
      </c>
      <c r="AL73" s="81">
        <v>0.24434684684684699</v>
      </c>
    </row>
    <row r="74" spans="1:38">
      <c r="A74" s="55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/>
      <c r="G74" s="51"/>
      <c r="H74" s="81">
        <v>0.24951014132656651</v>
      </c>
      <c r="I74" s="81">
        <v>0.24951014132656651</v>
      </c>
      <c r="J74" s="81">
        <v>0.24951014132656651</v>
      </c>
      <c r="K74" s="81">
        <v>0.24951014132656651</v>
      </c>
      <c r="L74" s="81">
        <v>0.24951014132656651</v>
      </c>
      <c r="M74" s="81">
        <v>0.24951014132656651</v>
      </c>
      <c r="N74" s="81">
        <v>0.24951014132656651</v>
      </c>
      <c r="O74" s="81">
        <v>0.24951014132656651</v>
      </c>
      <c r="P74" s="81">
        <v>0.24951014132656651</v>
      </c>
      <c r="Q74" s="81">
        <v>0.24951014132656651</v>
      </c>
      <c r="R74" s="81">
        <v>0.24951014132656651</v>
      </c>
      <c r="S74" s="81">
        <v>0.24951014132656651</v>
      </c>
      <c r="T74" s="81">
        <v>0.24951014132656651</v>
      </c>
      <c r="U74" s="81">
        <v>0.24951014132656651</v>
      </c>
      <c r="V74" s="81">
        <v>0.24951014132656651</v>
      </c>
      <c r="W74" s="81">
        <v>0.24951014132656651</v>
      </c>
      <c r="X74" s="81">
        <v>0.24951014132656651</v>
      </c>
      <c r="Y74" s="81">
        <v>0.24951014132656651</v>
      </c>
      <c r="Z74" s="81">
        <v>0.24522409909909934</v>
      </c>
      <c r="AA74" s="81">
        <v>0.24522409909909934</v>
      </c>
      <c r="AB74" s="81">
        <v>0.24522409909909934</v>
      </c>
      <c r="AC74" s="81">
        <v>0.24522409909909934</v>
      </c>
      <c r="AD74" s="81">
        <v>0.24522409909909934</v>
      </c>
      <c r="AE74" s="81">
        <v>0.24522409909909934</v>
      </c>
      <c r="AF74" s="81">
        <v>0.24522409909909934</v>
      </c>
      <c r="AG74" s="81">
        <v>0.24522409909909934</v>
      </c>
      <c r="AH74" s="81">
        <v>0.24522409909909934</v>
      </c>
      <c r="AI74" s="81">
        <v>0.24522409909909934</v>
      </c>
      <c r="AJ74" s="81">
        <v>0.24522409909909934</v>
      </c>
      <c r="AK74" s="81">
        <v>0.24522409909909934</v>
      </c>
      <c r="AL74" s="81">
        <v>0.24522409909909934</v>
      </c>
    </row>
    <row r="75" spans="1:38">
      <c r="A75" s="55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/>
      <c r="G75" s="51"/>
      <c r="H75" s="81">
        <v>0.113792204130542</v>
      </c>
      <c r="I75" s="81">
        <v>0.113792204130542</v>
      </c>
      <c r="J75" s="81">
        <v>0.113792204130542</v>
      </c>
      <c r="K75" s="81">
        <v>0.113792204130542</v>
      </c>
      <c r="L75" s="81">
        <v>0.113792204130542</v>
      </c>
      <c r="M75" s="81">
        <v>0.113792204130542</v>
      </c>
      <c r="N75" s="81">
        <v>0.113792204130542</v>
      </c>
      <c r="O75" s="81">
        <v>0.113792204130542</v>
      </c>
      <c r="P75" s="81">
        <v>0.113792204130542</v>
      </c>
      <c r="Q75" s="81">
        <v>0.113792204130542</v>
      </c>
      <c r="R75" s="81">
        <v>0.113792204130542</v>
      </c>
      <c r="S75" s="81">
        <v>0.113792204130542</v>
      </c>
      <c r="T75" s="81">
        <v>0.113792204130542</v>
      </c>
      <c r="U75" s="81">
        <v>0.113792204130542</v>
      </c>
      <c r="V75" s="81">
        <v>0.113792204130542</v>
      </c>
      <c r="W75" s="81">
        <v>0.113792204130542</v>
      </c>
      <c r="X75" s="81">
        <v>0.113792204130542</v>
      </c>
      <c r="Y75" s="81">
        <v>0.113792204130542</v>
      </c>
      <c r="Z75" s="81">
        <v>0.21627627627627602</v>
      </c>
      <c r="AA75" s="81">
        <v>0.21627627627627602</v>
      </c>
      <c r="AB75" s="81">
        <v>0.21627627627627602</v>
      </c>
      <c r="AC75" s="81">
        <v>0.21627627627627602</v>
      </c>
      <c r="AD75" s="81">
        <v>0.21627627627627602</v>
      </c>
      <c r="AE75" s="81">
        <v>0.21627627627627602</v>
      </c>
      <c r="AF75" s="81">
        <v>0.21627627627627602</v>
      </c>
      <c r="AG75" s="81">
        <v>0.21627627627627602</v>
      </c>
      <c r="AH75" s="81">
        <v>0.21627627627627602</v>
      </c>
      <c r="AI75" s="81">
        <v>0.21627627627627602</v>
      </c>
      <c r="AJ75" s="81">
        <v>0.21627627627627602</v>
      </c>
      <c r="AK75" s="81">
        <v>0.21627627627627602</v>
      </c>
      <c r="AL75" s="81">
        <v>0.21627627627627602</v>
      </c>
    </row>
    <row r="76" spans="1:38">
      <c r="A76" s="55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/>
      <c r="G76" s="51"/>
      <c r="H76" s="81">
        <v>0.30869398040459606</v>
      </c>
      <c r="I76" s="81">
        <v>0.30869398040459606</v>
      </c>
      <c r="J76" s="81">
        <v>0.30869398040459606</v>
      </c>
      <c r="K76" s="81">
        <v>0.30869398040459606</v>
      </c>
      <c r="L76" s="81">
        <v>0.30869398040459606</v>
      </c>
      <c r="M76" s="81">
        <v>0.30869398040459606</v>
      </c>
      <c r="N76" s="81">
        <v>0.30869398040459606</v>
      </c>
      <c r="O76" s="81">
        <v>0.30869398040459606</v>
      </c>
      <c r="P76" s="81">
        <v>0.30869398040459606</v>
      </c>
      <c r="Q76" s="81">
        <v>0.30869398040459606</v>
      </c>
      <c r="R76" s="81">
        <v>0.30869398040459606</v>
      </c>
      <c r="S76" s="81">
        <v>0.30869398040459606</v>
      </c>
      <c r="T76" s="81">
        <v>0.30869398040459606</v>
      </c>
      <c r="U76" s="81">
        <v>0.30869398040459606</v>
      </c>
      <c r="V76" s="81">
        <v>0.30869398040459606</v>
      </c>
      <c r="W76" s="81">
        <v>0.30869398040459606</v>
      </c>
      <c r="X76" s="81">
        <v>0.30869398040459606</v>
      </c>
      <c r="Y76" s="81">
        <v>0.30869398040459606</v>
      </c>
      <c r="Z76" s="81">
        <v>0.1711066066066064</v>
      </c>
      <c r="AA76" s="81">
        <v>0.1711066066066064</v>
      </c>
      <c r="AB76" s="81">
        <v>0.1711066066066064</v>
      </c>
      <c r="AC76" s="81">
        <v>0.1711066066066064</v>
      </c>
      <c r="AD76" s="81">
        <v>0.1711066066066064</v>
      </c>
      <c r="AE76" s="81">
        <v>0.1711066066066064</v>
      </c>
      <c r="AF76" s="81">
        <v>0.1711066066066064</v>
      </c>
      <c r="AG76" s="81">
        <v>0.1711066066066064</v>
      </c>
      <c r="AH76" s="81">
        <v>0.1711066066066064</v>
      </c>
      <c r="AI76" s="81">
        <v>0.1711066066066064</v>
      </c>
      <c r="AJ76" s="81">
        <v>0.1711066066066064</v>
      </c>
      <c r="AK76" s="81">
        <v>0.1711066066066064</v>
      </c>
      <c r="AL76" s="81">
        <v>0.1711066066066064</v>
      </c>
    </row>
    <row r="77" spans="1:3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/>
      <c r="G77" s="51"/>
      <c r="H77" s="81">
        <v>0.19700963029534094</v>
      </c>
      <c r="I77" s="81">
        <v>0.19700963029534094</v>
      </c>
      <c r="J77" s="81">
        <v>0.19700963029534094</v>
      </c>
      <c r="K77" s="81">
        <v>0.19700963029534094</v>
      </c>
      <c r="L77" s="81">
        <v>0.19700963029534094</v>
      </c>
      <c r="M77" s="81">
        <v>0.19700963029534094</v>
      </c>
      <c r="N77" s="81">
        <v>0.19700963029534094</v>
      </c>
      <c r="O77" s="81">
        <v>0.19700963029534094</v>
      </c>
      <c r="P77" s="81">
        <v>0.19700963029534094</v>
      </c>
      <c r="Q77" s="81">
        <v>0.19700963029534094</v>
      </c>
      <c r="R77" s="81">
        <v>0.19700963029534094</v>
      </c>
      <c r="S77" s="81">
        <v>0.19700963029534094</v>
      </c>
      <c r="T77" s="81">
        <v>0.19700963029534094</v>
      </c>
      <c r="U77" s="81">
        <v>0.19700963029534094</v>
      </c>
      <c r="V77" s="81">
        <v>0.19700963029534094</v>
      </c>
      <c r="W77" s="81">
        <v>0.19700963029534094</v>
      </c>
      <c r="X77" s="81">
        <v>0.19700963029534094</v>
      </c>
      <c r="Y77" s="81">
        <v>0.19700963029534094</v>
      </c>
      <c r="Z77" s="81">
        <v>0.12304617117117114</v>
      </c>
      <c r="AA77" s="81">
        <v>0.12304617117117114</v>
      </c>
      <c r="AB77" s="81">
        <v>0.12304617117117114</v>
      </c>
      <c r="AC77" s="81">
        <v>0.12304617117117114</v>
      </c>
      <c r="AD77" s="81">
        <v>0.12304617117117114</v>
      </c>
      <c r="AE77" s="81">
        <v>0.12304617117117114</v>
      </c>
      <c r="AF77" s="81">
        <v>0.12304617117117114</v>
      </c>
      <c r="AG77" s="81">
        <v>0.12304617117117114</v>
      </c>
      <c r="AH77" s="81">
        <v>0.12304617117117114</v>
      </c>
      <c r="AI77" s="81">
        <v>0.12304617117117114</v>
      </c>
      <c r="AJ77" s="81">
        <v>0.12304617117117114</v>
      </c>
      <c r="AK77" s="81">
        <v>0.12304617117117114</v>
      </c>
      <c r="AL77" s="81">
        <v>0.12304617117117114</v>
      </c>
    </row>
    <row r="78" spans="1:38" s="29" customFormat="1">
      <c r="A78" s="52"/>
      <c r="B78" s="25"/>
      <c r="C78" s="24"/>
      <c r="D78" s="53"/>
      <c r="E78" s="52"/>
      <c r="F78" s="40"/>
      <c r="G78" s="54"/>
      <c r="H78" s="82">
        <f>SUM(H73:H77)</f>
        <v>1.0000000000000004</v>
      </c>
      <c r="I78" s="82">
        <f t="shared" ref="I78:AJ78" si="0">SUM(I73:I77)</f>
        <v>1.0000000000000004</v>
      </c>
      <c r="J78" s="82">
        <f t="shared" si="0"/>
        <v>1.0000000000000004</v>
      </c>
      <c r="K78" s="82">
        <f t="shared" si="0"/>
        <v>1.0000000000000004</v>
      </c>
      <c r="L78" s="82">
        <f t="shared" si="0"/>
        <v>1.0000000000000004</v>
      </c>
      <c r="M78" s="82">
        <f t="shared" si="0"/>
        <v>1.0000000000000004</v>
      </c>
      <c r="N78" s="82">
        <f t="shared" si="0"/>
        <v>1.0000000000000004</v>
      </c>
      <c r="O78" s="82">
        <f t="shared" si="0"/>
        <v>1.0000000000000004</v>
      </c>
      <c r="P78" s="82">
        <f t="shared" si="0"/>
        <v>1.0000000000000004</v>
      </c>
      <c r="Q78" s="82">
        <f t="shared" si="0"/>
        <v>1.0000000000000004</v>
      </c>
      <c r="R78" s="82">
        <f t="shared" si="0"/>
        <v>1.0000000000000004</v>
      </c>
      <c r="S78" s="82">
        <f t="shared" si="0"/>
        <v>1.0000000000000004</v>
      </c>
      <c r="T78" s="82">
        <f t="shared" si="0"/>
        <v>1.0000000000000004</v>
      </c>
      <c r="U78" s="82">
        <f t="shared" si="0"/>
        <v>1.0000000000000004</v>
      </c>
      <c r="V78" s="82">
        <f t="shared" si="0"/>
        <v>1.0000000000000004</v>
      </c>
      <c r="W78" s="82">
        <f t="shared" si="0"/>
        <v>1.0000000000000004</v>
      </c>
      <c r="X78" s="82">
        <f t="shared" si="0"/>
        <v>1.0000000000000004</v>
      </c>
      <c r="Y78" s="82">
        <f t="shared" si="0"/>
        <v>1.0000000000000004</v>
      </c>
      <c r="Z78" s="82">
        <f t="shared" si="0"/>
        <v>0.99999999999999978</v>
      </c>
      <c r="AA78" s="82">
        <f t="shared" si="0"/>
        <v>0.99999999999999978</v>
      </c>
      <c r="AB78" s="82">
        <f t="shared" si="0"/>
        <v>0.99999999999999978</v>
      </c>
      <c r="AC78" s="82">
        <f t="shared" si="0"/>
        <v>0.99999999999999978</v>
      </c>
      <c r="AD78" s="82">
        <f t="shared" si="0"/>
        <v>0.99999999999999978</v>
      </c>
      <c r="AE78" s="82">
        <f t="shared" si="0"/>
        <v>0.99999999999999978</v>
      </c>
      <c r="AF78" s="82">
        <f t="shared" si="0"/>
        <v>0.99999999999999978</v>
      </c>
      <c r="AG78" s="82">
        <f t="shared" si="0"/>
        <v>0.99999999999999978</v>
      </c>
      <c r="AH78" s="82">
        <f t="shared" si="0"/>
        <v>0.99999999999999978</v>
      </c>
      <c r="AI78" s="82">
        <f t="shared" si="0"/>
        <v>0.99999999999999978</v>
      </c>
      <c r="AJ78" s="82">
        <f t="shared" si="0"/>
        <v>0.99999999999999978</v>
      </c>
      <c r="AK78" s="82">
        <f t="shared" ref="AK78:AL78" si="1">SUM(AK73:AK77)</f>
        <v>0.99999999999999978</v>
      </c>
      <c r="AL78" s="82">
        <f t="shared" si="1"/>
        <v>0.99999999999999978</v>
      </c>
    </row>
    <row r="79" spans="1:38">
      <c r="A79" s="55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/>
      <c r="G79" s="51"/>
      <c r="H79" s="81">
        <v>0.09</v>
      </c>
      <c r="I79" s="81">
        <v>0.11182108626198083</v>
      </c>
      <c r="J79" s="81">
        <v>0.1492063492063492</v>
      </c>
      <c r="K79" s="81">
        <v>0.06</v>
      </c>
      <c r="L79" s="81">
        <v>0.14968152866242038</v>
      </c>
      <c r="M79" s="81">
        <v>0.11320754716981132</v>
      </c>
      <c r="N79" s="81">
        <v>0.16287878787878787</v>
      </c>
      <c r="O79" s="81">
        <v>0.14000000000000001</v>
      </c>
      <c r="P79" s="81">
        <v>7.0000000000000007E-2</v>
      </c>
      <c r="Q79" s="81">
        <v>0.14354066985645933</v>
      </c>
      <c r="R79" s="81">
        <v>7.0000000000000007E-2</v>
      </c>
      <c r="S79" s="81">
        <v>0.10684931506849316</v>
      </c>
      <c r="T79" s="81">
        <v>0.09</v>
      </c>
      <c r="U79" s="81">
        <v>0.13</v>
      </c>
      <c r="V79" s="81">
        <v>0.09</v>
      </c>
      <c r="W79" s="81">
        <v>7.0000000000000007E-2</v>
      </c>
      <c r="X79" s="81">
        <v>0.13</v>
      </c>
      <c r="Y79" s="81">
        <v>0.11</v>
      </c>
      <c r="Z79" s="81">
        <v>0.06</v>
      </c>
      <c r="AA79" s="81">
        <v>0.1875</v>
      </c>
      <c r="AB79" s="81">
        <v>0.16666666666666666</v>
      </c>
      <c r="AC79" s="81">
        <v>0.22784810126582278</v>
      </c>
      <c r="AD79" s="81">
        <v>0.1728395061728395</v>
      </c>
      <c r="AE79" s="81">
        <v>8.3333333333333329E-2</v>
      </c>
      <c r="AF79" s="81">
        <v>0.125</v>
      </c>
      <c r="AG79" s="81">
        <v>0.12401055408970976</v>
      </c>
      <c r="AH79" s="81">
        <v>0.13227513227513227</v>
      </c>
      <c r="AI79" s="81">
        <v>0.13402061855670103</v>
      </c>
      <c r="AJ79" s="81">
        <v>0.12435233160621761</v>
      </c>
      <c r="AK79" s="81">
        <v>0.12435233160621761</v>
      </c>
      <c r="AL79" s="81">
        <v>0.12435233160621761</v>
      </c>
    </row>
    <row r="80" spans="1:38">
      <c r="A80" s="55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/>
      <c r="G80" s="51"/>
      <c r="H80" s="81">
        <v>0.16</v>
      </c>
      <c r="I80" s="81">
        <v>0.12</v>
      </c>
      <c r="J80" s="81">
        <v>7.0000000000000007E-2</v>
      </c>
      <c r="K80" s="81">
        <v>0.125</v>
      </c>
      <c r="L80" s="81">
        <v>0.15286624203821655</v>
      </c>
      <c r="M80" s="81">
        <v>0.12735849056603774</v>
      </c>
      <c r="N80" s="81">
        <v>0.16</v>
      </c>
      <c r="O80" s="81">
        <v>8.9456869009584661E-2</v>
      </c>
      <c r="P80" s="81">
        <v>0.13768115942028986</v>
      </c>
      <c r="Q80" s="81">
        <v>0.13</v>
      </c>
      <c r="R80" s="81">
        <v>0.17</v>
      </c>
      <c r="S80" s="81">
        <v>0.13972602739726028</v>
      </c>
      <c r="T80" s="81">
        <v>0.19</v>
      </c>
      <c r="U80" s="81">
        <v>7.7253218884120178E-2</v>
      </c>
      <c r="V80" s="81">
        <v>0.13</v>
      </c>
      <c r="W80" s="81">
        <v>0.1394658753709199</v>
      </c>
      <c r="X80" s="81">
        <v>8.296943231441048E-2</v>
      </c>
      <c r="Y80" s="81">
        <v>0.1875</v>
      </c>
      <c r="Z80" s="81">
        <v>0.16049382716049382</v>
      </c>
      <c r="AA80" s="81">
        <v>0.15625</v>
      </c>
      <c r="AB80" s="81">
        <v>0.15277777777777779</v>
      </c>
      <c r="AC80" s="81">
        <v>0.12658227848101267</v>
      </c>
      <c r="AD80" s="81">
        <v>0.19</v>
      </c>
      <c r="AE80" s="81">
        <v>0.06</v>
      </c>
      <c r="AF80" s="81">
        <v>0.11458333333333333</v>
      </c>
      <c r="AG80" s="81">
        <v>6.3324538258575203E-2</v>
      </c>
      <c r="AH80" s="81">
        <v>0.14000000000000001</v>
      </c>
      <c r="AI80" s="81">
        <v>0.13</v>
      </c>
      <c r="AJ80" s="81">
        <v>6.2176165803108807E-2</v>
      </c>
      <c r="AK80" s="81">
        <v>6.2176165803108807E-2</v>
      </c>
      <c r="AL80" s="81">
        <v>6.2176165803108807E-2</v>
      </c>
    </row>
    <row r="81" spans="1:38">
      <c r="A81" s="55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/>
      <c r="G81" s="51"/>
      <c r="H81" s="81">
        <v>0.15</v>
      </c>
      <c r="I81" s="81">
        <v>0.12779552715654952</v>
      </c>
      <c r="J81" s="81">
        <v>0.12063492063492064</v>
      </c>
      <c r="K81" s="81">
        <v>0.14000000000000001</v>
      </c>
      <c r="L81" s="81">
        <v>0.13375796178343949</v>
      </c>
      <c r="M81" s="81">
        <v>0.12735849056603774</v>
      </c>
      <c r="N81" s="81">
        <v>0.125</v>
      </c>
      <c r="O81" s="81">
        <v>0.18</v>
      </c>
      <c r="P81" s="81">
        <v>0.14000000000000001</v>
      </c>
      <c r="Q81" s="81">
        <v>0.16507177033492823</v>
      </c>
      <c r="R81" s="81">
        <v>0.19</v>
      </c>
      <c r="S81" s="81">
        <v>7.3972602739726029E-2</v>
      </c>
      <c r="T81" s="81">
        <v>0.12</v>
      </c>
      <c r="U81" s="81">
        <v>0.19</v>
      </c>
      <c r="V81" s="81">
        <v>0.13</v>
      </c>
      <c r="W81" s="81">
        <v>0.11</v>
      </c>
      <c r="X81" s="81">
        <v>0.09</v>
      </c>
      <c r="Y81" s="81">
        <v>0.08</v>
      </c>
      <c r="Z81" s="81">
        <v>0.2</v>
      </c>
      <c r="AA81" s="81">
        <v>6.25E-2</v>
      </c>
      <c r="AB81" s="81">
        <v>9.7222222222222224E-2</v>
      </c>
      <c r="AC81" s="81">
        <v>0.15189873417721519</v>
      </c>
      <c r="AD81" s="81">
        <v>0.1111111111111111</v>
      </c>
      <c r="AE81" s="81">
        <v>8.3333333333333329E-2</v>
      </c>
      <c r="AF81" s="81">
        <v>7.2916666666666671E-2</v>
      </c>
      <c r="AG81" s="81">
        <v>0.10290237467018469</v>
      </c>
      <c r="AH81" s="81">
        <v>0.1164021164021164</v>
      </c>
      <c r="AI81" s="81">
        <v>0.11855670103092783</v>
      </c>
      <c r="AJ81" s="81">
        <v>0.10362694300518134</v>
      </c>
      <c r="AK81" s="81">
        <v>0.10362694300518134</v>
      </c>
      <c r="AL81" s="81">
        <v>0.10362694300518134</v>
      </c>
    </row>
    <row r="82" spans="1:38">
      <c r="A82" s="55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/>
      <c r="G82" s="51"/>
      <c r="H82" s="81">
        <v>0.17037037037037037</v>
      </c>
      <c r="I82" s="81">
        <v>0.1182108626198083</v>
      </c>
      <c r="J82" s="81">
        <v>9.5238095238095233E-2</v>
      </c>
      <c r="K82" s="81">
        <v>9.375E-2</v>
      </c>
      <c r="L82" s="81">
        <v>9.2356687898089165E-2</v>
      </c>
      <c r="M82" s="81">
        <v>0.11792452830188679</v>
      </c>
      <c r="N82" s="81">
        <v>0.23484848484848486</v>
      </c>
      <c r="O82" s="81">
        <v>0.15974440894568689</v>
      </c>
      <c r="P82" s="81">
        <v>0.11594202898550725</v>
      </c>
      <c r="Q82" s="81">
        <v>0.11</v>
      </c>
      <c r="R82" s="81">
        <v>6.5420560747663545E-2</v>
      </c>
      <c r="S82" s="81">
        <v>0.15616438356164383</v>
      </c>
      <c r="T82" s="81">
        <v>0.19117647058823528</v>
      </c>
      <c r="U82" s="81">
        <v>7.0000000000000007E-2</v>
      </c>
      <c r="V82" s="81">
        <v>0.20207253886010362</v>
      </c>
      <c r="W82" s="81">
        <v>0.15727002967359049</v>
      </c>
      <c r="X82" s="81">
        <v>0.23362445414847161</v>
      </c>
      <c r="Y82" s="81">
        <v>7.8125E-2</v>
      </c>
      <c r="Z82" s="81">
        <v>7.0000000000000007E-2</v>
      </c>
      <c r="AA82" s="81">
        <v>7.8125E-2</v>
      </c>
      <c r="AB82" s="81">
        <v>8.3333333333333329E-2</v>
      </c>
      <c r="AC82" s="81">
        <v>8.8607594936708861E-2</v>
      </c>
      <c r="AD82" s="81">
        <v>0.09</v>
      </c>
      <c r="AE82" s="81">
        <v>0.2986111111111111</v>
      </c>
      <c r="AF82" s="81">
        <v>0.23958333333333334</v>
      </c>
      <c r="AG82" s="81">
        <v>0.17678100263852242</v>
      </c>
      <c r="AH82" s="81">
        <v>0.21</v>
      </c>
      <c r="AI82" s="81">
        <v>0.21134020618556701</v>
      </c>
      <c r="AJ82" s="81">
        <v>0.17616580310880828</v>
      </c>
      <c r="AK82" s="81">
        <v>0.17616580310880828</v>
      </c>
      <c r="AL82" s="81">
        <v>0.17616580310880828</v>
      </c>
    </row>
    <row r="83" spans="1:38">
      <c r="A83" s="55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/>
      <c r="G83" s="51"/>
      <c r="H83" s="81">
        <v>0.14000000000000001</v>
      </c>
      <c r="I83" s="81">
        <v>0.20766773162939298</v>
      </c>
      <c r="J83" s="81">
        <v>0.20634920634920634</v>
      </c>
      <c r="K83" s="81">
        <v>0.21875</v>
      </c>
      <c r="L83" s="81">
        <v>0.17197452229299362</v>
      </c>
      <c r="M83" s="81">
        <v>0.20754716981132076</v>
      </c>
      <c r="N83" s="81">
        <v>0.12878787878787878</v>
      </c>
      <c r="O83" s="81">
        <v>0.15335463258785942</v>
      </c>
      <c r="P83" s="81">
        <v>0.12318840579710146</v>
      </c>
      <c r="Q83" s="81">
        <v>0.17464114832535885</v>
      </c>
      <c r="R83" s="81">
        <v>0.21495327102803738</v>
      </c>
      <c r="S83" s="81">
        <v>0.21369863013698631</v>
      </c>
      <c r="T83" s="81">
        <v>0.17647058823529413</v>
      </c>
      <c r="U83" s="81">
        <v>0.26609442060085836</v>
      </c>
      <c r="V83" s="81">
        <v>0.21761658031088082</v>
      </c>
      <c r="W83" s="81">
        <v>0.21364985163204747</v>
      </c>
      <c r="X83" s="81">
        <v>0.11790393013100436</v>
      </c>
      <c r="Y83" s="81">
        <v>0.203125</v>
      </c>
      <c r="Z83" s="81">
        <v>0.23456790123456789</v>
      </c>
      <c r="AA83" s="81">
        <v>0.234375</v>
      </c>
      <c r="AB83" s="81">
        <v>0.16666666666666666</v>
      </c>
      <c r="AC83" s="81">
        <v>0.11392405063291139</v>
      </c>
      <c r="AD83" s="81">
        <v>0.14814814814814814</v>
      </c>
      <c r="AE83" s="81">
        <v>0.125</v>
      </c>
      <c r="AF83" s="81">
        <v>0.13541666666666666</v>
      </c>
      <c r="AG83" s="81">
        <v>0.15303430079155672</v>
      </c>
      <c r="AH83" s="81">
        <v>0.10582010582010581</v>
      </c>
      <c r="AI83" s="81">
        <v>0.10309278350515463</v>
      </c>
      <c r="AJ83" s="81">
        <v>0.15544041450777202</v>
      </c>
      <c r="AK83" s="81">
        <v>0.15544041450777202</v>
      </c>
      <c r="AL83" s="81">
        <v>0.15544041450777202</v>
      </c>
    </row>
    <row r="84" spans="1:38">
      <c r="A84" s="55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/>
      <c r="G84" s="51"/>
      <c r="H84" s="81">
        <v>0.1</v>
      </c>
      <c r="I84" s="81">
        <v>0.14000000000000001</v>
      </c>
      <c r="J84" s="81">
        <v>0.15</v>
      </c>
      <c r="K84" s="81">
        <v>0.109375</v>
      </c>
      <c r="L84" s="81">
        <v>0.15286624203821655</v>
      </c>
      <c r="M84" s="81">
        <v>0.11320754716981132</v>
      </c>
      <c r="N84" s="81">
        <v>0.06</v>
      </c>
      <c r="O84" s="81">
        <v>0.14057507987220447</v>
      </c>
      <c r="P84" s="81">
        <v>0.14492753623188406</v>
      </c>
      <c r="Q84" s="81">
        <v>0.08</v>
      </c>
      <c r="R84" s="81">
        <v>7.0000000000000007E-2</v>
      </c>
      <c r="S84" s="81">
        <v>0.11232876712328767</v>
      </c>
      <c r="T84" s="81">
        <v>7.0000000000000007E-2</v>
      </c>
      <c r="U84" s="81">
        <v>0.12017167381974249</v>
      </c>
      <c r="V84" s="81">
        <v>0.06</v>
      </c>
      <c r="W84" s="81">
        <v>0.11275964391691394</v>
      </c>
      <c r="X84" s="81">
        <v>0.1331877729257642</v>
      </c>
      <c r="Y84" s="81">
        <v>0.140625</v>
      </c>
      <c r="Z84" s="81">
        <v>8.6419753086419748E-2</v>
      </c>
      <c r="AA84" s="81">
        <v>7.8125E-2</v>
      </c>
      <c r="AB84" s="81">
        <v>9.7222222222222224E-2</v>
      </c>
      <c r="AC84" s="81">
        <v>0.13924050632911392</v>
      </c>
      <c r="AD84" s="81">
        <v>0.1</v>
      </c>
      <c r="AE84" s="81">
        <v>0.18</v>
      </c>
      <c r="AF84" s="81">
        <v>9.375E-2</v>
      </c>
      <c r="AG84" s="81">
        <v>0.19261213720316622</v>
      </c>
      <c r="AH84" s="81">
        <v>7.0000000000000007E-2</v>
      </c>
      <c r="AI84" s="81">
        <v>7.0000000000000007E-2</v>
      </c>
      <c r="AJ84" s="81">
        <v>0.19170984455958548</v>
      </c>
      <c r="AK84" s="81">
        <v>0.19170984455958548</v>
      </c>
      <c r="AL84" s="81">
        <v>0.19170984455958548</v>
      </c>
    </row>
    <row r="85" spans="1:38">
      <c r="A85" s="55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/>
      <c r="G85" s="51"/>
      <c r="H85" s="81">
        <v>0.19</v>
      </c>
      <c r="I85" s="81">
        <v>0.17</v>
      </c>
      <c r="J85" s="81">
        <v>0.21</v>
      </c>
      <c r="K85" s="81">
        <v>0.25</v>
      </c>
      <c r="L85" s="81">
        <v>0.15</v>
      </c>
      <c r="M85" s="81">
        <v>0.19</v>
      </c>
      <c r="N85" s="81">
        <v>0.13</v>
      </c>
      <c r="O85" s="81">
        <v>0.14000000000000001</v>
      </c>
      <c r="P85" s="81">
        <v>0.27</v>
      </c>
      <c r="Q85" s="81">
        <v>0.2</v>
      </c>
      <c r="R85" s="81">
        <v>0.22</v>
      </c>
      <c r="S85" s="81">
        <v>0.2</v>
      </c>
      <c r="T85" s="81">
        <v>0.16</v>
      </c>
      <c r="U85" s="81">
        <v>0.15</v>
      </c>
      <c r="V85" s="81">
        <v>0.17</v>
      </c>
      <c r="W85" s="81">
        <v>0.2</v>
      </c>
      <c r="X85" s="81">
        <v>0.21</v>
      </c>
      <c r="Y85" s="81">
        <v>0.2</v>
      </c>
      <c r="Z85" s="81">
        <v>0.19</v>
      </c>
      <c r="AA85" s="81">
        <v>0.2</v>
      </c>
      <c r="AB85" s="81">
        <v>0.24</v>
      </c>
      <c r="AC85" s="81">
        <v>0.15</v>
      </c>
      <c r="AD85" s="81">
        <v>0.19</v>
      </c>
      <c r="AE85" s="81">
        <v>0.17</v>
      </c>
      <c r="AF85" s="81">
        <v>0.22</v>
      </c>
      <c r="AG85" s="81">
        <v>0.19</v>
      </c>
      <c r="AH85" s="81">
        <v>0.23</v>
      </c>
      <c r="AI85" s="81">
        <v>0.23</v>
      </c>
      <c r="AJ85" s="81">
        <v>0.19</v>
      </c>
      <c r="AK85" s="81">
        <v>0.19</v>
      </c>
      <c r="AL85" s="81">
        <v>0.19</v>
      </c>
    </row>
    <row r="86" spans="1:38" s="29" customFormat="1">
      <c r="A86" s="56"/>
      <c r="B86" s="25"/>
      <c r="C86" s="24"/>
      <c r="D86" s="56"/>
      <c r="E86" s="56"/>
      <c r="F86" s="40"/>
      <c r="G86" s="54"/>
      <c r="H86" s="82">
        <f>SUM(H79:H85)</f>
        <v>1.0003703703703704</v>
      </c>
      <c r="I86" s="82">
        <f t="shared" ref="I86:AJ86" si="2">SUM(I79:I85)</f>
        <v>0.9954952076677317</v>
      </c>
      <c r="J86" s="82">
        <f t="shared" si="2"/>
        <v>1.0014285714285716</v>
      </c>
      <c r="K86" s="82">
        <f t="shared" si="2"/>
        <v>0.99687499999999996</v>
      </c>
      <c r="L86" s="82">
        <f t="shared" si="2"/>
        <v>1.0035031847133757</v>
      </c>
      <c r="M86" s="82">
        <f t="shared" si="2"/>
        <v>0.99660377358490559</v>
      </c>
      <c r="N86" s="82">
        <f t="shared" si="2"/>
        <v>1.0015151515151515</v>
      </c>
      <c r="O86" s="82">
        <f t="shared" si="2"/>
        <v>1.0031309904153356</v>
      </c>
      <c r="P86" s="82">
        <f t="shared" si="2"/>
        <v>1.0017391304347827</v>
      </c>
      <c r="Q86" s="82">
        <f t="shared" si="2"/>
        <v>1.0032535885167464</v>
      </c>
      <c r="R86" s="82">
        <f t="shared" si="2"/>
        <v>1.0003738317757009</v>
      </c>
      <c r="S86" s="82">
        <f t="shared" si="2"/>
        <v>1.0027397260273974</v>
      </c>
      <c r="T86" s="82">
        <f t="shared" si="2"/>
        <v>0.99764705882352944</v>
      </c>
      <c r="U86" s="82">
        <f t="shared" si="2"/>
        <v>1.0035193133047209</v>
      </c>
      <c r="V86" s="82">
        <f t="shared" si="2"/>
        <v>0.99968911917098435</v>
      </c>
      <c r="W86" s="82">
        <f t="shared" si="2"/>
        <v>1.0031454005934719</v>
      </c>
      <c r="X86" s="82">
        <f t="shared" si="2"/>
        <v>0.99768558951965058</v>
      </c>
      <c r="Y86" s="82">
        <f t="shared" si="2"/>
        <v>0.9993749999999999</v>
      </c>
      <c r="Z86" s="82">
        <f t="shared" si="2"/>
        <v>1.0014814814814814</v>
      </c>
      <c r="AA86" s="82">
        <f t="shared" si="2"/>
        <v>0.99687499999999996</v>
      </c>
      <c r="AB86" s="82">
        <f t="shared" si="2"/>
        <v>1.0038888888888888</v>
      </c>
      <c r="AC86" s="82">
        <f t="shared" si="2"/>
        <v>0.9981012658227848</v>
      </c>
      <c r="AD86" s="82">
        <f t="shared" si="2"/>
        <v>1.0020987654320987</v>
      </c>
      <c r="AE86" s="82">
        <f t="shared" si="2"/>
        <v>1.0002777777777776</v>
      </c>
      <c r="AF86" s="82">
        <f t="shared" si="2"/>
        <v>1.00125</v>
      </c>
      <c r="AG86" s="82">
        <f t="shared" si="2"/>
        <v>1.0026649076517149</v>
      </c>
      <c r="AH86" s="82">
        <f t="shared" si="2"/>
        <v>1.0044973544973546</v>
      </c>
      <c r="AI86" s="82">
        <f t="shared" si="2"/>
        <v>0.99701030927835044</v>
      </c>
      <c r="AJ86" s="82">
        <f t="shared" si="2"/>
        <v>1.0034715025906735</v>
      </c>
      <c r="AK86" s="82">
        <f t="shared" ref="AK86:AL86" si="3">SUM(AK79:AK85)</f>
        <v>1.0034715025906735</v>
      </c>
      <c r="AL86" s="82">
        <f t="shared" si="3"/>
        <v>1.0034715025906735</v>
      </c>
    </row>
    <row r="87" spans="1:38" ht="22.5">
      <c r="A87" s="57" t="s">
        <v>140</v>
      </c>
      <c r="B87" s="58" t="s">
        <v>130</v>
      </c>
      <c r="C87" s="59" t="s">
        <v>131</v>
      </c>
      <c r="D87" s="60" t="s">
        <v>141</v>
      </c>
      <c r="E87" s="60" t="s">
        <v>142</v>
      </c>
      <c r="F87" s="21"/>
      <c r="G87" s="83"/>
      <c r="H87" s="81">
        <v>0.3</v>
      </c>
      <c r="I87" s="81">
        <v>0.3</v>
      </c>
      <c r="J87" s="81">
        <v>0.3</v>
      </c>
      <c r="K87" s="81">
        <v>0.3</v>
      </c>
      <c r="L87" s="81">
        <v>0.3</v>
      </c>
      <c r="M87" s="81">
        <v>0.3</v>
      </c>
      <c r="N87" s="81">
        <v>0.3</v>
      </c>
      <c r="O87" s="81">
        <v>0.3</v>
      </c>
      <c r="P87" s="81">
        <v>0.3</v>
      </c>
      <c r="Q87" s="81">
        <v>0.3</v>
      </c>
      <c r="R87" s="81">
        <v>0.3</v>
      </c>
      <c r="S87" s="81">
        <v>0.3</v>
      </c>
      <c r="T87" s="81">
        <v>0.3</v>
      </c>
      <c r="U87" s="81">
        <v>0.3</v>
      </c>
      <c r="V87" s="81">
        <v>0.3</v>
      </c>
      <c r="W87" s="81">
        <v>0.3</v>
      </c>
      <c r="X87" s="81">
        <v>0.3</v>
      </c>
      <c r="Y87" s="81">
        <v>0.45</v>
      </c>
      <c r="Z87" s="81">
        <v>0.45</v>
      </c>
      <c r="AA87" s="81">
        <v>0.45</v>
      </c>
      <c r="AB87" s="81">
        <v>0.45</v>
      </c>
      <c r="AC87" s="81">
        <v>0.45</v>
      </c>
      <c r="AD87" s="81">
        <v>0.45</v>
      </c>
      <c r="AE87" s="81">
        <v>0.45</v>
      </c>
      <c r="AF87" s="81">
        <v>0.45</v>
      </c>
      <c r="AG87" s="81">
        <v>0.45</v>
      </c>
      <c r="AH87" s="81">
        <v>0.48</v>
      </c>
      <c r="AI87" s="81">
        <v>0.48</v>
      </c>
      <c r="AJ87" s="81">
        <v>0.48</v>
      </c>
      <c r="AK87" s="81">
        <v>0.48</v>
      </c>
      <c r="AL87" s="81">
        <v>0.48</v>
      </c>
    </row>
    <row r="88" spans="1:38" ht="22.5">
      <c r="A88" s="57" t="s">
        <v>140</v>
      </c>
      <c r="B88" s="58" t="s">
        <v>130</v>
      </c>
      <c r="C88" s="59" t="s">
        <v>131</v>
      </c>
      <c r="D88" s="60" t="s">
        <v>143</v>
      </c>
      <c r="E88" s="60" t="s">
        <v>144</v>
      </c>
      <c r="F88" s="21"/>
      <c r="G88" s="83"/>
      <c r="H88" s="81">
        <v>0.28000000000000003</v>
      </c>
      <c r="I88" s="81">
        <v>0.28000000000000003</v>
      </c>
      <c r="J88" s="81">
        <v>0.28000000000000003</v>
      </c>
      <c r="K88" s="81">
        <v>0.28000000000000003</v>
      </c>
      <c r="L88" s="81">
        <v>0.28000000000000003</v>
      </c>
      <c r="M88" s="81">
        <v>0.28000000000000003</v>
      </c>
      <c r="N88" s="81">
        <v>0.28000000000000003</v>
      </c>
      <c r="O88" s="81">
        <v>0.28000000000000003</v>
      </c>
      <c r="P88" s="81">
        <v>0.28000000000000003</v>
      </c>
      <c r="Q88" s="81">
        <v>0.28000000000000003</v>
      </c>
      <c r="R88" s="81">
        <v>0.28000000000000003</v>
      </c>
      <c r="S88" s="81">
        <v>0.28000000000000003</v>
      </c>
      <c r="T88" s="81">
        <v>0.28000000000000003</v>
      </c>
      <c r="U88" s="81">
        <v>0.28000000000000003</v>
      </c>
      <c r="V88" s="81">
        <v>0.28000000000000003</v>
      </c>
      <c r="W88" s="81">
        <v>0.28000000000000003</v>
      </c>
      <c r="X88" s="81">
        <v>0.28000000000000003</v>
      </c>
      <c r="Y88" s="81">
        <v>0.2</v>
      </c>
      <c r="Z88" s="81">
        <v>0.2</v>
      </c>
      <c r="AA88" s="81">
        <v>0.2</v>
      </c>
      <c r="AB88" s="81">
        <v>0.2</v>
      </c>
      <c r="AC88" s="81">
        <v>0.2</v>
      </c>
      <c r="AD88" s="81">
        <v>0.2</v>
      </c>
      <c r="AE88" s="81">
        <v>0.2</v>
      </c>
      <c r="AF88" s="81">
        <v>0.2</v>
      </c>
      <c r="AG88" s="81">
        <v>0.2</v>
      </c>
      <c r="AH88" s="81">
        <v>0.2</v>
      </c>
      <c r="AI88" s="81">
        <v>0.2</v>
      </c>
      <c r="AJ88" s="81">
        <v>0.2</v>
      </c>
      <c r="AK88" s="81">
        <v>0.2</v>
      </c>
      <c r="AL88" s="81">
        <v>0.2</v>
      </c>
    </row>
    <row r="89" spans="1:38" ht="22.5">
      <c r="A89" s="57" t="s">
        <v>140</v>
      </c>
      <c r="B89" s="58" t="s">
        <v>130</v>
      </c>
      <c r="C89" s="59" t="s">
        <v>131</v>
      </c>
      <c r="D89" s="60" t="s">
        <v>145</v>
      </c>
      <c r="E89" s="60" t="s">
        <v>146</v>
      </c>
      <c r="F89" s="21"/>
      <c r="G89" s="83"/>
      <c r="H89" s="81">
        <v>0.19</v>
      </c>
      <c r="I89" s="81">
        <v>0.19</v>
      </c>
      <c r="J89" s="81">
        <v>0.19</v>
      </c>
      <c r="K89" s="81">
        <v>0.19</v>
      </c>
      <c r="L89" s="81">
        <v>0.19</v>
      </c>
      <c r="M89" s="81">
        <v>0.19</v>
      </c>
      <c r="N89" s="81">
        <v>0.19</v>
      </c>
      <c r="O89" s="81">
        <v>0.19</v>
      </c>
      <c r="P89" s="81">
        <v>0.19</v>
      </c>
      <c r="Q89" s="81">
        <v>0.19</v>
      </c>
      <c r="R89" s="81">
        <v>0.19</v>
      </c>
      <c r="S89" s="81">
        <v>0.19</v>
      </c>
      <c r="T89" s="81">
        <v>0.19</v>
      </c>
      <c r="U89" s="81">
        <v>0.19</v>
      </c>
      <c r="V89" s="81">
        <v>0.19</v>
      </c>
      <c r="W89" s="81">
        <v>0.19</v>
      </c>
      <c r="X89" s="81">
        <v>0.19</v>
      </c>
      <c r="Y89" s="81">
        <v>0.15</v>
      </c>
      <c r="Z89" s="81">
        <v>0.15</v>
      </c>
      <c r="AA89" s="81">
        <v>0.15</v>
      </c>
      <c r="AB89" s="81">
        <v>0.15</v>
      </c>
      <c r="AC89" s="81">
        <v>0.15</v>
      </c>
      <c r="AD89" s="81">
        <v>0.15</v>
      </c>
      <c r="AE89" s="81">
        <v>0.15</v>
      </c>
      <c r="AF89" s="81">
        <v>0.15</v>
      </c>
      <c r="AG89" s="81">
        <v>0.15</v>
      </c>
      <c r="AH89" s="81">
        <v>0.1</v>
      </c>
      <c r="AI89" s="81">
        <v>0.1</v>
      </c>
      <c r="AJ89" s="81">
        <v>0.1</v>
      </c>
      <c r="AK89" s="81">
        <v>0.1</v>
      </c>
      <c r="AL89" s="81">
        <v>0.1</v>
      </c>
    </row>
    <row r="90" spans="1:38" ht="22.5">
      <c r="A90" s="57" t="s">
        <v>140</v>
      </c>
      <c r="B90" s="58" t="s">
        <v>130</v>
      </c>
      <c r="C90" s="59" t="s">
        <v>131</v>
      </c>
      <c r="D90" s="60" t="s">
        <v>147</v>
      </c>
      <c r="E90" s="60" t="s">
        <v>148</v>
      </c>
      <c r="F90" s="21"/>
      <c r="G90" s="83"/>
      <c r="H90" s="81">
        <v>0.23387096774193547</v>
      </c>
      <c r="I90" s="81">
        <v>0.23387096774193547</v>
      </c>
      <c r="J90" s="81">
        <v>0.23387096774193547</v>
      </c>
      <c r="K90" s="81">
        <v>0.23387096774193547</v>
      </c>
      <c r="L90" s="81">
        <v>0.23387096774193547</v>
      </c>
      <c r="M90" s="81">
        <v>0.23387096774193547</v>
      </c>
      <c r="N90" s="81">
        <v>0.23387096774193547</v>
      </c>
      <c r="O90" s="81">
        <v>0.23387096774193547</v>
      </c>
      <c r="P90" s="81">
        <v>0.23387096774193547</v>
      </c>
      <c r="Q90" s="81">
        <v>0.23387096774193547</v>
      </c>
      <c r="R90" s="81">
        <v>0.23387096774193547</v>
      </c>
      <c r="S90" s="81">
        <v>0.23387096774193547</v>
      </c>
      <c r="T90" s="81">
        <v>0.23387096774193547</v>
      </c>
      <c r="U90" s="81">
        <v>0.23387096774193547</v>
      </c>
      <c r="V90" s="81">
        <v>0.23387096774193547</v>
      </c>
      <c r="W90" s="81">
        <v>0.23387096774193547</v>
      </c>
      <c r="X90" s="81">
        <v>0.23387096774193547</v>
      </c>
      <c r="Y90" s="81">
        <v>0.2</v>
      </c>
      <c r="Z90" s="81">
        <v>0.2</v>
      </c>
      <c r="AA90" s="81">
        <v>0.2</v>
      </c>
      <c r="AB90" s="81">
        <v>0.2</v>
      </c>
      <c r="AC90" s="81">
        <v>0.2</v>
      </c>
      <c r="AD90" s="81">
        <v>0.2</v>
      </c>
      <c r="AE90" s="81">
        <v>0.2</v>
      </c>
      <c r="AF90" s="81">
        <v>0.2</v>
      </c>
      <c r="AG90" s="81">
        <v>0.2</v>
      </c>
      <c r="AH90" s="81">
        <v>0.22</v>
      </c>
      <c r="AI90" s="81">
        <v>0.22</v>
      </c>
      <c r="AJ90" s="81">
        <v>0.22</v>
      </c>
      <c r="AK90" s="81">
        <v>0.22</v>
      </c>
      <c r="AL90" s="81">
        <v>0.22</v>
      </c>
    </row>
    <row r="91" spans="1:38" s="29" customFormat="1">
      <c r="A91" s="61"/>
      <c r="B91" s="62"/>
      <c r="C91" s="63"/>
      <c r="D91" s="64"/>
      <c r="E91" s="64"/>
      <c r="F91" s="40"/>
      <c r="G91" s="41"/>
      <c r="H91" s="82">
        <f>SUM(H87:H90)</f>
        <v>1.0038709677419355</v>
      </c>
      <c r="I91" s="82">
        <f t="shared" ref="I91:AL91" si="4">SUM(I87:I90)</f>
        <v>1.0038709677419355</v>
      </c>
      <c r="J91" s="82">
        <f t="shared" si="4"/>
        <v>1.0038709677419355</v>
      </c>
      <c r="K91" s="82">
        <f t="shared" si="4"/>
        <v>1.0038709677419355</v>
      </c>
      <c r="L91" s="82">
        <f t="shared" si="4"/>
        <v>1.0038709677419355</v>
      </c>
      <c r="M91" s="82">
        <f t="shared" si="4"/>
        <v>1.0038709677419355</v>
      </c>
      <c r="N91" s="82">
        <f t="shared" si="4"/>
        <v>1.0038709677419355</v>
      </c>
      <c r="O91" s="82">
        <f t="shared" si="4"/>
        <v>1.0038709677419355</v>
      </c>
      <c r="P91" s="82">
        <f t="shared" si="4"/>
        <v>1.0038709677419355</v>
      </c>
      <c r="Q91" s="82">
        <f t="shared" si="4"/>
        <v>1.0038709677419355</v>
      </c>
      <c r="R91" s="82">
        <f t="shared" si="4"/>
        <v>1.0038709677419355</v>
      </c>
      <c r="S91" s="82">
        <f t="shared" si="4"/>
        <v>1.0038709677419355</v>
      </c>
      <c r="T91" s="82">
        <f t="shared" si="4"/>
        <v>1.0038709677419355</v>
      </c>
      <c r="U91" s="82">
        <f t="shared" si="4"/>
        <v>1.0038709677419355</v>
      </c>
      <c r="V91" s="82">
        <f t="shared" si="4"/>
        <v>1.0038709677419355</v>
      </c>
      <c r="W91" s="82">
        <f t="shared" si="4"/>
        <v>1.0038709677419355</v>
      </c>
      <c r="X91" s="82">
        <f t="shared" si="4"/>
        <v>1.0038709677419355</v>
      </c>
      <c r="Y91" s="82">
        <f t="shared" si="4"/>
        <v>1</v>
      </c>
      <c r="Z91" s="82">
        <f t="shared" si="4"/>
        <v>1</v>
      </c>
      <c r="AA91" s="82">
        <f t="shared" si="4"/>
        <v>1</v>
      </c>
      <c r="AB91" s="82">
        <f t="shared" si="4"/>
        <v>1</v>
      </c>
      <c r="AC91" s="82">
        <f t="shared" si="4"/>
        <v>1</v>
      </c>
      <c r="AD91" s="82">
        <f t="shared" si="4"/>
        <v>1</v>
      </c>
      <c r="AE91" s="82">
        <f t="shared" si="4"/>
        <v>1</v>
      </c>
      <c r="AF91" s="82">
        <f t="shared" si="4"/>
        <v>1</v>
      </c>
      <c r="AG91" s="82">
        <f t="shared" si="4"/>
        <v>1</v>
      </c>
      <c r="AH91" s="82">
        <f t="shared" si="4"/>
        <v>0.99999999999999989</v>
      </c>
      <c r="AI91" s="82">
        <f t="shared" si="4"/>
        <v>0.99999999999999989</v>
      </c>
      <c r="AJ91" s="82">
        <f t="shared" si="4"/>
        <v>0.99999999999999989</v>
      </c>
      <c r="AK91" s="82">
        <f t="shared" si="4"/>
        <v>0.99999999999999989</v>
      </c>
      <c r="AL91" s="82">
        <f t="shared" si="4"/>
        <v>0.99999999999999989</v>
      </c>
    </row>
    <row r="92" spans="1:38">
      <c r="A92" s="65" t="s">
        <v>31</v>
      </c>
      <c r="B92" s="58" t="s">
        <v>130</v>
      </c>
      <c r="C92" s="59" t="s">
        <v>131</v>
      </c>
      <c r="D92" s="66" t="s">
        <v>132</v>
      </c>
      <c r="E92" s="66" t="s">
        <v>133</v>
      </c>
      <c r="F92" s="21"/>
      <c r="G92" s="83"/>
      <c r="H92" s="81">
        <v>0.28859060402684567</v>
      </c>
      <c r="I92" s="81">
        <v>0.29050279329608941</v>
      </c>
      <c r="J92" s="81">
        <v>0.29050279329608941</v>
      </c>
      <c r="K92" s="81">
        <v>0.28947368421052633</v>
      </c>
      <c r="L92" s="81">
        <v>0.29050279329608941</v>
      </c>
      <c r="M92" s="81">
        <v>0.29166666666666669</v>
      </c>
      <c r="N92" s="81">
        <v>0.28859060402684567</v>
      </c>
      <c r="O92" s="81">
        <v>0.29050279329608941</v>
      </c>
      <c r="P92" s="81">
        <v>0.29113924050632911</v>
      </c>
      <c r="Q92" s="81">
        <v>0.29957805907172996</v>
      </c>
      <c r="R92" s="81">
        <v>0.29850746268656714</v>
      </c>
      <c r="S92" s="81">
        <v>0.29957805907172996</v>
      </c>
      <c r="T92" s="81">
        <v>0.29268292682926828</v>
      </c>
      <c r="U92" s="81">
        <v>0.29729729729729731</v>
      </c>
      <c r="V92" s="81">
        <v>0.29661016949152541</v>
      </c>
      <c r="W92" s="81">
        <v>0.29807692307692307</v>
      </c>
      <c r="X92" s="81">
        <v>0.35135135135135137</v>
      </c>
      <c r="Y92" s="81">
        <v>0.34693877551020408</v>
      </c>
      <c r="Z92" s="81">
        <v>0.35483870967741937</v>
      </c>
      <c r="AA92" s="81">
        <v>0.34693877551020408</v>
      </c>
      <c r="AB92" s="81">
        <v>0.34545454545454546</v>
      </c>
      <c r="AC92" s="81">
        <v>0.35483870967741937</v>
      </c>
      <c r="AD92" s="81">
        <v>0.35483870967741937</v>
      </c>
      <c r="AE92" s="81">
        <v>0.35</v>
      </c>
      <c r="AF92" s="81">
        <v>0.35</v>
      </c>
      <c r="AG92" s="81">
        <v>0.35</v>
      </c>
      <c r="AH92" s="81">
        <v>0.35</v>
      </c>
      <c r="AI92" s="81">
        <v>0.35</v>
      </c>
      <c r="AJ92" s="81">
        <v>0.35</v>
      </c>
      <c r="AK92" s="81">
        <v>0.35</v>
      </c>
      <c r="AL92" s="81">
        <v>0.35</v>
      </c>
    </row>
    <row r="93" spans="1:38">
      <c r="A93" s="65" t="s">
        <v>31</v>
      </c>
      <c r="B93" s="58" t="s">
        <v>130</v>
      </c>
      <c r="C93" s="59" t="s">
        <v>131</v>
      </c>
      <c r="D93" s="66" t="s">
        <v>134</v>
      </c>
      <c r="E93" s="66" t="s">
        <v>135</v>
      </c>
      <c r="F93" s="21"/>
      <c r="G93" s="83"/>
      <c r="H93" s="81">
        <v>0.24832214765100671</v>
      </c>
      <c r="I93" s="81">
        <v>0.25139664804469275</v>
      </c>
      <c r="J93" s="81">
        <v>0.25139664804469275</v>
      </c>
      <c r="K93" s="81">
        <v>0.26315789473684209</v>
      </c>
      <c r="L93" s="81">
        <v>0.25139664804469275</v>
      </c>
      <c r="M93" s="81">
        <v>0.25</v>
      </c>
      <c r="N93" s="81">
        <v>0.24832214765100671</v>
      </c>
      <c r="O93" s="81">
        <v>0.25139664804469275</v>
      </c>
      <c r="P93" s="81">
        <v>0.25316455696202533</v>
      </c>
      <c r="Q93" s="81">
        <v>0.26160337552742619</v>
      </c>
      <c r="R93" s="81">
        <v>0.2537313432835821</v>
      </c>
      <c r="S93" s="81">
        <v>0.26160337552742619</v>
      </c>
      <c r="T93" s="81">
        <v>0.26829268292682928</v>
      </c>
      <c r="U93" s="81">
        <v>0.25675675675675674</v>
      </c>
      <c r="V93" s="81">
        <v>0.26271186440677968</v>
      </c>
      <c r="W93" s="81">
        <v>0.25961538461538464</v>
      </c>
      <c r="X93" s="81">
        <v>0.25</v>
      </c>
      <c r="Y93" s="81">
        <v>0.24489795918367346</v>
      </c>
      <c r="Z93" s="81">
        <v>0.25806451612903225</v>
      </c>
      <c r="AA93" s="81">
        <v>0.24489795918367346</v>
      </c>
      <c r="AB93" s="81">
        <v>0.25454545454545452</v>
      </c>
      <c r="AC93" s="81">
        <v>0.25806451612903225</v>
      </c>
      <c r="AD93" s="81">
        <v>0.25806451612903225</v>
      </c>
      <c r="AE93" s="81">
        <v>0.24</v>
      </c>
      <c r="AF93" s="81">
        <v>0.24</v>
      </c>
      <c r="AG93" s="81">
        <v>0.24</v>
      </c>
      <c r="AH93" s="81">
        <v>0.24</v>
      </c>
      <c r="AI93" s="81">
        <v>0.24</v>
      </c>
      <c r="AJ93" s="81">
        <v>0.24</v>
      </c>
      <c r="AK93" s="81">
        <v>0.24</v>
      </c>
      <c r="AL93" s="81">
        <v>0.24</v>
      </c>
    </row>
    <row r="94" spans="1:38">
      <c r="A94" s="65" t="s">
        <v>31</v>
      </c>
      <c r="B94" s="58" t="s">
        <v>130</v>
      </c>
      <c r="C94" s="59" t="s">
        <v>131</v>
      </c>
      <c r="D94" s="66" t="s">
        <v>136</v>
      </c>
      <c r="E94" s="66" t="s">
        <v>137</v>
      </c>
      <c r="F94" s="21"/>
      <c r="G94" s="83"/>
      <c r="H94" s="81">
        <v>0.22147651006711411</v>
      </c>
      <c r="I94" s="81">
        <v>0.21787709497206703</v>
      </c>
      <c r="J94" s="81">
        <v>0.21787709497206703</v>
      </c>
      <c r="K94" s="81">
        <v>0.21052631578947367</v>
      </c>
      <c r="L94" s="81">
        <v>0.21787709497206703</v>
      </c>
      <c r="M94" s="81">
        <v>0.21666666666666667</v>
      </c>
      <c r="N94" s="81">
        <v>0.22147651006711411</v>
      </c>
      <c r="O94" s="81">
        <v>0.21787709497206703</v>
      </c>
      <c r="P94" s="81">
        <v>0.21518987341772153</v>
      </c>
      <c r="Q94" s="81">
        <v>0.21940928270042195</v>
      </c>
      <c r="R94" s="81">
        <v>0.22388059701492538</v>
      </c>
      <c r="S94" s="81">
        <v>0.21940928270042195</v>
      </c>
      <c r="T94" s="81">
        <v>0.21951219512195122</v>
      </c>
      <c r="U94" s="81">
        <v>0.22297297297297297</v>
      </c>
      <c r="V94" s="81">
        <v>0.22033898305084745</v>
      </c>
      <c r="W94" s="81">
        <v>0.22115384615384615</v>
      </c>
      <c r="X94" s="81">
        <v>0.19932432432432431</v>
      </c>
      <c r="Y94" s="81">
        <v>0.20408163265306123</v>
      </c>
      <c r="Z94" s="81">
        <v>0.19354838709677419</v>
      </c>
      <c r="AA94" s="81">
        <v>0.20408163265306123</v>
      </c>
      <c r="AB94" s="81">
        <v>0.2</v>
      </c>
      <c r="AC94" s="81">
        <v>0.19354838709677419</v>
      </c>
      <c r="AD94" s="81">
        <v>0.19354838709677419</v>
      </c>
      <c r="AE94" s="81">
        <v>0.2</v>
      </c>
      <c r="AF94" s="81">
        <v>0.2</v>
      </c>
      <c r="AG94" s="81">
        <v>0.2</v>
      </c>
      <c r="AH94" s="81">
        <v>0.2</v>
      </c>
      <c r="AI94" s="81">
        <v>0.2</v>
      </c>
      <c r="AJ94" s="81">
        <v>0.2</v>
      </c>
      <c r="AK94" s="81">
        <v>0.2</v>
      </c>
      <c r="AL94" s="81">
        <v>0.2</v>
      </c>
    </row>
    <row r="95" spans="1:38">
      <c r="A95" s="65" t="s">
        <v>31</v>
      </c>
      <c r="B95" s="58" t="s">
        <v>130</v>
      </c>
      <c r="C95" s="59" t="s">
        <v>131</v>
      </c>
      <c r="D95" s="66" t="s">
        <v>138</v>
      </c>
      <c r="E95" s="66" t="s">
        <v>139</v>
      </c>
      <c r="F95" s="21"/>
      <c r="G95" s="83"/>
      <c r="H95" s="81">
        <v>0.24161073825503357</v>
      </c>
      <c r="I95" s="81">
        <v>0.24022346368715083</v>
      </c>
      <c r="J95" s="81">
        <v>0.24022346368715083</v>
      </c>
      <c r="K95" s="81">
        <v>0.23684210526315788</v>
      </c>
      <c r="L95" s="81">
        <v>0.24022346368715083</v>
      </c>
      <c r="M95" s="81">
        <v>0.24166666666666667</v>
      </c>
      <c r="N95" s="81">
        <v>0.24161073825503357</v>
      </c>
      <c r="O95" s="81">
        <v>0.24022346368715083</v>
      </c>
      <c r="P95" s="81">
        <v>0.24050632911392406</v>
      </c>
      <c r="Q95" s="81">
        <v>0.21940928270042195</v>
      </c>
      <c r="R95" s="81">
        <v>0.22388059701492538</v>
      </c>
      <c r="S95" s="81">
        <v>0.21940928270042195</v>
      </c>
      <c r="T95" s="81">
        <v>0.21951219512195122</v>
      </c>
      <c r="U95" s="81">
        <v>0.22297297297297297</v>
      </c>
      <c r="V95" s="81">
        <v>0.22033898305084745</v>
      </c>
      <c r="W95" s="81">
        <v>0.22115384615384615</v>
      </c>
      <c r="X95" s="81">
        <v>0.19932432432432431</v>
      </c>
      <c r="Y95" s="81">
        <v>0.20408163265306123</v>
      </c>
      <c r="Z95" s="81">
        <v>0.19354838709677419</v>
      </c>
      <c r="AA95" s="81">
        <v>0.20408163265306123</v>
      </c>
      <c r="AB95" s="81">
        <v>0.2</v>
      </c>
      <c r="AC95" s="81">
        <v>0.19354838709677419</v>
      </c>
      <c r="AD95" s="81">
        <v>0.19354838709677419</v>
      </c>
      <c r="AE95" s="81">
        <v>0.21</v>
      </c>
      <c r="AF95" s="81">
        <v>0.21</v>
      </c>
      <c r="AG95" s="81">
        <v>0.21</v>
      </c>
      <c r="AH95" s="81">
        <v>0.21</v>
      </c>
      <c r="AI95" s="81">
        <v>0.21</v>
      </c>
      <c r="AJ95" s="81">
        <v>0.21</v>
      </c>
      <c r="AK95" s="81">
        <v>0.21</v>
      </c>
      <c r="AL95" s="81">
        <v>0.21</v>
      </c>
    </row>
    <row r="96" spans="1:38" s="29" customFormat="1">
      <c r="A96" s="67"/>
      <c r="B96" s="62"/>
      <c r="C96" s="63"/>
      <c r="D96" s="68"/>
      <c r="E96" s="68"/>
      <c r="F96" s="40"/>
      <c r="G96" s="41"/>
      <c r="H96" s="82">
        <v>1</v>
      </c>
      <c r="I96" s="82">
        <v>1</v>
      </c>
      <c r="J96" s="82">
        <v>1</v>
      </c>
      <c r="K96" s="82">
        <v>0.99999999999999989</v>
      </c>
      <c r="L96" s="82">
        <v>1</v>
      </c>
      <c r="M96" s="82">
        <v>1</v>
      </c>
      <c r="N96" s="82">
        <v>1</v>
      </c>
      <c r="O96" s="82">
        <v>1</v>
      </c>
      <c r="P96" s="82">
        <v>1</v>
      </c>
      <c r="Q96" s="82">
        <v>1</v>
      </c>
      <c r="R96" s="82">
        <v>1</v>
      </c>
      <c r="S96" s="82">
        <v>1</v>
      </c>
      <c r="T96" s="82">
        <v>1</v>
      </c>
      <c r="U96" s="82">
        <v>1</v>
      </c>
      <c r="V96" s="82">
        <v>1</v>
      </c>
      <c r="W96" s="82">
        <v>1</v>
      </c>
      <c r="X96" s="82">
        <v>1</v>
      </c>
      <c r="Y96" s="82">
        <v>1</v>
      </c>
      <c r="Z96" s="82">
        <v>1</v>
      </c>
      <c r="AA96" s="82">
        <v>1</v>
      </c>
      <c r="AB96" s="82">
        <v>1</v>
      </c>
      <c r="AC96" s="82">
        <v>1</v>
      </c>
      <c r="AD96" s="82">
        <v>1</v>
      </c>
      <c r="AE96" s="82">
        <f>SUM(AE92:AE95)</f>
        <v>1</v>
      </c>
      <c r="AF96" s="82">
        <f t="shared" ref="AF96:AI96" si="5">SUM(AF92:AF95)</f>
        <v>1</v>
      </c>
      <c r="AG96" s="82">
        <f t="shared" si="5"/>
        <v>1</v>
      </c>
      <c r="AH96" s="82">
        <f t="shared" si="5"/>
        <v>1</v>
      </c>
      <c r="AI96" s="82">
        <f t="shared" si="5"/>
        <v>1</v>
      </c>
      <c r="AJ96" s="82">
        <f>SUM(AJ92:AJ95)</f>
        <v>1</v>
      </c>
      <c r="AK96" s="82">
        <f t="shared" ref="AK96" si="6">SUM(AK92:AK95)</f>
        <v>1</v>
      </c>
      <c r="AL96" s="82">
        <f t="shared" ref="AL96" si="7">SUM(AL92:AL95)</f>
        <v>1</v>
      </c>
    </row>
    <row r="97" spans="1:38">
      <c r="A97" s="69" t="s">
        <v>32</v>
      </c>
      <c r="B97" s="58" t="s">
        <v>130</v>
      </c>
      <c r="C97" s="59" t="s">
        <v>131</v>
      </c>
      <c r="D97" s="60" t="s">
        <v>149</v>
      </c>
      <c r="E97" s="60" t="s">
        <v>150</v>
      </c>
      <c r="F97" s="21"/>
      <c r="G97" s="83"/>
      <c r="H97" s="81">
        <v>0.16</v>
      </c>
      <c r="I97" s="81">
        <v>0.16</v>
      </c>
      <c r="J97" s="81">
        <v>0.16</v>
      </c>
      <c r="K97" s="81">
        <v>0.16</v>
      </c>
      <c r="L97" s="81">
        <v>0.16</v>
      </c>
      <c r="M97" s="81">
        <v>0.16</v>
      </c>
      <c r="N97" s="81">
        <v>0.16</v>
      </c>
      <c r="O97" s="81">
        <v>0.16</v>
      </c>
      <c r="P97" s="81">
        <v>0.16</v>
      </c>
      <c r="Q97" s="81">
        <v>0.16</v>
      </c>
      <c r="R97" s="81">
        <v>0.16</v>
      </c>
      <c r="S97" s="81">
        <v>0.16</v>
      </c>
      <c r="T97" s="81">
        <v>0.16</v>
      </c>
      <c r="U97" s="81">
        <v>0.16</v>
      </c>
      <c r="V97" s="81">
        <v>0.16</v>
      </c>
      <c r="W97" s="81">
        <v>0.16</v>
      </c>
      <c r="X97" s="81">
        <v>0.16</v>
      </c>
      <c r="Y97" s="81">
        <v>0.18095238095238095</v>
      </c>
      <c r="Z97" s="81">
        <v>0.18181818181818182</v>
      </c>
      <c r="AA97" s="81">
        <v>0.17</v>
      </c>
      <c r="AB97" s="81">
        <v>0.17</v>
      </c>
      <c r="AC97" s="81">
        <v>0.17</v>
      </c>
      <c r="AD97" s="81">
        <v>0.17</v>
      </c>
      <c r="AE97" s="81">
        <v>0.17</v>
      </c>
      <c r="AF97" s="81">
        <v>0.17</v>
      </c>
      <c r="AG97" s="81">
        <v>0.17</v>
      </c>
      <c r="AH97" s="81">
        <v>0.16</v>
      </c>
      <c r="AI97" s="81">
        <v>0.16</v>
      </c>
      <c r="AJ97" s="81">
        <v>0.16</v>
      </c>
      <c r="AK97" s="81">
        <v>0.16</v>
      </c>
      <c r="AL97" s="81">
        <v>0.16</v>
      </c>
    </row>
    <row r="98" spans="1:38">
      <c r="A98" s="69" t="s">
        <v>32</v>
      </c>
      <c r="B98" s="58" t="s">
        <v>130</v>
      </c>
      <c r="C98" s="59" t="s">
        <v>131</v>
      </c>
      <c r="D98" s="60" t="s">
        <v>151</v>
      </c>
      <c r="E98" s="60" t="s">
        <v>152</v>
      </c>
      <c r="F98" s="21"/>
      <c r="G98" s="83"/>
      <c r="H98" s="81">
        <v>0.16</v>
      </c>
      <c r="I98" s="81">
        <v>0.16</v>
      </c>
      <c r="J98" s="81">
        <v>0.16</v>
      </c>
      <c r="K98" s="81">
        <v>0.16</v>
      </c>
      <c r="L98" s="81">
        <v>0.16</v>
      </c>
      <c r="M98" s="81">
        <v>0.16</v>
      </c>
      <c r="N98" s="81">
        <v>0.16</v>
      </c>
      <c r="O98" s="81">
        <v>0.16</v>
      </c>
      <c r="P98" s="81">
        <v>0.16</v>
      </c>
      <c r="Q98" s="81">
        <v>0.16</v>
      </c>
      <c r="R98" s="81">
        <v>0.16</v>
      </c>
      <c r="S98" s="81">
        <v>0.16</v>
      </c>
      <c r="T98" s="81">
        <v>0.16</v>
      </c>
      <c r="U98" s="81">
        <v>0.16</v>
      </c>
      <c r="V98" s="81">
        <v>0.16</v>
      </c>
      <c r="W98" s="81">
        <v>0.16</v>
      </c>
      <c r="X98" s="81">
        <v>0.16</v>
      </c>
      <c r="Y98" s="81">
        <v>0.17142857142857143</v>
      </c>
      <c r="Z98" s="81">
        <v>0.16666666666666666</v>
      </c>
      <c r="AA98" s="81">
        <v>0.17</v>
      </c>
      <c r="AB98" s="81">
        <v>0.17</v>
      </c>
      <c r="AC98" s="81">
        <v>0.17</v>
      </c>
      <c r="AD98" s="81">
        <v>0.17</v>
      </c>
      <c r="AE98" s="81">
        <v>0.17</v>
      </c>
      <c r="AF98" s="81">
        <v>0.17</v>
      </c>
      <c r="AG98" s="81">
        <v>0.17</v>
      </c>
      <c r="AH98" s="81">
        <v>0.16</v>
      </c>
      <c r="AI98" s="81">
        <v>0.16</v>
      </c>
      <c r="AJ98" s="81">
        <v>0.16</v>
      </c>
      <c r="AK98" s="81">
        <v>0.16</v>
      </c>
      <c r="AL98" s="81">
        <v>0.16</v>
      </c>
    </row>
    <row r="99" spans="1:38">
      <c r="A99" s="69" t="s">
        <v>32</v>
      </c>
      <c r="B99" s="58" t="s">
        <v>130</v>
      </c>
      <c r="C99" s="59" t="s">
        <v>131</v>
      </c>
      <c r="D99" s="60" t="s">
        <v>153</v>
      </c>
      <c r="E99" s="60" t="s">
        <v>154</v>
      </c>
      <c r="F99" s="21"/>
      <c r="G99" s="83"/>
      <c r="H99" s="81">
        <v>7.0000000000000007E-2</v>
      </c>
      <c r="I99" s="81">
        <v>7.0000000000000007E-2</v>
      </c>
      <c r="J99" s="81">
        <v>7.0000000000000007E-2</v>
      </c>
      <c r="K99" s="81">
        <v>7.0000000000000007E-2</v>
      </c>
      <c r="L99" s="81">
        <v>7.0000000000000007E-2</v>
      </c>
      <c r="M99" s="81">
        <v>7.0000000000000007E-2</v>
      </c>
      <c r="N99" s="81">
        <v>7.0000000000000007E-2</v>
      </c>
      <c r="O99" s="81">
        <v>7.0000000000000007E-2</v>
      </c>
      <c r="P99" s="81">
        <v>7.0000000000000007E-2</v>
      </c>
      <c r="Q99" s="81">
        <v>0.09</v>
      </c>
      <c r="R99" s="81">
        <v>0.09</v>
      </c>
      <c r="S99" s="81">
        <v>0.09</v>
      </c>
      <c r="T99" s="81">
        <v>0.09</v>
      </c>
      <c r="U99" s="81">
        <v>0.09</v>
      </c>
      <c r="V99" s="81">
        <v>0.09</v>
      </c>
      <c r="W99" s="81">
        <v>0.09</v>
      </c>
      <c r="X99" s="81">
        <v>0.09</v>
      </c>
      <c r="Y99" s="81">
        <v>7.6190476190476197E-2</v>
      </c>
      <c r="Z99" s="81">
        <v>8.3333333333333329E-2</v>
      </c>
      <c r="AA99" s="81">
        <v>7.6190476190476197E-2</v>
      </c>
      <c r="AB99" s="81">
        <v>7.6190476190476197E-2</v>
      </c>
      <c r="AC99" s="81">
        <v>7.6190476190476197E-2</v>
      </c>
      <c r="AD99" s="81">
        <v>7.6190476190476197E-2</v>
      </c>
      <c r="AE99" s="81">
        <v>7.6190476190476197E-2</v>
      </c>
      <c r="AF99" s="81">
        <v>7.6190476190476197E-2</v>
      </c>
      <c r="AG99" s="81">
        <v>7.6190476190476197E-2</v>
      </c>
      <c r="AH99" s="81">
        <v>0.08</v>
      </c>
      <c r="AI99" s="81">
        <v>0.08</v>
      </c>
      <c r="AJ99" s="81">
        <v>0.08</v>
      </c>
      <c r="AK99" s="81">
        <v>0.08</v>
      </c>
      <c r="AL99" s="81">
        <v>0.08</v>
      </c>
    </row>
    <row r="100" spans="1:38">
      <c r="A100" s="69" t="s">
        <v>32</v>
      </c>
      <c r="B100" s="58" t="s">
        <v>130</v>
      </c>
      <c r="C100" s="59" t="s">
        <v>131</v>
      </c>
      <c r="D100" s="60" t="s">
        <v>155</v>
      </c>
      <c r="E100" s="60" t="s">
        <v>156</v>
      </c>
      <c r="F100" s="21"/>
      <c r="G100" s="83"/>
      <c r="H100" s="81">
        <v>0.11</v>
      </c>
      <c r="I100" s="81">
        <v>0.11</v>
      </c>
      <c r="J100" s="81">
        <v>0.11</v>
      </c>
      <c r="K100" s="81">
        <v>0.11</v>
      </c>
      <c r="L100" s="81">
        <v>0.11</v>
      </c>
      <c r="M100" s="81">
        <v>0.11</v>
      </c>
      <c r="N100" s="81">
        <v>0.11</v>
      </c>
      <c r="O100" s="81">
        <v>0.11</v>
      </c>
      <c r="P100" s="81">
        <v>0.11</v>
      </c>
      <c r="Q100" s="81">
        <v>0.12</v>
      </c>
      <c r="R100" s="81">
        <v>0.11</v>
      </c>
      <c r="S100" s="81">
        <v>0.11</v>
      </c>
      <c r="T100" s="81">
        <v>0.11</v>
      </c>
      <c r="U100" s="81">
        <v>0.11</v>
      </c>
      <c r="V100" s="81">
        <v>0.11</v>
      </c>
      <c r="W100" s="81">
        <v>0.11</v>
      </c>
      <c r="X100" s="81">
        <v>0.11</v>
      </c>
      <c r="Y100" s="81">
        <v>0.11</v>
      </c>
      <c r="Z100" s="81">
        <v>0.12</v>
      </c>
      <c r="AA100" s="81">
        <v>0.11</v>
      </c>
      <c r="AB100" s="81">
        <v>0.11</v>
      </c>
      <c r="AC100" s="81">
        <v>0.11</v>
      </c>
      <c r="AD100" s="81">
        <v>0.11</v>
      </c>
      <c r="AE100" s="81">
        <v>0.12</v>
      </c>
      <c r="AF100" s="81">
        <v>0.12</v>
      </c>
      <c r="AG100" s="81">
        <v>0.12</v>
      </c>
      <c r="AH100" s="81">
        <v>0.12</v>
      </c>
      <c r="AI100" s="81">
        <v>0.12</v>
      </c>
      <c r="AJ100" s="81">
        <v>0.12</v>
      </c>
      <c r="AK100" s="81">
        <v>0.12</v>
      </c>
      <c r="AL100" s="81">
        <v>0.12</v>
      </c>
    </row>
    <row r="101" spans="1:38">
      <c r="A101" s="69" t="s">
        <v>32</v>
      </c>
      <c r="B101" s="58" t="s">
        <v>130</v>
      </c>
      <c r="C101" s="59" t="s">
        <v>131</v>
      </c>
      <c r="D101" s="60" t="s">
        <v>157</v>
      </c>
      <c r="E101" s="60" t="s">
        <v>158</v>
      </c>
      <c r="F101" s="21"/>
      <c r="G101" s="83"/>
      <c r="H101" s="81">
        <v>0.09</v>
      </c>
      <c r="I101" s="81">
        <v>0.09</v>
      </c>
      <c r="J101" s="81">
        <v>0.09</v>
      </c>
      <c r="K101" s="81">
        <v>0.09</v>
      </c>
      <c r="L101" s="81">
        <v>0.09</v>
      </c>
      <c r="M101" s="81">
        <v>0.09</v>
      </c>
      <c r="N101" s="81">
        <v>0.09</v>
      </c>
      <c r="O101" s="81">
        <v>0.09</v>
      </c>
      <c r="P101" s="81">
        <v>0.09</v>
      </c>
      <c r="Q101" s="81">
        <v>0.09</v>
      </c>
      <c r="R101" s="81">
        <v>0.09</v>
      </c>
      <c r="S101" s="81">
        <v>0.09</v>
      </c>
      <c r="T101" s="81">
        <v>0.09</v>
      </c>
      <c r="U101" s="81">
        <v>0.09</v>
      </c>
      <c r="V101" s="81">
        <v>0.09</v>
      </c>
      <c r="W101" s="81">
        <v>0.09</v>
      </c>
      <c r="X101" s="81">
        <v>0.09</v>
      </c>
      <c r="Y101" s="81">
        <v>0.09</v>
      </c>
      <c r="Z101" s="81">
        <v>8.3333333333333329E-2</v>
      </c>
      <c r="AA101" s="81">
        <v>0.09</v>
      </c>
      <c r="AB101" s="81">
        <v>0.09</v>
      </c>
      <c r="AC101" s="81">
        <v>0.09</v>
      </c>
      <c r="AD101" s="81">
        <v>0.09</v>
      </c>
      <c r="AE101" s="81">
        <v>0.09</v>
      </c>
      <c r="AF101" s="81">
        <v>0.09</v>
      </c>
      <c r="AG101" s="81">
        <v>0.09</v>
      </c>
      <c r="AH101" s="81">
        <v>0.11</v>
      </c>
      <c r="AI101" s="81">
        <v>0.11</v>
      </c>
      <c r="AJ101" s="81">
        <v>0.11</v>
      </c>
      <c r="AK101" s="81">
        <v>0.11</v>
      </c>
      <c r="AL101" s="81">
        <v>0.11</v>
      </c>
    </row>
    <row r="102" spans="1:38">
      <c r="A102" s="69" t="s">
        <v>32</v>
      </c>
      <c r="B102" s="58" t="s">
        <v>130</v>
      </c>
      <c r="C102" s="59" t="s">
        <v>131</v>
      </c>
      <c r="D102" s="60" t="s">
        <v>159</v>
      </c>
      <c r="E102" s="70" t="s">
        <v>160</v>
      </c>
      <c r="F102" s="21"/>
      <c r="G102" s="83"/>
      <c r="H102" s="81">
        <v>0.15</v>
      </c>
      <c r="I102" s="81">
        <v>0.15</v>
      </c>
      <c r="J102" s="81">
        <v>0.15</v>
      </c>
      <c r="K102" s="81">
        <v>0.15</v>
      </c>
      <c r="L102" s="81">
        <v>0.15</v>
      </c>
      <c r="M102" s="81">
        <v>0.15</v>
      </c>
      <c r="N102" s="81">
        <v>0.15</v>
      </c>
      <c r="O102" s="81">
        <v>0.15</v>
      </c>
      <c r="P102" s="81">
        <v>0.15</v>
      </c>
      <c r="Q102" s="81">
        <v>0.13</v>
      </c>
      <c r="R102" s="81">
        <v>0.13</v>
      </c>
      <c r="S102" s="81">
        <v>0.13</v>
      </c>
      <c r="T102" s="81">
        <v>0.13</v>
      </c>
      <c r="U102" s="81">
        <v>0.13</v>
      </c>
      <c r="V102" s="81">
        <v>0.13</v>
      </c>
      <c r="W102" s="81">
        <v>0.13</v>
      </c>
      <c r="X102" s="81">
        <v>0.13</v>
      </c>
      <c r="Y102" s="81">
        <v>0.13333333333333333</v>
      </c>
      <c r="Z102" s="81">
        <v>0.12878787878787878</v>
      </c>
      <c r="AA102" s="81">
        <v>0.13</v>
      </c>
      <c r="AB102" s="81">
        <v>0.13</v>
      </c>
      <c r="AC102" s="81">
        <v>0.13</v>
      </c>
      <c r="AD102" s="81">
        <v>0.14000000000000001</v>
      </c>
      <c r="AE102" s="81">
        <v>0.13</v>
      </c>
      <c r="AF102" s="81">
        <v>0.13</v>
      </c>
      <c r="AG102" s="81">
        <v>0.13</v>
      </c>
      <c r="AH102" s="81">
        <v>0.12</v>
      </c>
      <c r="AI102" s="81">
        <v>0.12</v>
      </c>
      <c r="AJ102" s="81">
        <v>0.12</v>
      </c>
      <c r="AK102" s="81">
        <v>0.12</v>
      </c>
      <c r="AL102" s="81">
        <v>0.12</v>
      </c>
    </row>
    <row r="103" spans="1:38">
      <c r="A103" s="69" t="s">
        <v>32</v>
      </c>
      <c r="B103" s="58" t="s">
        <v>130</v>
      </c>
      <c r="C103" s="59" t="s">
        <v>131</v>
      </c>
      <c r="D103" s="60" t="s">
        <v>161</v>
      </c>
      <c r="E103" s="60" t="s">
        <v>162</v>
      </c>
      <c r="F103" s="21"/>
      <c r="G103" s="83"/>
      <c r="H103" s="81">
        <v>0.15</v>
      </c>
      <c r="I103" s="81">
        <v>0.15</v>
      </c>
      <c r="J103" s="81">
        <v>0.15</v>
      </c>
      <c r="K103" s="81">
        <v>0.15</v>
      </c>
      <c r="L103" s="81">
        <v>0.15</v>
      </c>
      <c r="M103" s="81">
        <v>0.15</v>
      </c>
      <c r="N103" s="81">
        <v>0.15</v>
      </c>
      <c r="O103" s="81">
        <v>0.15</v>
      </c>
      <c r="P103" s="81">
        <v>0.15</v>
      </c>
      <c r="Q103" s="81">
        <v>0.15</v>
      </c>
      <c r="R103" s="81">
        <v>0.15</v>
      </c>
      <c r="S103" s="81">
        <v>0.15</v>
      </c>
      <c r="T103" s="81">
        <v>0.15</v>
      </c>
      <c r="U103" s="81">
        <v>0.15</v>
      </c>
      <c r="V103" s="81">
        <v>0.15</v>
      </c>
      <c r="W103" s="81">
        <v>0.15</v>
      </c>
      <c r="X103" s="81">
        <v>0.15</v>
      </c>
      <c r="Y103" s="81">
        <v>0.15238095238095239</v>
      </c>
      <c r="Z103" s="81">
        <v>0.15151515151515152</v>
      </c>
      <c r="AA103" s="81">
        <v>0.15238095238095239</v>
      </c>
      <c r="AB103" s="81">
        <v>0.15238095238095239</v>
      </c>
      <c r="AC103" s="81">
        <v>0.15238095238095239</v>
      </c>
      <c r="AD103" s="81">
        <v>0.15238095238095239</v>
      </c>
      <c r="AE103" s="81">
        <v>0.15238095238095239</v>
      </c>
      <c r="AF103" s="81">
        <v>0.15238095238095239</v>
      </c>
      <c r="AG103" s="81">
        <v>0.15238095238095239</v>
      </c>
      <c r="AH103" s="81">
        <v>0.16</v>
      </c>
      <c r="AI103" s="81">
        <v>0.16</v>
      </c>
      <c r="AJ103" s="81">
        <v>0.16</v>
      </c>
      <c r="AK103" s="81">
        <v>0.16</v>
      </c>
      <c r="AL103" s="81">
        <v>0.16</v>
      </c>
    </row>
    <row r="104" spans="1:38">
      <c r="A104" s="69" t="s">
        <v>32</v>
      </c>
      <c r="B104" s="58" t="s">
        <v>130</v>
      </c>
      <c r="C104" s="59" t="s">
        <v>131</v>
      </c>
      <c r="D104" s="60" t="s">
        <v>163</v>
      </c>
      <c r="E104" s="70" t="s">
        <v>164</v>
      </c>
      <c r="F104" s="21"/>
      <c r="G104" s="83"/>
      <c r="H104" s="81">
        <v>0.11</v>
      </c>
      <c r="I104" s="81">
        <v>0.11</v>
      </c>
      <c r="J104" s="81">
        <v>0.11</v>
      </c>
      <c r="K104" s="81">
        <v>0.11</v>
      </c>
      <c r="L104" s="81">
        <v>0.11</v>
      </c>
      <c r="M104" s="81">
        <v>0.11</v>
      </c>
      <c r="N104" s="81">
        <v>0.11</v>
      </c>
      <c r="O104" s="81">
        <v>0.11</v>
      </c>
      <c r="P104" s="81">
        <v>0.11</v>
      </c>
      <c r="Q104" s="81">
        <v>0.1</v>
      </c>
      <c r="R104" s="81">
        <v>0.11</v>
      </c>
      <c r="S104" s="81">
        <v>0.11</v>
      </c>
      <c r="T104" s="81">
        <v>0.11</v>
      </c>
      <c r="U104" s="81">
        <v>0.11</v>
      </c>
      <c r="V104" s="81">
        <v>0.11</v>
      </c>
      <c r="W104" s="81">
        <v>0.11</v>
      </c>
      <c r="X104" s="81">
        <v>0.11</v>
      </c>
      <c r="Y104" s="81">
        <v>0.09</v>
      </c>
      <c r="Z104" s="81">
        <v>0.09</v>
      </c>
      <c r="AA104" s="81">
        <v>0.1</v>
      </c>
      <c r="AB104" s="81">
        <v>0.1</v>
      </c>
      <c r="AC104" s="81">
        <v>0.1</v>
      </c>
      <c r="AD104" s="81">
        <v>0.09</v>
      </c>
      <c r="AE104" s="81">
        <v>0.09</v>
      </c>
      <c r="AF104" s="81">
        <v>0.09</v>
      </c>
      <c r="AG104" s="81">
        <v>0.09</v>
      </c>
      <c r="AH104" s="81">
        <v>0.09</v>
      </c>
      <c r="AI104" s="81">
        <v>0.09</v>
      </c>
      <c r="AJ104" s="81">
        <v>0.09</v>
      </c>
      <c r="AK104" s="81">
        <v>0.09</v>
      </c>
      <c r="AL104" s="81">
        <v>0.09</v>
      </c>
    </row>
    <row r="105" spans="1:38" s="29" customFormat="1">
      <c r="H105" s="84">
        <f>SUM(H97:H104)</f>
        <v>1</v>
      </c>
      <c r="I105" s="84">
        <f t="shared" ref="I105:AL105" si="8">SUM(I97:I104)</f>
        <v>1</v>
      </c>
      <c r="J105" s="84">
        <f t="shared" si="8"/>
        <v>1</v>
      </c>
      <c r="K105" s="84">
        <f t="shared" si="8"/>
        <v>1</v>
      </c>
      <c r="L105" s="84">
        <f t="shared" si="8"/>
        <v>1</v>
      </c>
      <c r="M105" s="84">
        <f t="shared" si="8"/>
        <v>1</v>
      </c>
      <c r="N105" s="84">
        <f t="shared" si="8"/>
        <v>1</v>
      </c>
      <c r="O105" s="84">
        <f t="shared" si="8"/>
        <v>1</v>
      </c>
      <c r="P105" s="84">
        <f t="shared" si="8"/>
        <v>1</v>
      </c>
      <c r="Q105" s="84">
        <f t="shared" si="8"/>
        <v>1</v>
      </c>
      <c r="R105" s="84">
        <f t="shared" si="8"/>
        <v>1</v>
      </c>
      <c r="S105" s="84">
        <f t="shared" si="8"/>
        <v>1</v>
      </c>
      <c r="T105" s="84">
        <f t="shared" si="8"/>
        <v>1</v>
      </c>
      <c r="U105" s="84">
        <f t="shared" si="8"/>
        <v>1</v>
      </c>
      <c r="V105" s="84">
        <f t="shared" si="8"/>
        <v>1</v>
      </c>
      <c r="W105" s="84">
        <f t="shared" si="8"/>
        <v>1</v>
      </c>
      <c r="X105" s="84">
        <f t="shared" si="8"/>
        <v>1</v>
      </c>
      <c r="Y105" s="84">
        <f t="shared" si="8"/>
        <v>1.0042857142857142</v>
      </c>
      <c r="Z105" s="84">
        <f t="shared" si="8"/>
        <v>1.0054545454545454</v>
      </c>
      <c r="AA105" s="84">
        <f t="shared" si="8"/>
        <v>0.99857142857142855</v>
      </c>
      <c r="AB105" s="84">
        <f t="shared" si="8"/>
        <v>0.99857142857142855</v>
      </c>
      <c r="AC105" s="84">
        <f t="shared" si="8"/>
        <v>0.99857142857142855</v>
      </c>
      <c r="AD105" s="84">
        <f t="shared" si="8"/>
        <v>0.99857142857142855</v>
      </c>
      <c r="AE105" s="84">
        <f t="shared" si="8"/>
        <v>0.99857142857142855</v>
      </c>
      <c r="AF105" s="84">
        <f t="shared" si="8"/>
        <v>0.99857142857142855</v>
      </c>
      <c r="AG105" s="84">
        <f t="shared" si="8"/>
        <v>0.99857142857142855</v>
      </c>
      <c r="AH105" s="84">
        <f t="shared" si="8"/>
        <v>1</v>
      </c>
      <c r="AI105" s="84">
        <f t="shared" si="8"/>
        <v>1</v>
      </c>
      <c r="AJ105" s="84">
        <f t="shared" si="8"/>
        <v>1</v>
      </c>
      <c r="AK105" s="84">
        <f t="shared" si="8"/>
        <v>1</v>
      </c>
      <c r="AL105" s="84">
        <f t="shared" si="8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4" priority="13"/>
  </conditionalFormatting>
  <conditionalFormatting sqref="G18:G33">
    <cfRule type="cellIs" dxfId="13" priority="1" operator="lessThan">
      <formula>-1</formula>
    </cfRule>
  </conditionalFormatting>
  <conditionalFormatting sqref="D3:D17">
    <cfRule type="duplicateValues" dxfId="12" priority="11"/>
  </conditionalFormatting>
  <conditionalFormatting sqref="D28:D33">
    <cfRule type="duplicateValues" dxfId="11" priority="4"/>
    <cfRule type="duplicateValues" dxfId="10" priority="5"/>
  </conditionalFormatting>
  <conditionalFormatting sqref="D22:D27">
    <cfRule type="duplicateValues" dxfId="9" priority="2"/>
    <cfRule type="duplicateValues" dxfId="8" priority="3"/>
  </conditionalFormatting>
  <conditionalFormatting sqref="D18:D21">
    <cfRule type="duplicateValues" dxfId="7" priority="6"/>
    <cfRule type="duplicateValues" dxfId="6" priority="7"/>
  </conditionalFormatting>
  <conditionalFormatting sqref="D28:E33">
    <cfRule type="duplicateValues" dxfId="5" priority="8"/>
  </conditionalFormatting>
  <conditionalFormatting sqref="D22:E27">
    <cfRule type="duplicateValues" dxfId="4" priority="9"/>
  </conditionalFormatting>
  <conditionalFormatting sqref="D18:E21">
    <cfRule type="duplicateValues" dxfId="3" priority="10"/>
  </conditionalFormatting>
  <conditionalFormatting sqref="D34:E86">
    <cfRule type="duplicateValues" dxfId="2" priority="18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tabSelected="1" zoomScale="240" zoomScaleNormal="240" workbookViewId="0">
      <selection activeCell="C7" sqref="C7"/>
    </sheetView>
  </sheetViews>
  <sheetFormatPr defaultRowHeight="15"/>
  <cols>
    <col min="1" max="1" width="16.28515625" bestFit="1" customWidth="1"/>
    <col min="2" max="2" width="19.28515625" customWidth="1"/>
  </cols>
  <sheetData>
    <row r="1" spans="1:2">
      <c r="A1" s="139" t="s">
        <v>119</v>
      </c>
      <c r="B1" s="140">
        <v>5137257</v>
      </c>
    </row>
    <row r="2" spans="1:2">
      <c r="A2" s="139" t="s">
        <v>121</v>
      </c>
      <c r="B2" s="140">
        <v>1562828.625</v>
      </c>
    </row>
    <row r="3" spans="1:2">
      <c r="A3" s="139" t="s">
        <v>123</v>
      </c>
      <c r="B3" s="140">
        <v>1735478.3425</v>
      </c>
    </row>
    <row r="4" spans="1:2">
      <c r="A4" s="139" t="s">
        <v>125</v>
      </c>
      <c r="B4" s="140">
        <v>1699173</v>
      </c>
    </row>
    <row r="5" spans="1:2">
      <c r="A5" s="141" t="s">
        <v>248</v>
      </c>
      <c r="B5" s="140">
        <v>950000</v>
      </c>
    </row>
    <row r="6" spans="1:2">
      <c r="A6" s="141" t="s">
        <v>249</v>
      </c>
      <c r="B6" s="140">
        <v>1141649</v>
      </c>
    </row>
    <row r="7" spans="1:2">
      <c r="A7" s="141" t="s">
        <v>250</v>
      </c>
      <c r="B7" s="140">
        <v>1273733</v>
      </c>
    </row>
    <row r="8" spans="1:2">
      <c r="A8" s="142" t="s">
        <v>33</v>
      </c>
      <c r="B8" s="143">
        <f>SUM(B1:B7)</f>
        <v>13500118.967499999</v>
      </c>
    </row>
  </sheetData>
  <conditionalFormatting sqref="A1:A8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DSR con %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2021-02-03T17:49:37Z</dcterms:modified>
</cp:coreProperties>
</file>