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Nov 2020" sheetId="7" r:id="rId1"/>
    <sheet name="CAPITAL" sheetId="10" r:id="rId2"/>
    <sheet name="Balance Transfer" sheetId="14" r:id="rId3"/>
    <sheet name="Expence" sheetId="15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6" i="14"/>
  <c r="K136"/>
  <c r="I136"/>
  <c r="L128"/>
  <c r="L126"/>
  <c r="L125"/>
  <c r="L124"/>
  <c r="L123"/>
  <c r="L121"/>
  <c r="L116"/>
  <c r="L114"/>
  <c r="L113"/>
  <c r="C113"/>
  <c r="C115" s="1"/>
  <c r="L112"/>
  <c r="L111"/>
  <c r="L110"/>
  <c r="L109"/>
  <c r="L108"/>
  <c r="L107"/>
  <c r="L106"/>
  <c r="L105"/>
  <c r="L104"/>
  <c r="L101"/>
  <c r="L100"/>
  <c r="L98"/>
  <c r="L97"/>
  <c r="L95"/>
  <c r="L92"/>
  <c r="L91"/>
  <c r="L90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7"/>
  <c r="L64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33" l="1"/>
  <c r="F33" s="1"/>
  <c r="E36" l="1"/>
  <c r="F36"/>
  <c r="G38" i="15" l="1"/>
  <c r="R38" l="1"/>
  <c r="Q38"/>
  <c r="P38"/>
  <c r="O38"/>
  <c r="N38"/>
  <c r="M38"/>
  <c r="L38"/>
  <c r="K38"/>
  <c r="J38"/>
  <c r="I38"/>
  <c r="H38"/>
  <c r="F38"/>
  <c r="E38"/>
  <c r="D38"/>
  <c r="C38"/>
  <c r="B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38" l="1"/>
  <c r="E13" i="10" l="1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H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Office To Iswardi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Odit Officer 3 Days Stay Cost</t>
        </r>
      </text>
    </comment>
    <comment ref="F19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Banglalink ZSM Appaon
</t>
        </r>
      </text>
    </comment>
    <comment ref="O25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Hello Daffodils Er</t>
        </r>
      </text>
    </comment>
  </commentList>
</comments>
</file>

<file path=xl/sharedStrings.xml><?xml version="1.0" encoding="utf-8"?>
<sst xmlns="http://schemas.openxmlformats.org/spreadsheetml/2006/main" count="480" uniqueCount="222">
  <si>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</si>
  <si>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</si>
  <si>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</si>
  <si>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</si>
  <si>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</si>
  <si>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</si>
  <si>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</si>
  <si>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</si>
  <si>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</si>
  <si>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</si>
  <si>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</si>
  <si>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</si>
  <si>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</si>
  <si>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</si>
  <si>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</si>
  <si>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</si>
  <si>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</si>
  <si>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</si>
  <si>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</si>
  <si>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</si>
  <si>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</si>
  <si>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</si>
  <si>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</si>
  <si>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</si>
  <si>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</si>
  <si>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</si>
  <si>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</si>
  <si>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</si>
  <si>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</si>
  <si>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Symphony  Balance(+)</t>
  </si>
  <si>
    <t>Salary</t>
  </si>
  <si>
    <t>BOSS(-)</t>
  </si>
  <si>
    <t>Tulip-2</t>
  </si>
  <si>
    <t>Symphony Adjust: Due (+)</t>
  </si>
  <si>
    <t>B=Hossain Telecom</t>
  </si>
  <si>
    <t>B=Hiron Mobile</t>
  </si>
  <si>
    <t>P=Amir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</si>
  <si>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</si>
  <si>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</si>
  <si>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</si>
  <si>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</si>
  <si>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</si>
  <si>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</si>
  <si>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</si>
  <si>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</si>
  <si>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</si>
  <si>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</si>
  <si>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</si>
  <si>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</si>
  <si>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</si>
  <si>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D.S.R</t>
  </si>
  <si>
    <t>Atik</t>
  </si>
  <si>
    <t xml:space="preserve">Murad </t>
  </si>
  <si>
    <t>Haider</t>
  </si>
  <si>
    <t>27.08.2020</t>
  </si>
  <si>
    <t>Shafiul</t>
  </si>
  <si>
    <t>A.D.S.R</t>
  </si>
  <si>
    <t>Sarthok S40</t>
  </si>
  <si>
    <t>G.M</t>
  </si>
  <si>
    <t>10.11.2019</t>
  </si>
  <si>
    <t>Price Adjustment+Price Complance</t>
  </si>
  <si>
    <t>08.06.2020</t>
  </si>
  <si>
    <t>19.07.2020</t>
  </si>
  <si>
    <t xml:space="preserve">N=Mondol Mobile </t>
  </si>
  <si>
    <t>N=Natore Telecom</t>
  </si>
  <si>
    <t>N=Rose Mobile</t>
  </si>
  <si>
    <t>N=Tuhin Mobile</t>
  </si>
  <si>
    <t>30.08.2020</t>
  </si>
  <si>
    <t>Abdullah Telecom</t>
  </si>
  <si>
    <t>AFJUL telecom</t>
  </si>
  <si>
    <t>09.07.2020</t>
  </si>
  <si>
    <t>Daffodils</t>
  </si>
  <si>
    <t>June 2020 Due</t>
  </si>
  <si>
    <t>Due Date</t>
  </si>
  <si>
    <t>Deposit</t>
  </si>
  <si>
    <t>Before Due</t>
  </si>
  <si>
    <t>B=Apple Com</t>
  </si>
  <si>
    <t>18.07.2020</t>
  </si>
  <si>
    <t>B=Hiron</t>
  </si>
  <si>
    <t xml:space="preserve">Altab </t>
  </si>
  <si>
    <t>11.06.2020</t>
  </si>
  <si>
    <t>B=Hossain</t>
  </si>
  <si>
    <t>B=Kakoly</t>
  </si>
  <si>
    <t>B=Milon Telecom</t>
  </si>
  <si>
    <t>06.05.2020</t>
  </si>
  <si>
    <t>Forid Kurier</t>
  </si>
  <si>
    <t>08.07.2020</t>
  </si>
  <si>
    <t>B=Mollah Enterprise</t>
  </si>
  <si>
    <t>B=Ratri</t>
  </si>
  <si>
    <t>Harun Bariola</t>
  </si>
  <si>
    <t>Z30</t>
  </si>
  <si>
    <t xml:space="preserve">Hasan Kurier </t>
  </si>
  <si>
    <t>B=Sufia</t>
  </si>
  <si>
    <t>31.08.2020</t>
  </si>
  <si>
    <t>Bi=Friends Elec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</si>
  <si>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</si>
  <si>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</si>
  <si>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</si>
  <si>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</si>
  <si>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</si>
  <si>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</si>
  <si>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</si>
  <si>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</si>
  <si>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</si>
  <si>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</si>
  <si>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</si>
  <si>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</si>
  <si>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</si>
  <si>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06.08.2020</t>
  </si>
  <si>
    <t>Sanwar Telecom</t>
  </si>
  <si>
    <t>Sujon F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</si>
  <si>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</si>
  <si>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</si>
  <si>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</si>
  <si>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</si>
  <si>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</si>
  <si>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</si>
  <si>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</si>
  <si>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</si>
  <si>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</si>
  <si>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</si>
  <si>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</si>
  <si>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</si>
  <si>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</si>
  <si>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</si>
  <si>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</si>
  <si>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</si>
  <si>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</si>
  <si>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</si>
  <si>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</si>
  <si>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</si>
  <si>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</si>
  <si>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</si>
  <si>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</si>
  <si>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</si>
  <si>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</si>
  <si>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</si>
  <si>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</si>
  <si>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</si>
  <si>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bKash Jafor</t>
  </si>
  <si>
    <t>Mimi Elec Lalpur</t>
  </si>
  <si>
    <t>14.09.2020</t>
  </si>
  <si>
    <t>15.09.2020</t>
  </si>
  <si>
    <t>N.K Tel</t>
  </si>
  <si>
    <t>24.09.2020</t>
  </si>
  <si>
    <t>Dighi Tel</t>
  </si>
  <si>
    <t>Sohan Tel</t>
  </si>
  <si>
    <t>Sohel Store</t>
  </si>
  <si>
    <t>A=Sweet Telecom</t>
  </si>
  <si>
    <t>01.10.2020</t>
  </si>
  <si>
    <t>03.10.2020</t>
  </si>
  <si>
    <t>Tulip-2 Symphony  Due(+)</t>
  </si>
  <si>
    <t>DSR Mobile Bill Oct'20</t>
  </si>
  <si>
    <t>06.10.2020</t>
  </si>
  <si>
    <t>Masud</t>
  </si>
  <si>
    <t>07.10.2020</t>
  </si>
  <si>
    <t>Mohsin Bhai</t>
  </si>
  <si>
    <t>08.10.2020</t>
  </si>
  <si>
    <t>Noyon Telecom</t>
  </si>
  <si>
    <t>10.10.2020</t>
  </si>
  <si>
    <t>Hirok</t>
  </si>
  <si>
    <t>SS</t>
  </si>
  <si>
    <t>12.10.2020</t>
  </si>
  <si>
    <t>22.10.2020</t>
  </si>
  <si>
    <t>13.10.2020</t>
  </si>
  <si>
    <t>Mobile Care</t>
  </si>
  <si>
    <t xml:space="preserve">Hirok </t>
  </si>
  <si>
    <t>B=Molla Enterprise</t>
  </si>
  <si>
    <t>15.10.2020</t>
  </si>
  <si>
    <t>17.10.2020</t>
  </si>
  <si>
    <t>Multi Tec</t>
  </si>
  <si>
    <t>18.10.2020</t>
  </si>
  <si>
    <t>Noman Tel</t>
  </si>
  <si>
    <t>19.10.2020</t>
  </si>
  <si>
    <t>i99=DSR</t>
  </si>
  <si>
    <t>20.10.2020</t>
  </si>
  <si>
    <t>Ma Mobile</t>
  </si>
  <si>
    <t>26.10.2020</t>
  </si>
  <si>
    <t>27.10.2020</t>
  </si>
  <si>
    <t>28.10.2020</t>
  </si>
  <si>
    <t>29.10.2020</t>
  </si>
  <si>
    <t>31.10.2020</t>
  </si>
  <si>
    <t>Apurbo</t>
  </si>
  <si>
    <t>Sabbir Mob Bazar</t>
  </si>
  <si>
    <t>C=N.K Tel</t>
  </si>
  <si>
    <t xml:space="preserve">  </t>
  </si>
  <si>
    <t>Bank Statement November 2020</t>
  </si>
  <si>
    <t>01.11.2020</t>
  </si>
  <si>
    <t>Month : November  2020</t>
  </si>
  <si>
    <t>Balance Statement November 2020</t>
  </si>
  <si>
    <t>Bariola Secuirity</t>
  </si>
  <si>
    <t>02.11.2020</t>
  </si>
  <si>
    <t>03.11.2020</t>
  </si>
  <si>
    <t>04.11.2020</t>
  </si>
  <si>
    <t>04.10.2020</t>
  </si>
  <si>
    <t>05.11.2020</t>
  </si>
  <si>
    <t>07.11.2020</t>
  </si>
  <si>
    <t>08.11.2020</t>
  </si>
  <si>
    <t>Ma MoB Nal</t>
  </si>
  <si>
    <t>09.11.2020</t>
  </si>
  <si>
    <t>10.11.2020</t>
  </si>
  <si>
    <t>11.11.2020</t>
  </si>
  <si>
    <t>12.11.2020</t>
  </si>
  <si>
    <t>14.11.2020</t>
  </si>
  <si>
    <t>15.11.2020</t>
  </si>
  <si>
    <t>16.11.2020</t>
  </si>
  <si>
    <t>17.11.2020</t>
  </si>
  <si>
    <t>18.11.2020</t>
  </si>
  <si>
    <t>19.11.2020</t>
  </si>
  <si>
    <t>BOSS(+)</t>
  </si>
  <si>
    <t>21.11.2020</t>
  </si>
  <si>
    <t>22.11.2020</t>
  </si>
  <si>
    <t>RMO Basdsha Symphony</t>
  </si>
  <si>
    <t>Alomgir  Mama</t>
  </si>
  <si>
    <t>Jamil Bhaira</t>
  </si>
  <si>
    <t>Mokul Tel</t>
  </si>
  <si>
    <t>23.11.2020</t>
  </si>
  <si>
    <t>Date: 23.11.2020</t>
  </si>
  <si>
    <t xml:space="preserve">Hasan </t>
  </si>
  <si>
    <t>Galaxy</t>
  </si>
  <si>
    <t>DSR Herok</t>
  </si>
  <si>
    <t>24.11.2020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</si>
</sst>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4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39" borderId="2" xfId="0" applyFont="1" applyFill="1" applyBorder="1" applyAlignment="1">
      <alignment horizontal="center" vertical="center"/>
    </xf>
    <xf numFmtId="0" fontId="41" fillId="39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right" vertical="center"/>
    </xf>
    <xf numFmtId="1" fontId="42" fillId="37" borderId="2" xfId="0" applyNumberFormat="1" applyFont="1" applyFill="1" applyBorder="1" applyAlignment="1">
      <alignment horizontal="center" vertical="center"/>
    </xf>
    <xf numFmtId="0" fontId="42" fillId="37" borderId="2" xfId="0" applyFont="1" applyFill="1" applyBorder="1" applyAlignment="1">
      <alignment horizontal="left" vertical="center"/>
    </xf>
    <xf numFmtId="0" fontId="42" fillId="37" borderId="2" xfId="0" applyFont="1" applyFill="1" applyBorder="1" applyAlignment="1">
      <alignment horizontal="center" vertical="center"/>
    </xf>
    <xf numFmtId="0" fontId="41" fillId="40" borderId="29" xfId="0" applyFont="1" applyFill="1" applyBorder="1" applyAlignment="1">
      <alignment horizontal="center" vertical="center"/>
    </xf>
    <xf numFmtId="0" fontId="41" fillId="40" borderId="30" xfId="0" applyFont="1" applyFill="1" applyBorder="1" applyAlignment="1">
      <alignment horizontal="center"/>
    </xf>
    <xf numFmtId="0" fontId="41" fillId="40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41" borderId="20" xfId="0" applyNumberFormat="1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 vertical="center"/>
    </xf>
    <xf numFmtId="0" fontId="39" fillId="37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0" fontId="39" fillId="37" borderId="2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41" fillId="37" borderId="2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37" borderId="32" xfId="0" applyFont="1" applyFill="1" applyBorder="1" applyAlignment="1">
      <alignment horizontal="left"/>
    </xf>
    <xf numFmtId="2" fontId="39" fillId="37" borderId="32" xfId="0" applyNumberFormat="1" applyFont="1" applyFill="1" applyBorder="1" applyAlignment="1">
      <alignment horizontal="right" vertical="center"/>
    </xf>
    <xf numFmtId="2" fontId="39" fillId="37" borderId="3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3" fillId="35" borderId="34" xfId="0" applyNumberFormat="1" applyFont="1" applyFill="1" applyBorder="1" applyAlignment="1">
      <alignment horizontal="center" vertical="center" wrapText="1"/>
    </xf>
    <xf numFmtId="2" fontId="41" fillId="35" borderId="34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35" xfId="0" applyFont="1" applyFill="1" applyBorder="1" applyAlignment="1">
      <alignment horizontal="center" vertical="center"/>
    </xf>
    <xf numFmtId="0" fontId="41" fillId="0" borderId="35" xfId="0" applyFont="1" applyFill="1" applyBorder="1" applyAlignment="1">
      <alignment horizontal="center"/>
    </xf>
    <xf numFmtId="2" fontId="41" fillId="0" borderId="35" xfId="0" applyNumberFormat="1" applyFont="1" applyFill="1" applyBorder="1" applyAlignment="1">
      <alignment horizontal="center"/>
    </xf>
    <xf numFmtId="21" fontId="41" fillId="0" borderId="35" xfId="0" applyNumberFormat="1" applyFont="1" applyFill="1" applyBorder="1" applyAlignment="1">
      <alignment horizont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0" fontId="3" fillId="37" borderId="2" xfId="0" applyFont="1" applyFill="1" applyBorder="1" applyAlignment="1">
      <alignment horizontal="center"/>
    </xf>
    <xf numFmtId="2" fontId="39" fillId="36" borderId="2" xfId="0" applyNumberFormat="1" applyFont="1" applyFill="1" applyBorder="1" applyAlignment="1">
      <alignment horizontal="center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8" borderId="2" xfId="0" applyNumberFormat="1" applyFont="1" applyFill="1" applyBorder="1" applyAlignment="1">
      <alignment horizontal="right"/>
    </xf>
    <xf numFmtId="0" fontId="3" fillId="38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2" borderId="2" xfId="0" applyFont="1" applyFill="1" applyBorder="1" applyAlignment="1">
      <alignment horizontal="center"/>
    </xf>
    <xf numFmtId="2" fontId="39" fillId="42" borderId="2" xfId="0" applyNumberFormat="1" applyFont="1" applyFill="1" applyBorder="1" applyAlignment="1">
      <alignment horizontal="center" vertical="center"/>
    </xf>
    <xf numFmtId="2" fontId="39" fillId="38" borderId="2" xfId="0" applyNumberFormat="1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4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8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51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8" borderId="22" xfId="0" applyNumberFormat="1" applyFont="1" applyFill="1" applyBorder="1" applyAlignment="1">
      <alignment horizontal="center" vertical="center"/>
    </xf>
    <xf numFmtId="1" fontId="41" fillId="44" borderId="52" xfId="0" applyNumberFormat="1" applyFont="1" applyFill="1" applyBorder="1" applyAlignment="1">
      <alignment horizontal="center" vertical="center"/>
    </xf>
    <xf numFmtId="0" fontId="41" fillId="44" borderId="53" xfId="0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/>
    </xf>
    <xf numFmtId="2" fontId="41" fillId="45" borderId="22" xfId="0" applyNumberFormat="1" applyFont="1" applyFill="1" applyBorder="1" applyAlignment="1">
      <alignment horizontal="right"/>
    </xf>
    <xf numFmtId="2" fontId="41" fillId="0" borderId="55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4" borderId="53" xfId="0" applyFont="1" applyFill="1" applyBorder="1" applyAlignment="1">
      <alignment horizontal="center" vertical="center"/>
    </xf>
    <xf numFmtId="0" fontId="39" fillId="37" borderId="2" xfId="0" applyFont="1" applyFill="1" applyBorder="1" applyAlignment="1">
      <alignment horizontal="left"/>
    </xf>
    <xf numFmtId="0" fontId="39" fillId="37" borderId="2" xfId="0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/>
    </xf>
    <xf numFmtId="2" fontId="32" fillId="35" borderId="2" xfId="0" applyNumberFormat="1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8" borderId="20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2" fontId="39" fillId="35" borderId="20" xfId="0" applyNumberFormat="1" applyFont="1" applyFill="1" applyBorder="1" applyAlignment="1">
      <alignment horizontal="center"/>
    </xf>
    <xf numFmtId="2" fontId="39" fillId="35" borderId="33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/>
    </xf>
    <xf numFmtId="2" fontId="3" fillId="0" borderId="36" xfId="0" applyNumberFormat="1" applyFont="1" applyFill="1" applyBorder="1" applyAlignment="1">
      <alignment horizontal="center" vertical="center"/>
    </xf>
    <xf numFmtId="17" fontId="11" fillId="43" borderId="37" xfId="0" applyNumberFormat="1" applyFont="1" applyFill="1" applyBorder="1" applyAlignment="1">
      <alignment horizontal="center"/>
    </xf>
    <xf numFmtId="17" fontId="11" fillId="43" borderId="38" xfId="0" applyNumberFormat="1" applyFont="1" applyFill="1" applyBorder="1" applyAlignment="1">
      <alignment horizontal="center"/>
    </xf>
    <xf numFmtId="17" fontId="11" fillId="43" borderId="39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4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5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5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9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8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opLeftCell="A11" workbookViewId="0">
      <selection activeCell="F30" sqref="F30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97" t="s">
        <v>17</v>
      </c>
      <c r="C2" s="297"/>
      <c r="D2" s="297"/>
      <c r="E2" s="297"/>
    </row>
    <row r="3" spans="1:8" ht="16.5" customHeight="1">
      <c r="A3" s="35"/>
      <c r="B3" s="298" t="s">
        <v>186</v>
      </c>
      <c r="C3" s="298"/>
      <c r="D3" s="298"/>
      <c r="E3" s="298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46844</v>
      </c>
      <c r="D5" s="39">
        <v>0</v>
      </c>
      <c r="E5" s="65">
        <f>C5-D5</f>
        <v>46844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46844</v>
      </c>
      <c r="F6" s="31"/>
      <c r="G6" s="32"/>
    </row>
    <row r="7" spans="1:8">
      <c r="A7" s="35"/>
      <c r="B7" s="40" t="s">
        <v>187</v>
      </c>
      <c r="C7" s="39">
        <v>1200000</v>
      </c>
      <c r="D7" s="283">
        <v>500000</v>
      </c>
      <c r="E7" s="41">
        <f t="shared" si="0"/>
        <v>746844</v>
      </c>
      <c r="F7" s="31"/>
      <c r="G7" s="2"/>
      <c r="H7" s="2"/>
    </row>
    <row r="8" spans="1:8">
      <c r="A8" s="35"/>
      <c r="B8" s="40" t="s">
        <v>191</v>
      </c>
      <c r="C8" s="39">
        <v>650000</v>
      </c>
      <c r="D8" s="283">
        <v>200000</v>
      </c>
      <c r="E8" s="41">
        <f t="shared" si="0"/>
        <v>1196844</v>
      </c>
      <c r="F8" s="31"/>
      <c r="G8" s="2"/>
      <c r="H8" s="2"/>
    </row>
    <row r="9" spans="1:8">
      <c r="A9" s="35"/>
      <c r="B9" s="40" t="s">
        <v>192</v>
      </c>
      <c r="C9" s="39">
        <v>500000</v>
      </c>
      <c r="D9" s="39">
        <v>0</v>
      </c>
      <c r="E9" s="41">
        <f t="shared" si="0"/>
        <v>1696844</v>
      </c>
      <c r="F9" s="31"/>
      <c r="G9" s="2"/>
      <c r="H9" s="2"/>
    </row>
    <row r="10" spans="1:8">
      <c r="A10" s="35"/>
      <c r="B10" s="40" t="s">
        <v>193</v>
      </c>
      <c r="C10" s="42">
        <v>480000</v>
      </c>
      <c r="D10" s="292">
        <v>500000</v>
      </c>
      <c r="E10" s="41">
        <f t="shared" si="0"/>
        <v>1676844</v>
      </c>
      <c r="F10" s="31"/>
      <c r="G10" s="2"/>
      <c r="H10" s="2"/>
    </row>
    <row r="11" spans="1:8">
      <c r="A11" s="35"/>
      <c r="B11" s="40" t="s">
        <v>195</v>
      </c>
      <c r="C11" s="39">
        <v>420000</v>
      </c>
      <c r="D11" s="283">
        <v>300000</v>
      </c>
      <c r="E11" s="41">
        <f t="shared" si="0"/>
        <v>1796844</v>
      </c>
      <c r="F11" s="31"/>
      <c r="G11" s="2"/>
      <c r="H11" s="2"/>
    </row>
    <row r="12" spans="1:8">
      <c r="A12" s="35"/>
      <c r="B12" s="40" t="s">
        <v>196</v>
      </c>
      <c r="C12" s="39">
        <v>0</v>
      </c>
      <c r="D12" s="39">
        <v>0</v>
      </c>
      <c r="E12" s="41">
        <f t="shared" si="0"/>
        <v>1796844</v>
      </c>
      <c r="F12" s="31"/>
      <c r="G12" s="43"/>
      <c r="H12" s="2"/>
    </row>
    <row r="13" spans="1:8">
      <c r="A13" s="35"/>
      <c r="B13" s="40" t="s">
        <v>197</v>
      </c>
      <c r="C13" s="39">
        <v>990000</v>
      </c>
      <c r="D13" s="283">
        <v>400000</v>
      </c>
      <c r="E13" s="41">
        <f t="shared" si="0"/>
        <v>2386844</v>
      </c>
      <c r="F13" s="31"/>
      <c r="G13" s="2"/>
      <c r="H13" s="44"/>
    </row>
    <row r="14" spans="1:8">
      <c r="A14" s="35"/>
      <c r="B14" s="40" t="s">
        <v>199</v>
      </c>
      <c r="C14" s="39">
        <v>315000</v>
      </c>
      <c r="D14" s="39">
        <v>0</v>
      </c>
      <c r="E14" s="41">
        <f t="shared" si="0"/>
        <v>2701844</v>
      </c>
      <c r="F14" s="31"/>
      <c r="G14" s="2"/>
      <c r="H14" s="2"/>
    </row>
    <row r="15" spans="1:8">
      <c r="A15" s="35"/>
      <c r="B15" s="40" t="s">
        <v>200</v>
      </c>
      <c r="C15" s="39">
        <v>395000</v>
      </c>
      <c r="D15" s="283">
        <v>500000</v>
      </c>
      <c r="E15" s="41">
        <f t="shared" si="0"/>
        <v>2596844</v>
      </c>
      <c r="F15" s="31"/>
      <c r="G15" s="2"/>
      <c r="H15" s="12"/>
    </row>
    <row r="16" spans="1:8">
      <c r="A16" s="35"/>
      <c r="B16" s="40" t="s">
        <v>201</v>
      </c>
      <c r="C16" s="39">
        <v>460000</v>
      </c>
      <c r="D16" s="283">
        <v>400000</v>
      </c>
      <c r="E16" s="41">
        <f t="shared" si="0"/>
        <v>2656844</v>
      </c>
      <c r="F16" s="31"/>
      <c r="G16" s="33"/>
      <c r="H16" s="2"/>
    </row>
    <row r="17" spans="1:8">
      <c r="A17" s="35"/>
      <c r="B17" s="40" t="s">
        <v>202</v>
      </c>
      <c r="C17" s="39">
        <v>300000</v>
      </c>
      <c r="D17" s="283">
        <v>600000</v>
      </c>
      <c r="E17" s="41">
        <f t="shared" si="0"/>
        <v>2356844</v>
      </c>
      <c r="F17" s="33"/>
      <c r="G17" s="13"/>
      <c r="H17" s="2"/>
    </row>
    <row r="18" spans="1:8">
      <c r="A18" s="35"/>
      <c r="B18" s="40" t="s">
        <v>203</v>
      </c>
      <c r="C18" s="39">
        <v>0</v>
      </c>
      <c r="D18" s="39">
        <v>0</v>
      </c>
      <c r="E18" s="41">
        <f>E17+C18-D18</f>
        <v>2356844</v>
      </c>
      <c r="F18" s="31"/>
      <c r="G18" s="43"/>
      <c r="H18" s="2"/>
    </row>
    <row r="19" spans="1:8" ht="12.75" customHeight="1">
      <c r="A19" s="35"/>
      <c r="B19" s="40" t="s">
        <v>204</v>
      </c>
      <c r="C19" s="39">
        <v>1130000</v>
      </c>
      <c r="D19" s="283">
        <v>700000</v>
      </c>
      <c r="E19" s="41">
        <f t="shared" si="0"/>
        <v>2786844</v>
      </c>
      <c r="F19" s="31"/>
      <c r="G19" s="43"/>
      <c r="H19" s="2"/>
    </row>
    <row r="20" spans="1:8">
      <c r="A20" s="35"/>
      <c r="B20" s="40" t="s">
        <v>205</v>
      </c>
      <c r="C20" s="39">
        <v>500000</v>
      </c>
      <c r="D20" s="283">
        <v>300000</v>
      </c>
      <c r="E20" s="41">
        <f t="shared" si="0"/>
        <v>2986844</v>
      </c>
      <c r="F20" s="33"/>
      <c r="G20" s="43"/>
      <c r="H20" s="2"/>
    </row>
    <row r="21" spans="1:8">
      <c r="A21" s="35"/>
      <c r="B21" s="40" t="s">
        <v>206</v>
      </c>
      <c r="C21" s="39">
        <v>570000</v>
      </c>
      <c r="D21" s="283">
        <v>700000</v>
      </c>
      <c r="E21" s="41">
        <f>E20+C21-D21</f>
        <v>2856844</v>
      </c>
      <c r="F21" s="31"/>
      <c r="G21" s="2"/>
      <c r="H21" s="2"/>
    </row>
    <row r="22" spans="1:8">
      <c r="A22" s="35"/>
      <c r="B22" s="40" t="s">
        <v>207</v>
      </c>
      <c r="C22" s="39">
        <v>435000</v>
      </c>
      <c r="D22" s="283">
        <v>500000</v>
      </c>
      <c r="E22" s="41">
        <f t="shared" si="0"/>
        <v>2791844</v>
      </c>
      <c r="F22" s="33"/>
      <c r="G22" s="2"/>
      <c r="H22" s="2"/>
    </row>
    <row r="23" spans="1:8">
      <c r="A23" s="35"/>
      <c r="B23" s="40" t="s">
        <v>208</v>
      </c>
      <c r="C23" s="39">
        <v>310000</v>
      </c>
      <c r="D23" s="283">
        <v>500000</v>
      </c>
      <c r="E23" s="41">
        <f>E22+C23-D23</f>
        <v>2601844</v>
      </c>
      <c r="F23" s="31"/>
      <c r="G23" s="2"/>
      <c r="H23" s="2"/>
    </row>
    <row r="24" spans="1:8">
      <c r="A24" s="35"/>
      <c r="B24" s="40" t="s">
        <v>208</v>
      </c>
      <c r="C24" s="39">
        <v>60000</v>
      </c>
      <c r="D24" s="39">
        <v>0</v>
      </c>
      <c r="E24" s="41">
        <f t="shared" si="0"/>
        <v>2661844</v>
      </c>
      <c r="F24" s="31"/>
      <c r="G24" s="2"/>
      <c r="H24" s="2"/>
    </row>
    <row r="25" spans="1:8">
      <c r="A25" s="35"/>
      <c r="B25" s="40" t="s">
        <v>210</v>
      </c>
      <c r="C25" s="39">
        <v>0</v>
      </c>
      <c r="D25" s="39">
        <v>0</v>
      </c>
      <c r="E25" s="41">
        <f t="shared" si="0"/>
        <v>2661844</v>
      </c>
      <c r="F25" s="31"/>
      <c r="G25" s="2"/>
      <c r="H25" s="2"/>
    </row>
    <row r="26" spans="1:8">
      <c r="A26" s="35"/>
      <c r="B26" s="40" t="s">
        <v>211</v>
      </c>
      <c r="C26" s="39">
        <v>1050000</v>
      </c>
      <c r="D26" s="283">
        <v>600000</v>
      </c>
      <c r="E26" s="41">
        <f t="shared" si="0"/>
        <v>3111844</v>
      </c>
      <c r="F26" s="31"/>
      <c r="G26" s="2"/>
      <c r="H26" s="2"/>
    </row>
    <row r="27" spans="1:8">
      <c r="A27" s="35"/>
      <c r="B27" s="40" t="s">
        <v>216</v>
      </c>
      <c r="C27" s="39">
        <v>485000</v>
      </c>
      <c r="D27" s="283">
        <v>500000</v>
      </c>
      <c r="E27" s="41">
        <f t="shared" si="0"/>
        <v>3096844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3096844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3096844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3096844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3096844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3096844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3096844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3096844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3096844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3096844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3096844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3096844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3096844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3096844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3096844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3096844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3096844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3096844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3096844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3096844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3096844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3096844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3096844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3096844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3096844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3096844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3096844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3096844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3096844</v>
      </c>
      <c r="F55" s="31"/>
      <c r="G55" s="2"/>
    </row>
    <row r="56" spans="2:8">
      <c r="B56" s="40"/>
      <c r="C56" s="39"/>
      <c r="D56" s="39"/>
      <c r="E56" s="41">
        <f t="shared" si="1"/>
        <v>3096844</v>
      </c>
      <c r="F56" s="31"/>
      <c r="G56" s="2"/>
    </row>
    <row r="57" spans="2:8">
      <c r="B57" s="40"/>
      <c r="C57" s="39"/>
      <c r="D57" s="39"/>
      <c r="E57" s="41">
        <f t="shared" si="1"/>
        <v>3096844</v>
      </c>
      <c r="F57" s="31"/>
      <c r="G57" s="2"/>
    </row>
    <row r="58" spans="2:8">
      <c r="B58" s="40"/>
      <c r="C58" s="39"/>
      <c r="D58" s="39"/>
      <c r="E58" s="41">
        <f t="shared" si="1"/>
        <v>3096844</v>
      </c>
      <c r="F58" s="31"/>
      <c r="G58" s="2"/>
    </row>
    <row r="59" spans="2:8">
      <c r="B59" s="40"/>
      <c r="C59" s="39"/>
      <c r="D59" s="39"/>
      <c r="E59" s="41">
        <f t="shared" si="1"/>
        <v>3096844</v>
      </c>
      <c r="F59" s="31"/>
      <c r="G59" s="2"/>
    </row>
    <row r="60" spans="2:8">
      <c r="B60" s="40"/>
      <c r="C60" s="39"/>
      <c r="D60" s="39"/>
      <c r="E60" s="41">
        <f t="shared" si="1"/>
        <v>3096844</v>
      </c>
      <c r="F60" s="31"/>
      <c r="G60" s="2"/>
    </row>
    <row r="61" spans="2:8">
      <c r="B61" s="40"/>
      <c r="C61" s="39"/>
      <c r="D61" s="39"/>
      <c r="E61" s="41">
        <f t="shared" si="1"/>
        <v>3096844</v>
      </c>
      <c r="F61" s="31"/>
      <c r="G61" s="2"/>
    </row>
    <row r="62" spans="2:8">
      <c r="B62" s="40"/>
      <c r="C62" s="39"/>
      <c r="D62" s="39"/>
      <c r="E62" s="41">
        <f t="shared" si="1"/>
        <v>3096844</v>
      </c>
      <c r="F62" s="31"/>
      <c r="G62" s="2"/>
    </row>
    <row r="63" spans="2:8">
      <c r="B63" s="40"/>
      <c r="C63" s="39"/>
      <c r="D63" s="39"/>
      <c r="E63" s="41">
        <f t="shared" si="1"/>
        <v>3096844</v>
      </c>
      <c r="F63" s="31"/>
      <c r="G63" s="2"/>
    </row>
    <row r="64" spans="2:8">
      <c r="B64" s="40"/>
      <c r="C64" s="39"/>
      <c r="D64" s="39"/>
      <c r="E64" s="41">
        <f t="shared" si="1"/>
        <v>3096844</v>
      </c>
      <c r="F64" s="31"/>
      <c r="G64" s="2"/>
    </row>
    <row r="65" spans="2:7">
      <c r="B65" s="40"/>
      <c r="C65" s="39"/>
      <c r="D65" s="39"/>
      <c r="E65" s="41">
        <f t="shared" si="1"/>
        <v>3096844</v>
      </c>
      <c r="F65" s="31"/>
      <c r="G65" s="2"/>
    </row>
    <row r="66" spans="2:7">
      <c r="B66" s="40"/>
      <c r="C66" s="39"/>
      <c r="D66" s="39"/>
      <c r="E66" s="41">
        <f t="shared" si="1"/>
        <v>3096844</v>
      </c>
      <c r="F66" s="31"/>
      <c r="G66" s="2"/>
    </row>
    <row r="67" spans="2:7">
      <c r="B67" s="40"/>
      <c r="C67" s="39"/>
      <c r="D67" s="39"/>
      <c r="E67" s="41">
        <f t="shared" si="1"/>
        <v>3096844</v>
      </c>
      <c r="F67" s="31"/>
      <c r="G67" s="2"/>
    </row>
    <row r="68" spans="2:7">
      <c r="B68" s="40"/>
      <c r="C68" s="39"/>
      <c r="D68" s="39"/>
      <c r="E68" s="41">
        <f t="shared" si="1"/>
        <v>3096844</v>
      </c>
      <c r="F68" s="31"/>
      <c r="G68" s="2"/>
    </row>
    <row r="69" spans="2:7">
      <c r="B69" s="40"/>
      <c r="C69" s="39"/>
      <c r="D69" s="39"/>
      <c r="E69" s="41">
        <f t="shared" si="1"/>
        <v>3096844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3096844</v>
      </c>
      <c r="F70" s="31"/>
      <c r="G70" s="2"/>
    </row>
    <row r="71" spans="2:7">
      <c r="B71" s="40"/>
      <c r="C71" s="39"/>
      <c r="D71" s="39"/>
      <c r="E71" s="41">
        <f t="shared" si="2"/>
        <v>3096844</v>
      </c>
      <c r="F71" s="31"/>
      <c r="G71" s="2"/>
    </row>
    <row r="72" spans="2:7">
      <c r="B72" s="40"/>
      <c r="C72" s="39"/>
      <c r="D72" s="39"/>
      <c r="E72" s="41">
        <f t="shared" si="2"/>
        <v>3096844</v>
      </c>
      <c r="F72" s="31"/>
      <c r="G72" s="2"/>
    </row>
    <row r="73" spans="2:7">
      <c r="B73" s="40"/>
      <c r="C73" s="39"/>
      <c r="D73" s="39"/>
      <c r="E73" s="41">
        <f t="shared" si="2"/>
        <v>3096844</v>
      </c>
      <c r="F73" s="31"/>
      <c r="G73" s="2"/>
    </row>
    <row r="74" spans="2:7">
      <c r="B74" s="40"/>
      <c r="C74" s="39"/>
      <c r="D74" s="39"/>
      <c r="E74" s="41">
        <f t="shared" si="2"/>
        <v>3096844</v>
      </c>
      <c r="F74" s="31"/>
      <c r="G74" s="2"/>
    </row>
    <row r="75" spans="2:7">
      <c r="B75" s="40"/>
      <c r="C75" s="39"/>
      <c r="D75" s="39"/>
      <c r="E75" s="41">
        <f t="shared" si="2"/>
        <v>3096844</v>
      </c>
      <c r="F75" s="33"/>
      <c r="G75" s="2"/>
    </row>
    <row r="76" spans="2:7">
      <c r="B76" s="40"/>
      <c r="C76" s="39"/>
      <c r="D76" s="39"/>
      <c r="E76" s="41">
        <f t="shared" si="2"/>
        <v>3096844</v>
      </c>
      <c r="F76" s="31"/>
      <c r="G76" s="2"/>
    </row>
    <row r="77" spans="2:7">
      <c r="B77" s="40"/>
      <c r="C77" s="39"/>
      <c r="D77" s="39"/>
      <c r="E77" s="41">
        <f t="shared" si="2"/>
        <v>3096844</v>
      </c>
      <c r="F77" s="31"/>
      <c r="G77" s="2"/>
    </row>
    <row r="78" spans="2:7">
      <c r="B78" s="40"/>
      <c r="C78" s="39"/>
      <c r="D78" s="39"/>
      <c r="E78" s="41">
        <f t="shared" si="2"/>
        <v>3096844</v>
      </c>
      <c r="F78" s="31"/>
      <c r="G78" s="2"/>
    </row>
    <row r="79" spans="2:7">
      <c r="B79" s="40"/>
      <c r="C79" s="39"/>
      <c r="D79" s="39"/>
      <c r="E79" s="41">
        <f t="shared" si="2"/>
        <v>3096844</v>
      </c>
      <c r="F79" s="31"/>
      <c r="G79" s="2"/>
    </row>
    <row r="80" spans="2:7">
      <c r="B80" s="40"/>
      <c r="C80" s="39"/>
      <c r="D80" s="39"/>
      <c r="E80" s="41">
        <f t="shared" si="2"/>
        <v>3096844</v>
      </c>
      <c r="F80" s="31"/>
      <c r="G80" s="2"/>
    </row>
    <row r="81" spans="2:7">
      <c r="B81" s="40"/>
      <c r="C81" s="39"/>
      <c r="D81" s="39"/>
      <c r="E81" s="41">
        <f t="shared" si="2"/>
        <v>3096844</v>
      </c>
      <c r="F81" s="31"/>
      <c r="G81" s="2"/>
    </row>
    <row r="82" spans="2:7">
      <c r="B82" s="40"/>
      <c r="C82" s="39"/>
      <c r="D82" s="39"/>
      <c r="E82" s="41">
        <f t="shared" si="2"/>
        <v>3096844</v>
      </c>
      <c r="F82" s="31"/>
      <c r="G82" s="2"/>
    </row>
    <row r="83" spans="2:7">
      <c r="B83" s="45"/>
      <c r="C83" s="41">
        <f>SUM(C5:C72)</f>
        <v>10296844</v>
      </c>
      <c r="D83" s="41">
        <f>SUM(D5:D77)</f>
        <v>7200000</v>
      </c>
      <c r="E83" s="66">
        <f>E71+C83-D83</f>
        <v>6193688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workbookViewId="0">
      <selection activeCell="H8" sqref="H8"/>
    </sheetView>
  </sheetViews>
  <sheetFormatPr defaultColWidth="9.140625" defaultRowHeight="12.75"/>
  <cols>
    <col min="1" max="1" width="33.8554687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21.28515625" style="3" bestFit="1" customWidth="1"/>
    <col min="6" max="6" width="18.28515625" style="1" customWidth="1"/>
    <col min="7" max="7" width="14.85546875" style="1" customWidth="1"/>
    <col min="8" max="8" width="17.140625" style="1" customWidth="1"/>
    <col min="9" max="9" width="16.7109375" style="1" customWidth="1"/>
    <col min="10" max="16384" width="9.140625" style="1"/>
  </cols>
  <sheetData>
    <row r="1" spans="1:29" ht="26.25">
      <c r="A1" s="299" t="s">
        <v>17</v>
      </c>
      <c r="B1" s="300"/>
      <c r="C1" s="300"/>
      <c r="D1" s="300"/>
      <c r="E1" s="301"/>
      <c r="F1" s="5"/>
      <c r="G1" s="5"/>
    </row>
    <row r="2" spans="1:29" ht="23.25">
      <c r="A2" s="302" t="s">
        <v>217</v>
      </c>
      <c r="B2" s="303"/>
      <c r="C2" s="303"/>
      <c r="D2" s="303"/>
      <c r="E2" s="304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1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279">
        <v>8500741</v>
      </c>
      <c r="C4" s="68"/>
      <c r="D4" s="68" t="s">
        <v>12</v>
      </c>
      <c r="E4" s="72">
        <v>1524454.0477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1">
        <v>225766.05911428534</v>
      </c>
      <c r="C5" s="71"/>
      <c r="D5" s="68" t="s">
        <v>23</v>
      </c>
      <c r="E5" s="72">
        <v>3096844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1">
        <f>B4+B5</f>
        <v>8726507.0591142848</v>
      </c>
      <c r="C6" s="68"/>
      <c r="D6" s="68" t="s">
        <v>28</v>
      </c>
      <c r="E6" s="282">
        <v>495475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1"/>
      <c r="C7" s="70"/>
      <c r="D7" s="68" t="s">
        <v>13</v>
      </c>
      <c r="E7" s="73">
        <v>2377417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1">
        <v>45120</v>
      </c>
      <c r="C8" s="70"/>
      <c r="D8" s="68" t="s">
        <v>33</v>
      </c>
      <c r="E8" s="72">
        <v>30890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9" t="s">
        <v>30</v>
      </c>
      <c r="B9" s="74">
        <v>0</v>
      </c>
      <c r="C9" s="70"/>
      <c r="D9" s="70" t="s">
        <v>151</v>
      </c>
      <c r="E9" s="72">
        <v>62119</v>
      </c>
      <c r="F9" s="5"/>
      <c r="G9" s="55"/>
      <c r="H9" s="28" t="s">
        <v>185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7" t="s">
        <v>8</v>
      </c>
      <c r="B10" s="75">
        <f>B5-B8-B9</f>
        <v>180646.05911428534</v>
      </c>
      <c r="C10" s="70"/>
      <c r="D10" s="68" t="s">
        <v>29</v>
      </c>
      <c r="E10" s="73">
        <v>1044188.0114142848</v>
      </c>
      <c r="F10" s="5" t="s">
        <v>185</v>
      </c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31</v>
      </c>
      <c r="B11" s="74">
        <v>50000</v>
      </c>
      <c r="C11" s="70"/>
      <c r="D11" s="70"/>
      <c r="E11" s="73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209</v>
      </c>
      <c r="B12" s="74">
        <v>0</v>
      </c>
      <c r="C12" s="70"/>
      <c r="D12" s="70"/>
      <c r="E12" s="73"/>
      <c r="F12" s="5"/>
      <c r="G12" s="13"/>
      <c r="H12" s="28"/>
      <c r="I12" s="8"/>
      <c r="J12" s="8"/>
      <c r="K12" s="281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4">
        <f>B6-B8-B11+B12-B9</f>
        <v>8631387.0591142848</v>
      </c>
      <c r="C13" s="70"/>
      <c r="D13" s="70" t="s">
        <v>7</v>
      </c>
      <c r="E13" s="73">
        <f>E4+E5+E6+E7+E8+E9+E10</f>
        <v>8631387.0591142848</v>
      </c>
      <c r="F13" s="5"/>
      <c r="G13" s="283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4" t="s">
        <v>14</v>
      </c>
      <c r="C14" s="70"/>
      <c r="D14" s="70"/>
      <c r="E14" s="73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05" t="s">
        <v>16</v>
      </c>
      <c r="B15" s="306"/>
      <c r="C15" s="306"/>
      <c r="D15" s="306"/>
      <c r="E15" s="307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9" t="s">
        <v>148</v>
      </c>
      <c r="B16" s="94">
        <v>48755</v>
      </c>
      <c r="C16" s="68"/>
      <c r="D16" s="76" t="s">
        <v>25</v>
      </c>
      <c r="E16" s="96">
        <v>218485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0" t="s">
        <v>38</v>
      </c>
      <c r="B17" s="95">
        <v>50888</v>
      </c>
      <c r="C17" s="68"/>
      <c r="D17" s="77" t="s">
        <v>21</v>
      </c>
      <c r="E17" s="97">
        <v>190090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9" t="s">
        <v>35</v>
      </c>
      <c r="B18" s="94">
        <v>36458</v>
      </c>
      <c r="C18" s="68"/>
      <c r="D18" s="78" t="s">
        <v>18</v>
      </c>
      <c r="E18" s="96">
        <v>93000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0" t="s">
        <v>34</v>
      </c>
      <c r="B19" s="95">
        <v>43710</v>
      </c>
      <c r="C19" s="68"/>
      <c r="D19" s="78" t="s">
        <v>24</v>
      </c>
      <c r="E19" s="96">
        <v>76000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9" t="s">
        <v>167</v>
      </c>
      <c r="B20" s="53">
        <v>38895</v>
      </c>
      <c r="C20" s="68"/>
      <c r="D20" s="78" t="s">
        <v>26</v>
      </c>
      <c r="E20" s="96">
        <v>75530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9" t="s">
        <v>184</v>
      </c>
      <c r="B21" s="53">
        <v>39000</v>
      </c>
      <c r="C21" s="16"/>
      <c r="D21" s="78" t="s">
        <v>22</v>
      </c>
      <c r="E21" s="98">
        <v>187000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</v>
      </c>
      <c r="B22" s="53">
        <v>397661</v>
      </c>
      <c r="C22" s="16"/>
      <c r="D22" s="19" t="s">
        <v>36</v>
      </c>
      <c r="E22" s="98">
        <v>65000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0" t="s">
        <v>20</v>
      </c>
      <c r="B23" s="91">
        <v>267296</v>
      </c>
      <c r="C23" s="92"/>
      <c r="D23" s="93" t="s">
        <v>37</v>
      </c>
      <c r="E23" s="99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8"/>
      <c r="B24" s="60"/>
      <c r="C24" s="61"/>
      <c r="D24" s="62"/>
      <c r="E24" s="89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4"/>
      <c r="B25" s="52"/>
      <c r="C25" s="16"/>
      <c r="D25" s="18"/>
      <c r="E25" s="85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6"/>
      <c r="B26" s="53"/>
      <c r="C26" s="16"/>
      <c r="D26" s="17"/>
      <c r="E26" s="83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4"/>
      <c r="B27" s="52"/>
      <c r="C27" s="87"/>
      <c r="D27" s="18"/>
      <c r="E27" s="8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101" zoomScale="120" zoomScaleNormal="120" workbookViewId="0">
      <selection activeCell="C115" sqref="C115"/>
    </sheetView>
  </sheetViews>
  <sheetFormatPr defaultColWidth="9.140625" defaultRowHeight="12.75"/>
  <cols>
    <col min="1" max="1" width="21.7109375" style="215" bestFit="1" customWidth="1"/>
    <col min="2" max="2" width="11" style="100" bestFit="1" customWidth="1"/>
    <col min="3" max="3" width="14" style="100" customWidth="1"/>
    <col min="4" max="4" width="9.85546875" style="100" bestFit="1" customWidth="1"/>
    <col min="5" max="5" width="16.85546875" style="100" bestFit="1" customWidth="1"/>
    <col min="6" max="6" width="19.85546875" style="100" hidden="1" customWidth="1"/>
    <col min="7" max="8" width="23.7109375" style="100" customWidth="1"/>
    <col min="9" max="9" width="18.7109375" style="101" customWidth="1"/>
    <col min="10" max="10" width="12.42578125" style="101" customWidth="1"/>
    <col min="11" max="11" width="12.42578125" style="100" customWidth="1"/>
    <col min="12" max="12" width="12.28515625" style="101" customWidth="1"/>
    <col min="13" max="30" width="9.140625" style="100" customWidth="1"/>
    <col min="31" max="36" width="9.140625" style="100"/>
    <col min="37" max="37" width="18.5703125" style="100" customWidth="1"/>
    <col min="38" max="38" width="17.28515625" style="100" customWidth="1"/>
    <col min="39" max="39" width="16.140625" style="100" customWidth="1"/>
    <col min="40" max="16384" width="9.140625" style="100"/>
  </cols>
  <sheetData>
    <row r="1" spans="1:61" ht="19.5">
      <c r="A1" s="314" t="s">
        <v>17</v>
      </c>
      <c r="B1" s="314"/>
      <c r="C1" s="314"/>
      <c r="D1" s="314"/>
      <c r="E1" s="314"/>
      <c r="F1" s="314"/>
      <c r="L1" s="102"/>
      <c r="M1" s="294"/>
      <c r="N1" s="294"/>
      <c r="O1" s="294"/>
      <c r="P1" s="294"/>
      <c r="Q1" s="294"/>
      <c r="R1" s="294"/>
      <c r="S1" s="294"/>
      <c r="T1" s="294"/>
      <c r="U1" s="294"/>
      <c r="V1" s="294"/>
      <c r="W1" s="294"/>
      <c r="X1" s="294"/>
      <c r="Y1" s="294"/>
      <c r="Z1" s="294"/>
      <c r="AA1" s="294"/>
      <c r="AB1" s="294"/>
      <c r="AC1" s="294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4"/>
      <c r="AY1" s="294"/>
      <c r="AZ1" s="294"/>
      <c r="BA1" s="294"/>
      <c r="BB1" s="294"/>
      <c r="BC1" s="294"/>
      <c r="BD1" s="294"/>
      <c r="BE1" s="294"/>
      <c r="BF1" s="294"/>
      <c r="BG1" s="294"/>
      <c r="BH1" s="294"/>
      <c r="BI1" s="294"/>
    </row>
    <row r="2" spans="1:61" ht="15">
      <c r="A2" s="315" t="s">
        <v>189</v>
      </c>
      <c r="B2" s="315"/>
      <c r="C2" s="315"/>
      <c r="D2" s="315"/>
      <c r="E2" s="315"/>
      <c r="F2" s="315"/>
      <c r="L2" s="102"/>
      <c r="M2" s="294"/>
      <c r="N2" s="294"/>
      <c r="O2" s="294"/>
      <c r="P2" s="294"/>
      <c r="Q2" s="294"/>
      <c r="R2" s="294"/>
      <c r="S2" s="294"/>
      <c r="T2" s="294"/>
      <c r="U2" s="294"/>
      <c r="V2" s="294"/>
      <c r="W2" s="294"/>
      <c r="X2" s="294"/>
      <c r="Y2" s="294"/>
      <c r="Z2" s="294"/>
      <c r="AA2" s="294"/>
      <c r="AB2" s="294"/>
      <c r="AC2" s="294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4"/>
      <c r="AY2" s="294"/>
      <c r="AZ2" s="294"/>
      <c r="BA2" s="294"/>
      <c r="BB2" s="294"/>
      <c r="BC2" s="294"/>
      <c r="BD2" s="294"/>
      <c r="BE2" s="294"/>
      <c r="BF2" s="294"/>
      <c r="BG2" s="294"/>
      <c r="BH2" s="294"/>
      <c r="BI2" s="294"/>
    </row>
    <row r="3" spans="1:61">
      <c r="A3" s="316" t="s">
        <v>39</v>
      </c>
      <c r="B3" s="316"/>
      <c r="C3" s="316"/>
      <c r="D3" s="316"/>
      <c r="E3" s="316"/>
      <c r="F3" s="316"/>
      <c r="K3" s="294"/>
      <c r="L3" s="102"/>
      <c r="M3" s="294"/>
      <c r="N3" s="294"/>
      <c r="O3" s="294"/>
      <c r="P3" s="294"/>
      <c r="Q3" s="294"/>
      <c r="R3" s="294"/>
      <c r="S3" s="294"/>
      <c r="T3" s="294"/>
      <c r="U3" s="294"/>
      <c r="V3" s="294"/>
      <c r="W3" s="294"/>
      <c r="X3" s="294"/>
      <c r="Y3" s="294"/>
      <c r="Z3" s="294"/>
      <c r="AA3" s="294"/>
      <c r="AB3" s="294"/>
      <c r="AC3" s="294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4"/>
      <c r="AY3" s="294"/>
      <c r="AZ3" s="294"/>
      <c r="BA3" s="294"/>
      <c r="BB3" s="294"/>
      <c r="BC3" s="294"/>
      <c r="BD3" s="294"/>
      <c r="BE3" s="294"/>
      <c r="BF3" s="294"/>
      <c r="BG3" s="294"/>
      <c r="BH3" s="294"/>
      <c r="BI3" s="294"/>
    </row>
    <row r="4" spans="1:61">
      <c r="A4" s="103" t="s">
        <v>0</v>
      </c>
      <c r="B4" s="104" t="s">
        <v>40</v>
      </c>
      <c r="C4" s="104" t="s">
        <v>41</v>
      </c>
      <c r="D4" s="104" t="s">
        <v>42</v>
      </c>
      <c r="E4" s="104" t="s">
        <v>43</v>
      </c>
      <c r="F4" s="105" t="s">
        <v>1</v>
      </c>
      <c r="G4" s="294"/>
      <c r="H4" s="294"/>
      <c r="I4" s="102"/>
      <c r="J4" s="102"/>
      <c r="K4" s="294"/>
      <c r="L4" s="102"/>
      <c r="M4" s="294"/>
      <c r="N4" s="294"/>
      <c r="O4" s="294"/>
      <c r="P4" s="294"/>
      <c r="Q4" s="294"/>
      <c r="R4" s="294"/>
      <c r="S4" s="294"/>
      <c r="T4" s="294"/>
      <c r="U4" s="294"/>
      <c r="V4" s="294"/>
      <c r="W4" s="294"/>
      <c r="X4" s="294"/>
      <c r="Y4" s="294"/>
      <c r="Z4" s="294"/>
      <c r="AA4" s="294"/>
      <c r="AB4" s="294"/>
      <c r="AC4" s="294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4"/>
      <c r="AY4" s="294"/>
      <c r="AZ4" s="294"/>
      <c r="BA4" s="294"/>
      <c r="BB4" s="294"/>
      <c r="BC4" s="294"/>
      <c r="BD4" s="294"/>
      <c r="BE4" s="294"/>
      <c r="BF4" s="294"/>
      <c r="BG4" s="294"/>
      <c r="BH4" s="294"/>
      <c r="BI4" s="294"/>
    </row>
    <row r="5" spans="1:61">
      <c r="A5" s="106" t="s">
        <v>187</v>
      </c>
      <c r="B5" s="107">
        <v>630490</v>
      </c>
      <c r="C5" s="107">
        <v>290</v>
      </c>
      <c r="D5" s="107">
        <v>2410</v>
      </c>
      <c r="E5" s="107">
        <f>C5+D5</f>
        <v>2700</v>
      </c>
      <c r="F5" s="108"/>
      <c r="G5" s="102"/>
      <c r="H5" s="109" t="s">
        <v>44</v>
      </c>
      <c r="I5" s="110"/>
      <c r="J5" s="109"/>
      <c r="K5" s="294"/>
      <c r="L5" s="102"/>
      <c r="M5" s="294"/>
      <c r="N5" s="294"/>
      <c r="O5" s="294"/>
      <c r="P5" s="294"/>
      <c r="Q5" s="294"/>
      <c r="R5" s="294"/>
      <c r="S5" s="294"/>
      <c r="T5" s="294"/>
      <c r="U5" s="294"/>
      <c r="V5" s="294"/>
      <c r="W5" s="294"/>
      <c r="X5" s="294"/>
      <c r="Y5" s="294"/>
      <c r="Z5" s="294"/>
      <c r="AA5" s="294"/>
      <c r="AB5" s="294"/>
      <c r="AC5" s="294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4"/>
      <c r="AY5" s="294"/>
      <c r="AZ5" s="294"/>
      <c r="BA5" s="294"/>
      <c r="BB5" s="294"/>
      <c r="BC5" s="294"/>
      <c r="BD5" s="294"/>
      <c r="BE5" s="294"/>
      <c r="BF5" s="294"/>
      <c r="BG5" s="294"/>
      <c r="BH5" s="294"/>
      <c r="BI5" s="294"/>
    </row>
    <row r="6" spans="1:61">
      <c r="A6" s="111" t="s">
        <v>191</v>
      </c>
      <c r="B6" s="112">
        <v>594250</v>
      </c>
      <c r="C6" s="112">
        <v>1289115</v>
      </c>
      <c r="D6" s="112">
        <v>1630</v>
      </c>
      <c r="E6" s="112">
        <f t="shared" ref="E6:E32" si="0">C6+D6</f>
        <v>1290745</v>
      </c>
      <c r="F6" s="113"/>
      <c r="G6" s="114"/>
      <c r="H6" s="115" t="s">
        <v>44</v>
      </c>
      <c r="I6" s="110"/>
      <c r="J6" s="109"/>
      <c r="K6" s="116"/>
      <c r="L6" s="102"/>
      <c r="M6" s="117"/>
      <c r="N6" s="118"/>
      <c r="O6" s="294"/>
      <c r="P6" s="294"/>
      <c r="Q6" s="294"/>
      <c r="R6" s="294"/>
      <c r="S6" s="294"/>
      <c r="T6" s="294"/>
      <c r="U6" s="294"/>
      <c r="V6" s="294"/>
      <c r="W6" s="294"/>
      <c r="X6" s="294"/>
      <c r="Y6" s="294"/>
      <c r="Z6" s="294"/>
      <c r="AA6" s="294"/>
      <c r="AB6" s="294"/>
      <c r="AC6" s="294"/>
      <c r="AD6" s="294"/>
      <c r="AE6" s="294"/>
      <c r="AF6" s="294"/>
      <c r="AG6" s="294"/>
      <c r="AH6" s="294"/>
      <c r="AI6" s="294"/>
      <c r="AJ6" s="294"/>
      <c r="AK6" s="294"/>
      <c r="AL6" s="294"/>
      <c r="AM6" s="294"/>
      <c r="AN6" s="294"/>
      <c r="AO6" s="294"/>
      <c r="AP6" s="294"/>
      <c r="AQ6" s="294"/>
      <c r="AR6" s="294"/>
      <c r="AS6" s="294"/>
      <c r="AT6" s="294"/>
      <c r="AU6" s="294"/>
      <c r="AV6" s="294"/>
      <c r="AW6" s="294"/>
      <c r="AX6" s="294"/>
      <c r="AY6" s="294"/>
      <c r="AZ6" s="294"/>
      <c r="BA6" s="294"/>
      <c r="BB6" s="294"/>
      <c r="BC6" s="294"/>
      <c r="BD6" s="294"/>
      <c r="BE6" s="294"/>
      <c r="BF6" s="294"/>
      <c r="BG6" s="294"/>
      <c r="BH6" s="294"/>
      <c r="BI6" s="294"/>
    </row>
    <row r="7" spans="1:61">
      <c r="A7" s="111" t="s">
        <v>150</v>
      </c>
      <c r="B7" s="112">
        <v>432720</v>
      </c>
      <c r="C7" s="112">
        <v>479900</v>
      </c>
      <c r="D7" s="112">
        <v>1910</v>
      </c>
      <c r="E7" s="112">
        <f t="shared" si="0"/>
        <v>481810</v>
      </c>
      <c r="F7" s="113"/>
      <c r="G7" s="114"/>
      <c r="H7" s="115" t="s">
        <v>44</v>
      </c>
      <c r="I7" s="110"/>
      <c r="J7" s="109"/>
      <c r="K7" s="116"/>
      <c r="L7" s="102"/>
      <c r="M7" s="117"/>
      <c r="N7" s="118"/>
      <c r="O7" s="119"/>
      <c r="P7" s="118"/>
      <c r="Q7" s="117"/>
      <c r="R7" s="118"/>
      <c r="S7" s="294"/>
      <c r="T7" s="294"/>
      <c r="U7" s="294"/>
      <c r="V7" s="294"/>
      <c r="W7" s="294"/>
      <c r="X7" s="294"/>
      <c r="Y7" s="294"/>
      <c r="Z7" s="294"/>
      <c r="AA7" s="294"/>
      <c r="AB7" s="294"/>
      <c r="AC7" s="294"/>
      <c r="AD7" s="294"/>
      <c r="AE7" s="294"/>
      <c r="AF7" s="294"/>
      <c r="AG7" s="294"/>
      <c r="AH7" s="294"/>
      <c r="AI7" s="294"/>
      <c r="AJ7" s="294"/>
      <c r="AK7" s="294"/>
      <c r="AL7" s="294"/>
      <c r="AM7" s="294"/>
      <c r="AN7" s="294"/>
      <c r="AO7" s="294"/>
      <c r="AP7" s="294"/>
      <c r="AQ7" s="294"/>
      <c r="AR7" s="294"/>
      <c r="AS7" s="294"/>
      <c r="AT7" s="294"/>
      <c r="AU7" s="294"/>
      <c r="AV7" s="294"/>
      <c r="AW7" s="294"/>
      <c r="AX7" s="294"/>
      <c r="AY7" s="294"/>
      <c r="AZ7" s="294"/>
      <c r="BA7" s="294"/>
      <c r="BB7" s="294"/>
      <c r="BC7" s="294"/>
      <c r="BD7" s="294"/>
      <c r="BE7" s="294"/>
      <c r="BF7" s="294"/>
      <c r="BG7" s="294"/>
      <c r="BH7" s="294"/>
      <c r="BI7" s="294"/>
    </row>
    <row r="8" spans="1:61">
      <c r="A8" s="111" t="s">
        <v>193</v>
      </c>
      <c r="B8" s="112">
        <v>403535</v>
      </c>
      <c r="C8" s="112">
        <v>436960</v>
      </c>
      <c r="D8" s="112">
        <v>3740</v>
      </c>
      <c r="E8" s="112">
        <f t="shared" si="0"/>
        <v>440700</v>
      </c>
      <c r="F8" s="120"/>
      <c r="G8" s="102"/>
      <c r="H8" s="109" t="s">
        <v>44</v>
      </c>
      <c r="I8" s="110"/>
      <c r="J8" s="110"/>
      <c r="K8" s="294"/>
      <c r="L8" s="102"/>
      <c r="M8" s="294"/>
      <c r="N8" s="294"/>
      <c r="O8" s="294"/>
      <c r="P8" s="294"/>
      <c r="Q8" s="294"/>
      <c r="R8" s="294"/>
      <c r="S8" s="294"/>
      <c r="T8" s="294"/>
      <c r="U8" s="294"/>
      <c r="V8" s="294"/>
      <c r="W8" s="294"/>
      <c r="X8" s="294"/>
      <c r="Y8" s="294"/>
      <c r="Z8" s="294"/>
      <c r="AA8" s="294"/>
      <c r="AB8" s="294"/>
      <c r="AC8" s="294"/>
      <c r="AD8" s="294"/>
      <c r="AE8" s="294"/>
      <c r="AF8" s="294"/>
      <c r="AG8" s="294"/>
      <c r="AH8" s="294"/>
      <c r="AI8" s="294"/>
      <c r="AJ8" s="294"/>
      <c r="AK8" s="294"/>
      <c r="AL8" s="294"/>
      <c r="AM8" s="294"/>
      <c r="AN8" s="294"/>
      <c r="AO8" s="294"/>
      <c r="AP8" s="294"/>
      <c r="AQ8" s="294"/>
      <c r="AR8" s="294"/>
      <c r="AS8" s="294"/>
      <c r="AT8" s="294"/>
      <c r="AU8" s="294"/>
      <c r="AV8" s="294"/>
      <c r="AW8" s="294"/>
      <c r="AX8" s="294"/>
      <c r="AY8" s="294"/>
      <c r="AZ8" s="294"/>
      <c r="BA8" s="294"/>
      <c r="BB8" s="294"/>
      <c r="BC8" s="294"/>
      <c r="BD8" s="294"/>
      <c r="BE8" s="294"/>
      <c r="BF8" s="294"/>
      <c r="BG8" s="294"/>
      <c r="BH8" s="294"/>
      <c r="BI8" s="294"/>
    </row>
    <row r="9" spans="1:61">
      <c r="A9" s="111" t="s">
        <v>195</v>
      </c>
      <c r="B9" s="112">
        <v>483765</v>
      </c>
      <c r="C9" s="112">
        <v>473000</v>
      </c>
      <c r="D9" s="112">
        <v>1820</v>
      </c>
      <c r="E9" s="112">
        <f t="shared" si="0"/>
        <v>474820</v>
      </c>
      <c r="F9" s="121"/>
      <c r="G9" s="102"/>
      <c r="H9" s="109" t="s">
        <v>44</v>
      </c>
      <c r="I9" s="110"/>
      <c r="J9" s="110"/>
      <c r="K9" s="294"/>
      <c r="L9" s="122"/>
      <c r="M9" s="122"/>
      <c r="N9" s="122"/>
      <c r="O9" s="294"/>
      <c r="P9" s="294"/>
      <c r="Q9" s="294"/>
      <c r="R9" s="294"/>
      <c r="S9" s="294"/>
      <c r="T9" s="294"/>
      <c r="U9" s="294"/>
      <c r="V9" s="294"/>
      <c r="W9" s="294"/>
      <c r="X9" s="294"/>
      <c r="Y9" s="294"/>
      <c r="Z9" s="294"/>
      <c r="AA9" s="294"/>
      <c r="AB9" s="294"/>
      <c r="AC9" s="294"/>
      <c r="AD9" s="294"/>
      <c r="AE9" s="294"/>
      <c r="AF9" s="294"/>
      <c r="AG9" s="294"/>
      <c r="AH9" s="294"/>
      <c r="AI9" s="294"/>
      <c r="AJ9" s="294"/>
      <c r="AK9" s="294"/>
      <c r="AL9" s="294"/>
      <c r="AM9" s="294"/>
      <c r="AN9" s="294"/>
      <c r="AO9" s="294"/>
      <c r="AP9" s="294"/>
      <c r="AQ9" s="294"/>
      <c r="AR9" s="294"/>
      <c r="AS9" s="294"/>
      <c r="AT9" s="294"/>
      <c r="AU9" s="294"/>
      <c r="AV9" s="294"/>
      <c r="AW9" s="294"/>
      <c r="AX9" s="294"/>
      <c r="AY9" s="294"/>
      <c r="AZ9" s="294"/>
      <c r="BA9" s="294"/>
      <c r="BB9" s="294"/>
      <c r="BC9" s="294"/>
      <c r="BD9" s="294"/>
      <c r="BE9" s="294"/>
      <c r="BF9" s="294"/>
      <c r="BG9" s="294"/>
      <c r="BH9" s="294"/>
      <c r="BI9" s="294"/>
    </row>
    <row r="10" spans="1:61">
      <c r="A10" s="111" t="s">
        <v>196</v>
      </c>
      <c r="B10" s="112">
        <v>516330</v>
      </c>
      <c r="C10" s="112">
        <v>573030</v>
      </c>
      <c r="D10" s="112">
        <v>2240</v>
      </c>
      <c r="E10" s="112">
        <f t="shared" si="0"/>
        <v>575270</v>
      </c>
      <c r="F10" s="123"/>
      <c r="G10" s="102"/>
      <c r="H10" s="109" t="s">
        <v>44</v>
      </c>
      <c r="I10" s="110"/>
      <c r="J10" s="110"/>
      <c r="K10" s="294"/>
      <c r="L10" s="122"/>
      <c r="M10" s="122"/>
      <c r="N10" s="122"/>
      <c r="O10" s="294"/>
      <c r="P10" s="294"/>
      <c r="Q10" s="294"/>
      <c r="R10" s="294"/>
      <c r="S10" s="294"/>
      <c r="T10" s="294"/>
      <c r="U10" s="294"/>
      <c r="V10" s="294"/>
      <c r="W10" s="294"/>
      <c r="X10" s="294"/>
      <c r="Y10" s="294"/>
      <c r="Z10" s="294"/>
      <c r="AA10" s="294"/>
      <c r="AB10" s="294"/>
      <c r="AC10" s="294"/>
      <c r="AD10" s="294"/>
      <c r="AE10" s="294"/>
      <c r="AF10" s="294"/>
      <c r="AG10" s="294"/>
      <c r="AH10" s="294"/>
      <c r="AI10" s="294"/>
      <c r="AJ10" s="294"/>
      <c r="AK10" s="294"/>
      <c r="AL10" s="294"/>
      <c r="AM10" s="294"/>
      <c r="AN10" s="294"/>
      <c r="AO10" s="294"/>
      <c r="AP10" s="294"/>
      <c r="AQ10" s="294"/>
      <c r="AR10" s="294"/>
      <c r="AS10" s="294"/>
      <c r="AT10" s="294"/>
      <c r="AU10" s="294"/>
      <c r="AV10" s="294"/>
      <c r="AW10" s="294"/>
      <c r="AX10" s="294"/>
      <c r="AY10" s="294"/>
      <c r="AZ10" s="294"/>
      <c r="BA10" s="294"/>
      <c r="BB10" s="294"/>
      <c r="BC10" s="294"/>
      <c r="BD10" s="294"/>
      <c r="BE10" s="294"/>
      <c r="BF10" s="294"/>
      <c r="BG10" s="294"/>
      <c r="BH10" s="294"/>
      <c r="BI10" s="294"/>
    </row>
    <row r="11" spans="1:61">
      <c r="A11" s="111" t="s">
        <v>197</v>
      </c>
      <c r="B11" s="112">
        <v>335890</v>
      </c>
      <c r="C11" s="112">
        <v>314460</v>
      </c>
      <c r="D11" s="112">
        <v>2270</v>
      </c>
      <c r="E11" s="112">
        <f t="shared" si="0"/>
        <v>316730</v>
      </c>
      <c r="F11" s="120"/>
      <c r="G11" s="124"/>
      <c r="H11" s="110" t="s">
        <v>44</v>
      </c>
      <c r="I11" s="110"/>
      <c r="J11" s="110"/>
      <c r="K11" s="294"/>
      <c r="L11" s="124"/>
      <c r="M11" s="294"/>
      <c r="N11" s="294"/>
      <c r="O11" s="294"/>
      <c r="P11" s="294"/>
      <c r="Q11" s="294"/>
      <c r="R11" s="294"/>
      <c r="S11" s="294"/>
      <c r="T11" s="294"/>
      <c r="U11" s="294"/>
      <c r="V11" s="294"/>
      <c r="W11" s="294"/>
      <c r="X11" s="294"/>
      <c r="Y11" s="294"/>
      <c r="Z11" s="294"/>
      <c r="AA11" s="294"/>
      <c r="AB11" s="294"/>
      <c r="AC11" s="294"/>
      <c r="AD11" s="294"/>
      <c r="AE11" s="294"/>
      <c r="AF11" s="294"/>
      <c r="AG11" s="294"/>
      <c r="AH11" s="294"/>
      <c r="AI11" s="294"/>
      <c r="AJ11" s="294"/>
      <c r="AK11" s="294"/>
      <c r="AL11" s="294"/>
      <c r="AM11" s="294"/>
      <c r="AN11" s="294"/>
      <c r="AO11" s="294"/>
      <c r="AP11" s="294"/>
      <c r="AQ11" s="294"/>
      <c r="AR11" s="294"/>
      <c r="AS11" s="294"/>
      <c r="AT11" s="294"/>
      <c r="AU11" s="294"/>
      <c r="AV11" s="294"/>
      <c r="AW11" s="294"/>
      <c r="AX11" s="294"/>
      <c r="AY11" s="294"/>
      <c r="AZ11" s="294"/>
      <c r="BA11" s="294"/>
      <c r="BB11" s="294"/>
      <c r="BC11" s="294"/>
      <c r="BD11" s="294"/>
      <c r="BE11" s="294"/>
      <c r="BF11" s="294"/>
      <c r="BG11" s="294"/>
      <c r="BH11" s="294"/>
      <c r="BI11" s="294"/>
    </row>
    <row r="12" spans="1:61">
      <c r="A12" s="111" t="s">
        <v>199</v>
      </c>
      <c r="B12" s="112">
        <v>373130</v>
      </c>
      <c r="C12" s="112">
        <v>409560</v>
      </c>
      <c r="D12" s="112">
        <v>4470</v>
      </c>
      <c r="E12" s="112">
        <f t="shared" si="0"/>
        <v>414030</v>
      </c>
      <c r="F12" s="120"/>
      <c r="G12" s="124"/>
      <c r="H12" s="110" t="s">
        <v>44</v>
      </c>
      <c r="I12" s="110"/>
      <c r="J12" s="110"/>
      <c r="K12" s="294"/>
      <c r="L12" s="102"/>
      <c r="M12" s="294"/>
      <c r="N12" s="294"/>
      <c r="O12" s="294"/>
      <c r="P12" s="294"/>
      <c r="Q12" s="294"/>
      <c r="R12" s="294"/>
      <c r="S12" s="294"/>
      <c r="T12" s="294"/>
      <c r="U12" s="294"/>
      <c r="V12" s="294"/>
      <c r="W12" s="294"/>
      <c r="X12" s="294"/>
      <c r="Y12" s="294"/>
      <c r="Z12" s="294"/>
      <c r="AA12" s="294"/>
      <c r="AB12" s="294"/>
      <c r="AC12" s="294"/>
      <c r="AD12" s="294"/>
      <c r="AE12" s="294"/>
      <c r="AF12" s="294"/>
      <c r="AG12" s="294"/>
      <c r="AH12" s="294"/>
      <c r="AI12" s="294"/>
      <c r="AJ12" s="294"/>
      <c r="AK12" s="294"/>
      <c r="AL12" s="294"/>
      <c r="AM12" s="294"/>
      <c r="AN12" s="294"/>
      <c r="AO12" s="294"/>
      <c r="AP12" s="294"/>
      <c r="AQ12" s="294"/>
      <c r="AR12" s="294"/>
      <c r="AS12" s="294"/>
      <c r="AT12" s="294"/>
      <c r="AU12" s="294"/>
      <c r="AV12" s="294"/>
      <c r="AW12" s="294"/>
      <c r="AX12" s="294"/>
      <c r="AY12" s="294"/>
      <c r="AZ12" s="294"/>
      <c r="BA12" s="294"/>
      <c r="BB12" s="294"/>
      <c r="BC12" s="294"/>
      <c r="BD12" s="294"/>
      <c r="BE12" s="294"/>
      <c r="BF12" s="294"/>
      <c r="BG12" s="294"/>
      <c r="BH12" s="294"/>
      <c r="BI12" s="294"/>
    </row>
    <row r="13" spans="1:61">
      <c r="A13" s="111" t="s">
        <v>200</v>
      </c>
      <c r="B13" s="112">
        <v>428130</v>
      </c>
      <c r="C13" s="112">
        <v>469125</v>
      </c>
      <c r="D13" s="112">
        <v>2580</v>
      </c>
      <c r="E13" s="112">
        <f t="shared" si="0"/>
        <v>471705</v>
      </c>
      <c r="F13" s="123"/>
      <c r="G13" s="102"/>
      <c r="H13" s="109" t="s">
        <v>44</v>
      </c>
      <c r="I13" s="110"/>
      <c r="J13" s="110"/>
      <c r="K13" s="294"/>
      <c r="L13" s="102"/>
      <c r="M13" s="117"/>
      <c r="N13" s="125"/>
      <c r="O13" s="294"/>
      <c r="P13" s="294"/>
      <c r="Q13" s="294"/>
      <c r="R13" s="294"/>
      <c r="S13" s="294"/>
      <c r="T13" s="294"/>
      <c r="U13" s="294"/>
      <c r="V13" s="294"/>
      <c r="W13" s="294"/>
      <c r="X13" s="294"/>
      <c r="Y13" s="294"/>
      <c r="Z13" s="294"/>
      <c r="AA13" s="294"/>
      <c r="AB13" s="294"/>
      <c r="AC13" s="294"/>
      <c r="AD13" s="294"/>
      <c r="AE13" s="294"/>
      <c r="AF13" s="294"/>
      <c r="AG13" s="294"/>
      <c r="AH13" s="294"/>
      <c r="AI13" s="294"/>
      <c r="AJ13" s="294"/>
      <c r="AK13" s="294"/>
      <c r="AL13" s="294"/>
      <c r="AM13" s="294"/>
      <c r="AN13" s="294"/>
      <c r="AO13" s="294"/>
      <c r="AP13" s="294"/>
      <c r="AQ13" s="294"/>
      <c r="AR13" s="294"/>
      <c r="AS13" s="294"/>
      <c r="AT13" s="294"/>
      <c r="AU13" s="294"/>
      <c r="AV13" s="294"/>
      <c r="AW13" s="294"/>
      <c r="AX13" s="294"/>
      <c r="AY13" s="294"/>
      <c r="AZ13" s="294"/>
      <c r="BA13" s="294"/>
      <c r="BB13" s="294"/>
      <c r="BC13" s="294"/>
      <c r="BD13" s="294"/>
      <c r="BE13" s="294"/>
      <c r="BF13" s="294"/>
      <c r="BG13" s="294"/>
      <c r="BH13" s="294"/>
      <c r="BI13" s="294"/>
    </row>
    <row r="14" spans="1:61">
      <c r="A14" s="111" t="s">
        <v>201</v>
      </c>
      <c r="B14" s="112">
        <v>313070</v>
      </c>
      <c r="C14" s="112">
        <v>297170</v>
      </c>
      <c r="D14" s="112">
        <v>1590</v>
      </c>
      <c r="E14" s="112">
        <f t="shared" si="0"/>
        <v>298760</v>
      </c>
      <c r="F14" s="121"/>
      <c r="G14" s="102"/>
      <c r="H14" s="109" t="s">
        <v>44</v>
      </c>
      <c r="I14" s="110"/>
      <c r="J14" s="110"/>
      <c r="K14" s="294"/>
      <c r="L14" s="102"/>
      <c r="M14" s="117"/>
      <c r="N14" s="294"/>
      <c r="O14" s="126"/>
      <c r="P14" s="126"/>
      <c r="Q14" s="117"/>
      <c r="R14" s="125"/>
      <c r="S14" s="294"/>
      <c r="T14" s="294"/>
      <c r="U14" s="294"/>
      <c r="V14" s="294"/>
      <c r="W14" s="294"/>
      <c r="X14" s="294"/>
      <c r="Y14" s="294"/>
      <c r="Z14" s="294"/>
      <c r="AA14" s="294"/>
      <c r="AB14" s="294"/>
      <c r="AC14" s="294"/>
      <c r="AD14" s="294"/>
      <c r="AE14" s="294"/>
      <c r="AF14" s="294"/>
      <c r="AG14" s="294"/>
      <c r="AH14" s="294"/>
      <c r="AI14" s="294"/>
      <c r="AJ14" s="294"/>
      <c r="AK14" s="294"/>
      <c r="AL14" s="294"/>
      <c r="AM14" s="294"/>
      <c r="AN14" s="294"/>
      <c r="AO14" s="294"/>
      <c r="AP14" s="294"/>
      <c r="AQ14" s="294"/>
      <c r="AR14" s="294"/>
      <c r="AS14" s="294"/>
      <c r="AT14" s="294"/>
      <c r="AU14" s="294"/>
      <c r="AV14" s="294"/>
      <c r="AW14" s="294"/>
      <c r="AX14" s="294"/>
      <c r="AY14" s="294"/>
      <c r="AZ14" s="294"/>
      <c r="BA14" s="294"/>
      <c r="BB14" s="294"/>
      <c r="BC14" s="294"/>
      <c r="BD14" s="294"/>
      <c r="BE14" s="294"/>
      <c r="BF14" s="294"/>
      <c r="BG14" s="294"/>
      <c r="BH14" s="294"/>
      <c r="BI14" s="294"/>
    </row>
    <row r="15" spans="1:61">
      <c r="A15" s="111" t="s">
        <v>202</v>
      </c>
      <c r="B15" s="112">
        <v>589130</v>
      </c>
      <c r="C15" s="112">
        <v>580715</v>
      </c>
      <c r="D15" s="112">
        <v>1750</v>
      </c>
      <c r="E15" s="112">
        <f t="shared" si="0"/>
        <v>582465</v>
      </c>
      <c r="F15" s="120"/>
      <c r="G15" s="124"/>
      <c r="H15" s="110" t="s">
        <v>44</v>
      </c>
      <c r="I15" s="110"/>
      <c r="J15" s="110"/>
      <c r="K15" s="50"/>
      <c r="L15" s="102"/>
      <c r="M15" s="117"/>
      <c r="N15" s="294"/>
      <c r="O15" s="294"/>
      <c r="P15" s="294"/>
      <c r="Q15" s="294"/>
      <c r="R15" s="294"/>
      <c r="S15" s="294"/>
      <c r="T15" s="294"/>
      <c r="U15" s="294"/>
      <c r="V15" s="294"/>
      <c r="W15" s="294"/>
      <c r="X15" s="294"/>
      <c r="Y15" s="294"/>
      <c r="Z15" s="294"/>
      <c r="AA15" s="294"/>
      <c r="AB15" s="294"/>
      <c r="AC15" s="294"/>
      <c r="AD15" s="294"/>
      <c r="AE15" s="294"/>
      <c r="AF15" s="294"/>
      <c r="AG15" s="294"/>
      <c r="AH15" s="294"/>
      <c r="AI15" s="294"/>
      <c r="AJ15" s="294"/>
      <c r="AK15" s="294"/>
      <c r="AL15" s="294"/>
      <c r="AM15" s="294"/>
      <c r="AN15" s="294"/>
      <c r="AO15" s="294"/>
      <c r="AP15" s="294"/>
      <c r="AQ15" s="294"/>
      <c r="AR15" s="294"/>
      <c r="AS15" s="294"/>
      <c r="AT15" s="294"/>
      <c r="AU15" s="294"/>
      <c r="AV15" s="294"/>
      <c r="AW15" s="294"/>
      <c r="AX15" s="294"/>
      <c r="AY15" s="294"/>
      <c r="AZ15" s="294"/>
      <c r="BA15" s="294"/>
      <c r="BB15" s="294"/>
      <c r="BC15" s="294"/>
      <c r="BD15" s="294"/>
      <c r="BE15" s="294"/>
      <c r="BF15" s="294"/>
      <c r="BG15" s="294"/>
      <c r="BH15" s="294"/>
      <c r="BI15" s="294"/>
    </row>
    <row r="16" spans="1:61">
      <c r="A16" s="111" t="s">
        <v>203</v>
      </c>
      <c r="B16" s="112">
        <v>499915</v>
      </c>
      <c r="C16" s="112">
        <v>555870</v>
      </c>
      <c r="D16" s="112">
        <v>2020</v>
      </c>
      <c r="E16" s="112">
        <f t="shared" si="0"/>
        <v>557890</v>
      </c>
      <c r="F16" s="120"/>
      <c r="G16" s="124"/>
      <c r="H16" s="110" t="s">
        <v>44</v>
      </c>
      <c r="I16" s="110"/>
      <c r="J16" s="110"/>
      <c r="K16" s="294"/>
      <c r="L16" s="102"/>
      <c r="M16" s="117"/>
      <c r="N16" s="294"/>
      <c r="O16" s="294"/>
      <c r="P16" s="294"/>
      <c r="Q16" s="294"/>
      <c r="R16" s="294"/>
      <c r="S16" s="294"/>
      <c r="T16" s="294"/>
      <c r="U16" s="294"/>
      <c r="V16" s="294"/>
      <c r="W16" s="294"/>
      <c r="X16" s="294"/>
      <c r="Y16" s="294"/>
      <c r="Z16" s="294"/>
      <c r="AA16" s="294"/>
      <c r="AB16" s="294"/>
      <c r="AC16" s="294"/>
      <c r="AD16" s="294"/>
      <c r="AE16" s="294"/>
      <c r="AF16" s="294"/>
      <c r="AG16" s="294"/>
      <c r="AH16" s="294"/>
      <c r="AI16" s="294"/>
      <c r="AJ16" s="294"/>
      <c r="AK16" s="294"/>
      <c r="AL16" s="294"/>
      <c r="AM16" s="294"/>
      <c r="AN16" s="294"/>
      <c r="AO16" s="294"/>
      <c r="AP16" s="294"/>
      <c r="AQ16" s="294"/>
      <c r="AR16" s="294"/>
      <c r="AS16" s="294"/>
      <c r="AT16" s="294"/>
      <c r="AU16" s="294"/>
      <c r="AV16" s="294"/>
      <c r="AW16" s="294"/>
      <c r="AX16" s="294"/>
      <c r="AY16" s="294"/>
      <c r="AZ16" s="294"/>
      <c r="BA16" s="294"/>
      <c r="BB16" s="294"/>
      <c r="BC16" s="294"/>
      <c r="BD16" s="294"/>
      <c r="BE16" s="294"/>
      <c r="BF16" s="294"/>
      <c r="BG16" s="294"/>
      <c r="BH16" s="294"/>
      <c r="BI16" s="294"/>
    </row>
    <row r="17" spans="1:61">
      <c r="A17" s="111" t="s">
        <v>204</v>
      </c>
      <c r="B17" s="112">
        <v>515650</v>
      </c>
      <c r="C17" s="112">
        <v>496035</v>
      </c>
      <c r="D17" s="112">
        <v>1445</v>
      </c>
      <c r="E17" s="112">
        <f t="shared" si="0"/>
        <v>497480</v>
      </c>
      <c r="F17" s="113"/>
      <c r="G17" s="114"/>
      <c r="H17" s="115" t="s">
        <v>44</v>
      </c>
      <c r="I17" s="110"/>
      <c r="J17" s="110"/>
      <c r="K17" s="127"/>
      <c r="L17" s="102"/>
      <c r="M17" s="294"/>
      <c r="N17" s="294"/>
      <c r="O17" s="294"/>
      <c r="P17" s="294"/>
      <c r="Q17" s="294"/>
      <c r="R17" s="294"/>
      <c r="S17" s="294"/>
      <c r="T17" s="294"/>
      <c r="U17" s="294"/>
      <c r="V17" s="294"/>
      <c r="W17" s="294"/>
      <c r="X17" s="294"/>
      <c r="Y17" s="294"/>
      <c r="Z17" s="294"/>
      <c r="AA17" s="294"/>
      <c r="AB17" s="294"/>
      <c r="AC17" s="294"/>
      <c r="AD17" s="294"/>
      <c r="AE17" s="294"/>
      <c r="AF17" s="294"/>
      <c r="AG17" s="294"/>
      <c r="AH17" s="294"/>
      <c r="AI17" s="294"/>
      <c r="AJ17" s="294"/>
      <c r="AK17" s="294"/>
      <c r="AL17" s="294"/>
      <c r="AM17" s="294"/>
      <c r="AN17" s="294"/>
      <c r="AO17" s="294"/>
      <c r="AP17" s="294"/>
      <c r="AQ17" s="294"/>
      <c r="AR17" s="294"/>
      <c r="AS17" s="294"/>
      <c r="AT17" s="294"/>
      <c r="AU17" s="294"/>
      <c r="AV17" s="294"/>
      <c r="AW17" s="294"/>
      <c r="AX17" s="294"/>
      <c r="AY17" s="294"/>
      <c r="AZ17" s="294"/>
      <c r="BA17" s="294"/>
      <c r="BB17" s="294"/>
      <c r="BC17" s="294"/>
      <c r="BD17" s="294"/>
      <c r="BE17" s="294"/>
      <c r="BF17" s="294"/>
      <c r="BG17" s="294"/>
      <c r="BH17" s="294"/>
      <c r="BI17" s="294"/>
    </row>
    <row r="18" spans="1:61">
      <c r="A18" s="111" t="s">
        <v>205</v>
      </c>
      <c r="B18" s="112">
        <v>613235</v>
      </c>
      <c r="C18" s="112">
        <v>573845</v>
      </c>
      <c r="D18" s="112">
        <v>2420</v>
      </c>
      <c r="E18" s="112">
        <f t="shared" si="0"/>
        <v>576265</v>
      </c>
      <c r="F18" s="123"/>
      <c r="G18" s="102"/>
      <c r="H18" s="109" t="s">
        <v>44</v>
      </c>
      <c r="I18" s="110"/>
      <c r="J18" s="110"/>
      <c r="K18" s="294"/>
      <c r="L18" s="102"/>
      <c r="M18" s="294"/>
      <c r="N18" s="294"/>
      <c r="O18" s="294"/>
      <c r="P18" s="294"/>
      <c r="Q18" s="294"/>
      <c r="R18" s="294"/>
      <c r="S18" s="294"/>
      <c r="T18" s="294"/>
      <c r="U18" s="294"/>
      <c r="V18" s="294"/>
      <c r="W18" s="294"/>
      <c r="X18" s="294"/>
      <c r="Y18" s="294"/>
      <c r="Z18" s="294"/>
      <c r="AA18" s="294"/>
      <c r="AB18" s="294"/>
      <c r="AC18" s="294"/>
      <c r="AD18" s="294"/>
      <c r="AE18" s="294"/>
      <c r="AF18" s="294"/>
      <c r="AG18" s="294"/>
      <c r="AH18" s="294"/>
      <c r="AI18" s="294"/>
      <c r="AJ18" s="294"/>
      <c r="AK18" s="294"/>
      <c r="AL18" s="294"/>
      <c r="AM18" s="294"/>
      <c r="AN18" s="294"/>
      <c r="AO18" s="294"/>
      <c r="AP18" s="294"/>
      <c r="AQ18" s="294"/>
      <c r="AR18" s="294"/>
      <c r="AS18" s="294"/>
      <c r="AT18" s="294"/>
      <c r="AU18" s="294"/>
      <c r="AV18" s="294"/>
      <c r="AW18" s="294"/>
      <c r="AX18" s="294"/>
      <c r="AY18" s="294"/>
      <c r="AZ18" s="294"/>
      <c r="BA18" s="294"/>
      <c r="BB18" s="294"/>
      <c r="BC18" s="294"/>
      <c r="BD18" s="294"/>
      <c r="BE18" s="294"/>
      <c r="BF18" s="294"/>
      <c r="BG18" s="294"/>
      <c r="BH18" s="294"/>
      <c r="BI18" s="294"/>
    </row>
    <row r="19" spans="1:61">
      <c r="A19" s="111" t="s">
        <v>206</v>
      </c>
      <c r="B19" s="112">
        <v>431925</v>
      </c>
      <c r="C19" s="112">
        <v>433270</v>
      </c>
      <c r="D19" s="112">
        <v>2120</v>
      </c>
      <c r="E19" s="112">
        <f t="shared" si="0"/>
        <v>435390</v>
      </c>
      <c r="F19" s="121"/>
      <c r="G19" s="102"/>
      <c r="H19" s="109" t="s">
        <v>44</v>
      </c>
      <c r="I19" s="110"/>
      <c r="J19" s="110"/>
      <c r="K19" s="294"/>
      <c r="L19" s="102"/>
      <c r="M19" s="294"/>
      <c r="N19" s="294"/>
      <c r="O19" s="294"/>
      <c r="P19" s="294"/>
      <c r="Q19" s="294"/>
      <c r="R19" s="294"/>
      <c r="S19" s="294"/>
      <c r="T19" s="294"/>
      <c r="U19" s="294"/>
      <c r="V19" s="294"/>
      <c r="W19" s="294"/>
      <c r="X19" s="294"/>
      <c r="Y19" s="294"/>
      <c r="Z19" s="294"/>
      <c r="AA19" s="294"/>
      <c r="AB19" s="294"/>
      <c r="AC19" s="294"/>
      <c r="AD19" s="294"/>
      <c r="AE19" s="294"/>
      <c r="AF19" s="294"/>
      <c r="AG19" s="294"/>
      <c r="AH19" s="294"/>
      <c r="AI19" s="294"/>
      <c r="AJ19" s="294"/>
      <c r="AK19" s="294"/>
      <c r="AL19" s="294"/>
      <c r="AM19" s="294"/>
      <c r="AN19" s="294"/>
      <c r="AO19" s="294"/>
      <c r="AP19" s="294"/>
      <c r="AQ19" s="294"/>
      <c r="AR19" s="294"/>
      <c r="AS19" s="294"/>
      <c r="AT19" s="294"/>
      <c r="AU19" s="294"/>
      <c r="AV19" s="294"/>
      <c r="AW19" s="294"/>
      <c r="AX19" s="294"/>
      <c r="AY19" s="294"/>
      <c r="AZ19" s="294"/>
      <c r="BA19" s="294"/>
      <c r="BB19" s="294"/>
      <c r="BC19" s="294"/>
      <c r="BD19" s="294"/>
      <c r="BE19" s="294"/>
      <c r="BF19" s="294"/>
      <c r="BG19" s="294"/>
      <c r="BH19" s="294"/>
      <c r="BI19" s="294"/>
    </row>
    <row r="20" spans="1:61">
      <c r="A20" s="111" t="s">
        <v>207</v>
      </c>
      <c r="B20" s="112">
        <v>412820</v>
      </c>
      <c r="C20" s="112">
        <v>366155</v>
      </c>
      <c r="D20" s="112">
        <v>1040</v>
      </c>
      <c r="E20" s="112">
        <f t="shared" si="0"/>
        <v>367195</v>
      </c>
      <c r="F20" s="113"/>
      <c r="G20" s="102"/>
      <c r="H20" s="109" t="s">
        <v>44</v>
      </c>
      <c r="I20" s="110"/>
      <c r="J20" s="110"/>
      <c r="K20" s="294"/>
      <c r="L20" s="102"/>
      <c r="M20" s="294"/>
      <c r="N20" s="294"/>
      <c r="O20" s="294"/>
      <c r="P20" s="294"/>
      <c r="Q20" s="294"/>
      <c r="R20" s="294"/>
      <c r="S20" s="294"/>
      <c r="T20" s="294"/>
      <c r="U20" s="294"/>
      <c r="V20" s="294"/>
      <c r="W20" s="294"/>
      <c r="X20" s="294"/>
      <c r="Y20" s="294"/>
      <c r="Z20" s="294"/>
      <c r="AA20" s="294"/>
      <c r="AB20" s="294"/>
      <c r="AC20" s="294"/>
      <c r="AD20" s="294"/>
      <c r="AE20" s="294"/>
      <c r="AF20" s="294"/>
      <c r="AG20" s="294"/>
      <c r="AH20" s="294"/>
      <c r="AI20" s="294"/>
      <c r="AJ20" s="294"/>
      <c r="AK20" s="294"/>
      <c r="AL20" s="294"/>
      <c r="AM20" s="294"/>
      <c r="AN20" s="294"/>
      <c r="AO20" s="294"/>
      <c r="AP20" s="294"/>
      <c r="AQ20" s="294"/>
      <c r="AR20" s="294"/>
      <c r="AS20" s="294"/>
      <c r="AT20" s="294"/>
      <c r="AU20" s="294"/>
      <c r="AV20" s="294"/>
      <c r="AW20" s="294"/>
      <c r="AX20" s="294"/>
      <c r="AY20" s="294"/>
      <c r="AZ20" s="294"/>
      <c r="BA20" s="294"/>
      <c r="BB20" s="294"/>
      <c r="BC20" s="294"/>
      <c r="BD20" s="294"/>
      <c r="BE20" s="294"/>
      <c r="BF20" s="294"/>
      <c r="BG20" s="294"/>
      <c r="BH20" s="294"/>
      <c r="BI20" s="294"/>
    </row>
    <row r="21" spans="1:61">
      <c r="A21" s="111" t="s">
        <v>208</v>
      </c>
      <c r="B21" s="112">
        <v>485575</v>
      </c>
      <c r="C21" s="112">
        <v>444275</v>
      </c>
      <c r="D21" s="112">
        <v>3805</v>
      </c>
      <c r="E21" s="112">
        <f t="shared" si="0"/>
        <v>448080</v>
      </c>
      <c r="F21" s="113"/>
      <c r="G21" s="102"/>
      <c r="H21" s="109" t="s">
        <v>44</v>
      </c>
      <c r="I21" s="110"/>
      <c r="J21" s="110"/>
      <c r="K21" s="128"/>
      <c r="L21" s="124"/>
      <c r="M21" s="294"/>
      <c r="N21" s="294"/>
      <c r="O21" s="294"/>
      <c r="P21" s="294"/>
      <c r="Q21" s="294"/>
      <c r="R21" s="294"/>
      <c r="S21" s="294"/>
      <c r="T21" s="294"/>
      <c r="U21" s="294"/>
      <c r="V21" s="294"/>
      <c r="W21" s="294"/>
      <c r="X21" s="294"/>
      <c r="Y21" s="294"/>
      <c r="Z21" s="294"/>
      <c r="AA21" s="294"/>
      <c r="AB21" s="294"/>
      <c r="AC21" s="294"/>
      <c r="AD21" s="294"/>
      <c r="AE21" s="294"/>
      <c r="AF21" s="294"/>
      <c r="AG21" s="294"/>
      <c r="AH21" s="294"/>
      <c r="AI21" s="294"/>
      <c r="AJ21" s="294"/>
      <c r="AK21" s="294"/>
      <c r="AL21" s="294"/>
      <c r="AM21" s="294"/>
      <c r="AN21" s="294"/>
      <c r="AO21" s="294"/>
      <c r="AP21" s="294"/>
      <c r="AQ21" s="294"/>
      <c r="AR21" s="294"/>
      <c r="AS21" s="294"/>
      <c r="AT21" s="294"/>
      <c r="AU21" s="294"/>
      <c r="AV21" s="294"/>
      <c r="AW21" s="294"/>
      <c r="AX21" s="294"/>
      <c r="AY21" s="294"/>
      <c r="AZ21" s="294"/>
      <c r="BA21" s="294"/>
      <c r="BB21" s="294"/>
      <c r="BC21" s="294"/>
      <c r="BD21" s="294"/>
      <c r="BE21" s="294"/>
      <c r="BF21" s="294"/>
      <c r="BG21" s="294"/>
      <c r="BH21" s="294"/>
      <c r="BI21" s="294"/>
    </row>
    <row r="22" spans="1:61">
      <c r="A22" s="111" t="s">
        <v>210</v>
      </c>
      <c r="B22" s="112">
        <v>519540</v>
      </c>
      <c r="C22" s="112">
        <v>614060</v>
      </c>
      <c r="D22" s="112">
        <v>2460</v>
      </c>
      <c r="E22" s="112">
        <f>C22+D22</f>
        <v>616520</v>
      </c>
      <c r="F22" s="113"/>
      <c r="G22" s="102"/>
      <c r="H22" s="109" t="s">
        <v>44</v>
      </c>
      <c r="I22" s="110"/>
      <c r="J22" s="110"/>
      <c r="K22" s="294"/>
      <c r="L22" s="102"/>
      <c r="M22" s="294"/>
      <c r="N22" s="294"/>
      <c r="O22" s="294"/>
      <c r="P22" s="294"/>
      <c r="Q22" s="294"/>
      <c r="R22" s="294"/>
      <c r="S22" s="294"/>
      <c r="T22" s="294"/>
      <c r="U22" s="294"/>
      <c r="V22" s="294"/>
      <c r="W22" s="294"/>
      <c r="X22" s="294"/>
      <c r="Y22" s="294"/>
      <c r="Z22" s="294"/>
      <c r="AA22" s="294"/>
      <c r="AB22" s="294"/>
      <c r="AC22" s="294"/>
      <c r="AD22" s="294"/>
      <c r="AE22" s="294"/>
      <c r="AF22" s="294"/>
      <c r="AG22" s="294"/>
      <c r="AH22" s="294"/>
      <c r="AI22" s="294"/>
      <c r="AJ22" s="294"/>
      <c r="AK22" s="294"/>
      <c r="AL22" s="294"/>
      <c r="AM22" s="294"/>
      <c r="AN22" s="294"/>
      <c r="AO22" s="294"/>
      <c r="AP22" s="294"/>
      <c r="AQ22" s="294"/>
      <c r="AR22" s="294"/>
      <c r="AS22" s="294"/>
      <c r="AT22" s="294"/>
      <c r="AU22" s="294"/>
      <c r="AV22" s="294"/>
      <c r="AW22" s="294"/>
      <c r="AX22" s="294"/>
      <c r="AY22" s="294"/>
      <c r="AZ22" s="294"/>
      <c r="BA22" s="294"/>
      <c r="BB22" s="294"/>
      <c r="BC22" s="294"/>
      <c r="BD22" s="294"/>
      <c r="BE22" s="294"/>
      <c r="BF22" s="294"/>
      <c r="BG22" s="294"/>
      <c r="BH22" s="294"/>
      <c r="BI22" s="294"/>
    </row>
    <row r="23" spans="1:61">
      <c r="A23" s="111" t="s">
        <v>211</v>
      </c>
      <c r="B23" s="112">
        <v>495665</v>
      </c>
      <c r="C23" s="112">
        <v>489130</v>
      </c>
      <c r="D23" s="112">
        <v>2130</v>
      </c>
      <c r="E23" s="112">
        <f t="shared" si="0"/>
        <v>491260</v>
      </c>
      <c r="F23" s="113"/>
      <c r="G23" s="114"/>
      <c r="H23" s="115" t="s">
        <v>44</v>
      </c>
      <c r="I23" s="110"/>
      <c r="J23" s="110"/>
      <c r="K23" s="50"/>
      <c r="L23" s="124"/>
      <c r="M23" s="125"/>
      <c r="N23" s="126"/>
      <c r="O23" s="118"/>
      <c r="P23" s="117"/>
      <c r="Q23" s="125"/>
      <c r="R23" s="126"/>
      <c r="S23" s="126"/>
      <c r="T23" s="117"/>
      <c r="U23" s="125"/>
      <c r="V23" s="294"/>
      <c r="W23" s="294"/>
      <c r="X23" s="294"/>
      <c r="Y23" s="294"/>
      <c r="Z23" s="294"/>
      <c r="AA23" s="294"/>
      <c r="AB23" s="294"/>
      <c r="AC23" s="294"/>
      <c r="AD23" s="294"/>
      <c r="AE23" s="294"/>
      <c r="AF23" s="294"/>
      <c r="AG23" s="294"/>
      <c r="AH23" s="294"/>
      <c r="AI23" s="294"/>
      <c r="AJ23" s="294"/>
      <c r="AK23" s="294"/>
      <c r="AL23" s="294"/>
      <c r="AM23" s="294"/>
      <c r="AN23" s="294"/>
      <c r="AO23" s="294"/>
      <c r="AP23" s="294"/>
      <c r="AQ23" s="294"/>
      <c r="AR23" s="294"/>
      <c r="AS23" s="294"/>
      <c r="AT23" s="294"/>
      <c r="AU23" s="294"/>
      <c r="AV23" s="294"/>
      <c r="AW23" s="294"/>
      <c r="AX23" s="294"/>
      <c r="AY23" s="294"/>
      <c r="AZ23" s="294"/>
      <c r="BA23" s="294"/>
      <c r="BB23" s="294"/>
      <c r="BC23" s="294"/>
      <c r="BD23" s="294"/>
      <c r="BE23" s="294"/>
      <c r="BF23" s="294"/>
      <c r="BG23" s="294"/>
      <c r="BH23" s="294"/>
      <c r="BI23" s="294"/>
    </row>
    <row r="24" spans="1:61">
      <c r="A24" s="111" t="s">
        <v>216</v>
      </c>
      <c r="B24" s="112">
        <v>538735</v>
      </c>
      <c r="C24" s="112">
        <v>493150</v>
      </c>
      <c r="D24" s="112">
        <v>2195</v>
      </c>
      <c r="E24" s="112">
        <f t="shared" si="0"/>
        <v>495345</v>
      </c>
      <c r="F24" s="113"/>
      <c r="G24" s="114"/>
      <c r="H24" s="115" t="s">
        <v>44</v>
      </c>
      <c r="I24" s="110"/>
      <c r="J24" s="110"/>
      <c r="K24" s="294"/>
      <c r="L24" s="102"/>
      <c r="M24" s="294"/>
      <c r="N24" s="294"/>
      <c r="O24" s="294"/>
      <c r="P24" s="294"/>
      <c r="Q24" s="294"/>
      <c r="R24" s="294"/>
      <c r="S24" s="294"/>
      <c r="T24" s="294"/>
      <c r="U24" s="294"/>
      <c r="V24" s="294"/>
      <c r="W24" s="294"/>
      <c r="X24" s="294"/>
      <c r="Y24" s="294"/>
      <c r="Z24" s="294"/>
      <c r="AA24" s="294"/>
      <c r="AB24" s="294"/>
      <c r="AC24" s="294"/>
      <c r="AD24" s="294"/>
      <c r="AE24" s="294"/>
      <c r="AF24" s="294"/>
      <c r="AG24" s="294"/>
      <c r="AH24" s="294"/>
      <c r="AI24" s="294"/>
      <c r="AJ24" s="294"/>
      <c r="AK24" s="294"/>
      <c r="AL24" s="294"/>
      <c r="AM24" s="294"/>
      <c r="AN24" s="294"/>
      <c r="AO24" s="294"/>
      <c r="AP24" s="294"/>
      <c r="AQ24" s="294"/>
      <c r="AR24" s="294"/>
      <c r="AS24" s="294"/>
      <c r="AT24" s="294"/>
      <c r="AU24" s="294"/>
      <c r="AV24" s="294"/>
      <c r="AW24" s="294"/>
      <c r="AX24" s="294"/>
      <c r="AY24" s="294"/>
      <c r="AZ24" s="294"/>
      <c r="BA24" s="294"/>
      <c r="BB24" s="294"/>
      <c r="BC24" s="294"/>
      <c r="BD24" s="294"/>
      <c r="BE24" s="294"/>
      <c r="BF24" s="294"/>
      <c r="BG24" s="294"/>
      <c r="BH24" s="294"/>
      <c r="BI24" s="294"/>
    </row>
    <row r="25" spans="1:61">
      <c r="A25" s="111"/>
      <c r="B25" s="112"/>
      <c r="C25" s="112"/>
      <c r="D25" s="112"/>
      <c r="E25" s="112">
        <f t="shared" si="0"/>
        <v>0</v>
      </c>
      <c r="F25" s="121"/>
      <c r="G25" s="102"/>
      <c r="H25" s="109" t="s">
        <v>44</v>
      </c>
      <c r="I25" s="110"/>
      <c r="J25" s="110"/>
      <c r="K25" s="294"/>
      <c r="L25" s="102"/>
      <c r="M25" s="294"/>
      <c r="N25" s="294"/>
      <c r="O25" s="294"/>
      <c r="P25" s="294"/>
      <c r="Q25" s="294"/>
      <c r="R25" s="294"/>
      <c r="S25" s="294"/>
      <c r="T25" s="294"/>
      <c r="U25" s="294"/>
      <c r="V25" s="294"/>
      <c r="W25" s="294"/>
      <c r="X25" s="294"/>
      <c r="Y25" s="294"/>
      <c r="Z25" s="294"/>
      <c r="AA25" s="294"/>
      <c r="AB25" s="294"/>
      <c r="AC25" s="294"/>
      <c r="AD25" s="294"/>
      <c r="AE25" s="294"/>
      <c r="AF25" s="294"/>
      <c r="AG25" s="294"/>
      <c r="AH25" s="294"/>
      <c r="AI25" s="294"/>
      <c r="AJ25" s="294"/>
      <c r="AK25" s="294"/>
      <c r="AL25" s="294"/>
      <c r="AM25" s="294"/>
      <c r="AN25" s="294"/>
      <c r="AO25" s="294"/>
      <c r="AP25" s="294"/>
      <c r="AQ25" s="294"/>
      <c r="AR25" s="294"/>
      <c r="AS25" s="294"/>
      <c r="AT25" s="294"/>
      <c r="AU25" s="294"/>
      <c r="AV25" s="294"/>
      <c r="AW25" s="294"/>
      <c r="AX25" s="294"/>
      <c r="AY25" s="294"/>
      <c r="AZ25" s="294"/>
      <c r="BA25" s="294"/>
      <c r="BB25" s="294"/>
      <c r="BC25" s="294"/>
      <c r="BD25" s="294"/>
      <c r="BE25" s="294"/>
      <c r="BF25" s="294"/>
      <c r="BG25" s="294"/>
      <c r="BH25" s="294"/>
      <c r="BI25" s="294"/>
    </row>
    <row r="26" spans="1:61">
      <c r="A26" s="111"/>
      <c r="B26" s="112"/>
      <c r="C26" s="112"/>
      <c r="D26" s="112"/>
      <c r="E26" s="112">
        <f t="shared" si="0"/>
        <v>0</v>
      </c>
      <c r="F26" s="129"/>
      <c r="G26" s="102"/>
      <c r="H26" s="109" t="s">
        <v>44</v>
      </c>
      <c r="I26" s="110"/>
      <c r="J26" s="110"/>
      <c r="K26" s="294"/>
      <c r="L26" s="102"/>
      <c r="M26" s="117"/>
      <c r="N26" s="118"/>
      <c r="O26" s="294"/>
      <c r="P26" s="294"/>
      <c r="Q26" s="294"/>
      <c r="R26" s="294"/>
      <c r="S26" s="294"/>
      <c r="T26" s="294"/>
      <c r="U26" s="294"/>
      <c r="V26" s="294"/>
      <c r="W26" s="294"/>
      <c r="X26" s="294"/>
      <c r="Y26" s="294"/>
      <c r="Z26" s="294"/>
      <c r="AA26" s="294"/>
      <c r="AB26" s="294"/>
      <c r="AC26" s="294"/>
      <c r="AD26" s="294"/>
      <c r="AE26" s="294"/>
      <c r="AF26" s="294"/>
      <c r="AG26" s="294"/>
      <c r="AH26" s="294"/>
      <c r="AI26" s="294"/>
      <c r="AJ26" s="294"/>
      <c r="AK26" s="294"/>
      <c r="AL26" s="294"/>
      <c r="AM26" s="294"/>
      <c r="AN26" s="294"/>
      <c r="AO26" s="294"/>
      <c r="AP26" s="294"/>
      <c r="AQ26" s="294"/>
      <c r="AR26" s="294"/>
      <c r="AS26" s="294"/>
      <c r="AT26" s="294"/>
      <c r="AU26" s="294"/>
      <c r="AV26" s="294"/>
      <c r="AW26" s="294"/>
      <c r="AX26" s="294"/>
      <c r="AY26" s="294"/>
      <c r="AZ26" s="294"/>
      <c r="BA26" s="294"/>
      <c r="BB26" s="294"/>
      <c r="BC26" s="294"/>
      <c r="BD26" s="294"/>
      <c r="BE26" s="294"/>
      <c r="BF26" s="294"/>
      <c r="BG26" s="294"/>
      <c r="BH26" s="294"/>
      <c r="BI26" s="294"/>
    </row>
    <row r="27" spans="1:61">
      <c r="A27" s="111"/>
      <c r="B27" s="112"/>
      <c r="C27" s="112"/>
      <c r="D27" s="112"/>
      <c r="E27" s="112">
        <f t="shared" si="0"/>
        <v>0</v>
      </c>
      <c r="F27" s="121"/>
      <c r="G27" s="102"/>
      <c r="H27" s="109" t="s">
        <v>44</v>
      </c>
      <c r="I27" s="110"/>
      <c r="J27" s="110"/>
      <c r="K27" s="130"/>
      <c r="L27" s="102"/>
      <c r="M27" s="117"/>
      <c r="N27" s="125"/>
      <c r="O27" s="294"/>
      <c r="P27" s="294"/>
      <c r="Q27" s="294"/>
      <c r="R27" s="294"/>
      <c r="S27" s="294"/>
      <c r="T27" s="294"/>
      <c r="U27" s="294"/>
      <c r="V27" s="294"/>
      <c r="W27" s="294"/>
      <c r="X27" s="294"/>
      <c r="Y27" s="294"/>
      <c r="Z27" s="294"/>
      <c r="AA27" s="294"/>
      <c r="AB27" s="294"/>
      <c r="AC27" s="294"/>
      <c r="AD27" s="294"/>
      <c r="AE27" s="294"/>
      <c r="AF27" s="294"/>
      <c r="AG27" s="294"/>
      <c r="AH27" s="294"/>
      <c r="AI27" s="294"/>
      <c r="AJ27" s="294"/>
      <c r="AK27" s="294"/>
      <c r="AL27" s="294"/>
      <c r="AM27" s="294"/>
      <c r="AN27" s="294"/>
      <c r="AO27" s="294"/>
      <c r="AP27" s="294"/>
      <c r="AQ27" s="294"/>
      <c r="AR27" s="294"/>
      <c r="AS27" s="294"/>
      <c r="AT27" s="294"/>
      <c r="AU27" s="294"/>
      <c r="AV27" s="294"/>
      <c r="AW27" s="294"/>
      <c r="AX27" s="294"/>
      <c r="AY27" s="294"/>
      <c r="AZ27" s="294"/>
      <c r="BA27" s="294"/>
      <c r="BB27" s="294"/>
      <c r="BC27" s="294"/>
      <c r="BD27" s="294"/>
      <c r="BE27" s="294"/>
      <c r="BF27" s="294"/>
      <c r="BG27" s="294"/>
      <c r="BH27" s="294"/>
      <c r="BI27" s="294"/>
    </row>
    <row r="28" spans="1:61">
      <c r="A28" s="111"/>
      <c r="B28" s="112"/>
      <c r="C28" s="112"/>
      <c r="D28" s="112"/>
      <c r="E28" s="112">
        <f t="shared" si="0"/>
        <v>0</v>
      </c>
      <c r="F28" s="121"/>
      <c r="G28" s="102"/>
      <c r="H28" s="109" t="s">
        <v>44</v>
      </c>
      <c r="I28" s="110"/>
      <c r="J28" s="110"/>
      <c r="K28" s="294"/>
      <c r="L28" s="102"/>
      <c r="M28" s="117"/>
      <c r="N28" s="125"/>
      <c r="O28" s="294"/>
      <c r="P28" s="294"/>
      <c r="Q28" s="294"/>
      <c r="R28" s="294"/>
      <c r="S28" s="294"/>
      <c r="T28" s="294"/>
      <c r="U28" s="294"/>
      <c r="V28" s="294"/>
      <c r="W28" s="294"/>
      <c r="X28" s="294"/>
      <c r="Y28" s="294"/>
      <c r="Z28" s="294"/>
      <c r="AA28" s="294"/>
      <c r="AB28" s="294"/>
      <c r="AC28" s="294"/>
      <c r="AD28" s="294"/>
      <c r="AE28" s="294"/>
      <c r="AF28" s="294"/>
      <c r="AG28" s="294"/>
      <c r="AH28" s="294"/>
      <c r="AI28" s="294"/>
      <c r="AJ28" s="294"/>
      <c r="AK28" s="294"/>
      <c r="AL28" s="294"/>
      <c r="AM28" s="294"/>
      <c r="AN28" s="294"/>
      <c r="AO28" s="294"/>
      <c r="AP28" s="294"/>
      <c r="AQ28" s="294"/>
      <c r="AR28" s="294"/>
      <c r="AS28" s="294"/>
      <c r="AT28" s="294"/>
      <c r="AU28" s="294"/>
      <c r="AV28" s="294"/>
      <c r="AW28" s="294"/>
      <c r="AX28" s="294"/>
      <c r="AY28" s="294"/>
      <c r="AZ28" s="294"/>
      <c r="BA28" s="294"/>
      <c r="BB28" s="294"/>
      <c r="BC28" s="294"/>
      <c r="BD28" s="294"/>
      <c r="BE28" s="294"/>
      <c r="BF28" s="294"/>
      <c r="BG28" s="294"/>
      <c r="BH28" s="294"/>
      <c r="BI28" s="294"/>
    </row>
    <row r="29" spans="1:61">
      <c r="A29" s="111"/>
      <c r="B29" s="112"/>
      <c r="C29" s="112"/>
      <c r="D29" s="112"/>
      <c r="E29" s="112">
        <f t="shared" si="0"/>
        <v>0</v>
      </c>
      <c r="F29" s="121"/>
      <c r="G29" s="102"/>
      <c r="H29" s="109" t="s">
        <v>44</v>
      </c>
      <c r="I29" s="110"/>
      <c r="J29" s="110"/>
      <c r="K29" s="294"/>
      <c r="L29" s="102"/>
      <c r="M29" s="294"/>
      <c r="N29" s="294"/>
      <c r="O29" s="294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94"/>
      <c r="AB29" s="294"/>
      <c r="AC29" s="294"/>
      <c r="AD29" s="294"/>
      <c r="AE29" s="294"/>
      <c r="AF29" s="294"/>
      <c r="AG29" s="294"/>
      <c r="AH29" s="294"/>
      <c r="AI29" s="294"/>
      <c r="AJ29" s="294"/>
      <c r="AK29" s="294"/>
      <c r="AL29" s="294"/>
      <c r="AM29" s="294"/>
      <c r="AN29" s="294"/>
      <c r="AO29" s="294"/>
      <c r="AP29" s="294"/>
      <c r="AQ29" s="294"/>
      <c r="AR29" s="294"/>
      <c r="AS29" s="294"/>
      <c r="AT29" s="294"/>
      <c r="AU29" s="294"/>
      <c r="AV29" s="294"/>
      <c r="AW29" s="294"/>
      <c r="AX29" s="294"/>
      <c r="AY29" s="294"/>
      <c r="AZ29" s="294"/>
      <c r="BA29" s="294"/>
      <c r="BB29" s="294"/>
      <c r="BC29" s="294"/>
      <c r="BD29" s="294"/>
      <c r="BE29" s="294"/>
      <c r="BF29" s="294"/>
      <c r="BG29" s="294"/>
      <c r="BH29" s="294"/>
      <c r="BI29" s="294"/>
    </row>
    <row r="30" spans="1:61">
      <c r="A30" s="111"/>
      <c r="B30" s="112"/>
      <c r="C30" s="112"/>
      <c r="D30" s="112"/>
      <c r="E30" s="112">
        <f t="shared" si="0"/>
        <v>0</v>
      </c>
      <c r="F30" s="120"/>
      <c r="G30" s="131"/>
      <c r="H30" s="132" t="s">
        <v>44</v>
      </c>
      <c r="I30" s="133"/>
      <c r="J30" s="132"/>
      <c r="K30" s="294"/>
      <c r="L30" s="102"/>
      <c r="M30" s="294"/>
      <c r="N30" s="294"/>
      <c r="O30" s="294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94"/>
      <c r="AB30" s="294"/>
      <c r="AC30" s="294"/>
      <c r="AD30" s="294"/>
      <c r="AE30" s="294"/>
      <c r="AF30" s="294"/>
      <c r="AG30" s="294"/>
      <c r="AH30" s="294"/>
      <c r="AI30" s="294"/>
      <c r="AJ30" s="294"/>
      <c r="AK30" s="294"/>
      <c r="AL30" s="294"/>
      <c r="AM30" s="294"/>
      <c r="AN30" s="294"/>
      <c r="AO30" s="294"/>
      <c r="AP30" s="294"/>
      <c r="AQ30" s="294"/>
      <c r="AR30" s="294"/>
      <c r="AS30" s="294"/>
      <c r="AT30" s="294"/>
      <c r="AU30" s="294"/>
      <c r="AV30" s="294"/>
      <c r="AW30" s="294"/>
      <c r="AX30" s="294"/>
      <c r="AY30" s="294"/>
      <c r="AZ30" s="294"/>
      <c r="BA30" s="294"/>
      <c r="BB30" s="294"/>
      <c r="BC30" s="294"/>
      <c r="BD30" s="294"/>
      <c r="BE30" s="294"/>
      <c r="BF30" s="294"/>
      <c r="BG30" s="294"/>
      <c r="BH30" s="294"/>
      <c r="BI30" s="294"/>
    </row>
    <row r="31" spans="1:61">
      <c r="A31" s="111"/>
      <c r="B31" s="112"/>
      <c r="C31" s="112"/>
      <c r="D31" s="112"/>
      <c r="E31" s="112">
        <f t="shared" si="0"/>
        <v>0</v>
      </c>
      <c r="F31" s="120"/>
      <c r="G31" s="134"/>
      <c r="H31" s="132" t="s">
        <v>44</v>
      </c>
      <c r="I31" s="133"/>
      <c r="J31" s="135"/>
      <c r="K31" s="136"/>
      <c r="L31" s="102"/>
      <c r="M31" s="294"/>
      <c r="N31" s="294"/>
      <c r="O31" s="294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94"/>
      <c r="AB31" s="294"/>
      <c r="AC31" s="294"/>
      <c r="AD31" s="294"/>
      <c r="AE31" s="294"/>
      <c r="AF31" s="294"/>
      <c r="AG31" s="294"/>
      <c r="AH31" s="294"/>
      <c r="AI31" s="294"/>
      <c r="AJ31" s="294"/>
      <c r="AK31" s="294"/>
      <c r="AL31" s="294"/>
      <c r="AM31" s="294"/>
      <c r="AN31" s="294"/>
      <c r="AO31" s="294"/>
      <c r="AP31" s="294"/>
      <c r="AQ31" s="294"/>
      <c r="AR31" s="294"/>
      <c r="AS31" s="294"/>
      <c r="AT31" s="294"/>
      <c r="AU31" s="294"/>
      <c r="AV31" s="294"/>
      <c r="AW31" s="294"/>
      <c r="AX31" s="294"/>
      <c r="AY31" s="294"/>
      <c r="AZ31" s="294"/>
      <c r="BA31" s="294"/>
      <c r="BB31" s="294"/>
      <c r="BC31" s="294"/>
      <c r="BD31" s="294"/>
      <c r="BE31" s="294"/>
      <c r="BF31" s="294"/>
      <c r="BG31" s="294"/>
      <c r="BH31" s="294"/>
      <c r="BI31" s="294"/>
    </row>
    <row r="32" spans="1:61">
      <c r="A32" s="111"/>
      <c r="B32" s="112"/>
      <c r="C32" s="112"/>
      <c r="D32" s="112"/>
      <c r="E32" s="112">
        <f t="shared" si="0"/>
        <v>0</v>
      </c>
      <c r="F32" s="120"/>
      <c r="G32" s="137"/>
      <c r="H32" s="138"/>
      <c r="I32" s="139"/>
      <c r="J32" s="140"/>
      <c r="K32" s="136"/>
      <c r="L32" s="102"/>
      <c r="M32" s="294"/>
      <c r="N32" s="294"/>
      <c r="O32" s="294"/>
      <c r="P32" s="294"/>
      <c r="Q32" s="294"/>
      <c r="R32" s="294"/>
      <c r="S32" s="294"/>
      <c r="T32" s="294"/>
      <c r="U32" s="294"/>
      <c r="V32" s="294"/>
      <c r="W32" s="294"/>
      <c r="X32" s="294"/>
      <c r="Y32" s="294"/>
      <c r="Z32" s="294"/>
      <c r="AA32" s="294"/>
      <c r="AB32" s="294"/>
      <c r="AC32" s="294"/>
      <c r="AD32" s="294"/>
      <c r="AE32" s="294"/>
      <c r="AF32" s="294"/>
      <c r="AG32" s="294"/>
      <c r="AH32" s="294"/>
      <c r="AI32" s="294"/>
      <c r="AJ32" s="294"/>
      <c r="AK32" s="294"/>
      <c r="AL32" s="294"/>
      <c r="AM32" s="294"/>
      <c r="AN32" s="294"/>
      <c r="AO32" s="294"/>
      <c r="AP32" s="294"/>
      <c r="AQ32" s="294"/>
      <c r="AR32" s="294"/>
      <c r="AS32" s="294"/>
      <c r="AT32" s="294"/>
      <c r="AU32" s="294"/>
      <c r="AV32" s="294"/>
      <c r="AW32" s="294"/>
      <c r="AX32" s="294"/>
      <c r="AY32" s="294"/>
      <c r="AZ32" s="294"/>
      <c r="BA32" s="294"/>
      <c r="BB32" s="294"/>
      <c r="BC32" s="294"/>
      <c r="BD32" s="294"/>
      <c r="BE32" s="294"/>
      <c r="BF32" s="294"/>
      <c r="BG32" s="294"/>
      <c r="BH32" s="294"/>
      <c r="BI32" s="294"/>
    </row>
    <row r="33" spans="1:61">
      <c r="A33" s="295" t="s">
        <v>4</v>
      </c>
      <c r="B33" s="112">
        <f>SUM(B5:B32)</f>
        <v>9613500</v>
      </c>
      <c r="C33" s="112">
        <f>SUM(C5:C32)</f>
        <v>9789115</v>
      </c>
      <c r="D33" s="112">
        <f>SUM(D5:D32)</f>
        <v>46045</v>
      </c>
      <c r="E33" s="112">
        <f>SUM(E5:E32)</f>
        <v>9835160</v>
      </c>
      <c r="F33" s="120">
        <f>B33-E33</f>
        <v>-221660</v>
      </c>
      <c r="G33" s="134"/>
      <c r="H33" s="141"/>
      <c r="I33" s="139"/>
      <c r="J33" s="142"/>
      <c r="K33" s="136"/>
      <c r="L33" s="102"/>
      <c r="M33" s="294"/>
      <c r="N33" s="294"/>
      <c r="O33" s="294"/>
      <c r="P33" s="294"/>
      <c r="Q33" s="294"/>
      <c r="R33" s="294"/>
      <c r="S33" s="294"/>
      <c r="T33" s="294"/>
      <c r="U33" s="294"/>
      <c r="V33" s="294"/>
      <c r="W33" s="294"/>
      <c r="X33" s="294"/>
      <c r="Y33" s="294"/>
      <c r="Z33" s="294"/>
      <c r="AA33" s="294"/>
      <c r="AB33" s="294"/>
      <c r="AC33" s="294"/>
      <c r="AD33" s="294"/>
      <c r="AE33" s="294"/>
      <c r="AF33" s="294"/>
      <c r="AG33" s="294"/>
      <c r="AH33" s="294"/>
      <c r="AI33" s="294"/>
      <c r="AJ33" s="294"/>
      <c r="AK33" s="294"/>
      <c r="AL33" s="294"/>
      <c r="AM33" s="294"/>
      <c r="AN33" s="294"/>
      <c r="AO33" s="294"/>
      <c r="AP33" s="294"/>
      <c r="AQ33" s="294"/>
      <c r="AR33" s="294"/>
      <c r="AS33" s="294"/>
      <c r="AT33" s="294"/>
      <c r="AU33" s="294"/>
      <c r="AV33" s="294"/>
      <c r="AW33" s="294"/>
      <c r="AX33" s="294"/>
      <c r="AY33" s="294"/>
      <c r="AZ33" s="294"/>
      <c r="BA33" s="294"/>
      <c r="BB33" s="294"/>
      <c r="BC33" s="294"/>
      <c r="BD33" s="294"/>
      <c r="BE33" s="294"/>
      <c r="BF33" s="294"/>
      <c r="BG33" s="294"/>
      <c r="BH33" s="294"/>
      <c r="BI33" s="294"/>
    </row>
    <row r="34" spans="1:61">
      <c r="A34" s="126"/>
      <c r="B34" s="117"/>
      <c r="C34" s="117"/>
      <c r="D34" s="117"/>
      <c r="E34" s="117"/>
      <c r="F34" s="120"/>
      <c r="G34" s="134"/>
      <c r="H34" s="141"/>
      <c r="I34" s="139"/>
      <c r="J34" s="142"/>
      <c r="K34" s="136"/>
      <c r="L34" s="102"/>
      <c r="M34" s="294"/>
      <c r="N34" s="294"/>
      <c r="O34" s="294"/>
      <c r="P34" s="294"/>
      <c r="Q34" s="294"/>
      <c r="R34" s="294"/>
      <c r="S34" s="294"/>
      <c r="T34" s="294"/>
      <c r="U34" s="294"/>
      <c r="V34" s="294"/>
      <c r="W34" s="294"/>
      <c r="X34" s="294"/>
      <c r="Y34" s="294"/>
      <c r="Z34" s="294"/>
      <c r="AA34" s="294"/>
      <c r="AB34" s="294"/>
      <c r="AC34" s="294"/>
      <c r="AD34" s="294"/>
      <c r="AE34" s="294"/>
      <c r="AF34" s="294"/>
      <c r="AG34" s="294"/>
      <c r="AH34" s="294"/>
      <c r="AI34" s="294"/>
      <c r="AJ34" s="294"/>
      <c r="AK34" s="294"/>
      <c r="AL34" s="294"/>
      <c r="AM34" s="294"/>
      <c r="AN34" s="294"/>
      <c r="AO34" s="294"/>
      <c r="AP34" s="294"/>
      <c r="AQ34" s="294"/>
      <c r="AR34" s="294"/>
      <c r="AS34" s="294"/>
      <c r="AT34" s="294"/>
      <c r="AU34" s="294"/>
      <c r="AV34" s="294"/>
      <c r="AW34" s="294"/>
      <c r="AX34" s="294"/>
      <c r="AY34" s="294"/>
      <c r="AZ34" s="294"/>
      <c r="BA34" s="294"/>
      <c r="BB34" s="294"/>
      <c r="BC34" s="294"/>
      <c r="BD34" s="294"/>
      <c r="BE34" s="294"/>
      <c r="BF34" s="294"/>
      <c r="BG34" s="294"/>
      <c r="BH34" s="294"/>
      <c r="BI34" s="294"/>
    </row>
    <row r="35" spans="1:61" ht="13.5" thickBot="1">
      <c r="A35" s="317" t="s">
        <v>45</v>
      </c>
      <c r="B35" s="318"/>
      <c r="C35" s="318"/>
      <c r="D35" s="319"/>
      <c r="E35" s="118"/>
      <c r="F35" s="120"/>
      <c r="G35" s="134"/>
      <c r="H35" s="141"/>
      <c r="I35" s="139"/>
      <c r="J35" s="142"/>
      <c r="K35" s="136"/>
      <c r="L35" s="102"/>
      <c r="M35" s="294"/>
      <c r="N35" s="294"/>
      <c r="O35" s="294"/>
      <c r="P35" s="294"/>
      <c r="Q35" s="294"/>
      <c r="R35" s="294"/>
      <c r="S35" s="294"/>
      <c r="T35" s="294"/>
      <c r="U35" s="294"/>
      <c r="V35" s="294"/>
      <c r="W35" s="294"/>
      <c r="X35" s="294"/>
      <c r="Y35" s="294"/>
      <c r="Z35" s="294"/>
      <c r="AA35" s="294"/>
      <c r="AB35" s="294"/>
      <c r="AC35" s="294"/>
      <c r="AD35" s="294"/>
      <c r="AE35" s="294"/>
      <c r="AF35" s="294"/>
      <c r="AG35" s="294"/>
      <c r="AH35" s="294"/>
      <c r="AI35" s="294"/>
      <c r="AJ35" s="294"/>
      <c r="AK35" s="294"/>
      <c r="AL35" s="294"/>
      <c r="AM35" s="294"/>
      <c r="AN35" s="294"/>
      <c r="AO35" s="294"/>
      <c r="AP35" s="294"/>
      <c r="AQ35" s="294"/>
      <c r="AR35" s="294"/>
      <c r="AS35" s="294"/>
      <c r="AT35" s="294"/>
      <c r="AU35" s="294"/>
      <c r="AV35" s="294"/>
      <c r="AW35" s="294"/>
      <c r="AX35" s="294"/>
      <c r="AY35" s="294"/>
      <c r="AZ35" s="294"/>
      <c r="BA35" s="294"/>
      <c r="BB35" s="294"/>
      <c r="BC35" s="294"/>
      <c r="BD35" s="294"/>
      <c r="BE35" s="294"/>
      <c r="BF35" s="294"/>
      <c r="BG35" s="294"/>
      <c r="BH35" s="294"/>
      <c r="BI35" s="294"/>
    </row>
    <row r="36" spans="1:61">
      <c r="A36" s="143" t="s">
        <v>46</v>
      </c>
      <c r="B36" s="144" t="s">
        <v>47</v>
      </c>
      <c r="C36" s="144" t="s">
        <v>48</v>
      </c>
      <c r="D36" s="145" t="s">
        <v>0</v>
      </c>
      <c r="E36" s="146">
        <f>F33-C113+K136</f>
        <v>0</v>
      </c>
      <c r="F36" s="147">
        <f>F33-C113-I43-I42+K136-C118</f>
        <v>0</v>
      </c>
      <c r="G36" s="134"/>
      <c r="H36" s="141"/>
      <c r="I36" s="148"/>
      <c r="J36" s="149"/>
      <c r="K36" s="136"/>
      <c r="L36" s="102"/>
      <c r="M36" s="294"/>
      <c r="N36" s="294"/>
      <c r="O36" s="294"/>
      <c r="P36" s="294"/>
      <c r="Q36" s="294"/>
      <c r="R36" s="294"/>
      <c r="S36" s="294"/>
      <c r="T36" s="294"/>
      <c r="U36" s="294"/>
      <c r="V36" s="294"/>
      <c r="W36" s="294"/>
      <c r="X36" s="294"/>
      <c r="Y36" s="294"/>
      <c r="Z36" s="294"/>
      <c r="AA36" s="294"/>
      <c r="AB36" s="294"/>
      <c r="AC36" s="294"/>
      <c r="AD36" s="294"/>
      <c r="AE36" s="294"/>
      <c r="AF36" s="294"/>
      <c r="AG36" s="294"/>
      <c r="AH36" s="294"/>
      <c r="AI36" s="294"/>
      <c r="AJ36" s="294"/>
      <c r="AK36" s="294"/>
      <c r="AL36" s="294"/>
      <c r="AM36" s="294"/>
      <c r="AN36" s="294"/>
      <c r="AO36" s="294"/>
      <c r="AP36" s="294"/>
      <c r="AQ36" s="294"/>
      <c r="AR36" s="294"/>
      <c r="AS36" s="294"/>
      <c r="AT36" s="294"/>
      <c r="AU36" s="294"/>
      <c r="AV36" s="294"/>
      <c r="AW36" s="294"/>
      <c r="AX36" s="294"/>
      <c r="AY36" s="294"/>
      <c r="AZ36" s="294"/>
      <c r="BA36" s="294"/>
      <c r="BB36" s="294"/>
      <c r="BC36" s="294"/>
      <c r="BD36" s="294"/>
      <c r="BE36" s="294"/>
      <c r="BF36" s="294"/>
      <c r="BG36" s="294"/>
      <c r="BH36" s="294"/>
      <c r="BI36" s="294"/>
    </row>
    <row r="37" spans="1:61">
      <c r="A37" s="295" t="s">
        <v>49</v>
      </c>
      <c r="B37" s="150" t="s">
        <v>50</v>
      </c>
      <c r="C37" s="112">
        <v>9000</v>
      </c>
      <c r="D37" s="105" t="s">
        <v>204</v>
      </c>
      <c r="E37" s="118"/>
      <c r="F37" s="113"/>
      <c r="G37" s="134"/>
      <c r="H37" s="141"/>
      <c r="I37" s="148"/>
      <c r="J37" s="149"/>
      <c r="K37" s="136"/>
      <c r="L37" s="102"/>
      <c r="M37" s="294"/>
      <c r="N37" s="294"/>
      <c r="O37" s="294"/>
      <c r="P37" s="294"/>
      <c r="Q37" s="294"/>
      <c r="R37" s="294"/>
      <c r="S37" s="294"/>
      <c r="T37" s="294"/>
      <c r="U37" s="294"/>
      <c r="V37" s="294"/>
      <c r="W37" s="294"/>
      <c r="X37" s="294"/>
      <c r="Y37" s="294"/>
      <c r="Z37" s="294"/>
      <c r="AA37" s="294"/>
      <c r="AB37" s="294"/>
      <c r="AC37" s="294"/>
      <c r="AD37" s="294"/>
      <c r="AE37" s="294"/>
      <c r="AF37" s="294"/>
      <c r="AG37" s="294"/>
      <c r="AH37" s="294"/>
      <c r="AI37" s="294"/>
      <c r="AJ37" s="294"/>
      <c r="AK37" s="294"/>
      <c r="AL37" s="294"/>
      <c r="AM37" s="294"/>
      <c r="AN37" s="294"/>
      <c r="AO37" s="294"/>
      <c r="AP37" s="294"/>
      <c r="AQ37" s="294"/>
      <c r="AR37" s="294"/>
      <c r="AS37" s="294"/>
      <c r="AT37" s="294"/>
      <c r="AU37" s="294"/>
      <c r="AV37" s="294"/>
      <c r="AW37" s="294"/>
      <c r="AX37" s="294"/>
      <c r="AY37" s="294"/>
      <c r="AZ37" s="294"/>
      <c r="BA37" s="294"/>
      <c r="BB37" s="294"/>
      <c r="BC37" s="294"/>
      <c r="BD37" s="294"/>
      <c r="BE37" s="294"/>
      <c r="BF37" s="294"/>
      <c r="BG37" s="294"/>
      <c r="BH37" s="294"/>
      <c r="BI37" s="294"/>
    </row>
    <row r="38" spans="1:61">
      <c r="A38" s="295" t="s">
        <v>51</v>
      </c>
      <c r="B38" s="105" t="s">
        <v>50</v>
      </c>
      <c r="C38" s="112">
        <v>2000</v>
      </c>
      <c r="D38" s="105" t="s">
        <v>187</v>
      </c>
      <c r="E38" s="117"/>
      <c r="F38" s="120"/>
      <c r="G38" s="134"/>
      <c r="H38" s="141"/>
      <c r="I38" s="148"/>
      <c r="J38" s="149"/>
      <c r="K38" s="136"/>
      <c r="L38" s="102"/>
      <c r="M38" s="294"/>
      <c r="N38" s="294"/>
      <c r="O38" s="294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94"/>
      <c r="AB38" s="294"/>
      <c r="AC38" s="294"/>
      <c r="AD38" s="294"/>
      <c r="AE38" s="294"/>
      <c r="AF38" s="294"/>
      <c r="AG38" s="294"/>
      <c r="AH38" s="294"/>
      <c r="AI38" s="294"/>
      <c r="AJ38" s="294"/>
      <c r="AK38" s="294"/>
      <c r="AL38" s="294"/>
      <c r="AM38" s="294"/>
      <c r="AN38" s="294"/>
      <c r="AO38" s="294"/>
      <c r="AP38" s="294"/>
      <c r="AQ38" s="294"/>
      <c r="AR38" s="294"/>
      <c r="AS38" s="294"/>
      <c r="AT38" s="294"/>
      <c r="AU38" s="294"/>
      <c r="AV38" s="294"/>
      <c r="AW38" s="294"/>
      <c r="AX38" s="294"/>
      <c r="AY38" s="294"/>
      <c r="AZ38" s="294"/>
      <c r="BA38" s="294"/>
      <c r="BB38" s="294"/>
      <c r="BC38" s="294"/>
      <c r="BD38" s="294"/>
      <c r="BE38" s="294"/>
      <c r="BF38" s="294"/>
      <c r="BG38" s="294"/>
      <c r="BH38" s="294"/>
      <c r="BI38" s="294"/>
    </row>
    <row r="39" spans="1:61">
      <c r="A39" s="295" t="s">
        <v>52</v>
      </c>
      <c r="B39" s="295" t="s">
        <v>50</v>
      </c>
      <c r="C39" s="112">
        <v>4000</v>
      </c>
      <c r="D39" s="151" t="s">
        <v>216</v>
      </c>
      <c r="E39" s="117"/>
      <c r="F39" s="113"/>
      <c r="G39" s="134"/>
      <c r="H39" s="141"/>
      <c r="I39" s="148"/>
      <c r="J39" s="149"/>
      <c r="K39" s="136"/>
      <c r="L39" s="102"/>
      <c r="M39" s="294"/>
      <c r="N39" s="294"/>
      <c r="O39" s="294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94"/>
      <c r="AB39" s="294"/>
      <c r="AC39" s="294"/>
      <c r="AD39" s="294"/>
      <c r="AE39" s="294"/>
      <c r="AF39" s="294"/>
      <c r="AG39" s="294"/>
      <c r="AH39" s="294"/>
      <c r="AI39" s="294"/>
      <c r="AJ39" s="294"/>
      <c r="AK39" s="294"/>
      <c r="AL39" s="294"/>
      <c r="AM39" s="294"/>
      <c r="AN39" s="294"/>
      <c r="AO39" s="294"/>
      <c r="AP39" s="294"/>
      <c r="AQ39" s="294"/>
      <c r="AR39" s="294"/>
      <c r="AS39" s="294"/>
      <c r="AT39" s="294"/>
      <c r="AU39" s="294"/>
      <c r="AV39" s="294"/>
      <c r="AW39" s="294"/>
      <c r="AX39" s="294"/>
      <c r="AY39" s="294"/>
      <c r="AZ39" s="294"/>
      <c r="BA39" s="294"/>
      <c r="BB39" s="294"/>
      <c r="BC39" s="294"/>
      <c r="BD39" s="294"/>
      <c r="BE39" s="294"/>
      <c r="BF39" s="294"/>
      <c r="BG39" s="294"/>
      <c r="BH39" s="294"/>
      <c r="BI39" s="294"/>
    </row>
    <row r="40" spans="1:61">
      <c r="A40" s="295" t="s">
        <v>53</v>
      </c>
      <c r="B40" s="105" t="s">
        <v>50</v>
      </c>
      <c r="C40" s="112">
        <v>4300</v>
      </c>
      <c r="D40" s="151" t="s">
        <v>157</v>
      </c>
      <c r="E40" s="117"/>
      <c r="F40" s="113"/>
      <c r="G40" s="152"/>
      <c r="H40" s="153"/>
      <c r="I40" s="148"/>
      <c r="J40" s="149"/>
      <c r="K40" s="136"/>
      <c r="L40" s="102"/>
      <c r="M40" s="294"/>
      <c r="N40" s="294"/>
      <c r="O40" s="294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94"/>
      <c r="AB40" s="294"/>
      <c r="AC40" s="294"/>
      <c r="AD40" s="294"/>
      <c r="AE40" s="294"/>
      <c r="AF40" s="294"/>
      <c r="AG40" s="294"/>
      <c r="AH40" s="294"/>
      <c r="AI40" s="294"/>
      <c r="AJ40" s="294"/>
      <c r="AK40" s="294"/>
      <c r="AL40" s="294"/>
      <c r="AM40" s="294"/>
      <c r="AN40" s="294"/>
      <c r="AO40" s="294"/>
      <c r="AP40" s="294"/>
      <c r="AQ40" s="294"/>
      <c r="AR40" s="294"/>
      <c r="AS40" s="294"/>
      <c r="AT40" s="294"/>
      <c r="AU40" s="294"/>
      <c r="AV40" s="294"/>
      <c r="AW40" s="294"/>
      <c r="AX40" s="294"/>
      <c r="AY40" s="294"/>
      <c r="AZ40" s="294"/>
      <c r="BA40" s="294"/>
      <c r="BB40" s="294"/>
      <c r="BC40" s="294"/>
      <c r="BD40" s="294"/>
      <c r="BE40" s="294"/>
      <c r="BF40" s="294"/>
      <c r="BG40" s="294"/>
      <c r="BH40" s="294"/>
      <c r="BI40" s="294"/>
    </row>
    <row r="41" spans="1:61">
      <c r="A41" s="154" t="s">
        <v>55</v>
      </c>
      <c r="B41" s="105" t="s">
        <v>56</v>
      </c>
      <c r="C41" s="112">
        <v>9440</v>
      </c>
      <c r="D41" s="105" t="s">
        <v>216</v>
      </c>
      <c r="E41" s="155"/>
      <c r="F41" s="113"/>
      <c r="G41" s="156"/>
      <c r="H41" s="157"/>
      <c r="I41" s="148"/>
      <c r="J41" s="149"/>
      <c r="K41" s="136"/>
      <c r="L41" s="102"/>
      <c r="M41" s="294"/>
      <c r="N41" s="294"/>
      <c r="O41" s="294"/>
      <c r="P41" s="294"/>
      <c r="Q41" s="294"/>
      <c r="R41" s="294"/>
      <c r="S41" s="294"/>
      <c r="T41" s="294"/>
      <c r="U41" s="294"/>
      <c r="V41" s="294"/>
      <c r="W41" s="294"/>
      <c r="X41" s="294"/>
      <c r="Y41" s="294"/>
      <c r="Z41" s="294"/>
      <c r="AA41" s="294"/>
      <c r="AB41" s="294"/>
      <c r="AC41" s="294"/>
      <c r="AD41" s="294"/>
      <c r="AE41" s="294"/>
      <c r="AF41" s="294"/>
      <c r="AG41" s="294"/>
      <c r="AH41" s="294"/>
      <c r="AI41" s="294"/>
      <c r="AJ41" s="294"/>
      <c r="AK41" s="294"/>
      <c r="AL41" s="294"/>
      <c r="AM41" s="294"/>
      <c r="AN41" s="294"/>
      <c r="AO41" s="294"/>
      <c r="AP41" s="294"/>
      <c r="AQ41" s="294"/>
      <c r="AR41" s="294"/>
      <c r="AS41" s="294"/>
      <c r="AT41" s="294"/>
      <c r="AU41" s="294"/>
      <c r="AV41" s="294"/>
      <c r="AW41" s="294"/>
      <c r="AX41" s="294"/>
      <c r="AY41" s="294"/>
      <c r="AZ41" s="294"/>
      <c r="BA41" s="294"/>
      <c r="BB41" s="294"/>
      <c r="BC41" s="294"/>
      <c r="BD41" s="294"/>
      <c r="BE41" s="294"/>
      <c r="BF41" s="294"/>
      <c r="BG41" s="294"/>
      <c r="BH41" s="294"/>
      <c r="BI41" s="294"/>
    </row>
    <row r="42" spans="1:61">
      <c r="A42" s="154" t="s">
        <v>154</v>
      </c>
      <c r="B42" s="105" t="s">
        <v>112</v>
      </c>
      <c r="C42" s="112">
        <v>9880</v>
      </c>
      <c r="D42" s="105" t="s">
        <v>211</v>
      </c>
      <c r="F42" s="296"/>
      <c r="G42" s="158"/>
      <c r="H42" s="159"/>
      <c r="I42" s="160"/>
      <c r="J42" s="161"/>
      <c r="K42" s="162"/>
      <c r="L42" s="102"/>
      <c r="M42" s="294"/>
      <c r="N42" s="294"/>
      <c r="O42" s="294"/>
      <c r="P42" s="294"/>
      <c r="Q42" s="294"/>
      <c r="R42" s="294"/>
      <c r="S42" s="294"/>
      <c r="T42" s="294"/>
      <c r="U42" s="294"/>
      <c r="V42" s="294"/>
      <c r="W42" s="294"/>
      <c r="X42" s="294"/>
      <c r="Y42" s="294"/>
      <c r="Z42" s="294"/>
      <c r="AA42" s="294"/>
      <c r="AB42" s="294"/>
      <c r="AC42" s="294"/>
      <c r="AD42" s="294"/>
      <c r="AE42" s="294"/>
      <c r="AF42" s="294"/>
      <c r="AG42" s="294"/>
      <c r="AH42" s="294"/>
      <c r="AI42" s="294"/>
      <c r="AJ42" s="294"/>
      <c r="AK42" s="294"/>
      <c r="AL42" s="294"/>
      <c r="AM42" s="294"/>
      <c r="AN42" s="294"/>
      <c r="AO42" s="294"/>
      <c r="AP42" s="294"/>
      <c r="AQ42" s="294"/>
      <c r="AR42" s="294"/>
      <c r="AS42" s="294"/>
      <c r="AT42" s="294"/>
      <c r="AU42" s="294"/>
      <c r="AV42" s="294"/>
      <c r="AW42" s="294"/>
      <c r="AX42" s="294"/>
      <c r="AY42" s="294"/>
      <c r="AZ42" s="294"/>
      <c r="BA42" s="294"/>
      <c r="BB42" s="294"/>
      <c r="BC42" s="294"/>
      <c r="BD42" s="294"/>
      <c r="BE42" s="294"/>
      <c r="BF42" s="294"/>
      <c r="BG42" s="294"/>
      <c r="BH42" s="294"/>
      <c r="BI42" s="294"/>
    </row>
    <row r="43" spans="1:61">
      <c r="A43" s="295" t="s">
        <v>138</v>
      </c>
      <c r="B43" s="105" t="s">
        <v>161</v>
      </c>
      <c r="C43" s="112">
        <v>27200</v>
      </c>
      <c r="D43" s="105" t="s">
        <v>207</v>
      </c>
      <c r="E43" s="118"/>
      <c r="F43" s="320" t="s">
        <v>60</v>
      </c>
      <c r="G43" s="320"/>
      <c r="H43" s="320"/>
      <c r="I43" s="320"/>
      <c r="J43" s="320"/>
      <c r="K43" s="163"/>
      <c r="L43" s="109"/>
      <c r="M43" s="294"/>
      <c r="N43" s="294"/>
      <c r="O43" s="294"/>
      <c r="P43" s="294"/>
      <c r="Q43" s="294"/>
      <c r="R43" s="294"/>
      <c r="S43" s="294"/>
      <c r="T43" s="294"/>
      <c r="U43" s="294"/>
      <c r="V43" s="294"/>
      <c r="W43" s="294"/>
      <c r="X43" s="294"/>
      <c r="Y43" s="294"/>
      <c r="Z43" s="294"/>
      <c r="AA43" s="294"/>
      <c r="AB43" s="294"/>
      <c r="AC43" s="294"/>
      <c r="AD43" s="294"/>
      <c r="AE43" s="294"/>
      <c r="AF43" s="294"/>
      <c r="AG43" s="294"/>
      <c r="AH43" s="294"/>
      <c r="AI43" s="294"/>
      <c r="AJ43" s="294"/>
      <c r="AK43" s="294"/>
      <c r="AL43" s="294"/>
      <c r="AM43" s="294"/>
      <c r="AN43" s="294"/>
      <c r="AO43" s="294"/>
      <c r="AP43" s="294"/>
      <c r="AQ43" s="294"/>
      <c r="AR43" s="294"/>
      <c r="AS43" s="294"/>
      <c r="AT43" s="294"/>
      <c r="AU43" s="294"/>
      <c r="AV43" s="294"/>
      <c r="AW43" s="294"/>
      <c r="AX43" s="294"/>
      <c r="AY43" s="294"/>
      <c r="AZ43" s="294"/>
      <c r="BA43" s="294"/>
      <c r="BB43" s="294"/>
      <c r="BC43" s="294"/>
      <c r="BD43" s="294"/>
      <c r="BE43" s="294"/>
      <c r="BF43" s="294"/>
      <c r="BG43" s="294"/>
      <c r="BH43" s="294"/>
      <c r="BI43" s="294"/>
    </row>
    <row r="44" spans="1:61" ht="13.5" thickBot="1">
      <c r="A44" s="164"/>
      <c r="B44" s="165"/>
      <c r="C44" s="166"/>
      <c r="D44" s="167"/>
      <c r="E44" s="117"/>
      <c r="F44" s="168"/>
      <c r="G44" s="168"/>
      <c r="H44" s="168"/>
      <c r="I44" s="110"/>
      <c r="J44" s="110"/>
      <c r="K44" s="163"/>
      <c r="L44" s="109"/>
      <c r="N44" s="294"/>
      <c r="O44" s="294"/>
      <c r="P44" s="294"/>
      <c r="Q44" s="294"/>
      <c r="R44" s="294"/>
      <c r="S44" s="294"/>
      <c r="T44" s="294"/>
      <c r="U44" s="294"/>
      <c r="V44" s="294"/>
      <c r="W44" s="294"/>
      <c r="X44" s="294"/>
      <c r="Y44" s="294"/>
      <c r="Z44" s="294"/>
      <c r="AA44" s="294"/>
      <c r="AB44" s="294"/>
      <c r="AC44" s="294"/>
      <c r="AD44" s="294"/>
      <c r="AE44" s="294"/>
      <c r="AF44" s="294"/>
      <c r="AG44" s="294"/>
      <c r="AH44" s="294"/>
      <c r="AI44" s="294"/>
      <c r="AJ44" s="294"/>
      <c r="AK44" s="294"/>
      <c r="AL44" s="294"/>
      <c r="AM44" s="294"/>
      <c r="AN44" s="294"/>
      <c r="AO44" s="294"/>
      <c r="AP44" s="294"/>
      <c r="AQ44" s="294"/>
      <c r="AR44" s="294"/>
      <c r="AS44" s="294"/>
      <c r="AT44" s="294"/>
      <c r="AU44" s="294"/>
      <c r="AV44" s="294"/>
      <c r="AW44" s="294"/>
      <c r="AX44" s="294"/>
      <c r="AY44" s="294"/>
      <c r="AZ44" s="294"/>
      <c r="BA44" s="294"/>
      <c r="BB44" s="294"/>
      <c r="BC44" s="294"/>
      <c r="BD44" s="294"/>
      <c r="BE44" s="294"/>
      <c r="BF44" s="294"/>
      <c r="BG44" s="294"/>
      <c r="BH44" s="294"/>
      <c r="BI44" s="294"/>
    </row>
    <row r="45" spans="1:61" ht="14.25" thickTop="1" thickBot="1">
      <c r="A45" s="169"/>
      <c r="B45" s="170"/>
      <c r="C45" s="171"/>
      <c r="D45" s="172"/>
      <c r="E45" s="117"/>
      <c r="F45" s="168"/>
      <c r="G45" s="168"/>
      <c r="H45" s="168"/>
      <c r="I45" s="173"/>
      <c r="J45" s="110"/>
      <c r="K45" s="163"/>
      <c r="L45" s="109"/>
      <c r="N45" s="294"/>
      <c r="O45" s="294"/>
      <c r="P45" s="294"/>
      <c r="Q45" s="294"/>
      <c r="R45" s="294"/>
      <c r="S45" s="294"/>
      <c r="T45" s="294"/>
      <c r="U45" s="294"/>
      <c r="V45" s="294"/>
      <c r="W45" s="294"/>
      <c r="X45" s="294"/>
      <c r="Y45" s="294"/>
      <c r="Z45" s="294"/>
      <c r="AA45" s="294"/>
      <c r="AB45" s="294"/>
      <c r="AC45" s="294"/>
      <c r="AD45" s="294"/>
      <c r="AE45" s="294"/>
      <c r="AF45" s="294"/>
      <c r="AG45" s="294"/>
      <c r="AH45" s="294"/>
      <c r="AI45" s="294"/>
      <c r="AJ45" s="294"/>
      <c r="AK45" s="294"/>
      <c r="AL45" s="294"/>
      <c r="AM45" s="294"/>
      <c r="AN45" s="294"/>
      <c r="AO45" s="294"/>
      <c r="AP45" s="294"/>
      <c r="AQ45" s="294"/>
      <c r="AR45" s="294"/>
      <c r="AS45" s="294"/>
      <c r="AT45" s="294"/>
      <c r="AU45" s="294"/>
      <c r="AV45" s="294"/>
      <c r="AW45" s="294"/>
      <c r="AX45" s="294"/>
      <c r="AY45" s="294"/>
      <c r="AZ45" s="294"/>
      <c r="BA45" s="294"/>
      <c r="BB45" s="294"/>
      <c r="BC45" s="294"/>
      <c r="BD45" s="294"/>
      <c r="BE45" s="294"/>
      <c r="BF45" s="294"/>
      <c r="BG45" s="294"/>
      <c r="BH45" s="294"/>
      <c r="BI45" s="294"/>
    </row>
    <row r="46" spans="1:61" ht="13.5" thickTop="1">
      <c r="A46" s="174" t="s">
        <v>27</v>
      </c>
      <c r="B46" s="175"/>
      <c r="C46" s="176">
        <v>15000</v>
      </c>
      <c r="D46" s="177" t="s">
        <v>61</v>
      </c>
      <c r="E46" s="117"/>
      <c r="F46" s="295"/>
      <c r="G46" s="295"/>
      <c r="H46" s="295"/>
      <c r="I46" s="110"/>
      <c r="J46" s="109"/>
      <c r="K46" s="163"/>
      <c r="L46" s="109"/>
      <c r="N46" s="294"/>
      <c r="O46" s="294"/>
      <c r="P46" s="294"/>
      <c r="Q46" s="294"/>
      <c r="R46" s="294"/>
      <c r="S46" s="294"/>
      <c r="T46" s="294"/>
      <c r="U46" s="294"/>
      <c r="V46" s="294"/>
      <c r="W46" s="294"/>
      <c r="X46" s="294"/>
      <c r="Y46" s="294"/>
      <c r="Z46" s="294"/>
      <c r="AA46" s="294"/>
      <c r="AB46" s="294"/>
      <c r="AC46" s="294"/>
      <c r="AD46" s="294"/>
      <c r="AE46" s="294"/>
      <c r="AF46" s="294"/>
      <c r="AG46" s="294"/>
      <c r="AH46" s="294"/>
      <c r="AI46" s="294"/>
      <c r="AJ46" s="294"/>
      <c r="AK46" s="294"/>
      <c r="AL46" s="294"/>
      <c r="AM46" s="294"/>
      <c r="AN46" s="294"/>
      <c r="AO46" s="294"/>
      <c r="AP46" s="294"/>
      <c r="AQ46" s="294"/>
      <c r="AR46" s="294"/>
      <c r="AS46" s="294"/>
      <c r="AT46" s="294"/>
      <c r="AU46" s="294"/>
      <c r="AV46" s="294"/>
      <c r="AW46" s="294"/>
      <c r="AX46" s="294"/>
      <c r="AY46" s="294"/>
      <c r="AZ46" s="294"/>
      <c r="BA46" s="294"/>
      <c r="BB46" s="294"/>
      <c r="BC46" s="294"/>
      <c r="BD46" s="294"/>
      <c r="BE46" s="294"/>
      <c r="BF46" s="294"/>
      <c r="BG46" s="294"/>
      <c r="BH46" s="294"/>
      <c r="BI46" s="294"/>
    </row>
    <row r="47" spans="1:61">
      <c r="A47" s="178" t="s">
        <v>18</v>
      </c>
      <c r="B47" s="109"/>
      <c r="C47" s="179">
        <v>93000</v>
      </c>
      <c r="D47" s="180" t="s">
        <v>62</v>
      </c>
      <c r="E47" s="117"/>
      <c r="F47" s="295"/>
      <c r="G47" s="295"/>
      <c r="H47" s="295"/>
      <c r="I47" s="110"/>
      <c r="J47" s="181"/>
      <c r="K47" s="163"/>
      <c r="L47" s="109"/>
      <c r="N47" s="294"/>
      <c r="O47" s="294"/>
      <c r="P47" s="294"/>
      <c r="Q47" s="294"/>
      <c r="R47" s="294"/>
      <c r="S47" s="294"/>
      <c r="T47" s="294"/>
      <c r="U47" s="294"/>
      <c r="V47" s="294"/>
      <c r="W47" s="294"/>
      <c r="X47" s="294"/>
      <c r="Y47" s="294"/>
      <c r="Z47" s="294"/>
      <c r="AA47" s="294"/>
      <c r="AB47" s="294"/>
      <c r="AC47" s="294"/>
      <c r="AD47" s="294"/>
      <c r="AE47" s="294"/>
      <c r="AF47" s="294"/>
      <c r="AG47" s="294"/>
      <c r="AH47" s="294"/>
      <c r="AI47" s="294"/>
      <c r="AJ47" s="294"/>
      <c r="AK47" s="127"/>
      <c r="AL47" s="127"/>
      <c r="AM47" s="127"/>
      <c r="AN47" s="127"/>
      <c r="AO47" s="294"/>
      <c r="AP47" s="294"/>
      <c r="AQ47" s="294"/>
      <c r="AR47" s="294"/>
      <c r="AS47" s="294"/>
      <c r="AT47" s="294"/>
      <c r="AU47" s="294"/>
      <c r="AV47" s="294"/>
      <c r="AW47" s="294"/>
      <c r="AX47" s="294"/>
      <c r="AY47" s="294"/>
      <c r="AZ47" s="294"/>
      <c r="BA47" s="294"/>
      <c r="BB47" s="294"/>
      <c r="BC47" s="294"/>
      <c r="BD47" s="294"/>
      <c r="BE47" s="294"/>
      <c r="BF47" s="294"/>
      <c r="BG47" s="294"/>
      <c r="BH47" s="294"/>
      <c r="BI47" s="294"/>
    </row>
    <row r="48" spans="1:61">
      <c r="A48" s="178" t="s">
        <v>25</v>
      </c>
      <c r="B48" s="109"/>
      <c r="C48" s="179">
        <v>218875</v>
      </c>
      <c r="D48" s="177" t="s">
        <v>208</v>
      </c>
      <c r="E48" s="117"/>
      <c r="F48" s="295"/>
      <c r="G48" s="163"/>
      <c r="H48" s="295"/>
      <c r="I48" s="110"/>
      <c r="J48" s="181"/>
      <c r="K48" s="163"/>
      <c r="L48" s="109"/>
      <c r="N48" s="294"/>
      <c r="O48" s="294"/>
      <c r="P48" s="294"/>
      <c r="Q48" s="294"/>
      <c r="R48" s="294"/>
      <c r="S48" s="294"/>
      <c r="T48" s="294"/>
      <c r="U48" s="294"/>
      <c r="V48" s="294"/>
      <c r="W48" s="294"/>
      <c r="X48" s="294"/>
      <c r="Y48" s="294"/>
      <c r="Z48" s="294"/>
      <c r="AA48" s="294"/>
      <c r="AB48" s="294"/>
      <c r="AC48" s="294"/>
      <c r="AD48" s="294"/>
      <c r="AE48" s="294"/>
      <c r="AF48" s="294"/>
      <c r="AG48" s="294"/>
      <c r="AH48" s="294"/>
      <c r="AI48" s="294"/>
      <c r="AJ48" s="294"/>
      <c r="AK48" s="294"/>
      <c r="AL48" s="294"/>
      <c r="AM48" s="294"/>
      <c r="AN48" s="294"/>
      <c r="AO48" s="294"/>
      <c r="AP48" s="294"/>
      <c r="AQ48" s="294"/>
      <c r="AR48" s="294"/>
      <c r="AS48" s="294"/>
      <c r="AT48" s="294"/>
      <c r="AU48" s="294"/>
      <c r="AV48" s="294"/>
      <c r="AW48" s="294"/>
      <c r="AX48" s="294"/>
      <c r="AY48" s="294"/>
      <c r="AZ48" s="294"/>
      <c r="BA48" s="294"/>
      <c r="BB48" s="294"/>
      <c r="BC48" s="294"/>
      <c r="BD48" s="294"/>
      <c r="BE48" s="294"/>
      <c r="BF48" s="294"/>
      <c r="BG48" s="294"/>
      <c r="BH48" s="294"/>
      <c r="BI48" s="294"/>
    </row>
    <row r="49" spans="1:61">
      <c r="A49" s="178" t="s">
        <v>20</v>
      </c>
      <c r="B49" s="180"/>
      <c r="C49" s="179">
        <v>267297</v>
      </c>
      <c r="D49" s="180" t="s">
        <v>173</v>
      </c>
      <c r="E49" s="117"/>
      <c r="F49" s="295"/>
      <c r="G49" s="295"/>
      <c r="H49" s="295"/>
      <c r="I49" s="110"/>
      <c r="J49" s="181"/>
      <c r="K49" s="163"/>
      <c r="L49" s="109"/>
      <c r="N49" s="294"/>
      <c r="O49" s="294"/>
      <c r="P49" s="294"/>
      <c r="Q49" s="294"/>
      <c r="R49" s="294"/>
      <c r="S49" s="294"/>
      <c r="T49" s="294"/>
      <c r="U49" s="294"/>
      <c r="V49" s="294"/>
      <c r="W49" s="294"/>
      <c r="X49" s="294"/>
      <c r="Y49" s="294"/>
      <c r="Z49" s="294"/>
      <c r="AA49" s="294"/>
      <c r="AB49" s="294"/>
      <c r="AC49" s="294"/>
      <c r="AD49" s="294"/>
      <c r="AE49" s="294"/>
      <c r="AF49" s="294"/>
      <c r="AG49" s="294"/>
      <c r="AH49" s="294"/>
      <c r="AI49" s="294"/>
      <c r="AJ49" s="294"/>
      <c r="AK49" s="294"/>
      <c r="AL49" s="294"/>
      <c r="AM49" s="294"/>
      <c r="AN49" s="294"/>
      <c r="AO49" s="294"/>
      <c r="AP49" s="294"/>
      <c r="AQ49" s="294"/>
      <c r="AR49" s="294"/>
      <c r="AS49" s="294"/>
      <c r="AT49" s="294"/>
      <c r="AU49" s="294"/>
      <c r="AV49" s="294"/>
      <c r="AW49" s="294"/>
      <c r="AX49" s="294"/>
      <c r="AY49" s="294"/>
      <c r="AZ49" s="294"/>
      <c r="BA49" s="294"/>
      <c r="BB49" s="294"/>
      <c r="BC49" s="294"/>
      <c r="BD49" s="294"/>
      <c r="BE49" s="294"/>
      <c r="BF49" s="294"/>
      <c r="BG49" s="294"/>
      <c r="BH49" s="294"/>
      <c r="BI49" s="294"/>
    </row>
    <row r="50" spans="1:61">
      <c r="A50" s="182" t="s">
        <v>24</v>
      </c>
      <c r="B50" s="115"/>
      <c r="C50" s="179">
        <v>62000</v>
      </c>
      <c r="D50" s="175" t="s">
        <v>201</v>
      </c>
      <c r="E50" s="117"/>
      <c r="F50" s="295"/>
      <c r="G50" s="295"/>
      <c r="H50" s="295"/>
      <c r="I50" s="110"/>
      <c r="J50" s="181"/>
      <c r="K50" s="163"/>
      <c r="L50" s="109"/>
      <c r="N50" s="294"/>
      <c r="O50" s="294"/>
      <c r="P50" s="294"/>
      <c r="Q50" s="294"/>
      <c r="R50" s="294"/>
      <c r="S50" s="294"/>
      <c r="T50" s="294"/>
      <c r="U50" s="294"/>
      <c r="V50" s="294"/>
      <c r="W50" s="294"/>
      <c r="X50" s="294"/>
      <c r="Y50" s="294"/>
      <c r="Z50" s="294"/>
      <c r="AA50" s="294"/>
      <c r="AB50" s="294"/>
      <c r="AC50" s="294"/>
      <c r="AD50" s="294"/>
      <c r="AE50" s="294"/>
      <c r="AF50" s="294"/>
      <c r="AG50" s="294"/>
      <c r="AH50" s="294"/>
      <c r="AI50" s="294"/>
      <c r="AJ50" s="294"/>
      <c r="AK50" s="294"/>
      <c r="AL50" s="294"/>
      <c r="AM50" s="294"/>
      <c r="AN50" s="294"/>
      <c r="AO50" s="294"/>
      <c r="AP50" s="294"/>
      <c r="AQ50" s="294"/>
      <c r="AR50" s="294"/>
      <c r="AS50" s="294"/>
      <c r="AT50" s="294"/>
      <c r="AU50" s="294"/>
      <c r="AV50" s="294"/>
      <c r="AW50" s="294"/>
      <c r="AX50" s="294"/>
      <c r="AY50" s="294"/>
      <c r="AZ50" s="294"/>
      <c r="BA50" s="294"/>
      <c r="BB50" s="294"/>
      <c r="BC50" s="294"/>
      <c r="BD50" s="294"/>
      <c r="BE50" s="294"/>
      <c r="BF50" s="294"/>
      <c r="BG50" s="294"/>
      <c r="BH50" s="294"/>
      <c r="BI50" s="294"/>
    </row>
    <row r="51" spans="1:61">
      <c r="A51" s="182" t="s">
        <v>63</v>
      </c>
      <c r="B51" s="109"/>
      <c r="C51" s="179">
        <v>74300</v>
      </c>
      <c r="D51" s="183" t="s">
        <v>216</v>
      </c>
      <c r="E51" s="117"/>
      <c r="F51" s="109"/>
      <c r="G51" s="295"/>
      <c r="H51" s="295"/>
      <c r="I51" s="110"/>
      <c r="J51" s="181"/>
      <c r="K51" s="163"/>
      <c r="L51" s="109"/>
      <c r="M51" s="294"/>
      <c r="N51" s="294"/>
      <c r="O51" s="294"/>
      <c r="P51" s="294"/>
      <c r="Q51" s="294"/>
      <c r="R51" s="294"/>
      <c r="S51" s="294"/>
      <c r="T51" s="294"/>
      <c r="U51" s="294"/>
      <c r="V51" s="294"/>
      <c r="W51" s="294"/>
      <c r="X51" s="294"/>
      <c r="Y51" s="294"/>
      <c r="Z51" s="294"/>
      <c r="AA51" s="294"/>
      <c r="AB51" s="294"/>
      <c r="AC51" s="294"/>
      <c r="AD51" s="294"/>
      <c r="AE51" s="294"/>
      <c r="AF51" s="294"/>
      <c r="AG51" s="294"/>
      <c r="AH51" s="294"/>
      <c r="AI51" s="294"/>
      <c r="AJ51" s="294"/>
      <c r="AK51" s="294"/>
      <c r="AL51" s="294"/>
      <c r="AM51" s="294"/>
      <c r="AN51" s="294"/>
      <c r="AO51" s="294"/>
      <c r="AP51" s="294"/>
      <c r="AQ51" s="294"/>
      <c r="AR51" s="294"/>
      <c r="AS51" s="294"/>
      <c r="AT51" s="294"/>
      <c r="AU51" s="294"/>
      <c r="AV51" s="294"/>
      <c r="AW51" s="294"/>
      <c r="AX51" s="294"/>
      <c r="AY51" s="294"/>
      <c r="AZ51" s="294"/>
      <c r="BA51" s="294"/>
      <c r="BB51" s="294"/>
      <c r="BC51" s="294"/>
      <c r="BD51" s="294"/>
      <c r="BE51" s="294"/>
      <c r="BF51" s="294"/>
      <c r="BG51" s="294"/>
      <c r="BH51" s="294"/>
      <c r="BI51" s="294"/>
    </row>
    <row r="52" spans="1:61">
      <c r="A52" s="184" t="s">
        <v>64</v>
      </c>
      <c r="B52" s="180"/>
      <c r="C52" s="185">
        <v>187000</v>
      </c>
      <c r="D52" s="175" t="s">
        <v>179</v>
      </c>
      <c r="E52" s="117"/>
      <c r="F52" s="295"/>
      <c r="G52" s="295"/>
      <c r="H52" s="295"/>
      <c r="I52" s="110"/>
      <c r="J52" s="181"/>
      <c r="K52" s="163"/>
      <c r="L52" s="109"/>
      <c r="M52" s="294"/>
      <c r="N52" s="294"/>
      <c r="O52" s="294"/>
      <c r="P52" s="294"/>
      <c r="Q52" s="294"/>
      <c r="R52" s="294"/>
      <c r="S52" s="294"/>
      <c r="T52" s="294"/>
      <c r="U52" s="294"/>
      <c r="V52" s="294"/>
      <c r="W52" s="294"/>
      <c r="X52" s="294"/>
      <c r="Y52" s="294"/>
      <c r="Z52" s="294"/>
      <c r="AA52" s="294"/>
      <c r="AB52" s="294"/>
      <c r="AC52" s="294"/>
      <c r="AD52" s="294"/>
      <c r="AE52" s="294"/>
      <c r="AF52" s="294"/>
      <c r="AG52" s="294"/>
      <c r="AH52" s="294"/>
      <c r="AI52" s="294"/>
      <c r="AJ52" s="294"/>
      <c r="AK52" s="294"/>
      <c r="AL52" s="294"/>
      <c r="AM52" s="294"/>
      <c r="AN52" s="294"/>
      <c r="AO52" s="294"/>
      <c r="AP52" s="294"/>
      <c r="AQ52" s="294"/>
      <c r="AR52" s="294"/>
      <c r="AS52" s="294"/>
      <c r="AT52" s="294"/>
      <c r="AU52" s="294"/>
      <c r="AV52" s="294"/>
      <c r="AW52" s="294"/>
      <c r="AX52" s="294"/>
      <c r="AY52" s="294"/>
      <c r="AZ52" s="294"/>
      <c r="BA52" s="294"/>
      <c r="BB52" s="294"/>
      <c r="BC52" s="294"/>
      <c r="BD52" s="294"/>
      <c r="BE52" s="294"/>
      <c r="BF52" s="294"/>
      <c r="BG52" s="294"/>
      <c r="BH52" s="294"/>
      <c r="BI52" s="294"/>
    </row>
    <row r="53" spans="1:61">
      <c r="A53" s="178" t="s">
        <v>65</v>
      </c>
      <c r="B53" s="109"/>
      <c r="C53" s="179">
        <v>397451</v>
      </c>
      <c r="D53" s="186" t="s">
        <v>216</v>
      </c>
      <c r="E53" s="117"/>
      <c r="F53" s="110"/>
      <c r="G53" s="295"/>
      <c r="H53" s="295"/>
      <c r="I53" s="110"/>
      <c r="J53" s="181"/>
      <c r="K53" s="163"/>
      <c r="L53" s="109"/>
      <c r="M53" s="294"/>
      <c r="N53" s="294"/>
      <c r="O53" s="294"/>
      <c r="P53" s="294"/>
      <c r="Q53" s="294"/>
      <c r="R53" s="294"/>
      <c r="S53" s="294"/>
      <c r="T53" s="294"/>
      <c r="U53" s="294"/>
      <c r="V53" s="294"/>
      <c r="W53" s="294"/>
      <c r="X53" s="294"/>
      <c r="Y53" s="117"/>
      <c r="Z53" s="294"/>
      <c r="AA53" s="294"/>
      <c r="AB53" s="294"/>
      <c r="AC53" s="294"/>
      <c r="AD53" s="294"/>
      <c r="AE53" s="294"/>
      <c r="AF53" s="294"/>
      <c r="AG53" s="294"/>
      <c r="AH53" s="294"/>
      <c r="AI53" s="294"/>
      <c r="AJ53" s="294"/>
      <c r="AK53" s="294"/>
      <c r="AL53" s="294"/>
      <c r="AM53" s="294"/>
      <c r="AN53" s="294"/>
      <c r="AO53" s="294"/>
      <c r="AP53" s="294"/>
      <c r="AQ53" s="294"/>
      <c r="AR53" s="294"/>
      <c r="AS53" s="294"/>
      <c r="AT53" s="294"/>
      <c r="AU53" s="294"/>
      <c r="AV53" s="294"/>
      <c r="AW53" s="294"/>
      <c r="AX53" s="294"/>
      <c r="AY53" s="294"/>
      <c r="AZ53" s="294"/>
      <c r="BA53" s="294"/>
      <c r="BB53" s="294"/>
      <c r="BC53" s="294"/>
      <c r="BD53" s="294"/>
      <c r="BE53" s="294"/>
      <c r="BF53" s="294"/>
      <c r="BG53" s="294"/>
      <c r="BH53" s="294"/>
      <c r="BI53" s="294"/>
    </row>
    <row r="54" spans="1:61">
      <c r="A54" s="178" t="s">
        <v>66</v>
      </c>
      <c r="B54" s="109"/>
      <c r="C54" s="179">
        <v>189880</v>
      </c>
      <c r="D54" s="175" t="s">
        <v>216</v>
      </c>
      <c r="E54" s="117"/>
      <c r="F54" s="295"/>
      <c r="G54" s="295"/>
      <c r="H54" s="295"/>
      <c r="I54" s="110"/>
      <c r="J54" s="181"/>
      <c r="K54" s="163"/>
      <c r="L54" s="109"/>
      <c r="M54" s="294"/>
      <c r="N54" s="294"/>
      <c r="O54" s="294"/>
      <c r="P54" s="294"/>
      <c r="Q54" s="294"/>
      <c r="R54" s="294"/>
      <c r="S54" s="294"/>
      <c r="T54" s="294"/>
      <c r="U54" s="294"/>
      <c r="V54" s="294"/>
      <c r="W54" s="294"/>
      <c r="X54" s="294"/>
      <c r="Y54" s="294"/>
      <c r="Z54" s="294"/>
      <c r="AA54" s="294"/>
      <c r="AB54" s="294"/>
      <c r="AC54" s="294"/>
      <c r="AD54" s="294"/>
      <c r="AE54" s="294"/>
      <c r="AF54" s="294"/>
      <c r="AG54" s="294"/>
      <c r="AH54" s="294"/>
      <c r="AI54" s="294"/>
      <c r="AJ54" s="294"/>
      <c r="AK54" s="294"/>
      <c r="AL54" s="294"/>
      <c r="AM54" s="294"/>
      <c r="AN54" s="294"/>
      <c r="AO54" s="294"/>
      <c r="AP54" s="294"/>
      <c r="AQ54" s="294"/>
      <c r="AR54" s="294"/>
      <c r="AS54" s="294"/>
      <c r="AT54" s="294"/>
      <c r="AU54" s="294"/>
      <c r="AV54" s="294"/>
      <c r="AW54" s="294"/>
      <c r="AX54" s="294"/>
      <c r="AY54" s="294"/>
      <c r="AZ54" s="294"/>
      <c r="BA54" s="294"/>
      <c r="BB54" s="294"/>
      <c r="BC54" s="294"/>
      <c r="BD54" s="294"/>
      <c r="BE54" s="294"/>
      <c r="BF54" s="294"/>
      <c r="BG54" s="294"/>
      <c r="BH54" s="294"/>
      <c r="BI54" s="294"/>
    </row>
    <row r="55" spans="1:61">
      <c r="A55" s="184" t="s">
        <v>198</v>
      </c>
      <c r="B55" s="180"/>
      <c r="C55" s="179">
        <v>7000</v>
      </c>
      <c r="D55" s="186" t="s">
        <v>211</v>
      </c>
      <c r="E55" s="117"/>
      <c r="F55" s="109"/>
      <c r="G55" s="295"/>
      <c r="H55" s="295"/>
      <c r="I55" s="110"/>
      <c r="J55" s="181"/>
      <c r="K55" s="163"/>
      <c r="L55" s="109"/>
      <c r="M55" s="294"/>
      <c r="N55" s="294"/>
      <c r="O55" s="294"/>
      <c r="P55" s="294"/>
      <c r="Q55" s="294"/>
      <c r="R55" s="294"/>
      <c r="S55" s="294"/>
      <c r="T55" s="294"/>
      <c r="U55" s="294"/>
      <c r="V55" s="294"/>
      <c r="W55" s="294"/>
      <c r="X55" s="294"/>
      <c r="Y55" s="294"/>
      <c r="Z55" s="294"/>
      <c r="AA55" s="294"/>
      <c r="AB55" s="294"/>
      <c r="AC55" s="294"/>
      <c r="AD55" s="294"/>
      <c r="AE55" s="294"/>
      <c r="AF55" s="294"/>
      <c r="AG55" s="294"/>
      <c r="AH55" s="294"/>
      <c r="AI55" s="294"/>
      <c r="AJ55" s="294"/>
      <c r="AK55" s="294"/>
      <c r="AL55" s="294"/>
      <c r="AM55" s="294"/>
      <c r="AN55" s="294"/>
      <c r="AO55" s="294"/>
      <c r="AP55" s="294"/>
      <c r="AQ55" s="294"/>
      <c r="AR55" s="294"/>
      <c r="AS55" s="294"/>
      <c r="AT55" s="294"/>
      <c r="AU55" s="294"/>
      <c r="AV55" s="294"/>
      <c r="AW55" s="294"/>
      <c r="AX55" s="294"/>
      <c r="AY55" s="294"/>
      <c r="AZ55" s="294"/>
      <c r="BA55" s="294"/>
      <c r="BB55" s="294"/>
      <c r="BC55" s="294"/>
      <c r="BD55" s="294"/>
      <c r="BE55" s="294"/>
      <c r="BF55" s="294"/>
      <c r="BG55" s="294"/>
      <c r="BH55" s="294"/>
      <c r="BI55" s="294"/>
    </row>
    <row r="56" spans="1:61">
      <c r="A56" s="182" t="s">
        <v>145</v>
      </c>
      <c r="B56" s="109"/>
      <c r="C56" s="179">
        <v>23000</v>
      </c>
      <c r="D56" s="183" t="s">
        <v>210</v>
      </c>
      <c r="E56" s="117"/>
      <c r="F56" s="109"/>
      <c r="G56" s="295"/>
      <c r="H56" s="295"/>
      <c r="I56" s="110"/>
      <c r="J56" s="181"/>
      <c r="K56" s="163"/>
      <c r="L56" s="109"/>
      <c r="M56" s="294"/>
      <c r="N56" s="294"/>
      <c r="O56" s="294"/>
      <c r="P56" s="294"/>
      <c r="Q56" s="294"/>
      <c r="R56" s="294"/>
      <c r="S56" s="294"/>
      <c r="T56" s="294"/>
      <c r="U56" s="294"/>
      <c r="V56" s="294"/>
      <c r="W56" s="294"/>
      <c r="X56" s="294"/>
      <c r="Y56" s="294"/>
      <c r="Z56" s="294"/>
      <c r="AA56" s="294"/>
      <c r="AB56" s="294"/>
      <c r="AC56" s="294"/>
      <c r="AD56" s="294"/>
      <c r="AE56" s="294"/>
      <c r="AF56" s="294"/>
      <c r="AG56" s="294"/>
      <c r="AH56" s="294"/>
      <c r="AI56" s="294"/>
      <c r="AJ56" s="294"/>
      <c r="AK56" s="294"/>
      <c r="AL56" s="294"/>
      <c r="AM56" s="294"/>
      <c r="AN56" s="294"/>
      <c r="AO56" s="294"/>
      <c r="AP56" s="294"/>
      <c r="AQ56" s="294"/>
      <c r="AR56" s="294"/>
      <c r="AS56" s="294"/>
      <c r="AT56" s="294"/>
      <c r="AU56" s="294"/>
      <c r="AV56" s="294"/>
      <c r="AW56" s="294"/>
      <c r="AX56" s="294"/>
      <c r="AY56" s="294"/>
      <c r="AZ56" s="294"/>
      <c r="BA56" s="294"/>
      <c r="BB56" s="294"/>
      <c r="BC56" s="294"/>
      <c r="BD56" s="294"/>
      <c r="BE56" s="294"/>
      <c r="BF56" s="294"/>
      <c r="BG56" s="294"/>
      <c r="BH56" s="294"/>
      <c r="BI56" s="294"/>
    </row>
    <row r="57" spans="1:61">
      <c r="A57" s="182" t="s">
        <v>215</v>
      </c>
      <c r="B57" s="109"/>
      <c r="C57" s="179">
        <v>4000</v>
      </c>
      <c r="D57" s="183" t="s">
        <v>216</v>
      </c>
      <c r="E57" s="117"/>
      <c r="F57" s="109"/>
      <c r="G57" s="295"/>
      <c r="H57" s="295"/>
      <c r="I57" s="110"/>
      <c r="J57" s="181"/>
      <c r="K57" s="163"/>
      <c r="L57" s="109"/>
      <c r="M57" s="294"/>
      <c r="N57" s="294"/>
      <c r="O57" s="294"/>
      <c r="P57" s="294"/>
      <c r="Q57" s="294"/>
      <c r="R57" s="294"/>
      <c r="S57" s="294"/>
      <c r="T57" s="294"/>
      <c r="U57" s="294"/>
      <c r="V57" s="294"/>
      <c r="W57" s="294"/>
      <c r="X57" s="294"/>
      <c r="Y57" s="294"/>
      <c r="Z57" s="294"/>
      <c r="AA57" s="294"/>
      <c r="AB57" s="294"/>
      <c r="AC57" s="294"/>
      <c r="AD57" s="294"/>
      <c r="AE57" s="294"/>
      <c r="AF57" s="294"/>
      <c r="AG57" s="294"/>
      <c r="AH57" s="294"/>
      <c r="AI57" s="294"/>
      <c r="AJ57" s="294"/>
      <c r="AK57" s="294"/>
      <c r="AL57" s="294"/>
      <c r="AM57" s="294"/>
      <c r="AN57" s="294"/>
      <c r="AO57" s="294"/>
      <c r="AP57" s="294"/>
      <c r="AQ57" s="294"/>
      <c r="AR57" s="294"/>
      <c r="AS57" s="294"/>
      <c r="AT57" s="294"/>
      <c r="AU57" s="294"/>
      <c r="AV57" s="294"/>
      <c r="AW57" s="294"/>
      <c r="AX57" s="294"/>
      <c r="AY57" s="294"/>
      <c r="AZ57" s="294"/>
      <c r="BA57" s="294"/>
      <c r="BB57" s="294"/>
      <c r="BC57" s="294"/>
      <c r="BD57" s="294"/>
      <c r="BE57" s="294"/>
      <c r="BF57" s="294"/>
      <c r="BG57" s="294"/>
      <c r="BH57" s="294"/>
      <c r="BI57" s="294"/>
    </row>
    <row r="58" spans="1:61">
      <c r="A58" s="182" t="s">
        <v>147</v>
      </c>
      <c r="B58" s="109"/>
      <c r="C58" s="179">
        <v>10000</v>
      </c>
      <c r="D58" s="183" t="s">
        <v>211</v>
      </c>
      <c r="E58" s="117"/>
      <c r="F58" s="110"/>
      <c r="G58" s="295"/>
      <c r="H58" s="295"/>
      <c r="I58" s="110"/>
      <c r="J58" s="181"/>
      <c r="K58" s="163"/>
      <c r="L58" s="109"/>
      <c r="M58" s="294"/>
      <c r="N58" s="294"/>
      <c r="O58" s="294"/>
      <c r="P58" s="294"/>
      <c r="Q58" s="294"/>
      <c r="R58" s="294"/>
      <c r="S58" s="294"/>
      <c r="T58" s="294"/>
      <c r="U58" s="294"/>
      <c r="V58" s="294"/>
      <c r="W58" s="294"/>
      <c r="X58" s="294"/>
      <c r="Y58" s="294"/>
      <c r="Z58" s="294"/>
      <c r="AA58" s="294"/>
      <c r="AB58" s="294"/>
      <c r="AC58" s="294"/>
      <c r="AD58" s="294"/>
      <c r="AE58" s="294"/>
      <c r="AF58" s="294"/>
      <c r="AG58" s="294"/>
      <c r="AH58" s="294"/>
      <c r="AI58" s="294"/>
      <c r="AJ58" s="294"/>
      <c r="AK58" s="294"/>
      <c r="AL58" s="294"/>
      <c r="AM58" s="294"/>
      <c r="AN58" s="294"/>
      <c r="AO58" s="294"/>
      <c r="AP58" s="294"/>
      <c r="AQ58" s="294"/>
      <c r="AR58" s="294"/>
      <c r="AS58" s="294"/>
      <c r="AT58" s="294"/>
      <c r="AU58" s="294"/>
      <c r="AV58" s="294"/>
      <c r="AW58" s="294"/>
      <c r="AX58" s="294"/>
      <c r="AY58" s="294"/>
      <c r="AZ58" s="294"/>
      <c r="BA58" s="294"/>
      <c r="BB58" s="294"/>
      <c r="BC58" s="294"/>
      <c r="BD58" s="294"/>
      <c r="BE58" s="294"/>
      <c r="BF58" s="294"/>
      <c r="BG58" s="294"/>
      <c r="BH58" s="294"/>
      <c r="BI58" s="294"/>
    </row>
    <row r="59" spans="1:61">
      <c r="A59" s="321" t="s">
        <v>32</v>
      </c>
      <c r="B59" s="322"/>
      <c r="C59" s="179"/>
      <c r="D59" s="183"/>
      <c r="E59" s="117"/>
      <c r="F59" s="109"/>
      <c r="G59" s="295"/>
      <c r="H59" s="295"/>
      <c r="I59" s="110"/>
      <c r="J59" s="181"/>
      <c r="K59" s="163"/>
      <c r="L59" s="109"/>
      <c r="M59" s="294"/>
      <c r="N59" s="294"/>
      <c r="O59" s="294"/>
      <c r="P59" s="294"/>
      <c r="Q59" s="294"/>
      <c r="R59" s="294"/>
      <c r="S59" s="294"/>
      <c r="T59" s="294"/>
      <c r="U59" s="294"/>
      <c r="V59" s="294"/>
      <c r="W59" s="294"/>
      <c r="X59" s="294"/>
      <c r="Y59" s="294"/>
      <c r="Z59" s="294"/>
      <c r="AA59" s="294"/>
      <c r="AB59" s="294"/>
      <c r="AC59" s="294"/>
      <c r="AD59" s="294"/>
      <c r="AE59" s="294"/>
      <c r="AF59" s="294"/>
      <c r="AG59" s="294"/>
      <c r="AH59" s="294"/>
      <c r="AI59" s="294"/>
      <c r="AJ59" s="294"/>
      <c r="AK59" s="294"/>
      <c r="AL59" s="294"/>
      <c r="AM59" s="294"/>
      <c r="AN59" s="294"/>
      <c r="AO59" s="294"/>
      <c r="AP59" s="294"/>
      <c r="AQ59" s="294"/>
      <c r="AR59" s="294"/>
      <c r="AS59" s="294"/>
      <c r="AT59" s="294"/>
      <c r="AU59" s="294"/>
      <c r="AV59" s="294"/>
      <c r="AW59" s="294"/>
      <c r="AX59" s="294"/>
      <c r="AY59" s="294"/>
      <c r="AZ59" s="294"/>
      <c r="BA59" s="294"/>
      <c r="BB59" s="294"/>
      <c r="BC59" s="294"/>
      <c r="BD59" s="294"/>
      <c r="BE59" s="294"/>
      <c r="BF59" s="294"/>
      <c r="BG59" s="294"/>
      <c r="BH59" s="294"/>
      <c r="BI59" s="294"/>
    </row>
    <row r="60" spans="1:61">
      <c r="A60" s="182" t="s">
        <v>219</v>
      </c>
      <c r="B60" s="180"/>
      <c r="C60" s="179">
        <v>4650</v>
      </c>
      <c r="D60" s="180" t="s">
        <v>216</v>
      </c>
      <c r="E60" s="117"/>
      <c r="F60" s="109"/>
      <c r="G60" s="295"/>
      <c r="H60" s="295"/>
      <c r="I60" s="110"/>
      <c r="J60" s="181"/>
      <c r="K60" s="163"/>
      <c r="L60" s="109"/>
      <c r="M60" s="294"/>
      <c r="N60" s="294"/>
      <c r="O60" s="294"/>
      <c r="P60" s="294"/>
      <c r="Q60" s="294"/>
      <c r="R60" s="294"/>
      <c r="S60" s="294"/>
      <c r="T60" s="294"/>
      <c r="U60" s="294"/>
      <c r="V60" s="294"/>
      <c r="W60" s="294"/>
      <c r="X60" s="294"/>
      <c r="Y60" s="294"/>
      <c r="Z60" s="294"/>
      <c r="AA60" s="294"/>
      <c r="AB60" s="294"/>
      <c r="AC60" s="294"/>
      <c r="AD60" s="294"/>
      <c r="AE60" s="294"/>
      <c r="AF60" s="294"/>
      <c r="AG60" s="294"/>
      <c r="AH60" s="294"/>
      <c r="AI60" s="294"/>
      <c r="AJ60" s="294"/>
      <c r="AK60" s="294"/>
      <c r="AL60" s="294"/>
      <c r="AM60" s="294"/>
      <c r="AN60" s="294"/>
      <c r="AO60" s="294"/>
      <c r="AP60" s="294"/>
      <c r="AQ60" s="294"/>
      <c r="AR60" s="294"/>
      <c r="AS60" s="294"/>
      <c r="AT60" s="294"/>
      <c r="AU60" s="294"/>
      <c r="AV60" s="294"/>
      <c r="AW60" s="294"/>
      <c r="AX60" s="294"/>
      <c r="AY60" s="294"/>
      <c r="AZ60" s="294"/>
      <c r="BA60" s="294"/>
      <c r="BB60" s="294"/>
      <c r="BC60" s="294"/>
      <c r="BD60" s="294"/>
      <c r="BE60" s="294"/>
      <c r="BF60" s="294"/>
      <c r="BG60" s="294"/>
      <c r="BH60" s="294"/>
      <c r="BI60" s="294"/>
    </row>
    <row r="61" spans="1:61">
      <c r="A61" s="178" t="s">
        <v>68</v>
      </c>
      <c r="B61" s="109"/>
      <c r="C61" s="179">
        <v>2000</v>
      </c>
      <c r="D61" s="186" t="s">
        <v>67</v>
      </c>
      <c r="E61" s="118"/>
      <c r="F61" s="109"/>
      <c r="G61" s="295"/>
      <c r="H61" s="295"/>
      <c r="I61" s="110"/>
      <c r="J61" s="181"/>
      <c r="K61" s="163"/>
      <c r="L61" s="109"/>
      <c r="M61" s="294"/>
      <c r="N61" s="294"/>
      <c r="O61" s="294"/>
      <c r="P61" s="294"/>
      <c r="Q61" s="294"/>
      <c r="R61" s="294"/>
      <c r="S61" s="294"/>
      <c r="T61" s="294"/>
      <c r="U61" s="294"/>
      <c r="V61" s="294"/>
      <c r="W61" s="294"/>
      <c r="X61" s="294"/>
      <c r="Y61" s="294"/>
      <c r="Z61" s="294"/>
      <c r="AA61" s="294"/>
      <c r="AB61" s="294"/>
      <c r="AC61" s="294"/>
      <c r="AD61" s="294"/>
      <c r="AE61" s="294"/>
      <c r="AF61" s="294"/>
      <c r="AG61" s="294"/>
      <c r="AH61" s="294"/>
      <c r="AI61" s="294"/>
      <c r="AJ61" s="294"/>
      <c r="AK61" s="294"/>
      <c r="AL61" s="294"/>
      <c r="AM61" s="294"/>
      <c r="AN61" s="294"/>
      <c r="AO61" s="294"/>
      <c r="AP61" s="294"/>
      <c r="AQ61" s="294"/>
      <c r="AR61" s="294"/>
      <c r="AS61" s="294"/>
      <c r="AT61" s="294"/>
      <c r="AU61" s="294"/>
      <c r="AV61" s="294"/>
      <c r="AW61" s="294"/>
      <c r="AX61" s="294"/>
      <c r="AY61" s="294"/>
      <c r="AZ61" s="294"/>
      <c r="BA61" s="294"/>
      <c r="BB61" s="294"/>
      <c r="BC61" s="294"/>
      <c r="BD61" s="294"/>
      <c r="BE61" s="294"/>
      <c r="BF61" s="294"/>
      <c r="BG61" s="294"/>
      <c r="BH61" s="294"/>
      <c r="BI61" s="294"/>
    </row>
    <row r="62" spans="1:61">
      <c r="A62" s="182" t="s">
        <v>69</v>
      </c>
      <c r="B62" s="109"/>
      <c r="C62" s="179">
        <v>8000</v>
      </c>
      <c r="D62" s="186" t="s">
        <v>197</v>
      </c>
      <c r="E62" s="126"/>
      <c r="F62" s="308" t="s">
        <v>72</v>
      </c>
      <c r="G62" s="308"/>
      <c r="H62" s="293"/>
      <c r="I62" s="293"/>
      <c r="J62" s="187" t="s">
        <v>73</v>
      </c>
      <c r="K62" s="188" t="s">
        <v>74</v>
      </c>
      <c r="L62" s="189" t="s">
        <v>75</v>
      </c>
      <c r="M62" s="294"/>
      <c r="N62" s="294"/>
      <c r="O62" s="294"/>
      <c r="P62" s="294"/>
      <c r="Q62" s="294"/>
      <c r="R62" s="294"/>
      <c r="S62" s="294"/>
      <c r="T62" s="294"/>
      <c r="U62" s="294"/>
      <c r="V62" s="294"/>
      <c r="W62" s="294"/>
      <c r="X62" s="294"/>
      <c r="Y62" s="294"/>
      <c r="Z62" s="294"/>
      <c r="AA62" s="294"/>
      <c r="AB62" s="294"/>
      <c r="AC62" s="294"/>
      <c r="AD62" s="294"/>
      <c r="AE62" s="294"/>
      <c r="AF62" s="294"/>
      <c r="AG62" s="294"/>
      <c r="AH62" s="294"/>
      <c r="AI62" s="294"/>
      <c r="AJ62" s="294"/>
      <c r="AK62" s="294"/>
      <c r="AL62" s="294"/>
      <c r="AM62" s="294"/>
      <c r="AN62" s="294"/>
      <c r="AO62" s="294"/>
      <c r="AP62" s="294"/>
      <c r="AQ62" s="294"/>
      <c r="AR62" s="294"/>
      <c r="AS62" s="294"/>
      <c r="AT62" s="294"/>
      <c r="AU62" s="294"/>
      <c r="AV62" s="294"/>
      <c r="AW62" s="294"/>
      <c r="AX62" s="294"/>
      <c r="AY62" s="294"/>
      <c r="AZ62" s="294"/>
      <c r="BA62" s="294"/>
      <c r="BB62" s="294"/>
      <c r="BC62" s="294"/>
      <c r="BD62" s="294"/>
      <c r="BE62" s="294"/>
      <c r="BF62" s="294"/>
      <c r="BG62" s="294"/>
      <c r="BH62" s="294"/>
      <c r="BI62" s="294"/>
    </row>
    <row r="63" spans="1:61">
      <c r="A63" s="182" t="s">
        <v>76</v>
      </c>
      <c r="B63" s="109"/>
      <c r="C63" s="179">
        <v>50888</v>
      </c>
      <c r="D63" s="186" t="s">
        <v>201</v>
      </c>
      <c r="E63" s="117"/>
      <c r="F63" s="190"/>
      <c r="G63" s="191" t="s">
        <v>68</v>
      </c>
      <c r="H63" s="191"/>
      <c r="I63" s="110">
        <v>2000</v>
      </c>
      <c r="J63" s="110" t="s">
        <v>67</v>
      </c>
      <c r="K63" s="192">
        <v>2000</v>
      </c>
      <c r="L63" s="193">
        <f>SUM(I63-K63)</f>
        <v>0</v>
      </c>
      <c r="M63" s="294"/>
      <c r="N63" s="294"/>
      <c r="O63" s="294"/>
      <c r="P63" s="294"/>
      <c r="Q63" s="294"/>
      <c r="R63" s="294"/>
      <c r="S63" s="294"/>
      <c r="T63" s="294"/>
      <c r="U63" s="294"/>
      <c r="V63" s="294"/>
      <c r="W63" s="294"/>
      <c r="X63" s="294"/>
      <c r="Y63" s="294"/>
      <c r="Z63" s="294"/>
      <c r="AA63" s="294"/>
      <c r="AB63" s="294"/>
      <c r="AC63" s="294"/>
      <c r="AD63" s="294"/>
      <c r="AE63" s="294"/>
      <c r="AF63" s="294"/>
      <c r="AG63" s="294"/>
      <c r="AH63" s="294"/>
      <c r="AI63" s="294"/>
      <c r="AJ63" s="294"/>
      <c r="AK63" s="294"/>
      <c r="AL63" s="294"/>
      <c r="AM63" s="294"/>
      <c r="AN63" s="294"/>
      <c r="AO63" s="294"/>
      <c r="AP63" s="294"/>
      <c r="AQ63" s="294"/>
      <c r="AR63" s="294"/>
      <c r="AS63" s="294"/>
      <c r="AT63" s="294"/>
      <c r="AU63" s="294"/>
      <c r="AV63" s="294"/>
      <c r="AW63" s="294"/>
      <c r="AX63" s="294"/>
      <c r="AY63" s="294"/>
      <c r="AZ63" s="294"/>
      <c r="BA63" s="294"/>
      <c r="BB63" s="294"/>
      <c r="BC63" s="294"/>
      <c r="BD63" s="294"/>
      <c r="BE63" s="294"/>
      <c r="BF63" s="294"/>
      <c r="BG63" s="294"/>
      <c r="BH63" s="294"/>
      <c r="BI63" s="294"/>
    </row>
    <row r="64" spans="1:61">
      <c r="A64" s="182" t="s">
        <v>78</v>
      </c>
      <c r="B64" s="109"/>
      <c r="C64" s="179">
        <v>36458</v>
      </c>
      <c r="D64" s="186" t="s">
        <v>77</v>
      </c>
      <c r="E64" s="117"/>
      <c r="F64" s="194"/>
      <c r="G64" s="199" t="s">
        <v>69</v>
      </c>
      <c r="H64" s="199"/>
      <c r="I64" s="110">
        <v>9500</v>
      </c>
      <c r="J64" s="109" t="s">
        <v>70</v>
      </c>
      <c r="K64" s="192">
        <v>9500</v>
      </c>
      <c r="L64" s="193">
        <f>SUM(I64-K64)</f>
        <v>0</v>
      </c>
      <c r="M64" s="294"/>
      <c r="N64" s="294"/>
      <c r="O64" s="294"/>
      <c r="P64" s="294"/>
      <c r="Q64" s="294"/>
      <c r="R64" s="294"/>
      <c r="S64" s="294"/>
      <c r="T64" s="294"/>
      <c r="U64" s="294"/>
      <c r="V64" s="294"/>
      <c r="W64" s="294"/>
      <c r="X64" s="294"/>
      <c r="Y64" s="294"/>
      <c r="Z64" s="294"/>
      <c r="AA64" s="294"/>
      <c r="AB64" s="294"/>
      <c r="AC64" s="294"/>
      <c r="AD64" s="294"/>
      <c r="AE64" s="294"/>
      <c r="AF64" s="294"/>
      <c r="AG64" s="294"/>
      <c r="AH64" s="294"/>
      <c r="AI64" s="294"/>
      <c r="AJ64" s="294"/>
      <c r="AK64" s="294"/>
      <c r="AL64" s="294"/>
      <c r="AM64" s="294"/>
      <c r="AN64" s="294"/>
      <c r="AO64" s="294"/>
      <c r="AP64" s="294"/>
      <c r="AQ64" s="294"/>
      <c r="AR64" s="294"/>
      <c r="AS64" s="294"/>
      <c r="AT64" s="294"/>
      <c r="AU64" s="294"/>
      <c r="AV64" s="294"/>
      <c r="AW64" s="294"/>
      <c r="AX64" s="294"/>
      <c r="AY64" s="294"/>
      <c r="AZ64" s="294"/>
      <c r="BA64" s="294"/>
      <c r="BB64" s="294"/>
      <c r="BC64" s="294"/>
      <c r="BD64" s="294"/>
      <c r="BE64" s="294"/>
      <c r="BF64" s="294"/>
      <c r="BG64" s="294"/>
      <c r="BH64" s="294"/>
      <c r="BI64" s="294"/>
    </row>
    <row r="65" spans="1:61">
      <c r="A65" s="182" t="s">
        <v>81</v>
      </c>
      <c r="B65" s="109"/>
      <c r="C65" s="179">
        <v>43710</v>
      </c>
      <c r="D65" s="186" t="s">
        <v>144</v>
      </c>
      <c r="E65" s="117"/>
      <c r="F65" s="190"/>
      <c r="G65" s="191" t="s">
        <v>138</v>
      </c>
      <c r="H65" s="191" t="s">
        <v>161</v>
      </c>
      <c r="I65" s="110">
        <v>20000</v>
      </c>
      <c r="J65" s="109" t="s">
        <v>181</v>
      </c>
      <c r="K65" s="192">
        <v>20000</v>
      </c>
      <c r="L65" s="193"/>
      <c r="M65" s="294"/>
      <c r="N65" s="294"/>
      <c r="O65" s="294"/>
      <c r="P65" s="294"/>
      <c r="Q65" s="294"/>
      <c r="R65" s="294"/>
      <c r="S65" s="294"/>
      <c r="T65" s="294"/>
      <c r="U65" s="294"/>
      <c r="V65" s="294"/>
      <c r="W65" s="294"/>
      <c r="X65" s="294"/>
      <c r="Y65" s="294"/>
      <c r="Z65" s="294"/>
      <c r="AA65" s="294"/>
      <c r="AB65" s="294"/>
      <c r="AC65" s="294"/>
      <c r="AD65" s="294"/>
      <c r="AE65" s="294"/>
      <c r="AF65" s="294"/>
      <c r="AG65" s="294"/>
      <c r="AH65" s="294"/>
      <c r="AI65" s="294"/>
      <c r="AJ65" s="294"/>
      <c r="AK65" s="294"/>
      <c r="AL65" s="294"/>
      <c r="AM65" s="294"/>
      <c r="AN65" s="294"/>
      <c r="AO65" s="294"/>
      <c r="AP65" s="294"/>
      <c r="AQ65" s="294"/>
      <c r="AR65" s="294"/>
      <c r="AS65" s="294"/>
      <c r="AT65" s="294"/>
      <c r="AU65" s="294"/>
      <c r="AV65" s="294"/>
      <c r="AW65" s="294"/>
      <c r="AX65" s="294"/>
      <c r="AY65" s="294"/>
      <c r="AZ65" s="294"/>
      <c r="BA65" s="294"/>
      <c r="BB65" s="294"/>
      <c r="BC65" s="294"/>
      <c r="BD65" s="294"/>
      <c r="BE65" s="294"/>
      <c r="BF65" s="294"/>
      <c r="BG65" s="294"/>
      <c r="BH65" s="294"/>
      <c r="BI65" s="294"/>
    </row>
    <row r="66" spans="1:61">
      <c r="A66" s="182" t="s">
        <v>82</v>
      </c>
      <c r="B66" s="180"/>
      <c r="C66" s="179">
        <v>25872</v>
      </c>
      <c r="D66" s="186" t="s">
        <v>204</v>
      </c>
      <c r="E66" s="117"/>
      <c r="F66" s="197"/>
      <c r="G66" s="195" t="s">
        <v>79</v>
      </c>
      <c r="H66" s="195" t="s">
        <v>71</v>
      </c>
      <c r="I66" s="196">
        <v>1915</v>
      </c>
      <c r="J66" s="198" t="s">
        <v>80</v>
      </c>
      <c r="K66" s="192">
        <v>1915</v>
      </c>
      <c r="L66" s="193"/>
      <c r="M66" s="294"/>
      <c r="N66" s="294"/>
      <c r="O66" s="294"/>
      <c r="P66" s="294"/>
      <c r="Q66" s="294"/>
      <c r="R66" s="294"/>
      <c r="S66" s="294"/>
      <c r="T66" s="294"/>
      <c r="U66" s="294"/>
      <c r="V66" s="294"/>
      <c r="W66" s="294"/>
      <c r="X66" s="294"/>
      <c r="Y66" s="294"/>
      <c r="Z66" s="294"/>
      <c r="AA66" s="294"/>
      <c r="AB66" s="294"/>
      <c r="AC66" s="294"/>
      <c r="AD66" s="294"/>
      <c r="AE66" s="294"/>
      <c r="AF66" s="294"/>
      <c r="AG66" s="294"/>
      <c r="AH66" s="294"/>
      <c r="AI66" s="294"/>
      <c r="AJ66" s="294"/>
      <c r="AK66" s="294"/>
      <c r="AL66" s="294"/>
      <c r="AM66" s="294"/>
      <c r="AN66" s="294"/>
      <c r="AO66" s="294"/>
      <c r="AP66" s="294"/>
      <c r="AQ66" s="294"/>
      <c r="AR66" s="294"/>
      <c r="AS66" s="294"/>
      <c r="AT66" s="294"/>
      <c r="AU66" s="294"/>
      <c r="AV66" s="294"/>
      <c r="AW66" s="294"/>
      <c r="AX66" s="294"/>
      <c r="AY66" s="294"/>
      <c r="AZ66" s="294"/>
      <c r="BA66" s="294"/>
      <c r="BB66" s="294"/>
      <c r="BC66" s="294"/>
      <c r="BD66" s="294"/>
      <c r="BE66" s="294"/>
      <c r="BF66" s="294"/>
      <c r="BG66" s="294"/>
      <c r="BH66" s="294"/>
      <c r="BI66" s="294"/>
    </row>
    <row r="67" spans="1:61">
      <c r="A67" s="182" t="s">
        <v>83</v>
      </c>
      <c r="B67" s="109"/>
      <c r="C67" s="179">
        <v>7000</v>
      </c>
      <c r="D67" s="180" t="s">
        <v>216</v>
      </c>
      <c r="E67" s="117"/>
      <c r="F67" s="190"/>
      <c r="G67" s="191" t="s">
        <v>182</v>
      </c>
      <c r="H67" s="191"/>
      <c r="I67" s="110">
        <v>10000</v>
      </c>
      <c r="J67" s="181" t="s">
        <v>181</v>
      </c>
      <c r="K67" s="192">
        <v>10000</v>
      </c>
      <c r="L67" s="193">
        <f>SUM(I67-K67)</f>
        <v>0</v>
      </c>
      <c r="M67" s="294"/>
      <c r="N67" s="294"/>
      <c r="O67" s="294"/>
      <c r="P67" s="294"/>
      <c r="Q67" s="294"/>
      <c r="R67" s="294"/>
      <c r="S67" s="294"/>
      <c r="T67" s="294"/>
      <c r="U67" s="294"/>
      <c r="V67" s="294"/>
      <c r="W67" s="294"/>
      <c r="X67" s="294"/>
      <c r="Y67" s="294"/>
      <c r="Z67" s="294"/>
      <c r="AA67" s="294"/>
      <c r="AB67" s="294"/>
      <c r="AC67" s="294"/>
      <c r="AD67" s="294"/>
      <c r="AE67" s="294"/>
      <c r="AF67" s="294"/>
      <c r="AG67" s="294"/>
      <c r="AH67" s="294"/>
      <c r="AI67" s="294"/>
      <c r="AJ67" s="294"/>
      <c r="AK67" s="294"/>
      <c r="AL67" s="294"/>
      <c r="AM67" s="294"/>
      <c r="AN67" s="294"/>
      <c r="AO67" s="294"/>
      <c r="AP67" s="294"/>
      <c r="AQ67" s="294"/>
      <c r="AR67" s="294"/>
      <c r="AS67" s="294"/>
      <c r="AT67" s="294"/>
      <c r="AU67" s="294"/>
      <c r="AV67" s="294"/>
      <c r="AW67" s="294"/>
      <c r="AX67" s="294"/>
      <c r="AY67" s="294"/>
      <c r="AZ67" s="294"/>
      <c r="BA67" s="294"/>
      <c r="BB67" s="294"/>
      <c r="BC67" s="294"/>
      <c r="BD67" s="294"/>
      <c r="BE67" s="294"/>
      <c r="BF67" s="294"/>
      <c r="BG67" s="294"/>
      <c r="BH67" s="294"/>
      <c r="BI67" s="294"/>
    </row>
    <row r="68" spans="1:61">
      <c r="A68" s="182" t="s">
        <v>87</v>
      </c>
      <c r="B68" s="180"/>
      <c r="C68" s="179">
        <v>38895</v>
      </c>
      <c r="D68" s="186" t="s">
        <v>180</v>
      </c>
      <c r="E68" s="117"/>
      <c r="F68" s="190"/>
      <c r="G68" s="191" t="s">
        <v>51</v>
      </c>
      <c r="H68" s="191" t="s">
        <v>50</v>
      </c>
      <c r="I68" s="110">
        <v>5600</v>
      </c>
      <c r="J68" s="181" t="s">
        <v>181</v>
      </c>
      <c r="K68" s="192">
        <v>5600</v>
      </c>
      <c r="L68" s="193"/>
      <c r="M68" s="294"/>
      <c r="N68" s="294"/>
      <c r="O68" s="294"/>
      <c r="P68" s="294"/>
      <c r="Q68" s="294"/>
      <c r="R68" s="294"/>
      <c r="S68" s="294"/>
      <c r="T68" s="294"/>
      <c r="U68" s="294"/>
      <c r="V68" s="294"/>
      <c r="W68" s="294"/>
      <c r="X68" s="294"/>
      <c r="Y68" s="294"/>
      <c r="Z68" s="294"/>
      <c r="AA68" s="294"/>
      <c r="AB68" s="294"/>
      <c r="AC68" s="294"/>
      <c r="AD68" s="294"/>
      <c r="AE68" s="294"/>
      <c r="AF68" s="294"/>
      <c r="AG68" s="294"/>
      <c r="AH68" s="294"/>
      <c r="AI68" s="294"/>
      <c r="AJ68" s="294"/>
      <c r="AK68" s="294"/>
      <c r="AL68" s="294"/>
      <c r="AM68" s="294"/>
      <c r="AN68" s="294"/>
      <c r="AO68" s="294"/>
      <c r="AP68" s="294"/>
      <c r="AQ68" s="294"/>
      <c r="AR68" s="294"/>
      <c r="AS68" s="294"/>
      <c r="AT68" s="294"/>
      <c r="AU68" s="294"/>
      <c r="AV68" s="294"/>
      <c r="AW68" s="294"/>
      <c r="AX68" s="294"/>
      <c r="AY68" s="294"/>
      <c r="AZ68" s="294"/>
      <c r="BA68" s="294"/>
      <c r="BB68" s="294"/>
      <c r="BC68" s="294"/>
      <c r="BD68" s="294"/>
      <c r="BE68" s="294"/>
      <c r="BF68" s="294"/>
      <c r="BG68" s="294"/>
      <c r="BH68" s="294"/>
      <c r="BI68" s="294"/>
    </row>
    <row r="69" spans="1:61">
      <c r="A69" s="182" t="s">
        <v>88</v>
      </c>
      <c r="B69" s="109"/>
      <c r="C69" s="179">
        <v>23800</v>
      </c>
      <c r="D69" s="186" t="s">
        <v>169</v>
      </c>
      <c r="E69" s="294"/>
      <c r="F69" s="190"/>
      <c r="G69" s="191" t="s">
        <v>76</v>
      </c>
      <c r="H69" s="191"/>
      <c r="I69" s="110">
        <v>51388</v>
      </c>
      <c r="J69" s="109" t="s">
        <v>142</v>
      </c>
      <c r="K69" s="192">
        <v>51388</v>
      </c>
      <c r="L69" s="193">
        <f t="shared" ref="L69:L88" si="1">SUM(I69-K69)</f>
        <v>0</v>
      </c>
      <c r="M69" s="294"/>
      <c r="N69" s="294"/>
      <c r="O69" s="294"/>
      <c r="P69" s="294"/>
      <c r="Q69" s="294"/>
      <c r="R69" s="294"/>
      <c r="S69" s="294"/>
      <c r="T69" s="294"/>
      <c r="U69" s="294"/>
      <c r="V69" s="294"/>
      <c r="W69" s="294"/>
      <c r="X69" s="294"/>
      <c r="Y69" s="294"/>
      <c r="Z69" s="294"/>
      <c r="AA69" s="294"/>
      <c r="AB69" s="294"/>
      <c r="AC69" s="294"/>
      <c r="AD69" s="294"/>
      <c r="AE69" s="294"/>
      <c r="AF69" s="294"/>
      <c r="AG69" s="294"/>
      <c r="AH69" s="294"/>
      <c r="AI69" s="294"/>
      <c r="AJ69" s="294"/>
      <c r="AK69" s="294"/>
      <c r="AL69" s="294"/>
      <c r="AM69" s="294"/>
      <c r="AN69" s="294"/>
      <c r="AO69" s="294"/>
      <c r="AP69" s="294"/>
      <c r="AQ69" s="294"/>
      <c r="AR69" s="294"/>
      <c r="AS69" s="294"/>
      <c r="AT69" s="294"/>
      <c r="AU69" s="294"/>
      <c r="AV69" s="294"/>
      <c r="AW69" s="294"/>
      <c r="AX69" s="294"/>
      <c r="AY69" s="294"/>
      <c r="AZ69" s="294"/>
      <c r="BA69" s="294"/>
      <c r="BB69" s="294"/>
      <c r="BC69" s="294"/>
      <c r="BD69" s="294"/>
      <c r="BE69" s="294"/>
      <c r="BF69" s="294"/>
      <c r="BG69" s="294"/>
      <c r="BH69" s="294"/>
      <c r="BI69" s="294"/>
    </row>
    <row r="70" spans="1:61">
      <c r="A70" s="178" t="s">
        <v>92</v>
      </c>
      <c r="B70" s="109"/>
      <c r="C70" s="179">
        <v>24006</v>
      </c>
      <c r="D70" s="186" t="s">
        <v>142</v>
      </c>
      <c r="E70" s="117"/>
      <c r="F70" s="197"/>
      <c r="G70" s="191" t="s">
        <v>78</v>
      </c>
      <c r="H70" s="191"/>
      <c r="I70" s="110">
        <v>36458</v>
      </c>
      <c r="J70" s="181" t="s">
        <v>77</v>
      </c>
      <c r="K70" s="192">
        <v>36458</v>
      </c>
      <c r="L70" s="193">
        <f t="shared" si="1"/>
        <v>0</v>
      </c>
      <c r="M70" s="294"/>
      <c r="N70" s="294"/>
      <c r="O70" s="294"/>
      <c r="P70" s="294"/>
      <c r="Q70" s="294"/>
      <c r="R70" s="294"/>
      <c r="S70" s="294"/>
      <c r="T70" s="294"/>
      <c r="U70" s="294"/>
      <c r="V70" s="294"/>
      <c r="W70" s="294"/>
      <c r="X70" s="294"/>
      <c r="Y70" s="294"/>
      <c r="Z70" s="294"/>
      <c r="AA70" s="294"/>
      <c r="AB70" s="294"/>
      <c r="AC70" s="294"/>
      <c r="AD70" s="294"/>
      <c r="AE70" s="294"/>
      <c r="AF70" s="294"/>
      <c r="AG70" s="294"/>
      <c r="AH70" s="294"/>
      <c r="AI70" s="294"/>
      <c r="AJ70" s="294"/>
      <c r="AK70" s="294"/>
      <c r="AL70" s="294"/>
      <c r="AM70" s="294"/>
      <c r="AN70" s="294"/>
      <c r="AO70" s="294"/>
      <c r="AP70" s="294"/>
      <c r="AQ70" s="294"/>
      <c r="AR70" s="294"/>
      <c r="AS70" s="294"/>
      <c r="AT70" s="294"/>
      <c r="AU70" s="294"/>
      <c r="AV70" s="294"/>
      <c r="AW70" s="294"/>
      <c r="AX70" s="294"/>
      <c r="AY70" s="294"/>
      <c r="AZ70" s="294"/>
      <c r="BA70" s="294"/>
      <c r="BB70" s="294"/>
      <c r="BC70" s="294"/>
      <c r="BD70" s="294"/>
      <c r="BE70" s="294"/>
      <c r="BF70" s="294"/>
      <c r="BG70" s="294"/>
      <c r="BH70" s="294"/>
      <c r="BI70" s="294"/>
    </row>
    <row r="71" spans="1:61">
      <c r="A71" s="182"/>
      <c r="B71" s="180"/>
      <c r="C71" s="179"/>
      <c r="D71" s="180"/>
      <c r="E71" s="118"/>
      <c r="F71" s="197"/>
      <c r="G71" s="191" t="s">
        <v>81</v>
      </c>
      <c r="H71" s="191"/>
      <c r="I71" s="110">
        <v>43710</v>
      </c>
      <c r="J71" s="181" t="s">
        <v>144</v>
      </c>
      <c r="K71" s="192">
        <v>43710</v>
      </c>
      <c r="L71" s="193">
        <f t="shared" si="1"/>
        <v>0</v>
      </c>
      <c r="M71" s="294"/>
      <c r="N71" s="294"/>
      <c r="O71" s="294"/>
      <c r="P71" s="294"/>
      <c r="Q71" s="294"/>
      <c r="R71" s="294"/>
      <c r="S71" s="294"/>
      <c r="T71" s="294"/>
      <c r="U71" s="294"/>
      <c r="V71" s="294"/>
      <c r="W71" s="294"/>
      <c r="X71" s="294"/>
      <c r="Y71" s="294"/>
      <c r="Z71" s="294"/>
      <c r="AA71" s="294"/>
      <c r="AB71" s="294"/>
      <c r="AC71" s="294"/>
      <c r="AD71" s="294"/>
      <c r="AE71" s="294"/>
      <c r="AF71" s="294"/>
      <c r="AG71" s="294"/>
      <c r="AH71" s="294"/>
      <c r="AI71" s="294"/>
      <c r="AJ71" s="294"/>
      <c r="AK71" s="294"/>
      <c r="AL71" s="294"/>
      <c r="AM71" s="294"/>
      <c r="AN71" s="294"/>
      <c r="AO71" s="294"/>
      <c r="AP71" s="294"/>
      <c r="AQ71" s="294"/>
      <c r="AR71" s="294"/>
      <c r="AS71" s="294"/>
      <c r="AT71" s="294"/>
      <c r="AU71" s="294"/>
      <c r="AV71" s="294"/>
      <c r="AW71" s="294"/>
      <c r="AX71" s="294"/>
      <c r="AY71" s="294"/>
      <c r="AZ71" s="294"/>
      <c r="BA71" s="294"/>
      <c r="BB71" s="294"/>
      <c r="BC71" s="294"/>
      <c r="BD71" s="294"/>
      <c r="BE71" s="294"/>
      <c r="BF71" s="294"/>
      <c r="BG71" s="294"/>
      <c r="BH71" s="294"/>
      <c r="BI71" s="294"/>
    </row>
    <row r="72" spans="1:61">
      <c r="A72" s="178" t="s">
        <v>95</v>
      </c>
      <c r="B72" s="109"/>
      <c r="C72" s="179">
        <v>3500</v>
      </c>
      <c r="D72" s="186" t="s">
        <v>96</v>
      </c>
      <c r="E72" s="118"/>
      <c r="F72" s="197"/>
      <c r="G72" s="191" t="s">
        <v>82</v>
      </c>
      <c r="H72" s="191"/>
      <c r="I72" s="110">
        <v>26372</v>
      </c>
      <c r="J72" s="181" t="s">
        <v>142</v>
      </c>
      <c r="K72" s="192">
        <v>26372</v>
      </c>
      <c r="L72" s="193">
        <f t="shared" si="1"/>
        <v>0</v>
      </c>
      <c r="M72" s="294"/>
      <c r="N72" s="294"/>
      <c r="O72" s="294"/>
      <c r="P72" s="294"/>
      <c r="Q72" s="294"/>
      <c r="R72" s="294"/>
      <c r="S72" s="294"/>
      <c r="T72" s="294"/>
      <c r="U72" s="294"/>
      <c r="V72" s="294"/>
      <c r="W72" s="294"/>
      <c r="X72" s="294"/>
      <c r="Y72" s="294"/>
      <c r="Z72" s="294"/>
      <c r="AA72" s="294"/>
      <c r="AB72" s="294"/>
      <c r="AC72" s="294"/>
      <c r="AD72" s="294"/>
      <c r="AE72" s="294"/>
      <c r="AF72" s="294"/>
      <c r="AG72" s="294"/>
      <c r="AH72" s="294"/>
      <c r="AI72" s="294"/>
      <c r="AJ72" s="294"/>
      <c r="AK72" s="294"/>
      <c r="AL72" s="294"/>
      <c r="AM72" s="294"/>
      <c r="AN72" s="294"/>
      <c r="AO72" s="294"/>
      <c r="AP72" s="294"/>
      <c r="AQ72" s="294"/>
      <c r="AR72" s="294"/>
      <c r="AS72" s="294"/>
      <c r="AT72" s="294"/>
      <c r="AU72" s="294"/>
      <c r="AV72" s="294"/>
      <c r="AW72" s="294"/>
      <c r="AX72" s="294"/>
      <c r="AY72" s="294"/>
      <c r="AZ72" s="294"/>
      <c r="BA72" s="294"/>
      <c r="BB72" s="294"/>
      <c r="BC72" s="294"/>
      <c r="BD72" s="294"/>
      <c r="BE72" s="294"/>
      <c r="BF72" s="294"/>
      <c r="BG72" s="294"/>
      <c r="BH72" s="294"/>
      <c r="BI72" s="294"/>
    </row>
    <row r="73" spans="1:61">
      <c r="A73" s="182" t="s">
        <v>97</v>
      </c>
      <c r="B73" s="109"/>
      <c r="C73" s="179">
        <v>14560</v>
      </c>
      <c r="D73" s="180" t="s">
        <v>70</v>
      </c>
      <c r="E73" s="118"/>
      <c r="F73" s="197"/>
      <c r="G73" s="191" t="s">
        <v>83</v>
      </c>
      <c r="H73" s="191"/>
      <c r="I73" s="110">
        <v>4260</v>
      </c>
      <c r="J73" s="110" t="s">
        <v>84</v>
      </c>
      <c r="K73" s="192">
        <v>4260</v>
      </c>
      <c r="L73" s="193">
        <f t="shared" si="1"/>
        <v>0</v>
      </c>
      <c r="M73" s="294"/>
      <c r="N73" s="294"/>
      <c r="O73" s="294"/>
      <c r="P73" s="294"/>
      <c r="Q73" s="294"/>
      <c r="R73" s="294"/>
      <c r="S73" s="294"/>
      <c r="T73" s="294"/>
      <c r="U73" s="294"/>
      <c r="V73" s="294"/>
      <c r="W73" s="294"/>
      <c r="X73" s="294"/>
      <c r="Y73" s="294"/>
      <c r="Z73" s="294"/>
      <c r="AA73" s="294"/>
      <c r="AB73" s="294"/>
      <c r="AC73" s="294"/>
      <c r="AD73" s="294"/>
      <c r="AE73" s="294"/>
      <c r="AF73" s="294"/>
      <c r="AG73" s="294"/>
      <c r="AH73" s="294"/>
      <c r="AI73" s="294"/>
      <c r="AJ73" s="294"/>
      <c r="AK73" s="294"/>
      <c r="AL73" s="294"/>
      <c r="AM73" s="294"/>
      <c r="AN73" s="294"/>
      <c r="AO73" s="294"/>
      <c r="AP73" s="294"/>
      <c r="AQ73" s="294"/>
      <c r="AR73" s="294"/>
      <c r="AS73" s="294"/>
      <c r="AT73" s="294"/>
      <c r="AU73" s="294"/>
      <c r="AV73" s="294"/>
      <c r="AW73" s="294"/>
      <c r="AX73" s="294"/>
      <c r="AY73" s="294"/>
      <c r="AZ73" s="294"/>
      <c r="BA73" s="294"/>
      <c r="BB73" s="294"/>
      <c r="BC73" s="294"/>
      <c r="BD73" s="294"/>
      <c r="BE73" s="294"/>
      <c r="BF73" s="294"/>
      <c r="BG73" s="294"/>
      <c r="BH73" s="294"/>
      <c r="BI73" s="294"/>
    </row>
    <row r="74" spans="1:61">
      <c r="A74" s="182" t="s">
        <v>99</v>
      </c>
      <c r="B74" s="109"/>
      <c r="C74" s="179">
        <v>19000</v>
      </c>
      <c r="D74" s="183" t="s">
        <v>196</v>
      </c>
      <c r="E74" s="118"/>
      <c r="F74" s="197"/>
      <c r="G74" s="191" t="s">
        <v>87</v>
      </c>
      <c r="H74" s="191"/>
      <c r="I74" s="110">
        <v>38895</v>
      </c>
      <c r="J74" s="181" t="s">
        <v>180</v>
      </c>
      <c r="K74" s="192">
        <v>38895</v>
      </c>
      <c r="L74" s="193">
        <f t="shared" si="1"/>
        <v>0</v>
      </c>
      <c r="M74" s="294"/>
      <c r="N74" s="294"/>
      <c r="O74" s="294"/>
      <c r="P74" s="294"/>
      <c r="Q74" s="294"/>
      <c r="R74" s="294"/>
      <c r="S74" s="294"/>
      <c r="T74" s="294"/>
      <c r="U74" s="294"/>
      <c r="V74" s="294"/>
      <c r="W74" s="294"/>
      <c r="X74" s="294"/>
      <c r="Y74" s="294"/>
      <c r="Z74" s="294"/>
      <c r="AA74" s="294"/>
      <c r="AB74" s="294"/>
      <c r="AC74" s="294"/>
      <c r="AD74" s="294"/>
      <c r="AE74" s="294"/>
      <c r="AF74" s="294"/>
      <c r="AG74" s="294"/>
      <c r="AH74" s="294"/>
      <c r="AI74" s="294"/>
      <c r="AJ74" s="294"/>
      <c r="AK74" s="294"/>
      <c r="AL74" s="294"/>
      <c r="AM74" s="294"/>
      <c r="AN74" s="294"/>
      <c r="AO74" s="294"/>
      <c r="AP74" s="294"/>
      <c r="AQ74" s="294"/>
      <c r="AR74" s="294"/>
      <c r="AS74" s="294"/>
      <c r="AT74" s="294"/>
      <c r="AU74" s="294"/>
      <c r="AV74" s="294"/>
      <c r="AW74" s="294"/>
      <c r="AX74" s="294"/>
      <c r="AY74" s="294"/>
      <c r="AZ74" s="294"/>
      <c r="BA74" s="294"/>
      <c r="BB74" s="294"/>
      <c r="BC74" s="294"/>
      <c r="BD74" s="294"/>
      <c r="BE74" s="294"/>
      <c r="BF74" s="294"/>
      <c r="BG74" s="294"/>
      <c r="BH74" s="294"/>
      <c r="BI74" s="294"/>
    </row>
    <row r="75" spans="1:61">
      <c r="A75" s="182" t="s">
        <v>100</v>
      </c>
      <c r="B75" s="109"/>
      <c r="C75" s="179">
        <v>8000</v>
      </c>
      <c r="D75" s="183" t="s">
        <v>211</v>
      </c>
      <c r="E75" s="117"/>
      <c r="F75" s="197"/>
      <c r="G75" s="195" t="s">
        <v>88</v>
      </c>
      <c r="H75" s="195"/>
      <c r="I75" s="196">
        <v>23800</v>
      </c>
      <c r="J75" s="198" t="s">
        <v>169</v>
      </c>
      <c r="K75" s="192">
        <v>23800</v>
      </c>
      <c r="L75" s="193">
        <f t="shared" si="1"/>
        <v>0</v>
      </c>
      <c r="M75" s="294"/>
      <c r="N75" s="294"/>
      <c r="O75" s="294"/>
      <c r="P75" s="294"/>
      <c r="Q75" s="294"/>
      <c r="R75" s="294"/>
      <c r="S75" s="294"/>
      <c r="T75" s="294"/>
      <c r="U75" s="294"/>
      <c r="V75" s="294"/>
      <c r="W75" s="294"/>
      <c r="X75" s="294"/>
      <c r="Y75" s="294"/>
      <c r="Z75" s="294"/>
      <c r="AA75" s="294"/>
      <c r="AB75" s="294"/>
      <c r="AC75" s="294"/>
      <c r="AD75" s="294"/>
      <c r="AE75" s="294"/>
      <c r="AF75" s="294"/>
      <c r="AG75" s="294"/>
      <c r="AH75" s="294"/>
      <c r="AI75" s="294"/>
      <c r="AJ75" s="294"/>
      <c r="AK75" s="294"/>
      <c r="AL75" s="294"/>
      <c r="AM75" s="294"/>
      <c r="AN75" s="294"/>
      <c r="AO75" s="294"/>
      <c r="AP75" s="294"/>
      <c r="AQ75" s="294"/>
      <c r="AR75" s="294"/>
      <c r="AS75" s="294"/>
      <c r="AT75" s="294"/>
      <c r="AU75" s="294"/>
      <c r="AV75" s="294"/>
      <c r="AW75" s="294"/>
      <c r="AX75" s="294"/>
      <c r="AY75" s="294"/>
      <c r="AZ75" s="294"/>
      <c r="BA75" s="294"/>
      <c r="BB75" s="294"/>
      <c r="BC75" s="294"/>
      <c r="BD75" s="294"/>
      <c r="BE75" s="294"/>
      <c r="BF75" s="294"/>
      <c r="BG75" s="294"/>
      <c r="BH75" s="294"/>
      <c r="BI75" s="294"/>
    </row>
    <row r="76" spans="1:61">
      <c r="A76" s="178" t="s">
        <v>101</v>
      </c>
      <c r="B76" s="109"/>
      <c r="C76" s="179">
        <v>6000</v>
      </c>
      <c r="D76" s="183" t="s">
        <v>141</v>
      </c>
      <c r="E76" s="117"/>
      <c r="F76" s="197"/>
      <c r="G76" s="191" t="s">
        <v>92</v>
      </c>
      <c r="H76" s="191"/>
      <c r="I76" s="110">
        <v>24006</v>
      </c>
      <c r="J76" s="181" t="s">
        <v>142</v>
      </c>
      <c r="K76" s="192">
        <v>24006</v>
      </c>
      <c r="L76" s="193">
        <f t="shared" si="1"/>
        <v>0</v>
      </c>
      <c r="M76" s="294"/>
      <c r="N76" s="294"/>
      <c r="O76" s="294"/>
      <c r="P76" s="294"/>
      <c r="Q76" s="294"/>
      <c r="R76" s="294"/>
      <c r="S76" s="294"/>
      <c r="T76" s="294"/>
      <c r="U76" s="294"/>
      <c r="V76" s="294"/>
      <c r="W76" s="294"/>
      <c r="X76" s="294"/>
      <c r="Y76" s="294"/>
      <c r="Z76" s="294"/>
      <c r="AA76" s="294"/>
      <c r="AB76" s="294"/>
      <c r="AC76" s="294"/>
      <c r="AD76" s="294"/>
      <c r="AE76" s="294"/>
      <c r="AF76" s="294"/>
      <c r="AG76" s="294"/>
      <c r="AH76" s="294"/>
      <c r="AI76" s="294"/>
      <c r="AJ76" s="294"/>
      <c r="AK76" s="294"/>
      <c r="AL76" s="294"/>
      <c r="AM76" s="294"/>
      <c r="AN76" s="294"/>
      <c r="AO76" s="294"/>
      <c r="AP76" s="294"/>
      <c r="AQ76" s="294"/>
      <c r="AR76" s="294"/>
      <c r="AS76" s="294"/>
      <c r="AT76" s="294"/>
      <c r="AU76" s="294"/>
      <c r="AV76" s="294"/>
      <c r="AW76" s="294"/>
      <c r="AX76" s="294"/>
      <c r="AY76" s="294"/>
      <c r="AZ76" s="294"/>
      <c r="BA76" s="294"/>
      <c r="BB76" s="294"/>
      <c r="BC76" s="294"/>
      <c r="BD76" s="294"/>
      <c r="BE76" s="294"/>
      <c r="BF76" s="294"/>
      <c r="BG76" s="294"/>
      <c r="BH76" s="294"/>
      <c r="BI76" s="294"/>
    </row>
    <row r="77" spans="1:61">
      <c r="A77" s="182"/>
      <c r="B77" s="109"/>
      <c r="C77" s="179"/>
      <c r="D77" s="183"/>
      <c r="E77" s="117"/>
      <c r="F77" s="190"/>
      <c r="G77" s="191" t="s">
        <v>94</v>
      </c>
      <c r="H77" s="191"/>
      <c r="I77" s="110">
        <v>13000</v>
      </c>
      <c r="J77" s="110" t="s">
        <v>67</v>
      </c>
      <c r="K77" s="192">
        <v>13000</v>
      </c>
      <c r="L77" s="193">
        <f t="shared" si="1"/>
        <v>0</v>
      </c>
      <c r="M77" s="294"/>
      <c r="N77" s="294"/>
      <c r="O77" s="294"/>
      <c r="P77" s="294"/>
      <c r="Q77" s="294"/>
      <c r="R77" s="294"/>
      <c r="S77" s="294"/>
      <c r="T77" s="294"/>
      <c r="U77" s="294"/>
      <c r="V77" s="294"/>
      <c r="W77" s="294"/>
      <c r="X77" s="294"/>
      <c r="Y77" s="294"/>
      <c r="Z77" s="294"/>
      <c r="AA77" s="294"/>
      <c r="AB77" s="294"/>
      <c r="AC77" s="294"/>
      <c r="AD77" s="294"/>
      <c r="AE77" s="294"/>
      <c r="AF77" s="294"/>
      <c r="AG77" s="294"/>
      <c r="AH77" s="294"/>
      <c r="AI77" s="294"/>
      <c r="AJ77" s="294"/>
      <c r="AK77" s="294"/>
      <c r="AL77" s="294"/>
      <c r="AM77" s="294"/>
      <c r="AN77" s="294"/>
      <c r="AO77" s="294"/>
      <c r="AP77" s="294"/>
      <c r="AQ77" s="294"/>
      <c r="AR77" s="294"/>
      <c r="AS77" s="294"/>
      <c r="AT77" s="294"/>
      <c r="AU77" s="294"/>
      <c r="AV77" s="294"/>
      <c r="AW77" s="294"/>
      <c r="AX77" s="294"/>
      <c r="AY77" s="294"/>
      <c r="AZ77" s="294"/>
      <c r="BA77" s="294"/>
      <c r="BB77" s="294"/>
      <c r="BC77" s="294"/>
      <c r="BD77" s="294"/>
      <c r="BE77" s="294"/>
      <c r="BF77" s="294"/>
      <c r="BG77" s="294"/>
      <c r="BH77" s="294"/>
      <c r="BI77" s="294"/>
    </row>
    <row r="78" spans="1:61">
      <c r="A78" s="182" t="s">
        <v>103</v>
      </c>
      <c r="B78" s="109"/>
      <c r="C78" s="179">
        <v>13000</v>
      </c>
      <c r="D78" s="183" t="s">
        <v>93</v>
      </c>
      <c r="E78" s="117"/>
      <c r="F78" s="197"/>
      <c r="G78" s="191" t="s">
        <v>95</v>
      </c>
      <c r="H78" s="191"/>
      <c r="I78" s="110">
        <v>3500</v>
      </c>
      <c r="J78" s="181" t="s">
        <v>96</v>
      </c>
      <c r="K78" s="192">
        <v>3500</v>
      </c>
      <c r="L78" s="193">
        <f t="shared" si="1"/>
        <v>0</v>
      </c>
      <c r="M78" s="294"/>
      <c r="N78" s="294"/>
      <c r="O78" s="294"/>
      <c r="P78" s="294"/>
      <c r="Q78" s="294"/>
      <c r="R78" s="294"/>
      <c r="S78" s="294"/>
      <c r="T78" s="294"/>
      <c r="U78" s="294"/>
      <c r="V78" s="294"/>
      <c r="W78" s="294"/>
      <c r="X78" s="294"/>
      <c r="Y78" s="294"/>
      <c r="Z78" s="294"/>
      <c r="AA78" s="294"/>
      <c r="AB78" s="294"/>
      <c r="AC78" s="294"/>
      <c r="AD78" s="294"/>
      <c r="AE78" s="294"/>
      <c r="AF78" s="294"/>
      <c r="AG78" s="294"/>
      <c r="AH78" s="294"/>
      <c r="AI78" s="294"/>
      <c r="AJ78" s="294"/>
      <c r="AK78" s="294"/>
      <c r="AL78" s="294"/>
      <c r="AM78" s="294"/>
      <c r="AN78" s="294"/>
      <c r="AO78" s="294"/>
      <c r="AP78" s="294"/>
      <c r="AQ78" s="294"/>
      <c r="AR78" s="294"/>
      <c r="AS78" s="294"/>
      <c r="AT78" s="294"/>
      <c r="AU78" s="294"/>
      <c r="AV78" s="294"/>
      <c r="AW78" s="294"/>
      <c r="AX78" s="294"/>
      <c r="AY78" s="294"/>
      <c r="AZ78" s="294"/>
      <c r="BA78" s="294"/>
      <c r="BB78" s="294"/>
      <c r="BC78" s="294"/>
      <c r="BD78" s="294"/>
      <c r="BE78" s="294"/>
      <c r="BF78" s="294"/>
      <c r="BG78" s="294"/>
      <c r="BH78" s="294"/>
      <c r="BI78" s="294"/>
    </row>
    <row r="79" spans="1:61">
      <c r="A79" s="182" t="s">
        <v>104</v>
      </c>
      <c r="B79" s="109"/>
      <c r="C79" s="179">
        <v>5000</v>
      </c>
      <c r="D79" s="183" t="s">
        <v>54</v>
      </c>
      <c r="E79" s="117"/>
      <c r="F79" s="197"/>
      <c r="G79" s="191" t="s">
        <v>139</v>
      </c>
      <c r="H79" s="191"/>
      <c r="I79" s="110">
        <v>2060</v>
      </c>
      <c r="J79" s="181" t="s">
        <v>177</v>
      </c>
      <c r="K79" s="192">
        <v>2060</v>
      </c>
      <c r="L79" s="193">
        <f t="shared" si="1"/>
        <v>0</v>
      </c>
      <c r="M79" s="294"/>
      <c r="N79" s="294"/>
      <c r="O79" s="294"/>
      <c r="P79" s="294"/>
      <c r="Q79" s="294"/>
      <c r="R79" s="294"/>
      <c r="S79" s="294"/>
      <c r="T79" s="294"/>
      <c r="U79" s="294"/>
      <c r="V79" s="294"/>
      <c r="W79" s="294"/>
      <c r="X79" s="294"/>
      <c r="Y79" s="294"/>
      <c r="Z79" s="294"/>
      <c r="AA79" s="294"/>
      <c r="AB79" s="294"/>
      <c r="AC79" s="294"/>
      <c r="AD79" s="294"/>
      <c r="AE79" s="294"/>
      <c r="AF79" s="294"/>
      <c r="AG79" s="294"/>
      <c r="AH79" s="294"/>
      <c r="AI79" s="294"/>
      <c r="AJ79" s="294"/>
      <c r="AK79" s="294"/>
      <c r="AL79" s="294"/>
      <c r="AM79" s="294"/>
      <c r="AN79" s="294"/>
      <c r="AO79" s="294"/>
      <c r="AP79" s="294"/>
      <c r="AQ79" s="294"/>
      <c r="AR79" s="294"/>
      <c r="AS79" s="294"/>
      <c r="AT79" s="294"/>
      <c r="AU79" s="294"/>
      <c r="AV79" s="294"/>
      <c r="AW79" s="294"/>
      <c r="AX79" s="294"/>
      <c r="AY79" s="294"/>
      <c r="AZ79" s="294"/>
      <c r="BA79" s="294"/>
      <c r="BB79" s="294"/>
      <c r="BC79" s="294"/>
      <c r="BD79" s="294"/>
      <c r="BE79" s="294"/>
      <c r="BF79" s="294"/>
      <c r="BG79" s="294"/>
      <c r="BH79" s="294"/>
      <c r="BI79" s="294"/>
    </row>
    <row r="80" spans="1:61">
      <c r="A80" s="182" t="s">
        <v>170</v>
      </c>
      <c r="B80" s="109"/>
      <c r="C80" s="280">
        <v>15330</v>
      </c>
      <c r="D80" s="183" t="s">
        <v>216</v>
      </c>
      <c r="E80" s="117"/>
      <c r="F80" s="197"/>
      <c r="G80" s="195" t="s">
        <v>97</v>
      </c>
      <c r="H80" s="195"/>
      <c r="I80" s="196">
        <v>14560</v>
      </c>
      <c r="J80" s="198" t="s">
        <v>70</v>
      </c>
      <c r="K80" s="192">
        <v>14560</v>
      </c>
      <c r="L80" s="193">
        <f t="shared" si="1"/>
        <v>0</v>
      </c>
      <c r="M80" s="294"/>
      <c r="N80" s="117"/>
      <c r="O80" s="294"/>
      <c r="P80" s="294"/>
      <c r="Q80" s="294"/>
      <c r="R80" s="294"/>
      <c r="S80" s="294"/>
      <c r="T80" s="294"/>
      <c r="U80" s="294"/>
      <c r="V80" s="294"/>
      <c r="W80" s="294"/>
      <c r="X80" s="294"/>
      <c r="Y80" s="294"/>
      <c r="Z80" s="294"/>
      <c r="AA80" s="294"/>
      <c r="AB80" s="294"/>
      <c r="AC80" s="294"/>
      <c r="AD80" s="294"/>
      <c r="AE80" s="294"/>
      <c r="AF80" s="294"/>
      <c r="AG80" s="294"/>
      <c r="AH80" s="294"/>
      <c r="AI80" s="294"/>
      <c r="AJ80" s="294"/>
      <c r="AK80" s="294"/>
      <c r="AL80" s="294"/>
      <c r="AM80" s="294"/>
      <c r="AN80" s="294"/>
      <c r="AO80" s="294"/>
      <c r="AP80" s="294"/>
      <c r="AQ80" s="294"/>
      <c r="AR80" s="294"/>
      <c r="AS80" s="294"/>
      <c r="AT80" s="294"/>
      <c r="AU80" s="294"/>
      <c r="AV80" s="294"/>
      <c r="AW80" s="294"/>
      <c r="AX80" s="294"/>
      <c r="AY80" s="294"/>
      <c r="AZ80" s="294"/>
      <c r="BA80" s="294"/>
      <c r="BB80" s="294"/>
      <c r="BC80" s="294"/>
      <c r="BD80" s="294"/>
      <c r="BE80" s="294"/>
      <c r="BF80" s="294"/>
      <c r="BG80" s="294"/>
      <c r="BH80" s="294"/>
      <c r="BI80" s="294"/>
    </row>
    <row r="81" spans="1:61">
      <c r="A81" s="182" t="s">
        <v>143</v>
      </c>
      <c r="B81" s="109"/>
      <c r="C81" s="179">
        <v>30000</v>
      </c>
      <c r="D81" s="183" t="s">
        <v>211</v>
      </c>
      <c r="E81" s="117"/>
      <c r="F81" s="200"/>
      <c r="G81" s="191" t="s">
        <v>99</v>
      </c>
      <c r="H81" s="191"/>
      <c r="I81" s="110">
        <v>29000</v>
      </c>
      <c r="J81" s="181" t="s">
        <v>93</v>
      </c>
      <c r="K81" s="192">
        <v>29000</v>
      </c>
      <c r="L81" s="193">
        <f t="shared" si="1"/>
        <v>0</v>
      </c>
      <c r="M81" s="294"/>
      <c r="N81" s="117"/>
      <c r="O81" s="294"/>
      <c r="P81" s="294"/>
      <c r="Q81" s="294"/>
      <c r="R81" s="294"/>
      <c r="S81" s="294"/>
      <c r="T81" s="294"/>
      <c r="U81" s="294"/>
      <c r="V81" s="294"/>
      <c r="W81" s="294"/>
      <c r="X81" s="294"/>
      <c r="Y81" s="294"/>
      <c r="Z81" s="294"/>
      <c r="AA81" s="294"/>
      <c r="AB81" s="294"/>
      <c r="AC81" s="294"/>
      <c r="AD81" s="294"/>
      <c r="AE81" s="294"/>
      <c r="AF81" s="294"/>
      <c r="AG81" s="294"/>
      <c r="AH81" s="294"/>
      <c r="AI81" s="294"/>
      <c r="AJ81" s="294"/>
      <c r="AK81" s="294"/>
      <c r="AL81" s="294"/>
      <c r="AM81" s="294"/>
      <c r="AN81" s="294"/>
      <c r="AO81" s="294"/>
      <c r="AP81" s="294"/>
      <c r="AQ81" s="294"/>
      <c r="AR81" s="294"/>
      <c r="AS81" s="294"/>
      <c r="AT81" s="294"/>
      <c r="AU81" s="294"/>
      <c r="AV81" s="294"/>
      <c r="AW81" s="294"/>
      <c r="AX81" s="294"/>
      <c r="AY81" s="294"/>
      <c r="AZ81" s="294"/>
      <c r="BA81" s="294"/>
      <c r="BB81" s="294"/>
      <c r="BC81" s="294"/>
      <c r="BD81" s="294"/>
      <c r="BE81" s="294"/>
      <c r="BF81" s="294"/>
      <c r="BG81" s="294"/>
      <c r="BH81" s="294"/>
      <c r="BI81" s="294"/>
    </row>
    <row r="82" spans="1:61">
      <c r="A82" s="182" t="s">
        <v>172</v>
      </c>
      <c r="B82" s="180"/>
      <c r="C82" s="179">
        <v>2160</v>
      </c>
      <c r="D82" s="186" t="s">
        <v>192</v>
      </c>
      <c r="E82" s="118"/>
      <c r="F82" s="201"/>
      <c r="G82" s="191" t="s">
        <v>27</v>
      </c>
      <c r="H82" s="191"/>
      <c r="I82" s="110">
        <v>15000</v>
      </c>
      <c r="J82" s="109" t="s">
        <v>61</v>
      </c>
      <c r="K82" s="192">
        <v>15000</v>
      </c>
      <c r="L82" s="193">
        <f t="shared" si="1"/>
        <v>0</v>
      </c>
      <c r="M82" s="294"/>
      <c r="N82" s="294"/>
      <c r="O82" s="294"/>
      <c r="P82" s="294"/>
      <c r="Q82" s="294"/>
      <c r="R82" s="294"/>
      <c r="S82" s="294"/>
      <c r="T82" s="294"/>
      <c r="U82" s="294"/>
      <c r="V82" s="294"/>
      <c r="W82" s="294"/>
      <c r="X82" s="294"/>
      <c r="Y82" s="294"/>
      <c r="Z82" s="294"/>
      <c r="AA82" s="294"/>
      <c r="AB82" s="294"/>
      <c r="AC82" s="294"/>
      <c r="AD82" s="294"/>
      <c r="AE82" s="294"/>
      <c r="AF82" s="294"/>
      <c r="AG82" s="294"/>
      <c r="AH82" s="294"/>
      <c r="AI82" s="294"/>
      <c r="AJ82" s="294"/>
      <c r="AK82" s="294"/>
      <c r="AL82" s="294"/>
      <c r="AM82" s="294"/>
      <c r="AN82" s="294"/>
      <c r="AO82" s="294"/>
      <c r="AP82" s="294"/>
      <c r="AQ82" s="294"/>
      <c r="AR82" s="294"/>
      <c r="AS82" s="294"/>
      <c r="AT82" s="294"/>
      <c r="AU82" s="294"/>
      <c r="AV82" s="294"/>
      <c r="AW82" s="294"/>
      <c r="AX82" s="294"/>
      <c r="AY82" s="294"/>
      <c r="AZ82" s="294"/>
      <c r="BA82" s="294"/>
      <c r="BB82" s="294"/>
      <c r="BC82" s="294"/>
      <c r="BD82" s="294"/>
      <c r="BE82" s="294"/>
      <c r="BF82" s="294"/>
      <c r="BG82" s="294"/>
      <c r="BH82" s="294"/>
      <c r="BI82" s="294"/>
    </row>
    <row r="83" spans="1:61">
      <c r="A83" s="182" t="s">
        <v>158</v>
      </c>
      <c r="B83" s="109"/>
      <c r="C83" s="179">
        <v>5480</v>
      </c>
      <c r="D83" s="183" t="s">
        <v>216</v>
      </c>
      <c r="E83" s="118"/>
      <c r="F83" s="201"/>
      <c r="G83" s="191" t="s">
        <v>100</v>
      </c>
      <c r="H83" s="191"/>
      <c r="I83" s="110">
        <v>14000</v>
      </c>
      <c r="J83" s="110" t="s">
        <v>162</v>
      </c>
      <c r="K83" s="192">
        <v>14000</v>
      </c>
      <c r="L83" s="193">
        <f t="shared" si="1"/>
        <v>0</v>
      </c>
      <c r="M83" s="294"/>
      <c r="N83" s="294"/>
      <c r="O83" s="294"/>
      <c r="P83" s="294"/>
      <c r="Q83" s="294"/>
      <c r="R83" s="294"/>
      <c r="S83" s="294"/>
      <c r="T83" s="294"/>
      <c r="U83" s="294"/>
      <c r="V83" s="294"/>
      <c r="W83" s="294"/>
      <c r="X83" s="294"/>
      <c r="Y83" s="294"/>
      <c r="Z83" s="294"/>
      <c r="AA83" s="294"/>
      <c r="AB83" s="294"/>
      <c r="AC83" s="294"/>
      <c r="AD83" s="294"/>
      <c r="AE83" s="294"/>
      <c r="AF83" s="294"/>
      <c r="AG83" s="294"/>
      <c r="AH83" s="294"/>
      <c r="AI83" s="294"/>
      <c r="AJ83" s="294"/>
      <c r="AK83" s="294"/>
      <c r="AL83" s="294"/>
      <c r="AM83" s="294"/>
      <c r="AN83" s="294"/>
      <c r="AO83" s="294"/>
      <c r="AP83" s="294"/>
      <c r="AQ83" s="294"/>
      <c r="AR83" s="294"/>
      <c r="AS83" s="294"/>
      <c r="AT83" s="294"/>
      <c r="AU83" s="294"/>
      <c r="AV83" s="294"/>
      <c r="AW83" s="294"/>
      <c r="AX83" s="294"/>
      <c r="AY83" s="294"/>
      <c r="AZ83" s="294"/>
      <c r="BA83" s="294"/>
      <c r="BB83" s="294"/>
      <c r="BC83" s="294"/>
      <c r="BD83" s="294"/>
      <c r="BE83" s="294"/>
      <c r="BF83" s="294"/>
      <c r="BG83" s="294"/>
      <c r="BH83" s="294"/>
      <c r="BI83" s="294"/>
    </row>
    <row r="84" spans="1:61">
      <c r="A84" s="182" t="s">
        <v>37</v>
      </c>
      <c r="B84" s="109"/>
      <c r="C84" s="179">
        <v>129725</v>
      </c>
      <c r="D84" s="183" t="s">
        <v>105</v>
      </c>
      <c r="E84" s="118"/>
      <c r="F84" s="200"/>
      <c r="G84" s="191" t="s">
        <v>101</v>
      </c>
      <c r="H84" s="191"/>
      <c r="I84" s="110">
        <v>6000</v>
      </c>
      <c r="J84" s="181" t="s">
        <v>141</v>
      </c>
      <c r="K84" s="192">
        <v>6000</v>
      </c>
      <c r="L84" s="193">
        <f t="shared" si="1"/>
        <v>0</v>
      </c>
      <c r="M84" s="294"/>
      <c r="N84" s="294"/>
      <c r="O84" s="294"/>
      <c r="P84" s="294"/>
      <c r="Q84" s="294"/>
      <c r="R84" s="294"/>
      <c r="S84" s="294"/>
      <c r="T84" s="294"/>
      <c r="U84" s="294"/>
      <c r="V84" s="294"/>
      <c r="W84" s="294"/>
      <c r="X84" s="294"/>
      <c r="Y84" s="294"/>
      <c r="Z84" s="294"/>
      <c r="AA84" s="294"/>
      <c r="AB84" s="294"/>
      <c r="AC84" s="294"/>
      <c r="AD84" s="294"/>
      <c r="AE84" s="294"/>
      <c r="AF84" s="294"/>
      <c r="AG84" s="294"/>
      <c r="AH84" s="294"/>
      <c r="AI84" s="294"/>
      <c r="AJ84" s="294"/>
      <c r="AK84" s="294"/>
      <c r="AL84" s="294"/>
      <c r="AM84" s="294"/>
      <c r="AN84" s="294"/>
      <c r="AO84" s="294"/>
      <c r="AP84" s="294"/>
      <c r="AQ84" s="294"/>
      <c r="AR84" s="294"/>
      <c r="AS84" s="294"/>
      <c r="AT84" s="294"/>
      <c r="AU84" s="294"/>
      <c r="AV84" s="294"/>
      <c r="AW84" s="294"/>
      <c r="AX84" s="294"/>
      <c r="AY84" s="294"/>
      <c r="AZ84" s="294"/>
      <c r="BA84" s="294"/>
      <c r="BB84" s="294"/>
      <c r="BC84" s="294"/>
      <c r="BD84" s="294"/>
      <c r="BE84" s="294"/>
      <c r="BF84" s="294"/>
      <c r="BG84" s="294"/>
      <c r="BH84" s="294"/>
      <c r="BI84" s="294"/>
    </row>
    <row r="85" spans="1:61">
      <c r="A85" s="178" t="s">
        <v>106</v>
      </c>
      <c r="B85" s="186"/>
      <c r="C85" s="179">
        <v>60000</v>
      </c>
      <c r="D85" s="183" t="s">
        <v>204</v>
      </c>
      <c r="E85" s="118"/>
      <c r="F85" s="200"/>
      <c r="G85" s="191" t="s">
        <v>145</v>
      </c>
      <c r="H85" s="191"/>
      <c r="I85" s="110">
        <v>43600</v>
      </c>
      <c r="J85" s="181" t="s">
        <v>181</v>
      </c>
      <c r="K85" s="192">
        <v>43600</v>
      </c>
      <c r="L85" s="193">
        <f t="shared" si="1"/>
        <v>0</v>
      </c>
      <c r="M85" s="294"/>
      <c r="N85" s="294"/>
      <c r="O85" s="294"/>
      <c r="P85" s="294"/>
      <c r="Q85" s="294"/>
      <c r="R85" s="294"/>
      <c r="S85" s="294"/>
      <c r="T85" s="294"/>
      <c r="U85" s="294"/>
      <c r="V85" s="294"/>
      <c r="W85" s="294"/>
      <c r="X85" s="294"/>
      <c r="Y85" s="294"/>
      <c r="Z85" s="294"/>
      <c r="AA85" s="294"/>
      <c r="AB85" s="294"/>
      <c r="AC85" s="294"/>
      <c r="AD85" s="294"/>
      <c r="AE85" s="294"/>
      <c r="AF85" s="294"/>
      <c r="AG85" s="294"/>
      <c r="AH85" s="294"/>
      <c r="AI85" s="294"/>
      <c r="AJ85" s="294"/>
      <c r="AK85" s="294"/>
      <c r="AL85" s="294"/>
      <c r="AM85" s="294"/>
      <c r="AN85" s="294"/>
      <c r="AO85" s="294"/>
      <c r="AP85" s="294"/>
      <c r="AQ85" s="294"/>
      <c r="AR85" s="294"/>
      <c r="AS85" s="294"/>
      <c r="AT85" s="294"/>
      <c r="AU85" s="294"/>
      <c r="AV85" s="294"/>
      <c r="AW85" s="294"/>
      <c r="AX85" s="294"/>
      <c r="AY85" s="294"/>
      <c r="AZ85" s="294"/>
      <c r="BA85" s="294"/>
      <c r="BB85" s="294"/>
      <c r="BC85" s="294"/>
      <c r="BD85" s="294"/>
      <c r="BE85" s="294"/>
      <c r="BF85" s="294"/>
      <c r="BG85" s="294"/>
      <c r="BH85" s="294"/>
      <c r="BI85" s="294"/>
    </row>
    <row r="86" spans="1:61">
      <c r="A86" s="178" t="s">
        <v>183</v>
      </c>
      <c r="B86" s="109"/>
      <c r="C86" s="179">
        <v>3500</v>
      </c>
      <c r="D86" s="183" t="s">
        <v>216</v>
      </c>
      <c r="E86" s="118"/>
      <c r="F86" s="197"/>
      <c r="G86" s="191" t="s">
        <v>152</v>
      </c>
      <c r="H86" s="191"/>
      <c r="I86" s="110">
        <v>2100</v>
      </c>
      <c r="J86" s="181" t="s">
        <v>150</v>
      </c>
      <c r="K86" s="192">
        <v>2100</v>
      </c>
      <c r="L86" s="193">
        <f t="shared" si="1"/>
        <v>0</v>
      </c>
      <c r="M86" s="294"/>
      <c r="N86" s="294"/>
      <c r="O86" s="294"/>
      <c r="P86" s="294"/>
      <c r="Q86" s="294"/>
      <c r="R86" s="294"/>
      <c r="S86" s="294"/>
      <c r="T86" s="294"/>
      <c r="U86" s="294"/>
      <c r="V86" s="294"/>
      <c r="W86" s="294"/>
      <c r="X86" s="294"/>
      <c r="Y86" s="294"/>
      <c r="Z86" s="294"/>
      <c r="AA86" s="294"/>
      <c r="AB86" s="294"/>
      <c r="AC86" s="294"/>
      <c r="AD86" s="294"/>
      <c r="AE86" s="294"/>
      <c r="AF86" s="294"/>
      <c r="AG86" s="294"/>
      <c r="AH86" s="294"/>
      <c r="AI86" s="294"/>
      <c r="AJ86" s="294"/>
      <c r="AK86" s="294"/>
      <c r="AL86" s="294"/>
      <c r="AM86" s="294"/>
      <c r="AN86" s="294"/>
      <c r="AO86" s="294"/>
      <c r="AP86" s="294"/>
      <c r="AQ86" s="294"/>
      <c r="AR86" s="294"/>
      <c r="AS86" s="294"/>
      <c r="AT86" s="294"/>
      <c r="AU86" s="294"/>
      <c r="AV86" s="294"/>
      <c r="AW86" s="294"/>
      <c r="AX86" s="294"/>
      <c r="AY86" s="294"/>
      <c r="AZ86" s="294"/>
      <c r="BA86" s="294"/>
      <c r="BB86" s="294"/>
      <c r="BC86" s="294"/>
      <c r="BD86" s="294"/>
      <c r="BE86" s="294"/>
      <c r="BF86" s="294"/>
      <c r="BG86" s="294"/>
      <c r="BH86" s="294"/>
      <c r="BI86" s="294"/>
    </row>
    <row r="87" spans="1:61">
      <c r="A87" s="182" t="s">
        <v>109</v>
      </c>
      <c r="B87" s="109"/>
      <c r="C87" s="179">
        <v>1330</v>
      </c>
      <c r="D87" s="183" t="s">
        <v>206</v>
      </c>
      <c r="E87" s="117"/>
      <c r="F87" s="197"/>
      <c r="G87" s="211" t="s">
        <v>102</v>
      </c>
      <c r="H87" s="211" t="s">
        <v>71</v>
      </c>
      <c r="I87" s="110">
        <v>1210</v>
      </c>
      <c r="J87" s="181" t="s">
        <v>59</v>
      </c>
      <c r="K87" s="192">
        <v>1210</v>
      </c>
      <c r="L87" s="193">
        <f t="shared" si="1"/>
        <v>0</v>
      </c>
      <c r="M87" s="294"/>
      <c r="N87" s="294"/>
      <c r="O87" s="294"/>
      <c r="P87" s="294"/>
      <c r="Q87" s="294"/>
      <c r="R87" s="294"/>
      <c r="S87" s="294"/>
      <c r="T87" s="294"/>
      <c r="U87" s="294"/>
      <c r="V87" s="294"/>
      <c r="W87" s="294"/>
      <c r="X87" s="294"/>
      <c r="Y87" s="294"/>
      <c r="Z87" s="294"/>
      <c r="AA87" s="294"/>
      <c r="AB87" s="294"/>
      <c r="AC87" s="294"/>
      <c r="AD87" s="294"/>
      <c r="AE87" s="294"/>
      <c r="AF87" s="294"/>
      <c r="AG87" s="294"/>
      <c r="AH87" s="294"/>
      <c r="AI87" s="294"/>
      <c r="AJ87" s="294"/>
      <c r="AK87" s="294"/>
      <c r="AL87" s="294"/>
      <c r="AM87" s="294"/>
      <c r="AN87" s="294"/>
      <c r="AO87" s="294"/>
      <c r="AP87" s="294"/>
      <c r="AQ87" s="294"/>
      <c r="AR87" s="294"/>
      <c r="AS87" s="294"/>
      <c r="AT87" s="294"/>
      <c r="AU87" s="294"/>
      <c r="AV87" s="294"/>
      <c r="AW87" s="294"/>
      <c r="AX87" s="294"/>
      <c r="AY87" s="294"/>
      <c r="AZ87" s="294"/>
      <c r="BA87" s="294"/>
      <c r="BB87" s="294"/>
      <c r="BC87" s="294"/>
      <c r="BD87" s="294"/>
      <c r="BE87" s="294"/>
      <c r="BF87" s="294"/>
      <c r="BG87" s="294"/>
      <c r="BH87" s="294"/>
      <c r="BI87" s="294"/>
    </row>
    <row r="88" spans="1:61">
      <c r="A88" s="182" t="s">
        <v>136</v>
      </c>
      <c r="B88" s="109"/>
      <c r="C88" s="179">
        <v>45755</v>
      </c>
      <c r="D88" s="183" t="s">
        <v>208</v>
      </c>
      <c r="E88" s="117"/>
      <c r="F88" s="190"/>
      <c r="G88" s="191" t="s">
        <v>85</v>
      </c>
      <c r="H88" s="191"/>
      <c r="I88" s="110">
        <v>460</v>
      </c>
      <c r="J88" s="181" t="s">
        <v>86</v>
      </c>
      <c r="K88" s="192">
        <v>460</v>
      </c>
      <c r="L88" s="193">
        <f t="shared" si="1"/>
        <v>0</v>
      </c>
      <c r="M88" s="294"/>
      <c r="N88" s="294"/>
      <c r="O88" s="294"/>
      <c r="P88" s="294"/>
      <c r="Q88" s="294"/>
      <c r="R88" s="294"/>
      <c r="S88" s="294"/>
      <c r="T88" s="294"/>
      <c r="U88" s="294"/>
      <c r="V88" s="294"/>
      <c r="W88" s="294"/>
      <c r="X88" s="294"/>
      <c r="Y88" s="294"/>
      <c r="Z88" s="294"/>
      <c r="AA88" s="294"/>
      <c r="AB88" s="294"/>
      <c r="AC88" s="294"/>
      <c r="AD88" s="294"/>
      <c r="AE88" s="294"/>
      <c r="AF88" s="294"/>
      <c r="AG88" s="294"/>
      <c r="AH88" s="294"/>
      <c r="AI88" s="294"/>
      <c r="AJ88" s="294"/>
      <c r="AK88" s="294"/>
      <c r="AL88" s="294"/>
      <c r="AM88" s="294"/>
      <c r="AN88" s="294"/>
      <c r="AO88" s="294"/>
      <c r="AP88" s="294"/>
      <c r="AQ88" s="294"/>
      <c r="AR88" s="294"/>
      <c r="AS88" s="294"/>
      <c r="AT88" s="294"/>
      <c r="AU88" s="294"/>
      <c r="AV88" s="294"/>
      <c r="AW88" s="294"/>
      <c r="AX88" s="294"/>
      <c r="AY88" s="294"/>
      <c r="AZ88" s="294"/>
      <c r="BA88" s="294"/>
      <c r="BB88" s="294"/>
      <c r="BC88" s="294"/>
      <c r="BD88" s="294"/>
      <c r="BE88" s="294"/>
      <c r="BF88" s="294"/>
      <c r="BG88" s="294"/>
      <c r="BH88" s="294"/>
      <c r="BI88" s="294"/>
    </row>
    <row r="89" spans="1:61">
      <c r="A89" s="182" t="s">
        <v>218</v>
      </c>
      <c r="B89" s="109"/>
      <c r="C89" s="179">
        <v>11000</v>
      </c>
      <c r="D89" s="186" t="s">
        <v>216</v>
      </c>
      <c r="E89" s="117"/>
      <c r="F89" s="197"/>
      <c r="G89" s="191" t="s">
        <v>53</v>
      </c>
      <c r="H89" s="191" t="s">
        <v>50</v>
      </c>
      <c r="I89" s="110">
        <v>4300</v>
      </c>
      <c r="J89" s="109" t="s">
        <v>157</v>
      </c>
      <c r="K89" s="192">
        <v>4300</v>
      </c>
      <c r="L89" s="193"/>
      <c r="M89" s="294"/>
      <c r="N89" s="294"/>
      <c r="O89" s="294"/>
      <c r="P89" s="294"/>
      <c r="Q89" s="294"/>
      <c r="R89" s="294"/>
      <c r="S89" s="294"/>
      <c r="T89" s="294"/>
      <c r="U89" s="294"/>
      <c r="V89" s="294"/>
      <c r="W89" s="294"/>
      <c r="X89" s="294"/>
      <c r="Y89" s="294"/>
      <c r="Z89" s="294"/>
      <c r="AA89" s="294"/>
      <c r="AB89" s="294"/>
      <c r="AC89" s="294"/>
      <c r="AD89" s="294"/>
      <c r="AE89" s="294"/>
      <c r="AF89" s="294"/>
      <c r="AG89" s="294"/>
      <c r="AH89" s="294"/>
      <c r="AI89" s="294"/>
      <c r="AJ89" s="294"/>
      <c r="AK89" s="294"/>
      <c r="AL89" s="294"/>
      <c r="AM89" s="294"/>
      <c r="AN89" s="294"/>
      <c r="AO89" s="294"/>
      <c r="AP89" s="294"/>
      <c r="AQ89" s="294"/>
      <c r="AR89" s="294"/>
      <c r="AS89" s="294"/>
      <c r="AT89" s="294"/>
      <c r="AU89" s="294"/>
      <c r="AV89" s="294"/>
      <c r="AW89" s="294"/>
      <c r="AX89" s="294"/>
      <c r="AY89" s="294"/>
      <c r="AZ89" s="294"/>
      <c r="BA89" s="294"/>
      <c r="BB89" s="294"/>
      <c r="BC89" s="294"/>
      <c r="BD89" s="294"/>
      <c r="BE89" s="294"/>
      <c r="BF89" s="294"/>
      <c r="BG89" s="294"/>
      <c r="BH89" s="294"/>
      <c r="BI89" s="294"/>
    </row>
    <row r="90" spans="1:61">
      <c r="A90" s="182"/>
      <c r="B90" s="109"/>
      <c r="C90" s="179"/>
      <c r="D90" s="186"/>
      <c r="E90" s="117"/>
      <c r="F90" s="197"/>
      <c r="G90" s="191" t="s">
        <v>89</v>
      </c>
      <c r="H90" s="191" t="s">
        <v>90</v>
      </c>
      <c r="I90" s="110">
        <v>9300</v>
      </c>
      <c r="J90" s="181" t="s">
        <v>54</v>
      </c>
      <c r="K90" s="192">
        <v>9300</v>
      </c>
      <c r="L90" s="193">
        <f>SUM(I90-K90)</f>
        <v>0</v>
      </c>
      <c r="M90" s="294"/>
      <c r="N90" s="294"/>
      <c r="O90" s="294"/>
      <c r="P90" s="294"/>
      <c r="Q90" s="294"/>
      <c r="R90" s="294"/>
      <c r="S90" s="294"/>
      <c r="T90" s="294"/>
      <c r="U90" s="294"/>
      <c r="V90" s="294"/>
      <c r="W90" s="294"/>
      <c r="X90" s="294"/>
      <c r="Y90" s="294"/>
      <c r="Z90" s="294"/>
      <c r="AA90" s="294"/>
      <c r="AB90" s="294"/>
      <c r="AC90" s="294"/>
      <c r="AD90" s="294"/>
      <c r="AE90" s="294"/>
      <c r="AF90" s="294"/>
      <c r="AG90" s="294"/>
      <c r="AH90" s="294"/>
      <c r="AI90" s="294"/>
      <c r="AJ90" s="294"/>
      <c r="AK90" s="294"/>
      <c r="AL90" s="294"/>
      <c r="AM90" s="294"/>
      <c r="AN90" s="294"/>
      <c r="AO90" s="294"/>
      <c r="AP90" s="294"/>
      <c r="AQ90" s="294"/>
      <c r="AR90" s="294"/>
      <c r="AS90" s="294"/>
      <c r="AT90" s="294"/>
      <c r="AU90" s="294"/>
      <c r="AV90" s="294"/>
      <c r="AW90" s="294"/>
      <c r="AX90" s="294"/>
      <c r="AY90" s="294"/>
      <c r="AZ90" s="294"/>
      <c r="BA90" s="294"/>
      <c r="BB90" s="294"/>
      <c r="BC90" s="294"/>
      <c r="BD90" s="294"/>
      <c r="BE90" s="294"/>
      <c r="BF90" s="294"/>
      <c r="BG90" s="294"/>
      <c r="BH90" s="294"/>
      <c r="BI90" s="294"/>
    </row>
    <row r="91" spans="1:61">
      <c r="A91" s="182"/>
      <c r="B91" s="180"/>
      <c r="C91" s="179"/>
      <c r="D91" s="180"/>
      <c r="E91" s="117"/>
      <c r="F91" s="197"/>
      <c r="G91" s="191" t="s">
        <v>91</v>
      </c>
      <c r="H91" s="191"/>
      <c r="I91" s="110">
        <v>2070</v>
      </c>
      <c r="J91" s="181" t="s">
        <v>162</v>
      </c>
      <c r="K91" s="192">
        <v>2070</v>
      </c>
      <c r="L91" s="193">
        <f>SUM(I91-K91)</f>
        <v>0</v>
      </c>
      <c r="M91" s="294"/>
      <c r="N91" s="294"/>
      <c r="O91" s="294"/>
      <c r="P91" s="294"/>
      <c r="Q91" s="294"/>
      <c r="R91" s="294"/>
      <c r="S91" s="294"/>
      <c r="T91" s="294"/>
      <c r="U91" s="294"/>
      <c r="V91" s="294"/>
      <c r="W91" s="294"/>
      <c r="X91" s="294"/>
      <c r="Y91" s="294"/>
      <c r="Z91" s="294"/>
      <c r="AA91" s="294"/>
      <c r="AB91" s="294"/>
      <c r="AC91" s="294"/>
      <c r="AD91" s="294"/>
      <c r="AE91" s="294"/>
      <c r="AF91" s="294"/>
      <c r="AG91" s="294"/>
      <c r="AH91" s="294"/>
      <c r="AI91" s="294"/>
      <c r="AJ91" s="294"/>
      <c r="AK91" s="294"/>
      <c r="AL91" s="294"/>
      <c r="AM91" s="294"/>
      <c r="AN91" s="294"/>
      <c r="AO91" s="294"/>
      <c r="AP91" s="294"/>
      <c r="AQ91" s="294"/>
      <c r="AR91" s="294"/>
      <c r="AS91" s="294"/>
      <c r="AT91" s="294"/>
      <c r="AU91" s="294"/>
      <c r="AV91" s="294"/>
      <c r="AW91" s="294"/>
      <c r="AX91" s="294"/>
      <c r="AY91" s="294"/>
      <c r="AZ91" s="294"/>
      <c r="BA91" s="294"/>
      <c r="BB91" s="294"/>
      <c r="BC91" s="294"/>
      <c r="BD91" s="294"/>
      <c r="BE91" s="294"/>
      <c r="BF91" s="294"/>
      <c r="BG91" s="294"/>
      <c r="BH91" s="294"/>
      <c r="BI91" s="294"/>
    </row>
    <row r="92" spans="1:61">
      <c r="A92" s="182"/>
      <c r="B92" s="109"/>
      <c r="C92" s="179"/>
      <c r="D92" s="180"/>
      <c r="F92" s="197"/>
      <c r="G92" s="191" t="s">
        <v>160</v>
      </c>
      <c r="H92" s="191" t="s">
        <v>174</v>
      </c>
      <c r="I92" s="110">
        <v>570</v>
      </c>
      <c r="J92" s="181" t="s">
        <v>159</v>
      </c>
      <c r="K92" s="192">
        <v>570</v>
      </c>
      <c r="L92" s="193">
        <f>SUM(I92-K92)</f>
        <v>0</v>
      </c>
      <c r="M92" s="294"/>
      <c r="N92" s="294"/>
      <c r="O92" s="294"/>
      <c r="P92" s="294"/>
      <c r="Q92" s="294"/>
      <c r="R92" s="294"/>
      <c r="S92" s="294"/>
      <c r="T92" s="294"/>
      <c r="U92" s="294"/>
      <c r="V92" s="294"/>
      <c r="W92" s="294"/>
      <c r="X92" s="294"/>
      <c r="Y92" s="294"/>
      <c r="Z92" s="294"/>
      <c r="AA92" s="294"/>
      <c r="AB92" s="294"/>
      <c r="AC92" s="294"/>
      <c r="AD92" s="294"/>
      <c r="AE92" s="294"/>
      <c r="AF92" s="294"/>
      <c r="AG92" s="294"/>
      <c r="AH92" s="294"/>
      <c r="AI92" s="294"/>
      <c r="AJ92" s="294"/>
      <c r="AK92" s="294"/>
      <c r="AL92" s="294"/>
      <c r="AM92" s="294"/>
      <c r="AN92" s="294"/>
      <c r="AO92" s="294"/>
      <c r="AP92" s="294"/>
      <c r="AQ92" s="294"/>
      <c r="AR92" s="294"/>
      <c r="AS92" s="294"/>
      <c r="AT92" s="294"/>
      <c r="AU92" s="294"/>
      <c r="AV92" s="294"/>
      <c r="AW92" s="294"/>
      <c r="AX92" s="294"/>
      <c r="AY92" s="294"/>
      <c r="AZ92" s="294"/>
      <c r="BA92" s="294"/>
      <c r="BB92" s="294"/>
      <c r="BC92" s="294"/>
      <c r="BD92" s="294"/>
      <c r="BE92" s="294"/>
      <c r="BF92" s="294"/>
      <c r="BG92" s="294"/>
      <c r="BH92" s="294"/>
      <c r="BI92" s="294"/>
    </row>
    <row r="93" spans="1:61">
      <c r="A93" s="182" t="s">
        <v>220</v>
      </c>
      <c r="B93" s="180"/>
      <c r="C93" s="179">
        <v>200</v>
      </c>
      <c r="D93" s="180" t="s">
        <v>216</v>
      </c>
      <c r="F93" s="197"/>
      <c r="G93" s="195" t="s">
        <v>166</v>
      </c>
      <c r="H93" s="195" t="s">
        <v>112</v>
      </c>
      <c r="I93" s="196">
        <v>1000</v>
      </c>
      <c r="J93" s="198" t="s">
        <v>164</v>
      </c>
      <c r="K93" s="192">
        <v>1000</v>
      </c>
      <c r="L93" s="193"/>
      <c r="M93" s="294"/>
      <c r="N93" s="294"/>
      <c r="O93" s="294"/>
      <c r="P93" s="294"/>
      <c r="Q93" s="294"/>
      <c r="R93" s="294"/>
      <c r="S93" s="294"/>
      <c r="T93" s="294"/>
      <c r="U93" s="294"/>
      <c r="V93" s="294"/>
      <c r="W93" s="294"/>
      <c r="X93" s="294"/>
      <c r="Y93" s="294"/>
      <c r="Z93" s="294"/>
      <c r="AA93" s="294"/>
      <c r="AB93" s="294"/>
      <c r="AC93" s="294"/>
      <c r="AD93" s="294"/>
      <c r="AE93" s="294"/>
      <c r="AF93" s="294"/>
      <c r="AG93" s="294"/>
      <c r="AH93" s="294"/>
      <c r="AI93" s="294"/>
      <c r="AJ93" s="294"/>
      <c r="AK93" s="294"/>
      <c r="AL93" s="294"/>
      <c r="AM93" s="294"/>
      <c r="AN93" s="294"/>
      <c r="AO93" s="294"/>
      <c r="AP93" s="294"/>
      <c r="AQ93" s="294"/>
      <c r="AR93" s="294"/>
      <c r="AS93" s="294"/>
      <c r="AT93" s="294"/>
      <c r="AU93" s="294"/>
      <c r="AV93" s="294"/>
      <c r="AW93" s="294"/>
      <c r="AX93" s="294"/>
      <c r="AY93" s="294"/>
      <c r="AZ93" s="294"/>
      <c r="BA93" s="294"/>
      <c r="BB93" s="294"/>
      <c r="BC93" s="294"/>
      <c r="BD93" s="294"/>
      <c r="BE93" s="294"/>
      <c r="BF93" s="294"/>
      <c r="BG93" s="294"/>
      <c r="BH93" s="294"/>
      <c r="BI93" s="294"/>
    </row>
    <row r="94" spans="1:61">
      <c r="A94" s="182" t="s">
        <v>212</v>
      </c>
      <c r="B94" s="180">
        <v>1311003232</v>
      </c>
      <c r="C94" s="179">
        <v>5000</v>
      </c>
      <c r="D94" s="180" t="s">
        <v>207</v>
      </c>
      <c r="F94" s="190"/>
      <c r="G94" s="191" t="s">
        <v>49</v>
      </c>
      <c r="H94" s="191" t="s">
        <v>50</v>
      </c>
      <c r="I94" s="110">
        <v>11320</v>
      </c>
      <c r="J94" s="181" t="s">
        <v>179</v>
      </c>
      <c r="K94" s="192">
        <v>11320</v>
      </c>
      <c r="L94" s="193"/>
      <c r="M94" s="294"/>
      <c r="N94" s="294"/>
      <c r="O94" s="294"/>
      <c r="P94" s="294"/>
      <c r="Q94" s="294"/>
      <c r="R94" s="294"/>
      <c r="S94" s="294"/>
      <c r="T94" s="294"/>
      <c r="U94" s="294"/>
      <c r="V94" s="294"/>
      <c r="W94" s="294"/>
      <c r="X94" s="294"/>
      <c r="Y94" s="294"/>
      <c r="Z94" s="294"/>
      <c r="AA94" s="294"/>
      <c r="AB94" s="294"/>
      <c r="AC94" s="294"/>
      <c r="AD94" s="294"/>
      <c r="AE94" s="294"/>
      <c r="AF94" s="294"/>
      <c r="AG94" s="294"/>
      <c r="AH94" s="294"/>
      <c r="AI94" s="294"/>
      <c r="AJ94" s="294"/>
      <c r="AK94" s="294"/>
      <c r="AL94" s="294"/>
      <c r="AM94" s="294"/>
      <c r="AN94" s="294"/>
      <c r="AO94" s="294"/>
      <c r="AP94" s="294"/>
      <c r="AQ94" s="294"/>
      <c r="AR94" s="294"/>
      <c r="AS94" s="294"/>
      <c r="AT94" s="294"/>
      <c r="AU94" s="294"/>
      <c r="AV94" s="294"/>
      <c r="AW94" s="294"/>
      <c r="AX94" s="294"/>
      <c r="AY94" s="294"/>
      <c r="AZ94" s="294"/>
      <c r="BA94" s="294"/>
      <c r="BB94" s="294"/>
      <c r="BC94" s="294"/>
      <c r="BD94" s="294"/>
      <c r="BE94" s="294"/>
      <c r="BF94" s="294"/>
      <c r="BG94" s="294"/>
      <c r="BH94" s="294"/>
      <c r="BI94" s="294"/>
    </row>
    <row r="95" spans="1:61">
      <c r="A95" s="178" t="s">
        <v>213</v>
      </c>
      <c r="B95" s="203"/>
      <c r="C95" s="179">
        <v>3000</v>
      </c>
      <c r="D95" s="180" t="s">
        <v>202</v>
      </c>
      <c r="F95" s="197"/>
      <c r="G95" s="191" t="s">
        <v>103</v>
      </c>
      <c r="H95" s="191"/>
      <c r="I95" s="110">
        <v>13000</v>
      </c>
      <c r="J95" s="202" t="s">
        <v>93</v>
      </c>
      <c r="K95" s="192">
        <v>13000</v>
      </c>
      <c r="L95" s="193">
        <f>SUM(I95-K95)</f>
        <v>0</v>
      </c>
      <c r="M95" s="294"/>
      <c r="N95" s="294"/>
      <c r="O95" s="294"/>
      <c r="P95" s="294"/>
      <c r="Q95" s="294"/>
      <c r="R95" s="294"/>
      <c r="S95" s="294"/>
      <c r="T95" s="294"/>
      <c r="U95" s="294"/>
      <c r="V95" s="294"/>
      <c r="W95" s="294"/>
      <c r="X95" s="294"/>
      <c r="Y95" s="294"/>
      <c r="Z95" s="294"/>
      <c r="AA95" s="294"/>
      <c r="AB95" s="294"/>
      <c r="AC95" s="294"/>
      <c r="AD95" s="294"/>
      <c r="AE95" s="294"/>
      <c r="AF95" s="294"/>
      <c r="AG95" s="294"/>
      <c r="AH95" s="294"/>
      <c r="AI95" s="294"/>
      <c r="AJ95" s="294"/>
      <c r="AK95" s="294"/>
      <c r="AL95" s="294"/>
      <c r="AM95" s="294"/>
      <c r="AN95" s="294"/>
      <c r="AO95" s="294"/>
      <c r="AP95" s="294"/>
      <c r="AQ95" s="294"/>
      <c r="AR95" s="294"/>
      <c r="AS95" s="294"/>
      <c r="AT95" s="294"/>
      <c r="AU95" s="294"/>
      <c r="AV95" s="294"/>
      <c r="AW95" s="294"/>
      <c r="AX95" s="294"/>
      <c r="AY95" s="294"/>
      <c r="AZ95" s="294"/>
      <c r="BA95" s="294"/>
      <c r="BB95" s="294"/>
      <c r="BC95" s="294"/>
      <c r="BD95" s="294"/>
      <c r="BE95" s="294"/>
      <c r="BF95" s="294"/>
      <c r="BG95" s="294"/>
      <c r="BH95" s="294"/>
      <c r="BI95" s="294"/>
    </row>
    <row r="96" spans="1:61">
      <c r="A96" s="182" t="s">
        <v>79</v>
      </c>
      <c r="B96" s="180" t="s">
        <v>71</v>
      </c>
      <c r="C96" s="179">
        <v>1915</v>
      </c>
      <c r="D96" s="180" t="s">
        <v>80</v>
      </c>
      <c r="F96" s="201"/>
      <c r="G96" s="195" t="s">
        <v>176</v>
      </c>
      <c r="H96" s="195"/>
      <c r="I96" s="196">
        <v>8000</v>
      </c>
      <c r="J96" s="198" t="s">
        <v>179</v>
      </c>
      <c r="K96" s="192">
        <v>8000</v>
      </c>
      <c r="L96" s="193"/>
      <c r="M96" s="294"/>
      <c r="N96" s="294"/>
      <c r="O96" s="294"/>
      <c r="P96" s="294"/>
      <c r="Q96" s="294"/>
      <c r="R96" s="294"/>
      <c r="S96" s="294"/>
      <c r="T96" s="294"/>
      <c r="U96" s="294"/>
      <c r="V96" s="294"/>
      <c r="W96" s="294"/>
      <c r="X96" s="294"/>
      <c r="Y96" s="294"/>
      <c r="Z96" s="294"/>
      <c r="AA96" s="294"/>
      <c r="AB96" s="294"/>
      <c r="AC96" s="294"/>
      <c r="AD96" s="294"/>
      <c r="AE96" s="294"/>
      <c r="AF96" s="294"/>
      <c r="AG96" s="294"/>
      <c r="AH96" s="294"/>
      <c r="AI96" s="294"/>
      <c r="AJ96" s="294"/>
      <c r="AK96" s="294"/>
      <c r="AL96" s="294"/>
      <c r="AM96" s="294"/>
      <c r="AN96" s="294"/>
      <c r="AO96" s="294"/>
      <c r="AP96" s="294"/>
      <c r="AQ96" s="294"/>
      <c r="AR96" s="294"/>
      <c r="AS96" s="294"/>
      <c r="AT96" s="294"/>
      <c r="AU96" s="294"/>
      <c r="AV96" s="294"/>
      <c r="AW96" s="294"/>
      <c r="AX96" s="294"/>
      <c r="AY96" s="294"/>
      <c r="AZ96" s="294"/>
      <c r="BA96" s="294"/>
      <c r="BB96" s="294"/>
      <c r="BC96" s="294"/>
      <c r="BD96" s="294"/>
      <c r="BE96" s="294"/>
      <c r="BF96" s="294"/>
      <c r="BG96" s="294"/>
      <c r="BH96" s="294"/>
      <c r="BI96" s="294"/>
    </row>
    <row r="97" spans="1:61">
      <c r="A97" s="182" t="s">
        <v>139</v>
      </c>
      <c r="B97" s="180"/>
      <c r="C97" s="179">
        <v>2980</v>
      </c>
      <c r="D97" s="180" t="s">
        <v>210</v>
      </c>
      <c r="F97" s="201"/>
      <c r="G97" s="195" t="s">
        <v>104</v>
      </c>
      <c r="H97" s="195"/>
      <c r="I97" s="196">
        <v>5000</v>
      </c>
      <c r="J97" s="198" t="s">
        <v>54</v>
      </c>
      <c r="K97" s="192">
        <v>5000</v>
      </c>
      <c r="L97" s="193">
        <f>SUM(I97-K97)</f>
        <v>0</v>
      </c>
      <c r="M97" s="294"/>
      <c r="N97" s="294"/>
      <c r="O97" s="294"/>
      <c r="P97" s="294"/>
      <c r="Q97" s="294"/>
      <c r="R97" s="294"/>
      <c r="S97" s="294"/>
      <c r="T97" s="294"/>
      <c r="U97" s="294"/>
      <c r="V97" s="294"/>
      <c r="W97" s="294"/>
      <c r="X97" s="294"/>
      <c r="Y97" s="294"/>
      <c r="Z97" s="294"/>
      <c r="AA97" s="294"/>
      <c r="AB97" s="294"/>
      <c r="AC97" s="294"/>
      <c r="AD97" s="294"/>
      <c r="AE97" s="294"/>
      <c r="AF97" s="294"/>
      <c r="AG97" s="294"/>
      <c r="AH97" s="294"/>
      <c r="AI97" s="294"/>
      <c r="AJ97" s="294"/>
      <c r="AK97" s="294"/>
      <c r="AL97" s="294"/>
      <c r="AM97" s="294"/>
      <c r="AN97" s="294"/>
      <c r="AO97" s="294"/>
      <c r="AP97" s="294"/>
      <c r="AQ97" s="294"/>
      <c r="AR97" s="294"/>
      <c r="AS97" s="294"/>
      <c r="AT97" s="294"/>
      <c r="AU97" s="294"/>
      <c r="AV97" s="294"/>
      <c r="AW97" s="294"/>
      <c r="AX97" s="294"/>
      <c r="AY97" s="294"/>
      <c r="AZ97" s="294"/>
      <c r="BA97" s="294"/>
      <c r="BB97" s="294"/>
      <c r="BC97" s="294"/>
      <c r="BD97" s="294"/>
      <c r="BE97" s="294"/>
      <c r="BF97" s="294"/>
      <c r="BG97" s="294"/>
      <c r="BH97" s="294"/>
      <c r="BI97" s="294"/>
    </row>
    <row r="98" spans="1:61">
      <c r="A98" s="182" t="s">
        <v>152</v>
      </c>
      <c r="B98" s="109"/>
      <c r="C98" s="179">
        <v>2100</v>
      </c>
      <c r="D98" s="183" t="s">
        <v>149</v>
      </c>
      <c r="F98" s="201"/>
      <c r="G98" s="191" t="s">
        <v>98</v>
      </c>
      <c r="H98" s="191" t="s">
        <v>71</v>
      </c>
      <c r="I98" s="110">
        <v>2340</v>
      </c>
      <c r="J98" s="181" t="s">
        <v>171</v>
      </c>
      <c r="K98" s="192">
        <v>2340</v>
      </c>
      <c r="L98" s="193">
        <f>SUM(I98-K98)</f>
        <v>0</v>
      </c>
      <c r="M98" s="294"/>
      <c r="N98" s="294"/>
      <c r="O98" s="294"/>
      <c r="P98" s="294"/>
      <c r="Q98" s="294"/>
      <c r="R98" s="294"/>
      <c r="S98" s="294"/>
      <c r="T98" s="294"/>
      <c r="U98" s="294"/>
      <c r="V98" s="294"/>
      <c r="W98" s="294"/>
      <c r="X98" s="294"/>
      <c r="Y98" s="294"/>
      <c r="Z98" s="294"/>
      <c r="AA98" s="294"/>
      <c r="AB98" s="294"/>
      <c r="AC98" s="294"/>
      <c r="AD98" s="294"/>
      <c r="AE98" s="294"/>
      <c r="AF98" s="294"/>
      <c r="AG98" s="294"/>
      <c r="AH98" s="294"/>
      <c r="AI98" s="294"/>
      <c r="AJ98" s="294"/>
      <c r="AK98" s="294"/>
      <c r="AL98" s="294"/>
      <c r="AM98" s="294"/>
      <c r="AN98" s="294"/>
      <c r="AO98" s="294"/>
      <c r="AP98" s="294"/>
      <c r="AQ98" s="294"/>
      <c r="AR98" s="294"/>
      <c r="AS98" s="294"/>
      <c r="AT98" s="294"/>
      <c r="AU98" s="294"/>
      <c r="AV98" s="294"/>
      <c r="AW98" s="294"/>
      <c r="AX98" s="294"/>
      <c r="AY98" s="294"/>
      <c r="AZ98" s="294"/>
      <c r="BA98" s="294"/>
      <c r="BB98" s="294"/>
      <c r="BC98" s="294"/>
      <c r="BD98" s="294"/>
      <c r="BE98" s="294"/>
      <c r="BF98" s="294"/>
      <c r="BG98" s="294"/>
      <c r="BH98" s="294"/>
      <c r="BI98" s="294"/>
    </row>
    <row r="99" spans="1:61">
      <c r="A99" s="182" t="s">
        <v>102</v>
      </c>
      <c r="B99" s="186" t="s">
        <v>71</v>
      </c>
      <c r="C99" s="179">
        <v>1210</v>
      </c>
      <c r="D99" s="180" t="s">
        <v>59</v>
      </c>
      <c r="F99" s="201"/>
      <c r="G99" s="191" t="s">
        <v>154</v>
      </c>
      <c r="H99" s="191" t="s">
        <v>112</v>
      </c>
      <c r="I99" s="110">
        <v>1580</v>
      </c>
      <c r="J99" s="181" t="s">
        <v>169</v>
      </c>
      <c r="K99" s="192">
        <v>1580</v>
      </c>
      <c r="L99" s="193"/>
      <c r="M99" s="294"/>
      <c r="N99" s="294"/>
      <c r="O99" s="294"/>
      <c r="P99" s="294"/>
      <c r="Q99" s="294"/>
      <c r="R99" s="294"/>
      <c r="S99" s="294"/>
      <c r="T99" s="294"/>
      <c r="U99" s="294"/>
      <c r="V99" s="294"/>
      <c r="W99" s="294"/>
      <c r="X99" s="294"/>
      <c r="Y99" s="294"/>
      <c r="Z99" s="294"/>
      <c r="AA99" s="294"/>
      <c r="AB99" s="294"/>
      <c r="AC99" s="294"/>
      <c r="AD99" s="294"/>
      <c r="AE99" s="294"/>
      <c r="AF99" s="294"/>
      <c r="AG99" s="294"/>
      <c r="AH99" s="294"/>
      <c r="AI99" s="294"/>
      <c r="AJ99" s="294"/>
      <c r="AK99" s="294"/>
      <c r="AL99" s="294"/>
      <c r="AM99" s="294"/>
      <c r="AN99" s="294"/>
      <c r="AO99" s="294"/>
      <c r="AP99" s="294"/>
      <c r="AQ99" s="294"/>
      <c r="AR99" s="294"/>
      <c r="AS99" s="294"/>
      <c r="AT99" s="294"/>
      <c r="AU99" s="294"/>
      <c r="AV99" s="294"/>
      <c r="AW99" s="294"/>
      <c r="AX99" s="294"/>
      <c r="AY99" s="294"/>
      <c r="AZ99" s="294"/>
      <c r="BA99" s="294"/>
      <c r="BB99" s="294"/>
      <c r="BC99" s="294"/>
      <c r="BD99" s="294"/>
      <c r="BE99" s="294"/>
      <c r="BF99" s="294"/>
      <c r="BG99" s="294"/>
      <c r="BH99" s="294"/>
      <c r="BI99" s="294"/>
    </row>
    <row r="100" spans="1:61">
      <c r="A100" s="182" t="s">
        <v>89</v>
      </c>
      <c r="B100" s="180" t="s">
        <v>90</v>
      </c>
      <c r="C100" s="179">
        <v>7300</v>
      </c>
      <c r="D100" s="180" t="s">
        <v>208</v>
      </c>
      <c r="F100" s="201"/>
      <c r="G100" s="191" t="s">
        <v>140</v>
      </c>
      <c r="H100" s="191"/>
      <c r="I100" s="110">
        <v>15705</v>
      </c>
      <c r="J100" s="181" t="s">
        <v>153</v>
      </c>
      <c r="K100" s="192">
        <v>15705</v>
      </c>
      <c r="L100" s="193">
        <f>SUM(I100-K100)</f>
        <v>0</v>
      </c>
      <c r="M100" s="294"/>
      <c r="N100" s="294"/>
      <c r="O100" s="294"/>
      <c r="P100" s="294"/>
      <c r="Q100" s="294"/>
      <c r="R100" s="294"/>
      <c r="S100" s="294"/>
      <c r="T100" s="294"/>
      <c r="U100" s="294"/>
      <c r="V100" s="294"/>
      <c r="W100" s="294"/>
      <c r="X100" s="294"/>
      <c r="Y100" s="294"/>
      <c r="Z100" s="294"/>
      <c r="AA100" s="294"/>
      <c r="AB100" s="294"/>
      <c r="AC100" s="294"/>
      <c r="AD100" s="294"/>
      <c r="AE100" s="294"/>
      <c r="AF100" s="294"/>
      <c r="AG100" s="294"/>
      <c r="AH100" s="294"/>
      <c r="AI100" s="294"/>
      <c r="AJ100" s="294"/>
      <c r="AK100" s="294"/>
      <c r="AL100" s="294"/>
      <c r="AM100" s="294"/>
      <c r="AN100" s="294"/>
      <c r="AO100" s="294"/>
      <c r="AP100" s="294"/>
      <c r="AQ100" s="294"/>
      <c r="AR100" s="294"/>
      <c r="AS100" s="294"/>
      <c r="AT100" s="294"/>
      <c r="AU100" s="294"/>
      <c r="AV100" s="294"/>
      <c r="AW100" s="294"/>
      <c r="AX100" s="294"/>
      <c r="AY100" s="294"/>
      <c r="AZ100" s="294"/>
      <c r="BA100" s="294"/>
      <c r="BB100" s="294"/>
      <c r="BC100" s="294"/>
      <c r="BD100" s="294"/>
      <c r="BE100" s="294"/>
      <c r="BF100" s="294"/>
      <c r="BG100" s="294"/>
      <c r="BH100" s="294"/>
      <c r="BI100" s="294"/>
    </row>
    <row r="101" spans="1:61">
      <c r="A101" s="182" t="s">
        <v>91</v>
      </c>
      <c r="B101" s="109"/>
      <c r="C101" s="179">
        <v>800</v>
      </c>
      <c r="D101" s="183" t="s">
        <v>201</v>
      </c>
      <c r="F101" s="201"/>
      <c r="G101" s="191" t="s">
        <v>156</v>
      </c>
      <c r="H101" s="191"/>
      <c r="I101" s="110">
        <v>20000</v>
      </c>
      <c r="J101" s="109" t="s">
        <v>155</v>
      </c>
      <c r="K101" s="192">
        <v>20000</v>
      </c>
      <c r="L101" s="193">
        <f>SUM(I101-K101)</f>
        <v>0</v>
      </c>
      <c r="M101" s="294"/>
      <c r="N101" s="294"/>
      <c r="O101" s="294"/>
      <c r="P101" s="294"/>
      <c r="Q101" s="294"/>
      <c r="R101" s="294"/>
      <c r="S101" s="294"/>
      <c r="T101" s="294"/>
      <c r="U101" s="294"/>
      <c r="V101" s="294"/>
      <c r="W101" s="294"/>
      <c r="X101" s="294"/>
      <c r="Y101" s="294"/>
      <c r="Z101" s="294"/>
      <c r="AA101" s="294"/>
      <c r="AB101" s="294"/>
      <c r="AC101" s="294"/>
      <c r="AD101" s="294"/>
      <c r="AE101" s="294"/>
      <c r="AF101" s="294"/>
      <c r="AG101" s="294"/>
      <c r="AH101" s="294"/>
      <c r="AI101" s="294"/>
      <c r="AJ101" s="294"/>
      <c r="AK101" s="294"/>
      <c r="AL101" s="294"/>
      <c r="AM101" s="294"/>
      <c r="AN101" s="294"/>
      <c r="AO101" s="294"/>
      <c r="AP101" s="294"/>
      <c r="AQ101" s="294"/>
      <c r="AR101" s="294"/>
      <c r="AS101" s="294"/>
      <c r="AT101" s="294"/>
      <c r="AU101" s="294"/>
      <c r="AV101" s="294"/>
      <c r="AW101" s="294"/>
      <c r="AX101" s="294"/>
      <c r="AY101" s="294"/>
      <c r="AZ101" s="294"/>
      <c r="BA101" s="294"/>
      <c r="BB101" s="294"/>
      <c r="BC101" s="294"/>
      <c r="BD101" s="294"/>
      <c r="BE101" s="294"/>
      <c r="BF101" s="294"/>
      <c r="BG101" s="294"/>
      <c r="BH101" s="294"/>
      <c r="BI101" s="294"/>
    </row>
    <row r="102" spans="1:61">
      <c r="A102" s="182" t="s">
        <v>214</v>
      </c>
      <c r="B102" s="180"/>
      <c r="C102" s="179">
        <v>5000</v>
      </c>
      <c r="D102" s="180" t="s">
        <v>197</v>
      </c>
      <c r="F102" s="201"/>
      <c r="G102" s="195" t="s">
        <v>170</v>
      </c>
      <c r="H102" s="195"/>
      <c r="I102" s="196">
        <v>14915</v>
      </c>
      <c r="J102" s="198" t="s">
        <v>177</v>
      </c>
      <c r="K102" s="192">
        <v>14915</v>
      </c>
      <c r="L102" s="193"/>
      <c r="M102" s="294"/>
      <c r="N102" s="294"/>
      <c r="O102" s="294"/>
      <c r="P102" s="294"/>
      <c r="Q102" s="294"/>
      <c r="R102" s="294"/>
      <c r="S102" s="294"/>
      <c r="T102" s="294"/>
      <c r="U102" s="294"/>
      <c r="V102" s="294"/>
      <c r="W102" s="294"/>
      <c r="X102" s="294"/>
      <c r="Y102" s="294"/>
      <c r="Z102" s="294"/>
      <c r="AA102" s="294"/>
      <c r="AB102" s="294"/>
      <c r="AC102" s="294"/>
      <c r="AD102" s="294"/>
      <c r="AE102" s="294"/>
      <c r="AF102" s="294"/>
      <c r="AG102" s="294"/>
      <c r="AH102" s="294"/>
      <c r="AI102" s="294"/>
      <c r="AJ102" s="294"/>
      <c r="AK102" s="294"/>
      <c r="AL102" s="294"/>
      <c r="AM102" s="294"/>
      <c r="AN102" s="294"/>
      <c r="AO102" s="294"/>
      <c r="AP102" s="294"/>
      <c r="AQ102" s="294"/>
      <c r="AR102" s="294"/>
      <c r="AS102" s="294"/>
      <c r="AT102" s="294"/>
      <c r="AU102" s="294"/>
      <c r="AV102" s="294"/>
      <c r="AW102" s="294"/>
      <c r="AX102" s="294"/>
      <c r="AY102" s="294"/>
      <c r="AZ102" s="294"/>
      <c r="BA102" s="294"/>
      <c r="BB102" s="294"/>
      <c r="BC102" s="294"/>
      <c r="BD102" s="294"/>
      <c r="BE102" s="294"/>
      <c r="BF102" s="294"/>
      <c r="BG102" s="294"/>
      <c r="BH102" s="294"/>
      <c r="BI102" s="294"/>
    </row>
    <row r="103" spans="1:61">
      <c r="A103" s="182" t="s">
        <v>98</v>
      </c>
      <c r="B103" s="180" t="s">
        <v>71</v>
      </c>
      <c r="C103" s="179">
        <v>2340</v>
      </c>
      <c r="D103" s="180" t="s">
        <v>171</v>
      </c>
      <c r="F103" s="201"/>
      <c r="G103" s="191" t="s">
        <v>52</v>
      </c>
      <c r="H103" s="191" t="s">
        <v>50</v>
      </c>
      <c r="I103" s="110">
        <v>5140</v>
      </c>
      <c r="J103" s="181" t="s">
        <v>181</v>
      </c>
      <c r="K103" s="192">
        <v>5140</v>
      </c>
      <c r="L103" s="193"/>
      <c r="M103" s="294"/>
      <c r="N103" s="294"/>
      <c r="O103" s="294"/>
      <c r="P103" s="294"/>
      <c r="Q103" s="294"/>
      <c r="R103" s="294"/>
      <c r="S103" s="294"/>
      <c r="T103" s="294"/>
      <c r="U103" s="294"/>
      <c r="V103" s="294"/>
      <c r="W103" s="294"/>
      <c r="X103" s="294"/>
      <c r="Y103" s="294"/>
      <c r="Z103" s="294"/>
      <c r="AA103" s="294"/>
      <c r="AB103" s="294"/>
      <c r="AC103" s="294"/>
      <c r="AD103" s="294"/>
      <c r="AE103" s="294"/>
      <c r="AF103" s="294"/>
      <c r="AG103" s="294"/>
      <c r="AH103" s="294"/>
      <c r="AI103" s="294"/>
      <c r="AJ103" s="294"/>
      <c r="AK103" s="294"/>
      <c r="AL103" s="294"/>
      <c r="AM103" s="294"/>
      <c r="AN103" s="294"/>
      <c r="AO103" s="294"/>
      <c r="AP103" s="294"/>
      <c r="AQ103" s="294"/>
      <c r="AR103" s="294"/>
      <c r="AS103" s="294"/>
      <c r="AT103" s="294"/>
      <c r="AU103" s="294"/>
      <c r="AV103" s="294"/>
      <c r="AW103" s="294"/>
      <c r="AX103" s="294"/>
      <c r="AY103" s="294"/>
      <c r="AZ103" s="294"/>
      <c r="BA103" s="294"/>
      <c r="BB103" s="294"/>
      <c r="BC103" s="294"/>
      <c r="BD103" s="294"/>
      <c r="BE103" s="294"/>
      <c r="BF103" s="294"/>
      <c r="BG103" s="294"/>
      <c r="BH103" s="294"/>
      <c r="BI103" s="294"/>
    </row>
    <row r="104" spans="1:61">
      <c r="A104" s="182" t="s">
        <v>137</v>
      </c>
      <c r="B104" s="109"/>
      <c r="C104" s="179">
        <v>17500</v>
      </c>
      <c r="D104" s="183" t="s">
        <v>168</v>
      </c>
      <c r="F104" s="201"/>
      <c r="G104" s="195" t="s">
        <v>143</v>
      </c>
      <c r="H104" s="195"/>
      <c r="I104" s="196">
        <v>59000</v>
      </c>
      <c r="J104" s="198" t="s">
        <v>181</v>
      </c>
      <c r="K104" s="192">
        <v>59000</v>
      </c>
      <c r="L104" s="193">
        <f t="shared" ref="L104:L114" si="2">SUM(I104-K104)</f>
        <v>0</v>
      </c>
      <c r="M104" s="294"/>
      <c r="N104" s="294"/>
      <c r="O104" s="294"/>
      <c r="P104" s="294"/>
      <c r="Q104" s="294"/>
      <c r="R104" s="294"/>
      <c r="S104" s="294"/>
      <c r="T104" s="294"/>
      <c r="U104" s="294"/>
      <c r="V104" s="294"/>
      <c r="W104" s="294"/>
      <c r="X104" s="294"/>
      <c r="Y104" s="294"/>
      <c r="Z104" s="294"/>
      <c r="AA104" s="294"/>
      <c r="AB104" s="294"/>
      <c r="AC104" s="294"/>
      <c r="AD104" s="294"/>
      <c r="AE104" s="294"/>
      <c r="AF104" s="294"/>
      <c r="AG104" s="294"/>
      <c r="AH104" s="294"/>
      <c r="AI104" s="294"/>
      <c r="AJ104" s="294"/>
      <c r="AK104" s="294"/>
      <c r="AL104" s="294"/>
      <c r="AM104" s="294"/>
      <c r="AN104" s="294"/>
      <c r="AO104" s="294"/>
      <c r="AP104" s="294"/>
      <c r="AQ104" s="294"/>
      <c r="AR104" s="294"/>
      <c r="AS104" s="294"/>
      <c r="AT104" s="294"/>
      <c r="AU104" s="294"/>
      <c r="AV104" s="294"/>
      <c r="AW104" s="294"/>
      <c r="AX104" s="294"/>
      <c r="AY104" s="294"/>
      <c r="AZ104" s="294"/>
      <c r="BA104" s="294"/>
      <c r="BB104" s="294"/>
      <c r="BC104" s="294"/>
      <c r="BD104" s="294"/>
      <c r="BE104" s="294"/>
      <c r="BF104" s="294"/>
      <c r="BG104" s="294"/>
      <c r="BH104" s="294"/>
      <c r="BI104" s="294"/>
    </row>
    <row r="105" spans="1:61">
      <c r="A105" s="182" t="s">
        <v>107</v>
      </c>
      <c r="B105" s="180">
        <v>1763999686</v>
      </c>
      <c r="C105" s="179">
        <v>5340</v>
      </c>
      <c r="D105" s="180" t="s">
        <v>187</v>
      </c>
      <c r="F105" s="201"/>
      <c r="G105" s="191" t="s">
        <v>18</v>
      </c>
      <c r="H105" s="191"/>
      <c r="I105" s="110">
        <v>93000</v>
      </c>
      <c r="J105" s="181" t="s">
        <v>62</v>
      </c>
      <c r="K105" s="192">
        <v>93000</v>
      </c>
      <c r="L105" s="193">
        <f t="shared" si="2"/>
        <v>0</v>
      </c>
      <c r="M105" s="294"/>
      <c r="N105" s="294"/>
      <c r="O105" s="294"/>
      <c r="P105" s="294"/>
      <c r="Q105" s="294"/>
      <c r="R105" s="294"/>
      <c r="S105" s="294"/>
      <c r="T105" s="294"/>
      <c r="U105" s="294"/>
      <c r="V105" s="294"/>
      <c r="W105" s="294"/>
      <c r="X105" s="294"/>
      <c r="Y105" s="294"/>
      <c r="Z105" s="294"/>
      <c r="AA105" s="294"/>
      <c r="AB105" s="294"/>
      <c r="AC105" s="294"/>
      <c r="AD105" s="294"/>
      <c r="AE105" s="294"/>
      <c r="AF105" s="294"/>
      <c r="AG105" s="294"/>
      <c r="AH105" s="294"/>
      <c r="AI105" s="294"/>
      <c r="AJ105" s="294"/>
      <c r="AK105" s="294"/>
      <c r="AL105" s="294"/>
      <c r="AM105" s="294"/>
      <c r="AN105" s="294"/>
      <c r="AO105" s="294"/>
      <c r="AP105" s="294"/>
      <c r="AQ105" s="294"/>
      <c r="AR105" s="294"/>
      <c r="AS105" s="294"/>
      <c r="AT105" s="294"/>
      <c r="AU105" s="294"/>
      <c r="AV105" s="294"/>
      <c r="AW105" s="294"/>
      <c r="AX105" s="294"/>
      <c r="AY105" s="294"/>
      <c r="AZ105" s="294"/>
      <c r="BA105" s="294"/>
      <c r="BB105" s="294"/>
      <c r="BC105" s="294"/>
      <c r="BD105" s="294"/>
      <c r="BE105" s="294"/>
      <c r="BF105" s="294"/>
      <c r="BG105" s="294"/>
      <c r="BH105" s="294"/>
      <c r="BI105" s="294"/>
    </row>
    <row r="106" spans="1:61">
      <c r="A106" s="182" t="s">
        <v>57</v>
      </c>
      <c r="B106" s="180" t="s">
        <v>58</v>
      </c>
      <c r="C106" s="179">
        <v>1190</v>
      </c>
      <c r="D106" s="180" t="s">
        <v>59</v>
      </c>
      <c r="F106" s="201"/>
      <c r="G106" s="195" t="s">
        <v>25</v>
      </c>
      <c r="H106" s="195"/>
      <c r="I106" s="196">
        <v>218875</v>
      </c>
      <c r="J106" s="196" t="s">
        <v>178</v>
      </c>
      <c r="K106" s="192">
        <v>218875</v>
      </c>
      <c r="L106" s="193">
        <f t="shared" si="2"/>
        <v>0</v>
      </c>
      <c r="M106" s="294"/>
      <c r="N106" s="294"/>
      <c r="O106" s="294"/>
      <c r="P106" s="294"/>
      <c r="Q106" s="294"/>
      <c r="R106" s="294"/>
      <c r="S106" s="294"/>
      <c r="T106" s="294"/>
      <c r="U106" s="294"/>
      <c r="V106" s="294"/>
      <c r="W106" s="294"/>
      <c r="X106" s="294"/>
      <c r="Y106" s="294"/>
      <c r="Z106" s="294"/>
      <c r="AA106" s="294"/>
      <c r="AB106" s="294"/>
      <c r="AC106" s="294"/>
      <c r="AD106" s="294"/>
      <c r="AE106" s="294"/>
      <c r="AF106" s="294"/>
      <c r="AG106" s="294"/>
      <c r="AH106" s="294"/>
      <c r="AI106" s="294"/>
      <c r="AJ106" s="294"/>
      <c r="AK106" s="294"/>
      <c r="AL106" s="294"/>
      <c r="AM106" s="294"/>
      <c r="AN106" s="294"/>
      <c r="AO106" s="294"/>
      <c r="AP106" s="294"/>
      <c r="AQ106" s="294"/>
      <c r="AR106" s="294"/>
      <c r="AS106" s="294"/>
      <c r="AT106" s="294"/>
      <c r="AU106" s="294"/>
      <c r="AV106" s="294"/>
      <c r="AW106" s="294"/>
      <c r="AX106" s="294"/>
      <c r="AY106" s="294"/>
      <c r="AZ106" s="294"/>
      <c r="BA106" s="294"/>
      <c r="BB106" s="294"/>
      <c r="BC106" s="294"/>
      <c r="BD106" s="294"/>
      <c r="BE106" s="294"/>
      <c r="BF106" s="294"/>
      <c r="BG106" s="294"/>
      <c r="BH106" s="294"/>
      <c r="BI106" s="294"/>
    </row>
    <row r="107" spans="1:61">
      <c r="A107" s="182" t="s">
        <v>110</v>
      </c>
      <c r="B107" s="203">
        <v>1758900692</v>
      </c>
      <c r="C107" s="179">
        <v>30000</v>
      </c>
      <c r="D107" s="180" t="s">
        <v>163</v>
      </c>
      <c r="F107" s="201"/>
      <c r="G107" s="191" t="s">
        <v>20</v>
      </c>
      <c r="H107" s="191"/>
      <c r="I107" s="110">
        <v>267297</v>
      </c>
      <c r="J107" s="110" t="s">
        <v>173</v>
      </c>
      <c r="K107" s="192">
        <v>267297</v>
      </c>
      <c r="L107" s="193">
        <f t="shared" si="2"/>
        <v>0</v>
      </c>
      <c r="M107" s="294"/>
      <c r="N107" s="294"/>
      <c r="O107" s="294"/>
      <c r="P107" s="294"/>
      <c r="Q107" s="294"/>
      <c r="R107" s="294"/>
      <c r="S107" s="294"/>
      <c r="T107" s="294"/>
      <c r="U107" s="294"/>
      <c r="V107" s="294"/>
      <c r="W107" s="294"/>
      <c r="X107" s="294"/>
      <c r="Y107" s="294"/>
      <c r="Z107" s="294"/>
      <c r="AA107" s="294"/>
      <c r="AB107" s="294"/>
      <c r="AC107" s="294"/>
      <c r="AD107" s="294"/>
      <c r="AE107" s="294"/>
      <c r="AF107" s="294"/>
      <c r="AG107" s="294"/>
      <c r="AH107" s="294"/>
      <c r="AI107" s="294"/>
      <c r="AJ107" s="294"/>
      <c r="AK107" s="294"/>
      <c r="AL107" s="294"/>
      <c r="AM107" s="294"/>
      <c r="AN107" s="294"/>
      <c r="AO107" s="294"/>
      <c r="AP107" s="294"/>
      <c r="AQ107" s="294"/>
      <c r="AR107" s="294"/>
      <c r="AS107" s="294"/>
      <c r="AT107" s="294"/>
      <c r="AU107" s="294"/>
      <c r="AV107" s="294"/>
      <c r="AW107" s="294"/>
      <c r="AX107" s="294"/>
      <c r="AY107" s="294"/>
      <c r="AZ107" s="294"/>
      <c r="BA107" s="294"/>
      <c r="BB107" s="294"/>
      <c r="BC107" s="294"/>
      <c r="BD107" s="294"/>
      <c r="BE107" s="294"/>
      <c r="BF107" s="294"/>
      <c r="BG107" s="294"/>
      <c r="BH107" s="294"/>
      <c r="BI107" s="294"/>
    </row>
    <row r="108" spans="1:61">
      <c r="A108" s="182" t="s">
        <v>113</v>
      </c>
      <c r="B108" s="180" t="s">
        <v>71</v>
      </c>
      <c r="C108" s="179">
        <v>6300</v>
      </c>
      <c r="D108" s="180" t="s">
        <v>111</v>
      </c>
      <c r="F108" s="201"/>
      <c r="G108" s="191" t="s">
        <v>24</v>
      </c>
      <c r="H108" s="191"/>
      <c r="I108" s="110">
        <v>62000</v>
      </c>
      <c r="J108" s="181" t="s">
        <v>178</v>
      </c>
      <c r="K108" s="192">
        <v>62000</v>
      </c>
      <c r="L108" s="193">
        <f t="shared" si="2"/>
        <v>0</v>
      </c>
      <c r="M108" s="294"/>
      <c r="N108" s="294"/>
      <c r="O108" s="294"/>
      <c r="P108" s="294"/>
      <c r="Q108" s="294"/>
      <c r="R108" s="294"/>
      <c r="S108" s="294"/>
      <c r="T108" s="294"/>
      <c r="U108" s="294"/>
      <c r="V108" s="294"/>
      <c r="W108" s="294"/>
      <c r="X108" s="294"/>
      <c r="Y108" s="294"/>
      <c r="Z108" s="294"/>
      <c r="AA108" s="294"/>
      <c r="AB108" s="294"/>
      <c r="AC108" s="294"/>
      <c r="AD108" s="294"/>
      <c r="AE108" s="294"/>
      <c r="AF108" s="294"/>
      <c r="AG108" s="294"/>
      <c r="AH108" s="294"/>
      <c r="AI108" s="294"/>
      <c r="AJ108" s="294"/>
      <c r="AK108" s="294"/>
      <c r="AL108" s="294"/>
      <c r="AM108" s="294"/>
      <c r="AN108" s="294"/>
      <c r="AO108" s="294"/>
      <c r="AP108" s="294"/>
      <c r="AQ108" s="294"/>
      <c r="AR108" s="294"/>
      <c r="AS108" s="294"/>
      <c r="AT108" s="294"/>
      <c r="AU108" s="294"/>
      <c r="AV108" s="294"/>
      <c r="AW108" s="294"/>
      <c r="AX108" s="294"/>
      <c r="AY108" s="294"/>
      <c r="AZ108" s="294"/>
      <c r="BA108" s="294"/>
      <c r="BB108" s="294"/>
      <c r="BC108" s="294"/>
      <c r="BD108" s="294"/>
      <c r="BE108" s="294"/>
      <c r="BF108" s="294"/>
      <c r="BG108" s="294"/>
      <c r="BH108" s="294"/>
      <c r="BI108" s="294"/>
    </row>
    <row r="109" spans="1:61">
      <c r="A109" s="182"/>
      <c r="B109" s="180"/>
      <c r="C109" s="179"/>
      <c r="D109" s="180"/>
      <c r="F109" s="201"/>
      <c r="G109" s="191" t="s">
        <v>63</v>
      </c>
      <c r="H109" s="191"/>
      <c r="I109" s="110">
        <v>70700</v>
      </c>
      <c r="J109" s="181" t="s">
        <v>181</v>
      </c>
      <c r="K109" s="192">
        <v>70700</v>
      </c>
      <c r="L109" s="193">
        <f t="shared" si="2"/>
        <v>0</v>
      </c>
      <c r="M109" s="294"/>
      <c r="N109" s="294"/>
      <c r="O109" s="294"/>
      <c r="P109" s="294"/>
      <c r="Q109" s="294"/>
      <c r="R109" s="294"/>
      <c r="S109" s="294"/>
      <c r="T109" s="294"/>
      <c r="U109" s="294"/>
      <c r="V109" s="294"/>
      <c r="W109" s="294"/>
      <c r="X109" s="294"/>
      <c r="Y109" s="294"/>
      <c r="Z109" s="294"/>
      <c r="AA109" s="294"/>
      <c r="AB109" s="294"/>
      <c r="AC109" s="294"/>
      <c r="AD109" s="294"/>
      <c r="AE109" s="294"/>
      <c r="AF109" s="294"/>
      <c r="AG109" s="294"/>
      <c r="AH109" s="294"/>
      <c r="AI109" s="294"/>
      <c r="AJ109" s="294"/>
      <c r="AK109" s="294"/>
      <c r="AL109" s="294"/>
      <c r="AM109" s="294"/>
      <c r="AN109" s="294"/>
      <c r="AO109" s="294"/>
      <c r="AP109" s="294"/>
      <c r="AQ109" s="294"/>
      <c r="AR109" s="294"/>
      <c r="AS109" s="294"/>
      <c r="AT109" s="294"/>
      <c r="AU109" s="294"/>
      <c r="AV109" s="294"/>
      <c r="AW109" s="294"/>
      <c r="AX109" s="294"/>
      <c r="AY109" s="294"/>
      <c r="AZ109" s="294"/>
      <c r="BA109" s="294"/>
      <c r="BB109" s="294"/>
      <c r="BC109" s="294"/>
      <c r="BD109" s="294"/>
      <c r="BE109" s="294"/>
      <c r="BF109" s="294"/>
      <c r="BG109" s="294"/>
      <c r="BH109" s="294"/>
      <c r="BI109" s="294"/>
    </row>
    <row r="110" spans="1:61">
      <c r="A110" s="182"/>
      <c r="B110" s="180"/>
      <c r="C110" s="179"/>
      <c r="D110" s="180"/>
      <c r="F110" s="201"/>
      <c r="G110" s="195" t="s">
        <v>64</v>
      </c>
      <c r="H110" s="195"/>
      <c r="I110" s="196">
        <v>187000</v>
      </c>
      <c r="J110" s="198" t="s">
        <v>179</v>
      </c>
      <c r="K110" s="192">
        <v>187000</v>
      </c>
      <c r="L110" s="193">
        <f t="shared" si="2"/>
        <v>0</v>
      </c>
      <c r="M110" s="294"/>
      <c r="N110" s="294"/>
      <c r="O110" s="294"/>
      <c r="P110" s="294"/>
      <c r="Q110" s="294"/>
      <c r="R110" s="294"/>
      <c r="S110" s="294"/>
      <c r="T110" s="294"/>
      <c r="U110" s="294"/>
      <c r="V110" s="294"/>
      <c r="W110" s="294"/>
      <c r="X110" s="294"/>
      <c r="Y110" s="294"/>
      <c r="Z110" s="294"/>
      <c r="AA110" s="294"/>
      <c r="AB110" s="294"/>
      <c r="AC110" s="294"/>
      <c r="AD110" s="294"/>
      <c r="AE110" s="294"/>
      <c r="AF110" s="294"/>
      <c r="AG110" s="294"/>
      <c r="AH110" s="294"/>
      <c r="AI110" s="294"/>
      <c r="AJ110" s="294"/>
      <c r="AK110" s="294"/>
      <c r="AL110" s="294"/>
      <c r="AM110" s="294"/>
      <c r="AN110" s="294"/>
      <c r="AO110" s="294"/>
      <c r="AP110" s="294"/>
      <c r="AQ110" s="294"/>
      <c r="AR110" s="294"/>
      <c r="AS110" s="294"/>
      <c r="AT110" s="294"/>
      <c r="AU110" s="294"/>
      <c r="AV110" s="294"/>
      <c r="AW110" s="294"/>
      <c r="AX110" s="294"/>
      <c r="AY110" s="294"/>
      <c r="AZ110" s="294"/>
      <c r="BA110" s="294"/>
      <c r="BB110" s="294"/>
      <c r="BC110" s="294"/>
      <c r="BD110" s="294"/>
      <c r="BE110" s="294"/>
      <c r="BF110" s="294"/>
      <c r="BG110" s="294"/>
      <c r="BH110" s="294"/>
      <c r="BI110" s="294"/>
    </row>
    <row r="111" spans="1:61">
      <c r="A111" s="182"/>
      <c r="B111" s="180"/>
      <c r="C111" s="179"/>
      <c r="D111" s="180"/>
      <c r="F111" s="201"/>
      <c r="G111" s="195" t="s">
        <v>65</v>
      </c>
      <c r="H111" s="195"/>
      <c r="I111" s="196">
        <v>507481</v>
      </c>
      <c r="J111" s="198" t="s">
        <v>181</v>
      </c>
      <c r="K111" s="192">
        <v>507481</v>
      </c>
      <c r="L111" s="193">
        <f t="shared" si="2"/>
        <v>0</v>
      </c>
      <c r="M111" s="294"/>
      <c r="N111" s="294"/>
      <c r="O111" s="294"/>
      <c r="P111" s="294"/>
      <c r="Q111" s="294"/>
      <c r="R111" s="294"/>
      <c r="S111" s="294"/>
      <c r="T111" s="294"/>
      <c r="U111" s="294"/>
      <c r="V111" s="294"/>
      <c r="W111" s="294"/>
      <c r="X111" s="294"/>
      <c r="Y111" s="294"/>
      <c r="Z111" s="294"/>
      <c r="AA111" s="294"/>
      <c r="AB111" s="294"/>
      <c r="AC111" s="294"/>
      <c r="AD111" s="294"/>
      <c r="AE111" s="294"/>
      <c r="AF111" s="294"/>
      <c r="AG111" s="294"/>
      <c r="AH111" s="294"/>
      <c r="AI111" s="294"/>
      <c r="AJ111" s="294"/>
      <c r="AK111" s="294"/>
      <c r="AL111" s="294"/>
      <c r="AM111" s="294"/>
      <c r="AN111" s="294"/>
      <c r="AO111" s="294"/>
      <c r="AP111" s="294"/>
      <c r="AQ111" s="294"/>
      <c r="AR111" s="294"/>
      <c r="AS111" s="294"/>
      <c r="AT111" s="294"/>
      <c r="AU111" s="294"/>
      <c r="AV111" s="294"/>
      <c r="AW111" s="294"/>
      <c r="AX111" s="294"/>
      <c r="AY111" s="294"/>
      <c r="AZ111" s="294"/>
      <c r="BA111" s="294"/>
      <c r="BB111" s="294"/>
      <c r="BC111" s="294"/>
      <c r="BD111" s="294"/>
      <c r="BE111" s="294"/>
      <c r="BF111" s="294"/>
      <c r="BG111" s="294"/>
      <c r="BH111" s="294"/>
      <c r="BI111" s="294"/>
    </row>
    <row r="112" spans="1:61">
      <c r="A112" s="289" t="s">
        <v>190</v>
      </c>
      <c r="B112" s="290"/>
      <c r="C112" s="291">
        <v>32000</v>
      </c>
      <c r="D112" s="290" t="s">
        <v>187</v>
      </c>
      <c r="F112" s="201"/>
      <c r="G112" s="191" t="s">
        <v>66</v>
      </c>
      <c r="H112" s="191"/>
      <c r="I112" s="110">
        <v>190680</v>
      </c>
      <c r="J112" s="109" t="s">
        <v>180</v>
      </c>
      <c r="K112" s="192">
        <v>190680</v>
      </c>
      <c r="L112" s="193">
        <f t="shared" si="2"/>
        <v>0</v>
      </c>
      <c r="M112" s="294"/>
      <c r="N112" s="294"/>
      <c r="O112" s="294"/>
      <c r="P112" s="294"/>
      <c r="Q112" s="294"/>
      <c r="R112" s="294"/>
      <c r="S112" s="294"/>
      <c r="T112" s="294"/>
      <c r="U112" s="294"/>
      <c r="V112" s="294"/>
      <c r="W112" s="294"/>
      <c r="X112" s="294"/>
      <c r="Y112" s="294"/>
      <c r="Z112" s="294"/>
      <c r="AA112" s="294"/>
      <c r="AB112" s="294"/>
      <c r="AC112" s="294"/>
      <c r="AD112" s="294"/>
      <c r="AE112" s="294"/>
      <c r="AF112" s="294"/>
      <c r="AG112" s="294"/>
      <c r="AH112" s="294"/>
      <c r="AI112" s="294"/>
      <c r="AJ112" s="294"/>
      <c r="AK112" s="294"/>
      <c r="AL112" s="294"/>
      <c r="AM112" s="294"/>
      <c r="AN112" s="294"/>
      <c r="AO112" s="294"/>
      <c r="AP112" s="294"/>
      <c r="AQ112" s="294"/>
      <c r="AR112" s="294"/>
      <c r="AS112" s="294"/>
      <c r="AT112" s="294"/>
      <c r="AU112" s="294"/>
      <c r="AV112" s="294"/>
      <c r="AW112" s="294"/>
      <c r="AX112" s="294"/>
      <c r="AY112" s="294"/>
      <c r="AZ112" s="294"/>
      <c r="BA112" s="294"/>
      <c r="BB112" s="294"/>
      <c r="BC112" s="294"/>
      <c r="BD112" s="294"/>
      <c r="BE112" s="294"/>
      <c r="BF112" s="294"/>
      <c r="BG112" s="294"/>
      <c r="BH112" s="294"/>
      <c r="BI112" s="294"/>
    </row>
    <row r="113" spans="1:61">
      <c r="A113" s="309" t="s">
        <v>114</v>
      </c>
      <c r="B113" s="310"/>
      <c r="C113" s="204">
        <f>SUM(C37:C112)</f>
        <v>2377417</v>
      </c>
      <c r="D113" s="205"/>
      <c r="F113" s="197"/>
      <c r="G113" s="191" t="s">
        <v>137</v>
      </c>
      <c r="H113" s="191"/>
      <c r="I113" s="110">
        <v>17500</v>
      </c>
      <c r="J113" s="181" t="s">
        <v>168</v>
      </c>
      <c r="K113" s="192">
        <v>17500</v>
      </c>
      <c r="L113" s="193">
        <f t="shared" si="2"/>
        <v>0</v>
      </c>
      <c r="M113" s="294"/>
      <c r="N113" s="294"/>
      <c r="O113" s="294"/>
      <c r="P113" s="294"/>
      <c r="Q113" s="294"/>
      <c r="R113" s="294"/>
      <c r="S113" s="294"/>
      <c r="T113" s="294"/>
      <c r="U113" s="294"/>
      <c r="V113" s="294"/>
      <c r="W113" s="294"/>
      <c r="X113" s="294"/>
      <c r="Y113" s="294"/>
      <c r="Z113" s="294"/>
      <c r="AA113" s="294"/>
      <c r="AB113" s="294"/>
      <c r="AC113" s="294"/>
      <c r="AD113" s="294"/>
      <c r="AE113" s="294"/>
      <c r="AF113" s="294"/>
      <c r="AG113" s="294"/>
      <c r="AH113" s="294"/>
      <c r="AI113" s="294"/>
      <c r="AJ113" s="294"/>
      <c r="AK113" s="294"/>
      <c r="AL113" s="294"/>
      <c r="AM113" s="294"/>
      <c r="AN113" s="294"/>
      <c r="AO113" s="294"/>
      <c r="AP113" s="294"/>
      <c r="AQ113" s="294"/>
      <c r="AR113" s="294"/>
      <c r="AS113" s="294"/>
      <c r="AT113" s="294"/>
      <c r="AU113" s="294"/>
      <c r="AV113" s="294"/>
      <c r="AW113" s="294"/>
      <c r="AX113" s="294"/>
      <c r="AY113" s="294"/>
      <c r="AZ113" s="294"/>
      <c r="BA113" s="294"/>
      <c r="BB113" s="294"/>
      <c r="BC113" s="294"/>
      <c r="BD113" s="294"/>
      <c r="BE113" s="294"/>
      <c r="BF113" s="294"/>
      <c r="BG113" s="294"/>
      <c r="BH113" s="294"/>
      <c r="BI113" s="294"/>
    </row>
    <row r="114" spans="1:61">
      <c r="A114" s="206"/>
      <c r="B114" s="207"/>
      <c r="C114" s="208"/>
      <c r="D114" s="207"/>
      <c r="F114" s="197"/>
      <c r="G114" s="191" t="s">
        <v>107</v>
      </c>
      <c r="H114" s="191">
        <v>1763999686</v>
      </c>
      <c r="I114" s="110">
        <v>20340</v>
      </c>
      <c r="J114" s="181" t="s">
        <v>108</v>
      </c>
      <c r="K114" s="192">
        <v>20340</v>
      </c>
      <c r="L114" s="193">
        <f t="shared" si="2"/>
        <v>0</v>
      </c>
      <c r="M114" s="294"/>
      <c r="N114" s="294"/>
      <c r="O114" s="294"/>
      <c r="P114" s="294"/>
      <c r="Q114" s="294"/>
      <c r="R114" s="294"/>
      <c r="S114" s="294"/>
      <c r="T114" s="294"/>
      <c r="U114" s="294"/>
      <c r="V114" s="294"/>
      <c r="W114" s="294"/>
      <c r="X114" s="294"/>
      <c r="Y114" s="294"/>
      <c r="Z114" s="294"/>
      <c r="AA114" s="294"/>
      <c r="AB114" s="294"/>
      <c r="AC114" s="294"/>
      <c r="AD114" s="294"/>
      <c r="AE114" s="294"/>
      <c r="AF114" s="294"/>
      <c r="AG114" s="294"/>
      <c r="AH114" s="294"/>
      <c r="AI114" s="294"/>
      <c r="AJ114" s="294"/>
      <c r="AK114" s="294"/>
      <c r="AL114" s="294"/>
      <c r="AM114" s="294"/>
      <c r="AN114" s="294"/>
      <c r="AO114" s="294"/>
      <c r="AP114" s="294"/>
      <c r="AQ114" s="294"/>
      <c r="AR114" s="294"/>
      <c r="AS114" s="294"/>
      <c r="AT114" s="294"/>
      <c r="AU114" s="294"/>
      <c r="AV114" s="294"/>
      <c r="AW114" s="294"/>
      <c r="AX114" s="294"/>
      <c r="AY114" s="294"/>
      <c r="AZ114" s="294"/>
      <c r="BA114" s="294"/>
      <c r="BB114" s="294"/>
      <c r="BC114" s="294"/>
      <c r="BD114" s="294"/>
      <c r="BE114" s="294"/>
      <c r="BF114" s="294"/>
      <c r="BG114" s="294"/>
      <c r="BH114" s="294"/>
      <c r="BI114" s="294"/>
    </row>
    <row r="115" spans="1:61">
      <c r="A115" s="311" t="s">
        <v>115</v>
      </c>
      <c r="B115" s="312"/>
      <c r="C115" s="209">
        <f>C113+L136</f>
        <v>2377417</v>
      </c>
      <c r="D115" s="210"/>
      <c r="F115" s="190"/>
      <c r="G115" s="195" t="s">
        <v>172</v>
      </c>
      <c r="H115" s="195"/>
      <c r="I115" s="196">
        <v>6540</v>
      </c>
      <c r="J115" s="198" t="s">
        <v>180</v>
      </c>
      <c r="K115" s="192">
        <v>6540</v>
      </c>
      <c r="L115" s="193"/>
      <c r="M115" s="294"/>
      <c r="N115" s="294"/>
      <c r="O115" s="294"/>
      <c r="P115" s="294"/>
      <c r="Q115" s="294"/>
      <c r="R115" s="294"/>
      <c r="S115" s="294"/>
      <c r="T115" s="294"/>
      <c r="U115" s="294"/>
      <c r="V115" s="294"/>
      <c r="W115" s="294"/>
      <c r="X115" s="294"/>
      <c r="Y115" s="294"/>
      <c r="Z115" s="294"/>
      <c r="AA115" s="294"/>
      <c r="AB115" s="294"/>
      <c r="AC115" s="294"/>
      <c r="AD115" s="294"/>
      <c r="AE115" s="294"/>
      <c r="AF115" s="294"/>
      <c r="AG115" s="294"/>
      <c r="AH115" s="294"/>
      <c r="AI115" s="294"/>
      <c r="AJ115" s="294"/>
      <c r="AK115" s="294"/>
      <c r="AL115" s="294"/>
      <c r="AM115" s="294"/>
      <c r="AN115" s="294"/>
      <c r="AO115" s="294"/>
      <c r="AP115" s="294"/>
      <c r="AQ115" s="294"/>
      <c r="AR115" s="294"/>
      <c r="AS115" s="294"/>
      <c r="AT115" s="294"/>
      <c r="AU115" s="294"/>
      <c r="AV115" s="294"/>
      <c r="AW115" s="294"/>
      <c r="AX115" s="294"/>
      <c r="AY115" s="294"/>
      <c r="AZ115" s="294"/>
      <c r="BA115" s="294"/>
      <c r="BB115" s="294"/>
      <c r="BC115" s="294"/>
      <c r="BD115" s="294"/>
      <c r="BE115" s="294"/>
      <c r="BF115" s="294"/>
      <c r="BG115" s="294"/>
      <c r="BH115" s="294"/>
      <c r="BI115" s="294"/>
    </row>
    <row r="116" spans="1:61">
      <c r="A116" s="212"/>
      <c r="B116" s="294"/>
      <c r="C116" s="213"/>
      <c r="D116" s="294"/>
      <c r="F116" s="197"/>
      <c r="G116" s="195" t="s">
        <v>158</v>
      </c>
      <c r="H116" s="195"/>
      <c r="I116" s="196">
        <v>5380</v>
      </c>
      <c r="J116" s="198" t="s">
        <v>180</v>
      </c>
      <c r="K116" s="192">
        <v>5380</v>
      </c>
      <c r="L116" s="193">
        <f>SUM(I116-K116)</f>
        <v>0</v>
      </c>
      <c r="M116" s="294"/>
      <c r="N116" s="294"/>
      <c r="O116" s="294"/>
      <c r="P116" s="294"/>
      <c r="Q116" s="294"/>
      <c r="R116" s="294"/>
      <c r="S116" s="294"/>
      <c r="T116" s="294"/>
      <c r="U116" s="294"/>
      <c r="V116" s="294"/>
      <c r="W116" s="294"/>
      <c r="X116" s="294"/>
      <c r="Y116" s="294"/>
      <c r="Z116" s="294"/>
      <c r="AA116" s="294"/>
      <c r="AB116" s="294"/>
      <c r="AC116" s="294"/>
      <c r="AD116" s="294"/>
      <c r="AE116" s="294"/>
      <c r="AF116" s="294"/>
      <c r="AG116" s="294"/>
      <c r="AH116" s="294"/>
      <c r="AI116" s="294"/>
      <c r="AJ116" s="294"/>
      <c r="AK116" s="294"/>
      <c r="AL116" s="294"/>
      <c r="AM116" s="294"/>
      <c r="AN116" s="294"/>
      <c r="AO116" s="294"/>
      <c r="AP116" s="294"/>
      <c r="AQ116" s="294"/>
      <c r="AR116" s="294"/>
      <c r="AS116" s="294"/>
      <c r="AT116" s="294"/>
      <c r="AU116" s="294"/>
      <c r="AV116" s="294"/>
      <c r="AW116" s="294"/>
      <c r="AX116" s="294"/>
      <c r="AY116" s="294"/>
      <c r="AZ116" s="294"/>
      <c r="BA116" s="294"/>
      <c r="BB116" s="294"/>
      <c r="BC116" s="294"/>
      <c r="BD116" s="294"/>
      <c r="BE116" s="294"/>
      <c r="BF116" s="294"/>
      <c r="BG116" s="294"/>
      <c r="BH116" s="294"/>
      <c r="BI116" s="294"/>
    </row>
    <row r="117" spans="1:61">
      <c r="A117" s="212"/>
      <c r="B117" s="294"/>
      <c r="D117" s="213"/>
      <c r="E117" s="100" t="s">
        <v>45</v>
      </c>
      <c r="F117" s="197"/>
      <c r="G117" s="195" t="s">
        <v>37</v>
      </c>
      <c r="H117" s="195"/>
      <c r="I117" s="196">
        <v>129725</v>
      </c>
      <c r="J117" s="198" t="s">
        <v>105</v>
      </c>
      <c r="K117" s="192">
        <v>129725</v>
      </c>
      <c r="L117" s="193"/>
      <c r="M117" s="294"/>
      <c r="N117" s="294"/>
      <c r="O117" s="294"/>
      <c r="P117" s="294"/>
      <c r="Q117" s="294"/>
      <c r="R117" s="294"/>
      <c r="S117" s="294"/>
      <c r="T117" s="294"/>
      <c r="U117" s="294"/>
      <c r="V117" s="294"/>
      <c r="W117" s="294"/>
      <c r="X117" s="294"/>
      <c r="Y117" s="294"/>
      <c r="Z117" s="294"/>
      <c r="AA117" s="294"/>
      <c r="AB117" s="294"/>
      <c r="AC117" s="294"/>
      <c r="AD117" s="294"/>
      <c r="AE117" s="294"/>
      <c r="AF117" s="294"/>
      <c r="AG117" s="294"/>
      <c r="AH117" s="294"/>
      <c r="AI117" s="294"/>
      <c r="AJ117" s="294"/>
      <c r="AK117" s="294"/>
      <c r="AL117" s="294"/>
      <c r="AM117" s="294"/>
      <c r="AN117" s="294"/>
      <c r="AO117" s="294"/>
      <c r="AP117" s="294"/>
      <c r="AQ117" s="294"/>
      <c r="AR117" s="294"/>
      <c r="AS117" s="294"/>
      <c r="AT117" s="294"/>
      <c r="AU117" s="294"/>
      <c r="AV117" s="294"/>
      <c r="AW117" s="294"/>
      <c r="AX117" s="294"/>
      <c r="AY117" s="294"/>
      <c r="AZ117" s="294"/>
      <c r="BA117" s="294"/>
      <c r="BB117" s="294"/>
      <c r="BC117" s="294"/>
      <c r="BD117" s="294"/>
      <c r="BE117" s="294"/>
      <c r="BF117" s="294"/>
      <c r="BG117" s="294"/>
      <c r="BH117" s="294"/>
      <c r="BI117" s="294"/>
    </row>
    <row r="118" spans="1:61">
      <c r="A118" s="214"/>
      <c r="B118" s="214"/>
      <c r="C118" s="213"/>
      <c r="D118" s="294"/>
      <c r="F118" s="197"/>
      <c r="G118" s="195" t="s">
        <v>106</v>
      </c>
      <c r="H118" s="195"/>
      <c r="I118" s="196">
        <v>45000</v>
      </c>
      <c r="J118" s="198" t="s">
        <v>163</v>
      </c>
      <c r="K118" s="192">
        <v>45000</v>
      </c>
      <c r="L118" s="193"/>
      <c r="M118" s="294"/>
      <c r="N118" s="294"/>
      <c r="O118" s="294"/>
      <c r="P118" s="294"/>
      <c r="Q118" s="294"/>
      <c r="R118" s="294"/>
      <c r="S118" s="294"/>
      <c r="T118" s="294"/>
      <c r="U118" s="294"/>
      <c r="V118" s="294"/>
      <c r="W118" s="294"/>
      <c r="X118" s="294"/>
      <c r="Y118" s="294"/>
      <c r="Z118" s="294"/>
      <c r="AA118" s="294"/>
      <c r="AB118" s="294"/>
      <c r="AC118" s="294"/>
      <c r="AD118" s="294"/>
      <c r="AE118" s="294"/>
      <c r="AF118" s="294"/>
      <c r="AG118" s="294"/>
      <c r="AH118" s="294"/>
      <c r="AI118" s="294"/>
      <c r="AJ118" s="294"/>
      <c r="AK118" s="294"/>
      <c r="AL118" s="294"/>
      <c r="AM118" s="294"/>
      <c r="AN118" s="294"/>
      <c r="AO118" s="294"/>
      <c r="AP118" s="294"/>
      <c r="AQ118" s="294"/>
      <c r="AR118" s="294"/>
      <c r="AS118" s="294"/>
      <c r="AT118" s="294"/>
      <c r="AU118" s="294"/>
      <c r="AV118" s="294"/>
      <c r="AW118" s="294"/>
      <c r="AX118" s="294"/>
      <c r="AY118" s="294"/>
      <c r="AZ118" s="294"/>
      <c r="BA118" s="294"/>
      <c r="BB118" s="294"/>
      <c r="BC118" s="294"/>
      <c r="BD118" s="294"/>
      <c r="BE118" s="294"/>
      <c r="BF118" s="294"/>
      <c r="BG118" s="294"/>
      <c r="BH118" s="294"/>
      <c r="BI118" s="294"/>
    </row>
    <row r="119" spans="1:61">
      <c r="C119" s="216"/>
      <c r="F119" s="190"/>
      <c r="G119" s="195" t="s">
        <v>183</v>
      </c>
      <c r="H119" s="195"/>
      <c r="I119" s="196">
        <v>16000</v>
      </c>
      <c r="J119" s="198" t="s">
        <v>181</v>
      </c>
      <c r="K119" s="192">
        <v>16000</v>
      </c>
      <c r="L119" s="193"/>
      <c r="M119" s="294"/>
      <c r="N119" s="294"/>
      <c r="O119" s="294"/>
      <c r="P119" s="294"/>
      <c r="Q119" s="294"/>
      <c r="R119" s="294"/>
      <c r="S119" s="294"/>
      <c r="T119" s="294"/>
      <c r="U119" s="294"/>
      <c r="V119" s="294"/>
      <c r="W119" s="294"/>
      <c r="X119" s="294"/>
      <c r="Y119" s="294"/>
      <c r="Z119" s="294"/>
      <c r="AA119" s="294"/>
      <c r="AB119" s="294"/>
      <c r="AC119" s="294"/>
      <c r="AD119" s="294"/>
      <c r="AE119" s="294"/>
      <c r="AF119" s="294"/>
      <c r="AG119" s="294"/>
      <c r="AH119" s="294"/>
      <c r="AI119" s="294"/>
      <c r="AJ119" s="294"/>
      <c r="AK119" s="294"/>
      <c r="AL119" s="294"/>
      <c r="AM119" s="294"/>
      <c r="AN119" s="294"/>
      <c r="AO119" s="294"/>
      <c r="AP119" s="294"/>
      <c r="AQ119" s="294"/>
      <c r="AR119" s="294"/>
      <c r="AS119" s="294"/>
      <c r="AT119" s="294"/>
      <c r="AU119" s="294"/>
      <c r="AV119" s="294"/>
      <c r="AW119" s="294"/>
      <c r="AX119" s="294"/>
      <c r="AY119" s="294"/>
      <c r="AZ119" s="294"/>
      <c r="BA119" s="294"/>
      <c r="BB119" s="294"/>
      <c r="BC119" s="294"/>
      <c r="BD119" s="294"/>
      <c r="BE119" s="294"/>
      <c r="BF119" s="294"/>
      <c r="BG119" s="294"/>
      <c r="BH119" s="294"/>
      <c r="BI119" s="294"/>
    </row>
    <row r="120" spans="1:61">
      <c r="A120" s="152"/>
      <c r="B120" s="217"/>
      <c r="C120" s="218"/>
      <c r="D120" s="162"/>
      <c r="F120" s="197"/>
      <c r="G120" s="195" t="s">
        <v>109</v>
      </c>
      <c r="H120" s="195"/>
      <c r="I120" s="196">
        <v>7000</v>
      </c>
      <c r="J120" s="198" t="s">
        <v>155</v>
      </c>
      <c r="K120" s="192">
        <v>7000</v>
      </c>
      <c r="L120" s="193"/>
      <c r="M120" s="294"/>
      <c r="N120" s="294"/>
      <c r="O120" s="294"/>
      <c r="P120" s="294"/>
      <c r="Q120" s="294"/>
      <c r="R120" s="294"/>
      <c r="S120" s="294"/>
      <c r="T120" s="294"/>
      <c r="U120" s="294"/>
      <c r="V120" s="294"/>
      <c r="W120" s="294"/>
      <c r="X120" s="294"/>
      <c r="Y120" s="294"/>
      <c r="Z120" s="294"/>
      <c r="AA120" s="294"/>
      <c r="AB120" s="294"/>
      <c r="AC120" s="294"/>
      <c r="AD120" s="294"/>
      <c r="AE120" s="294"/>
      <c r="AF120" s="294"/>
      <c r="AG120" s="294"/>
      <c r="AH120" s="294"/>
      <c r="AI120" s="294"/>
      <c r="AJ120" s="294"/>
      <c r="AK120" s="294"/>
      <c r="AL120" s="294"/>
      <c r="AM120" s="294"/>
      <c r="AN120" s="294"/>
      <c r="AO120" s="294"/>
      <c r="AP120" s="294"/>
      <c r="AQ120" s="294"/>
      <c r="AR120" s="294"/>
      <c r="AS120" s="294"/>
      <c r="AT120" s="294"/>
      <c r="AU120" s="294"/>
      <c r="AV120" s="294"/>
      <c r="AW120" s="294"/>
      <c r="AX120" s="294"/>
      <c r="AY120" s="294"/>
      <c r="AZ120" s="294"/>
      <c r="BA120" s="294"/>
      <c r="BB120" s="294"/>
      <c r="BC120" s="294"/>
      <c r="BD120" s="294"/>
      <c r="BE120" s="294"/>
      <c r="BF120" s="294"/>
      <c r="BG120" s="294"/>
      <c r="BH120" s="294"/>
      <c r="BI120" s="294"/>
    </row>
    <row r="121" spans="1:61">
      <c r="A121" s="152"/>
      <c r="B121" s="217"/>
      <c r="C121" s="218"/>
      <c r="D121" s="162"/>
      <c r="F121" s="190"/>
      <c r="G121" s="211" t="s">
        <v>57</v>
      </c>
      <c r="H121" s="211" t="s">
        <v>58</v>
      </c>
      <c r="I121" s="110">
        <v>1190</v>
      </c>
      <c r="J121" s="181" t="s">
        <v>59</v>
      </c>
      <c r="K121" s="192">
        <v>1190</v>
      </c>
      <c r="L121" s="193">
        <f>SUM(I121-K121)</f>
        <v>0</v>
      </c>
      <c r="M121" s="294"/>
      <c r="N121" s="294"/>
      <c r="O121" s="294"/>
      <c r="P121" s="294"/>
      <c r="Q121" s="294"/>
      <c r="R121" s="294"/>
      <c r="S121" s="294"/>
      <c r="T121" s="294"/>
      <c r="U121" s="294"/>
      <c r="V121" s="294"/>
      <c r="W121" s="294"/>
      <c r="X121" s="294"/>
      <c r="Y121" s="294"/>
      <c r="Z121" s="294"/>
      <c r="AA121" s="294"/>
      <c r="AB121" s="294"/>
      <c r="AC121" s="294"/>
      <c r="AD121" s="294"/>
      <c r="AE121" s="294"/>
      <c r="AF121" s="294"/>
      <c r="AG121" s="294"/>
      <c r="AH121" s="294"/>
      <c r="AI121" s="294"/>
      <c r="AJ121" s="294"/>
      <c r="AK121" s="294"/>
      <c r="AL121" s="294"/>
      <c r="AM121" s="294"/>
      <c r="AN121" s="294"/>
      <c r="AO121" s="294"/>
      <c r="AP121" s="294"/>
      <c r="AQ121" s="294"/>
      <c r="AR121" s="294"/>
      <c r="AS121" s="294"/>
      <c r="AT121" s="294"/>
      <c r="AU121" s="294"/>
      <c r="AV121" s="294"/>
      <c r="AW121" s="294"/>
      <c r="AX121" s="294"/>
      <c r="AY121" s="294"/>
      <c r="AZ121" s="294"/>
      <c r="BA121" s="294"/>
      <c r="BB121" s="294"/>
      <c r="BC121" s="294"/>
      <c r="BD121" s="294"/>
      <c r="BE121" s="294"/>
      <c r="BF121" s="294"/>
      <c r="BG121" s="294"/>
      <c r="BH121" s="294"/>
      <c r="BI121" s="294"/>
    </row>
    <row r="122" spans="1:61">
      <c r="A122" s="217"/>
      <c r="B122" s="219"/>
      <c r="C122" s="218"/>
      <c r="D122" s="162"/>
      <c r="F122" s="191"/>
      <c r="G122" s="191" t="s">
        <v>55</v>
      </c>
      <c r="H122" s="191" t="s">
        <v>56</v>
      </c>
      <c r="I122" s="110">
        <v>20000</v>
      </c>
      <c r="J122" s="181" t="s">
        <v>175</v>
      </c>
      <c r="K122" s="192">
        <v>20000</v>
      </c>
      <c r="L122" s="193"/>
      <c r="M122" s="294"/>
      <c r="N122" s="294"/>
      <c r="O122" s="294"/>
      <c r="P122" s="294"/>
      <c r="Q122" s="294"/>
      <c r="R122" s="294"/>
      <c r="S122" s="294"/>
      <c r="T122" s="294"/>
      <c r="U122" s="294"/>
      <c r="V122" s="294"/>
      <c r="W122" s="294"/>
      <c r="X122" s="294"/>
      <c r="Y122" s="294"/>
      <c r="Z122" s="294"/>
      <c r="AA122" s="294"/>
      <c r="AB122" s="294"/>
      <c r="AC122" s="294"/>
      <c r="AD122" s="294"/>
      <c r="AE122" s="294"/>
      <c r="AF122" s="294"/>
      <c r="AG122" s="294"/>
      <c r="AH122" s="294"/>
      <c r="AI122" s="294"/>
      <c r="AJ122" s="294"/>
      <c r="AK122" s="294"/>
      <c r="AL122" s="294"/>
      <c r="AM122" s="294"/>
      <c r="AN122" s="294"/>
      <c r="AO122" s="294"/>
      <c r="AP122" s="294"/>
      <c r="AQ122" s="294"/>
      <c r="AR122" s="294"/>
      <c r="AS122" s="294"/>
      <c r="AT122" s="294"/>
      <c r="AU122" s="294"/>
      <c r="AV122" s="294"/>
      <c r="AW122" s="294"/>
      <c r="AX122" s="294"/>
      <c r="AY122" s="294"/>
      <c r="AZ122" s="294"/>
      <c r="BA122" s="294"/>
      <c r="BB122" s="294"/>
      <c r="BC122" s="294"/>
      <c r="BD122" s="294"/>
      <c r="BE122" s="294"/>
      <c r="BF122" s="294"/>
      <c r="BG122" s="294"/>
      <c r="BH122" s="294"/>
      <c r="BI122" s="294"/>
    </row>
    <row r="123" spans="1:61">
      <c r="A123" s="152"/>
      <c r="B123" s="217"/>
      <c r="C123" s="218"/>
      <c r="D123" s="162"/>
      <c r="F123" s="190"/>
      <c r="G123" s="191" t="s">
        <v>146</v>
      </c>
      <c r="H123" s="191"/>
      <c r="I123" s="110">
        <v>30000</v>
      </c>
      <c r="J123" s="181" t="s">
        <v>180</v>
      </c>
      <c r="K123" s="192">
        <v>30000</v>
      </c>
      <c r="L123" s="193">
        <f>SUM(I123-K123)</f>
        <v>0</v>
      </c>
      <c r="M123" s="294"/>
      <c r="N123" s="294"/>
      <c r="O123" s="294"/>
      <c r="P123" s="294"/>
      <c r="Q123" s="294"/>
      <c r="R123" s="294"/>
      <c r="S123" s="294"/>
      <c r="T123" s="294"/>
      <c r="U123" s="294"/>
      <c r="V123" s="294"/>
      <c r="W123" s="294"/>
      <c r="X123" s="294"/>
      <c r="Y123" s="294"/>
      <c r="Z123" s="294"/>
      <c r="AA123" s="118"/>
      <c r="AB123" s="294"/>
      <c r="AC123" s="294"/>
      <c r="AD123" s="294"/>
      <c r="AE123" s="294"/>
      <c r="AF123" s="294"/>
      <c r="AG123" s="294"/>
      <c r="AH123" s="294"/>
      <c r="AI123" s="294"/>
      <c r="AJ123" s="294"/>
      <c r="AK123" s="294"/>
      <c r="AL123" s="294"/>
      <c r="AM123" s="294"/>
      <c r="AN123" s="294"/>
      <c r="AO123" s="294"/>
      <c r="AP123" s="294"/>
      <c r="AQ123" s="294"/>
      <c r="AR123" s="294"/>
      <c r="AS123" s="294"/>
      <c r="AT123" s="294"/>
      <c r="AU123" s="294"/>
      <c r="AV123" s="294"/>
      <c r="AW123" s="294"/>
      <c r="AX123" s="294"/>
      <c r="AY123" s="294"/>
      <c r="AZ123" s="294"/>
      <c r="BA123" s="294"/>
      <c r="BB123" s="294"/>
      <c r="BC123" s="294"/>
      <c r="BD123" s="294"/>
      <c r="BE123" s="294"/>
      <c r="BF123" s="294"/>
      <c r="BG123" s="294"/>
      <c r="BH123" s="294"/>
      <c r="BI123" s="294"/>
    </row>
    <row r="124" spans="1:61">
      <c r="A124" s="220"/>
      <c r="B124" s="221"/>
      <c r="C124" s="222"/>
      <c r="D124" s="223"/>
      <c r="F124" s="197"/>
      <c r="G124" s="191" t="s">
        <v>147</v>
      </c>
      <c r="H124" s="191"/>
      <c r="I124" s="110">
        <v>10000</v>
      </c>
      <c r="J124" s="110" t="s">
        <v>181</v>
      </c>
      <c r="K124" s="192">
        <v>10000</v>
      </c>
      <c r="L124" s="193">
        <f>SUM(I124-K124)</f>
        <v>0</v>
      </c>
      <c r="M124" s="294"/>
      <c r="N124" s="294"/>
      <c r="O124" s="294"/>
      <c r="P124" s="294"/>
      <c r="Q124" s="294"/>
      <c r="R124" s="294"/>
      <c r="S124" s="294"/>
      <c r="T124" s="294"/>
      <c r="U124" s="294"/>
      <c r="V124" s="294"/>
      <c r="W124" s="294"/>
      <c r="X124" s="294"/>
      <c r="Y124" s="294"/>
      <c r="Z124" s="294"/>
      <c r="AA124" s="117"/>
      <c r="AB124" s="294"/>
      <c r="AC124" s="294"/>
      <c r="AD124" s="294"/>
      <c r="AE124" s="294"/>
      <c r="AF124" s="294"/>
      <c r="AG124" s="294"/>
      <c r="AH124" s="294"/>
      <c r="AI124" s="294"/>
      <c r="AJ124" s="294"/>
      <c r="AK124" s="294"/>
      <c r="AL124" s="294"/>
      <c r="AM124" s="294"/>
      <c r="AN124" s="294"/>
      <c r="AO124" s="294"/>
      <c r="AP124" s="294"/>
      <c r="AQ124" s="294"/>
      <c r="AR124" s="294"/>
      <c r="AS124" s="294"/>
      <c r="AT124" s="294"/>
      <c r="AU124" s="294"/>
      <c r="AV124" s="294"/>
      <c r="AW124" s="294"/>
      <c r="AX124" s="294"/>
      <c r="AY124" s="294"/>
      <c r="AZ124" s="294"/>
      <c r="BA124" s="294"/>
      <c r="BB124" s="294"/>
      <c r="BC124" s="294"/>
      <c r="BD124" s="294"/>
      <c r="BE124" s="294"/>
      <c r="BF124" s="294"/>
      <c r="BG124" s="294"/>
      <c r="BH124" s="294"/>
      <c r="BI124" s="294"/>
    </row>
    <row r="125" spans="1:61">
      <c r="A125" s="220"/>
      <c r="B125" s="221"/>
      <c r="C125" s="222"/>
      <c r="D125" s="223"/>
      <c r="F125" s="197"/>
      <c r="G125" s="191" t="s">
        <v>110</v>
      </c>
      <c r="H125" s="191">
        <v>1758900692</v>
      </c>
      <c r="I125" s="110">
        <v>30000</v>
      </c>
      <c r="J125" s="181" t="s">
        <v>163</v>
      </c>
      <c r="K125" s="192">
        <v>30000</v>
      </c>
      <c r="L125" s="193">
        <f>SUM(I125-K125)</f>
        <v>0</v>
      </c>
      <c r="M125" s="294"/>
      <c r="N125" s="294"/>
      <c r="O125" s="294"/>
      <c r="P125" s="294"/>
      <c r="Q125" s="294"/>
      <c r="R125" s="294"/>
      <c r="S125" s="294"/>
      <c r="T125" s="294"/>
      <c r="U125" s="294"/>
      <c r="V125" s="294"/>
      <c r="W125" s="294"/>
      <c r="X125" s="294"/>
      <c r="Y125" s="294"/>
      <c r="Z125" s="294"/>
      <c r="AA125" s="294"/>
      <c r="AB125" s="294"/>
      <c r="AC125" s="294"/>
      <c r="AD125" s="294"/>
      <c r="AE125" s="294"/>
      <c r="AF125" s="294"/>
      <c r="AG125" s="294"/>
      <c r="AH125" s="294"/>
      <c r="AI125" s="294"/>
      <c r="AJ125" s="294"/>
      <c r="AK125" s="294"/>
      <c r="AL125" s="294"/>
      <c r="AM125" s="294"/>
      <c r="AN125" s="294"/>
      <c r="AO125" s="294"/>
      <c r="AP125" s="294"/>
      <c r="AQ125" s="294"/>
      <c r="AR125" s="294"/>
      <c r="AS125" s="294"/>
      <c r="AT125" s="294"/>
      <c r="AU125" s="294"/>
      <c r="AV125" s="294"/>
      <c r="AW125" s="294"/>
      <c r="AX125" s="294"/>
      <c r="AY125" s="294"/>
      <c r="AZ125" s="294"/>
      <c r="BA125" s="294"/>
      <c r="BB125" s="294"/>
      <c r="BC125" s="294"/>
      <c r="BD125" s="294"/>
      <c r="BE125" s="294"/>
      <c r="BF125" s="294"/>
      <c r="BG125" s="294"/>
      <c r="BH125" s="294"/>
      <c r="BI125" s="294"/>
    </row>
    <row r="126" spans="1:61">
      <c r="A126" s="220"/>
      <c r="B126" s="221"/>
      <c r="C126" s="222"/>
      <c r="D126" s="223"/>
      <c r="F126" s="191"/>
      <c r="G126" s="191" t="s">
        <v>113</v>
      </c>
      <c r="H126" s="191" t="s">
        <v>71</v>
      </c>
      <c r="I126" s="110">
        <v>6300</v>
      </c>
      <c r="J126" s="181" t="s">
        <v>111</v>
      </c>
      <c r="K126" s="192">
        <v>6300</v>
      </c>
      <c r="L126" s="193">
        <f>SUM(I126-K126)</f>
        <v>0</v>
      </c>
      <c r="M126" s="294"/>
      <c r="N126" s="294"/>
      <c r="O126" s="294"/>
      <c r="P126" s="294"/>
      <c r="Q126" s="294"/>
      <c r="R126" s="294"/>
      <c r="S126" s="294"/>
      <c r="T126" s="294"/>
      <c r="U126" s="294"/>
      <c r="V126" s="294"/>
      <c r="W126" s="294"/>
      <c r="X126" s="294"/>
      <c r="Y126" s="294"/>
      <c r="Z126" s="294"/>
      <c r="AA126" s="294"/>
      <c r="AB126" s="294"/>
      <c r="AC126" s="294"/>
      <c r="AD126" s="294"/>
      <c r="AE126" s="294"/>
      <c r="AF126" s="294"/>
      <c r="AG126" s="294"/>
      <c r="AH126" s="294"/>
      <c r="AI126" s="294"/>
      <c r="AJ126" s="294"/>
      <c r="AK126" s="294"/>
      <c r="AL126" s="294"/>
      <c r="AM126" s="294"/>
      <c r="AN126" s="294"/>
      <c r="AO126" s="294"/>
      <c r="AP126" s="294"/>
      <c r="AQ126" s="294"/>
      <c r="AR126" s="294"/>
      <c r="AS126" s="294"/>
      <c r="AT126" s="294"/>
      <c r="AU126" s="294"/>
      <c r="AV126" s="294"/>
      <c r="AW126" s="294"/>
      <c r="AX126" s="294"/>
      <c r="AY126" s="294"/>
      <c r="AZ126" s="294"/>
      <c r="BA126" s="294"/>
      <c r="BB126" s="294"/>
      <c r="BC126" s="294"/>
      <c r="BD126" s="294"/>
      <c r="BE126" s="294"/>
      <c r="BF126" s="294"/>
      <c r="BG126" s="294"/>
      <c r="BH126" s="294"/>
      <c r="BI126" s="294"/>
    </row>
    <row r="127" spans="1:61">
      <c r="C127" s="216"/>
      <c r="F127" s="197"/>
      <c r="G127" s="195" t="s">
        <v>136</v>
      </c>
      <c r="H127" s="195"/>
      <c r="I127" s="196">
        <v>41435</v>
      </c>
      <c r="J127" s="198" t="s">
        <v>149</v>
      </c>
      <c r="K127" s="192">
        <v>41435</v>
      </c>
      <c r="L127" s="193"/>
      <c r="M127" s="294"/>
      <c r="N127" s="294"/>
      <c r="O127" s="294"/>
      <c r="P127" s="294"/>
      <c r="Q127" s="294"/>
      <c r="R127" s="294"/>
      <c r="S127" s="294"/>
      <c r="T127" s="294"/>
      <c r="U127" s="294"/>
      <c r="V127" s="294"/>
      <c r="W127" s="294"/>
      <c r="X127" s="294"/>
      <c r="Y127" s="294"/>
      <c r="Z127" s="294"/>
      <c r="AA127" s="294"/>
      <c r="AB127" s="294"/>
      <c r="AC127" s="294"/>
      <c r="AD127" s="294"/>
      <c r="AE127" s="294"/>
      <c r="AF127" s="294"/>
      <c r="AG127" s="294"/>
      <c r="AH127" s="294"/>
      <c r="AI127" s="294"/>
      <c r="AJ127" s="294"/>
      <c r="AK127" s="294"/>
      <c r="AL127" s="294"/>
      <c r="AM127" s="294"/>
      <c r="AN127" s="294"/>
      <c r="AO127" s="294"/>
      <c r="AP127" s="294"/>
      <c r="AQ127" s="294"/>
      <c r="AR127" s="294"/>
      <c r="AS127" s="294"/>
      <c r="AT127" s="294"/>
      <c r="AU127" s="294"/>
      <c r="AV127" s="294"/>
      <c r="AW127" s="294"/>
      <c r="AX127" s="294"/>
      <c r="AY127" s="294"/>
      <c r="AZ127" s="294"/>
      <c r="BA127" s="294"/>
      <c r="BB127" s="294"/>
      <c r="BC127" s="294"/>
      <c r="BD127" s="294"/>
      <c r="BE127" s="294"/>
      <c r="BF127" s="294"/>
      <c r="BG127" s="294"/>
      <c r="BH127" s="294"/>
      <c r="BI127" s="294"/>
    </row>
    <row r="128" spans="1:61">
      <c r="C128" s="216"/>
      <c r="F128" s="197"/>
      <c r="G128" s="191" t="s">
        <v>32</v>
      </c>
      <c r="H128" s="191"/>
      <c r="I128" s="110"/>
      <c r="J128" s="181"/>
      <c r="K128" s="192"/>
      <c r="L128" s="193">
        <f>SUM(I128-K128)</f>
        <v>0</v>
      </c>
      <c r="M128" s="294"/>
      <c r="N128" s="294"/>
      <c r="O128" s="294"/>
      <c r="P128" s="294"/>
      <c r="Q128" s="294"/>
      <c r="R128" s="294"/>
      <c r="S128" s="294"/>
      <c r="T128" s="294"/>
      <c r="U128" s="294"/>
      <c r="V128" s="294"/>
      <c r="W128" s="294"/>
      <c r="X128" s="294"/>
      <c r="Y128" s="294"/>
      <c r="Z128" s="294"/>
      <c r="AA128" s="294"/>
      <c r="AB128" s="294"/>
      <c r="AC128" s="294"/>
      <c r="AD128" s="294"/>
      <c r="AE128" s="294"/>
      <c r="AF128" s="294"/>
      <c r="AG128" s="294"/>
      <c r="AH128" s="294"/>
      <c r="AI128" s="294"/>
      <c r="AJ128" s="294"/>
      <c r="AK128" s="294"/>
      <c r="AL128" s="294"/>
      <c r="AM128" s="294"/>
      <c r="AN128" s="294"/>
      <c r="AO128" s="294"/>
      <c r="AP128" s="294"/>
      <c r="AQ128" s="294"/>
      <c r="AR128" s="294"/>
      <c r="AS128" s="294"/>
      <c r="AT128" s="294"/>
      <c r="AU128" s="294"/>
      <c r="AV128" s="294"/>
      <c r="AW128" s="294"/>
      <c r="AX128" s="294"/>
      <c r="AY128" s="294"/>
      <c r="AZ128" s="294"/>
      <c r="BA128" s="294"/>
      <c r="BB128" s="294"/>
      <c r="BC128" s="294"/>
      <c r="BD128" s="294"/>
      <c r="BE128" s="294"/>
      <c r="BF128" s="294"/>
      <c r="BG128" s="294"/>
      <c r="BH128" s="294"/>
      <c r="BI128" s="294"/>
    </row>
    <row r="129" spans="1:61">
      <c r="F129" s="191"/>
      <c r="G129" s="195"/>
      <c r="H129" s="195"/>
      <c r="I129" s="196"/>
      <c r="J129" s="198"/>
      <c r="K129" s="192"/>
      <c r="L129" s="193"/>
      <c r="M129" s="294"/>
      <c r="N129" s="294"/>
      <c r="O129" s="294"/>
      <c r="P129" s="294"/>
      <c r="Q129" s="294"/>
      <c r="R129" s="294"/>
      <c r="S129" s="294"/>
      <c r="T129" s="294"/>
      <c r="U129" s="294"/>
      <c r="V129" s="294"/>
      <c r="W129" s="294"/>
      <c r="X129" s="294"/>
      <c r="Y129" s="294"/>
      <c r="Z129" s="294"/>
      <c r="AA129" s="294"/>
      <c r="AB129" s="294"/>
      <c r="AC129" s="294"/>
      <c r="AD129" s="294"/>
      <c r="AE129" s="294"/>
      <c r="AF129" s="294"/>
      <c r="AG129" s="294"/>
      <c r="AH129" s="294"/>
      <c r="AI129" s="294"/>
      <c r="AJ129" s="294"/>
      <c r="AK129" s="294"/>
      <c r="AL129" s="294"/>
      <c r="AM129" s="294"/>
      <c r="AN129" s="294"/>
      <c r="AO129" s="294"/>
      <c r="AP129" s="294"/>
      <c r="AQ129" s="294"/>
      <c r="AR129" s="294"/>
      <c r="AS129" s="294"/>
      <c r="AT129" s="294"/>
      <c r="AU129" s="294"/>
      <c r="AV129" s="294"/>
      <c r="AW129" s="294"/>
      <c r="AX129" s="294"/>
      <c r="AY129" s="294"/>
      <c r="AZ129" s="294"/>
      <c r="BA129" s="294"/>
      <c r="BB129" s="294"/>
      <c r="BC129" s="294"/>
      <c r="BD129" s="294"/>
      <c r="BE129" s="294"/>
      <c r="BF129" s="294"/>
      <c r="BG129" s="294"/>
      <c r="BH129" s="294"/>
      <c r="BI129" s="294"/>
    </row>
    <row r="130" spans="1:61">
      <c r="F130" s="191"/>
      <c r="G130" s="195"/>
      <c r="H130" s="195"/>
      <c r="I130" s="196"/>
      <c r="J130" s="198"/>
      <c r="K130" s="192"/>
      <c r="L130" s="193"/>
      <c r="M130" s="294"/>
      <c r="N130" s="294"/>
      <c r="O130" s="294"/>
      <c r="P130" s="294"/>
      <c r="Q130" s="294"/>
      <c r="R130" s="294"/>
      <c r="S130" s="294"/>
      <c r="T130" s="294"/>
      <c r="U130" s="294"/>
      <c r="V130" s="294"/>
      <c r="W130" s="294"/>
      <c r="X130" s="294"/>
      <c r="Y130" s="294"/>
      <c r="Z130" s="294"/>
      <c r="AA130" s="294"/>
      <c r="AB130" s="294"/>
      <c r="AC130" s="294"/>
      <c r="AD130" s="294"/>
      <c r="AE130" s="294"/>
      <c r="AF130" s="294"/>
      <c r="AG130" s="294"/>
      <c r="AH130" s="294"/>
      <c r="AI130" s="294"/>
      <c r="AJ130" s="294"/>
      <c r="AK130" s="294"/>
      <c r="AL130" s="294"/>
      <c r="AM130" s="294"/>
      <c r="AN130" s="294"/>
      <c r="AO130" s="294"/>
      <c r="AP130" s="294"/>
      <c r="AQ130" s="294"/>
      <c r="AR130" s="294"/>
      <c r="AS130" s="294"/>
      <c r="AT130" s="294"/>
      <c r="AU130" s="294"/>
      <c r="AV130" s="294"/>
      <c r="AW130" s="294"/>
      <c r="AX130" s="294"/>
      <c r="AY130" s="294"/>
      <c r="AZ130" s="294"/>
      <c r="BA130" s="294"/>
      <c r="BB130" s="294"/>
      <c r="BC130" s="294"/>
      <c r="BD130" s="294"/>
      <c r="BE130" s="294"/>
      <c r="BF130" s="294"/>
      <c r="BG130" s="294"/>
      <c r="BH130" s="294"/>
      <c r="BI130" s="294"/>
    </row>
    <row r="131" spans="1:61">
      <c r="F131" s="191"/>
      <c r="G131" s="195"/>
      <c r="H131" s="195"/>
      <c r="I131" s="196"/>
      <c r="J131" s="198"/>
      <c r="K131" s="192"/>
      <c r="L131" s="193"/>
      <c r="M131" s="294"/>
      <c r="N131" s="294"/>
      <c r="O131" s="294"/>
      <c r="P131" s="294"/>
      <c r="Q131" s="294"/>
      <c r="R131" s="294"/>
      <c r="S131" s="294"/>
      <c r="T131" s="294"/>
      <c r="U131" s="294"/>
      <c r="V131" s="294"/>
      <c r="W131" s="294"/>
      <c r="X131" s="294"/>
      <c r="Y131" s="294"/>
      <c r="Z131" s="294"/>
      <c r="AA131" s="294"/>
      <c r="AB131" s="294"/>
      <c r="AC131" s="294"/>
      <c r="AD131" s="294"/>
      <c r="AE131" s="294"/>
      <c r="AF131" s="294"/>
      <c r="AG131" s="294"/>
      <c r="AH131" s="294"/>
      <c r="AI131" s="294"/>
      <c r="AJ131" s="294"/>
      <c r="AK131" s="294"/>
      <c r="AL131" s="294"/>
      <c r="AM131" s="294"/>
      <c r="AN131" s="294"/>
      <c r="AO131" s="294"/>
      <c r="AP131" s="294"/>
      <c r="AQ131" s="294"/>
      <c r="AR131" s="294"/>
      <c r="AS131" s="294"/>
      <c r="AT131" s="294"/>
      <c r="AU131" s="294"/>
      <c r="AV131" s="294"/>
      <c r="AW131" s="294"/>
      <c r="AX131" s="294"/>
      <c r="AY131" s="294"/>
      <c r="AZ131" s="294"/>
      <c r="BA131" s="294"/>
      <c r="BB131" s="294"/>
      <c r="BC131" s="294"/>
      <c r="BD131" s="294"/>
      <c r="BE131" s="294"/>
      <c r="BF131" s="294"/>
      <c r="BG131" s="294"/>
      <c r="BH131" s="294"/>
      <c r="BI131" s="294"/>
    </row>
    <row r="132" spans="1:61">
      <c r="F132" s="191"/>
      <c r="G132" s="195"/>
      <c r="H132" s="195"/>
      <c r="I132" s="196"/>
      <c r="J132" s="198"/>
      <c r="K132" s="192"/>
      <c r="L132" s="193"/>
      <c r="M132" s="294"/>
      <c r="N132" s="294"/>
      <c r="O132" s="294"/>
      <c r="P132" s="294"/>
      <c r="Q132" s="294"/>
      <c r="R132" s="294"/>
      <c r="S132" s="294"/>
      <c r="T132" s="294"/>
      <c r="U132" s="294"/>
      <c r="V132" s="294"/>
      <c r="W132" s="294"/>
      <c r="X132" s="294"/>
      <c r="Y132" s="294"/>
      <c r="Z132" s="294"/>
      <c r="AA132" s="294"/>
      <c r="AB132" s="294"/>
      <c r="AC132" s="294"/>
      <c r="AD132" s="294"/>
      <c r="AE132" s="294"/>
      <c r="AF132" s="294"/>
      <c r="AG132" s="294"/>
      <c r="AH132" s="294"/>
      <c r="AI132" s="294"/>
      <c r="AJ132" s="294"/>
      <c r="AK132" s="294"/>
      <c r="AL132" s="294"/>
      <c r="AM132" s="294"/>
      <c r="AN132" s="294"/>
      <c r="AO132" s="294"/>
      <c r="AP132" s="294"/>
      <c r="AQ132" s="294"/>
      <c r="AR132" s="294"/>
      <c r="AS132" s="294"/>
      <c r="AT132" s="294"/>
      <c r="AU132" s="294"/>
      <c r="AV132" s="294"/>
      <c r="AW132" s="294"/>
      <c r="AX132" s="294"/>
      <c r="AY132" s="294"/>
      <c r="AZ132" s="294"/>
      <c r="BA132" s="294"/>
      <c r="BB132" s="294"/>
      <c r="BC132" s="294"/>
      <c r="BD132" s="294"/>
      <c r="BE132" s="294"/>
      <c r="BF132" s="294"/>
      <c r="BG132" s="294"/>
      <c r="BH132" s="294"/>
      <c r="BI132" s="294"/>
    </row>
    <row r="133" spans="1:61">
      <c r="F133" s="191"/>
      <c r="G133" s="195"/>
      <c r="H133" s="195"/>
      <c r="I133" s="196"/>
      <c r="J133" s="198"/>
      <c r="K133" s="192"/>
      <c r="L133" s="193"/>
      <c r="M133" s="294"/>
      <c r="N133" s="294"/>
      <c r="O133" s="294"/>
      <c r="P133" s="294"/>
      <c r="Q133" s="294"/>
      <c r="R133" s="294"/>
      <c r="S133" s="294"/>
      <c r="T133" s="294"/>
      <c r="U133" s="294"/>
      <c r="V133" s="294"/>
      <c r="W133" s="294"/>
      <c r="X133" s="294"/>
      <c r="Y133" s="294"/>
      <c r="Z133" s="294"/>
      <c r="AA133" s="294"/>
      <c r="AB133" s="294"/>
      <c r="AC133" s="294"/>
      <c r="AD133" s="294"/>
      <c r="AE133" s="294"/>
      <c r="AF133" s="294"/>
      <c r="AG133" s="294"/>
      <c r="AH133" s="294"/>
      <c r="AI133" s="294"/>
      <c r="AJ133" s="294"/>
      <c r="AK133" s="294"/>
      <c r="AL133" s="294"/>
      <c r="AM133" s="294"/>
      <c r="AN133" s="294"/>
      <c r="AO133" s="294"/>
      <c r="AP133" s="294"/>
      <c r="AQ133" s="294"/>
      <c r="AR133" s="294"/>
      <c r="AS133" s="294"/>
      <c r="AT133" s="294"/>
      <c r="AU133" s="294"/>
      <c r="AV133" s="294"/>
      <c r="AW133" s="294"/>
      <c r="AX133" s="294"/>
      <c r="AY133" s="294"/>
      <c r="AZ133" s="294"/>
      <c r="BA133" s="294"/>
      <c r="BB133" s="294"/>
      <c r="BC133" s="294"/>
      <c r="BD133" s="294"/>
      <c r="BE133" s="294"/>
      <c r="BF133" s="294"/>
      <c r="BG133" s="294"/>
      <c r="BH133" s="294"/>
      <c r="BI133" s="294"/>
    </row>
    <row r="134" spans="1:61">
      <c r="A134" s="50"/>
      <c r="B134" s="294"/>
      <c r="C134" s="294"/>
      <c r="D134" s="294"/>
      <c r="E134" s="294"/>
      <c r="F134" s="224"/>
      <c r="G134" s="191"/>
      <c r="H134" s="191"/>
      <c r="I134" s="110"/>
      <c r="J134" s="181"/>
      <c r="K134" s="192"/>
      <c r="L134" s="193"/>
      <c r="M134" s="294"/>
      <c r="N134" s="294"/>
      <c r="O134" s="294"/>
      <c r="P134" s="294"/>
      <c r="Q134" s="294"/>
      <c r="R134" s="294"/>
      <c r="S134" s="294"/>
      <c r="T134" s="294"/>
      <c r="U134" s="294"/>
      <c r="V134" s="294"/>
      <c r="W134" s="294"/>
      <c r="X134" s="294"/>
      <c r="Y134" s="294"/>
      <c r="Z134" s="294"/>
      <c r="AA134" s="294"/>
      <c r="AB134" s="294"/>
      <c r="AC134" s="294"/>
      <c r="AD134" s="294"/>
      <c r="AE134" s="294"/>
      <c r="AF134" s="294"/>
      <c r="AG134" s="294"/>
      <c r="AH134" s="294"/>
      <c r="AI134" s="294"/>
      <c r="AJ134" s="294"/>
      <c r="AK134" s="294"/>
      <c r="AL134" s="294"/>
      <c r="AM134" s="294"/>
      <c r="AN134" s="294"/>
      <c r="AO134" s="294"/>
      <c r="AP134" s="294"/>
      <c r="AQ134" s="294"/>
      <c r="AR134" s="294"/>
      <c r="AS134" s="294"/>
      <c r="AT134" s="294"/>
      <c r="AU134" s="294"/>
      <c r="AV134" s="294"/>
      <c r="AW134" s="294"/>
      <c r="AX134" s="294"/>
      <c r="AY134" s="294"/>
      <c r="AZ134" s="294"/>
      <c r="BA134" s="294"/>
      <c r="BB134" s="294"/>
      <c r="BC134" s="294"/>
      <c r="BD134" s="294"/>
      <c r="BE134" s="294"/>
      <c r="BF134" s="294"/>
      <c r="BG134" s="294"/>
      <c r="BH134" s="294"/>
      <c r="BI134" s="294"/>
    </row>
    <row r="135" spans="1:61">
      <c r="A135" s="50"/>
      <c r="B135" s="294"/>
      <c r="C135" s="294"/>
      <c r="D135" s="294"/>
      <c r="E135" s="294"/>
      <c r="F135" s="191"/>
      <c r="G135" s="191"/>
      <c r="H135" s="191"/>
      <c r="I135" s="110"/>
      <c r="J135" s="109"/>
      <c r="K135" s="192"/>
      <c r="L135" s="193"/>
      <c r="M135" s="294"/>
      <c r="N135" s="294"/>
      <c r="O135" s="294"/>
      <c r="P135" s="294"/>
      <c r="Q135" s="294"/>
      <c r="R135" s="294"/>
      <c r="S135" s="294"/>
      <c r="T135" s="294"/>
      <c r="U135" s="294"/>
      <c r="V135" s="294"/>
      <c r="W135" s="294"/>
      <c r="X135" s="294"/>
      <c r="Y135" s="294"/>
      <c r="Z135" s="294"/>
      <c r="AA135" s="294"/>
      <c r="AB135" s="294"/>
      <c r="AC135" s="294"/>
      <c r="AD135" s="294"/>
      <c r="AE135" s="294"/>
      <c r="AF135" s="294"/>
      <c r="AG135" s="294"/>
      <c r="AH135" s="294"/>
      <c r="AI135" s="294"/>
      <c r="AJ135" s="294"/>
      <c r="AK135" s="294"/>
      <c r="AL135" s="294"/>
      <c r="AM135" s="294"/>
      <c r="AN135" s="294"/>
      <c r="AO135" s="294"/>
      <c r="AP135" s="294"/>
      <c r="AQ135" s="294"/>
      <c r="AR135" s="294"/>
      <c r="AS135" s="294"/>
      <c r="AT135" s="294"/>
      <c r="AU135" s="294"/>
      <c r="AV135" s="294"/>
      <c r="AW135" s="294"/>
      <c r="AX135" s="294"/>
      <c r="AY135" s="294"/>
      <c r="AZ135" s="294"/>
      <c r="BA135" s="294"/>
      <c r="BB135" s="294"/>
      <c r="BC135" s="294"/>
      <c r="BD135" s="294"/>
      <c r="BE135" s="294"/>
      <c r="BF135" s="294"/>
      <c r="BG135" s="294"/>
      <c r="BH135" s="294"/>
      <c r="BI135" s="294"/>
    </row>
    <row r="136" spans="1:61" s="163" customFormat="1">
      <c r="A136" s="50"/>
      <c r="B136" s="294"/>
      <c r="C136" s="294"/>
      <c r="D136" s="294"/>
      <c r="E136" s="294"/>
      <c r="F136" s="225"/>
      <c r="G136" s="225"/>
      <c r="H136" s="225"/>
      <c r="I136" s="226">
        <f>SUM(I44:I135)</f>
        <v>2599077</v>
      </c>
      <c r="J136" s="109"/>
      <c r="K136" s="210">
        <f>SUM(K63:K135)</f>
        <v>2599077</v>
      </c>
      <c r="L136" s="227">
        <f>SUM(I136-K136)</f>
        <v>0</v>
      </c>
      <c r="M136" s="294"/>
      <c r="N136" s="294"/>
      <c r="O136" s="294"/>
      <c r="P136" s="294"/>
      <c r="Q136" s="294"/>
      <c r="R136" s="294"/>
      <c r="S136" s="294"/>
      <c r="T136" s="294"/>
      <c r="U136" s="294"/>
      <c r="V136" s="294"/>
      <c r="W136" s="294"/>
      <c r="X136" s="294"/>
      <c r="Y136" s="294"/>
      <c r="Z136" s="294"/>
      <c r="AA136" s="294"/>
      <c r="AB136" s="294"/>
      <c r="AC136" s="294"/>
      <c r="AD136" s="294"/>
      <c r="AE136" s="294"/>
      <c r="AF136" s="294"/>
      <c r="AG136" s="294"/>
      <c r="AH136" s="294"/>
      <c r="AI136" s="294"/>
      <c r="AJ136" s="294"/>
      <c r="AK136" s="294"/>
      <c r="AL136" s="294"/>
      <c r="AM136" s="294"/>
      <c r="AN136" s="294"/>
      <c r="AO136" s="294"/>
      <c r="AP136" s="294"/>
      <c r="AQ136" s="294"/>
      <c r="AR136" s="294"/>
      <c r="AS136" s="294"/>
      <c r="AT136" s="294"/>
      <c r="AU136" s="294"/>
      <c r="AV136" s="294"/>
      <c r="AW136" s="294"/>
      <c r="AX136" s="294"/>
      <c r="AY136" s="294"/>
      <c r="AZ136" s="294"/>
      <c r="BA136" s="294"/>
      <c r="BB136" s="294"/>
      <c r="BC136" s="294"/>
      <c r="BD136" s="294"/>
      <c r="BE136" s="294"/>
      <c r="BF136" s="294"/>
      <c r="BG136" s="294"/>
      <c r="BH136" s="294"/>
      <c r="BI136" s="294"/>
    </row>
    <row r="137" spans="1:61">
      <c r="A137" s="50"/>
      <c r="B137" s="294"/>
      <c r="C137" s="294"/>
      <c r="D137" s="294"/>
      <c r="E137" s="294"/>
      <c r="F137" s="294"/>
      <c r="G137" s="294"/>
      <c r="H137" s="294"/>
      <c r="I137" s="124"/>
      <c r="J137" s="102"/>
      <c r="K137" s="294"/>
      <c r="L137" s="102"/>
      <c r="M137" s="294"/>
      <c r="N137" s="294"/>
      <c r="O137" s="294"/>
      <c r="P137" s="294"/>
      <c r="Q137" s="294"/>
      <c r="R137" s="294"/>
      <c r="S137" s="294"/>
      <c r="T137" s="294"/>
      <c r="U137" s="294"/>
      <c r="V137" s="294"/>
      <c r="W137" s="294"/>
      <c r="X137" s="294"/>
      <c r="Y137" s="294"/>
      <c r="Z137" s="294"/>
      <c r="AA137" s="294"/>
      <c r="AB137" s="294"/>
      <c r="AC137" s="294"/>
      <c r="AD137" s="294"/>
      <c r="AE137" s="294"/>
      <c r="AF137" s="294"/>
      <c r="AG137" s="294"/>
      <c r="AH137" s="294"/>
      <c r="AI137" s="294"/>
      <c r="AJ137" s="294"/>
      <c r="AK137" s="294"/>
      <c r="AL137" s="294"/>
      <c r="AM137" s="294"/>
      <c r="AN137" s="294"/>
      <c r="AO137" s="294"/>
      <c r="AP137" s="294"/>
      <c r="AQ137" s="294"/>
      <c r="AR137" s="294"/>
      <c r="AS137" s="294"/>
      <c r="AT137" s="294"/>
      <c r="AU137" s="294"/>
      <c r="AV137" s="294"/>
      <c r="AW137" s="294"/>
      <c r="AX137" s="294"/>
      <c r="AY137" s="294"/>
      <c r="AZ137" s="294"/>
      <c r="BA137" s="294"/>
      <c r="BB137" s="294"/>
      <c r="BC137" s="294"/>
      <c r="BD137" s="294"/>
      <c r="BE137" s="294"/>
      <c r="BF137" s="294"/>
      <c r="BG137" s="294"/>
      <c r="BH137" s="294"/>
      <c r="BI137" s="294"/>
    </row>
    <row r="138" spans="1:61">
      <c r="A138" s="50"/>
      <c r="B138" s="294"/>
      <c r="C138" s="294"/>
      <c r="D138" s="294"/>
      <c r="E138" s="294"/>
      <c r="F138" s="294"/>
      <c r="G138" s="294"/>
      <c r="H138" s="294"/>
      <c r="I138" s="102"/>
      <c r="J138" s="102"/>
      <c r="K138" s="294"/>
      <c r="L138" s="102"/>
      <c r="M138" s="294"/>
      <c r="N138" s="294"/>
      <c r="O138" s="294"/>
      <c r="P138" s="294"/>
      <c r="Q138" s="294"/>
      <c r="R138" s="294"/>
      <c r="S138" s="294"/>
      <c r="T138" s="294"/>
      <c r="U138" s="294"/>
      <c r="V138" s="294"/>
      <c r="W138" s="294"/>
      <c r="X138" s="294"/>
    </row>
    <row r="139" spans="1:61">
      <c r="F139" s="294"/>
      <c r="G139" s="294"/>
      <c r="H139" s="294"/>
      <c r="I139" s="102"/>
      <c r="J139" s="102"/>
      <c r="K139" s="294"/>
      <c r="L139" s="102"/>
      <c r="M139" s="294"/>
      <c r="N139" s="294"/>
      <c r="O139" s="294"/>
      <c r="P139" s="294"/>
      <c r="Q139" s="294"/>
      <c r="R139" s="294"/>
      <c r="S139" s="294"/>
      <c r="T139" s="294"/>
      <c r="U139" s="294"/>
      <c r="V139" s="294"/>
      <c r="W139" s="294"/>
      <c r="X139" s="294"/>
    </row>
    <row r="140" spans="1:61">
      <c r="F140" s="294"/>
      <c r="G140" s="294"/>
      <c r="H140" s="294"/>
      <c r="I140" s="102"/>
      <c r="J140" s="102"/>
      <c r="K140" s="294"/>
      <c r="L140" s="102"/>
      <c r="M140" s="294"/>
      <c r="N140" s="294"/>
      <c r="O140" s="294"/>
      <c r="P140" s="294"/>
      <c r="Q140" s="294"/>
      <c r="R140" s="294"/>
      <c r="S140" s="294"/>
      <c r="T140" s="294"/>
      <c r="U140" s="294"/>
      <c r="V140" s="294"/>
      <c r="W140" s="294"/>
      <c r="X140" s="294"/>
    </row>
    <row r="141" spans="1:61">
      <c r="F141" s="294"/>
      <c r="G141" s="294"/>
      <c r="H141" s="294"/>
      <c r="I141" s="102"/>
      <c r="J141" s="102"/>
      <c r="K141" s="294"/>
      <c r="L141" s="102"/>
      <c r="M141" s="294"/>
      <c r="N141" s="294"/>
      <c r="O141" s="294"/>
      <c r="P141" s="294"/>
      <c r="Q141" s="294"/>
      <c r="R141" s="294"/>
      <c r="S141" s="294"/>
      <c r="T141" s="294"/>
      <c r="U141" s="294"/>
      <c r="V141" s="294"/>
      <c r="W141" s="294"/>
      <c r="X141" s="294"/>
    </row>
    <row r="142" spans="1:61">
      <c r="F142" s="294"/>
      <c r="G142" s="294"/>
      <c r="H142" s="294"/>
      <c r="I142" s="102"/>
      <c r="J142" s="102"/>
      <c r="K142" s="294"/>
      <c r="L142" s="102"/>
      <c r="M142" s="294"/>
      <c r="N142" s="294"/>
      <c r="O142" s="294"/>
      <c r="P142" s="294"/>
      <c r="Q142" s="294"/>
      <c r="R142" s="294"/>
      <c r="S142" s="294"/>
      <c r="T142" s="294"/>
      <c r="U142" s="294"/>
      <c r="V142" s="294"/>
      <c r="W142" s="294"/>
      <c r="X142" s="294"/>
    </row>
    <row r="143" spans="1:61">
      <c r="F143" s="294"/>
      <c r="G143" s="294"/>
      <c r="H143" s="294"/>
      <c r="I143" s="102"/>
      <c r="J143" s="102"/>
      <c r="K143" s="294"/>
      <c r="L143" s="102"/>
      <c r="M143" s="294"/>
      <c r="N143" s="294"/>
      <c r="O143" s="294"/>
      <c r="P143" s="294"/>
      <c r="Q143" s="294"/>
      <c r="R143" s="294"/>
      <c r="S143" s="294"/>
      <c r="T143" s="294"/>
      <c r="U143" s="294"/>
      <c r="V143" s="294"/>
      <c r="W143" s="294"/>
      <c r="X143" s="294"/>
    </row>
    <row r="144" spans="1:61">
      <c r="F144" s="294"/>
      <c r="G144" s="294"/>
      <c r="H144" s="294"/>
      <c r="I144" s="102"/>
      <c r="J144" s="102"/>
      <c r="K144" s="294"/>
      <c r="L144" s="102"/>
      <c r="M144" s="294"/>
      <c r="N144" s="294"/>
      <c r="O144" s="294"/>
      <c r="P144" s="294"/>
      <c r="Q144" s="294"/>
      <c r="R144" s="294"/>
      <c r="S144" s="294"/>
      <c r="T144" s="294"/>
      <c r="U144" s="294"/>
      <c r="V144" s="294"/>
      <c r="W144" s="294"/>
      <c r="X144" s="294"/>
    </row>
    <row r="145" spans="6:21">
      <c r="F145" s="294"/>
      <c r="G145" s="294"/>
      <c r="H145" s="294"/>
      <c r="I145" s="102"/>
      <c r="J145" s="102"/>
      <c r="K145" s="294"/>
      <c r="L145" s="102"/>
      <c r="M145" s="294"/>
      <c r="N145" s="294"/>
      <c r="O145" s="294"/>
      <c r="P145" s="294"/>
      <c r="Q145" s="294"/>
      <c r="R145" s="294"/>
      <c r="S145" s="294"/>
      <c r="T145" s="294"/>
      <c r="U145" s="294"/>
    </row>
    <row r="146" spans="6:21">
      <c r="F146" s="294"/>
      <c r="G146" s="294"/>
      <c r="H146" s="294"/>
      <c r="I146" s="102"/>
      <c r="J146" s="102"/>
      <c r="K146" s="294"/>
      <c r="L146" s="102"/>
      <c r="M146" s="294"/>
      <c r="N146" s="294"/>
      <c r="O146" s="294"/>
      <c r="P146" s="294"/>
      <c r="Q146" s="294"/>
      <c r="R146" s="294"/>
      <c r="S146" s="294"/>
      <c r="T146" s="294"/>
      <c r="U146" s="294"/>
    </row>
    <row r="147" spans="6:21">
      <c r="F147" s="294"/>
      <c r="G147" s="294"/>
      <c r="H147" s="294"/>
      <c r="I147" s="102"/>
      <c r="J147" s="102"/>
      <c r="K147" s="294"/>
      <c r="L147" s="102"/>
      <c r="M147" s="294"/>
      <c r="N147" s="294"/>
      <c r="O147" s="294"/>
      <c r="P147" s="294"/>
      <c r="Q147" s="294"/>
      <c r="R147" s="294"/>
      <c r="S147" s="294"/>
      <c r="T147" s="294"/>
      <c r="U147" s="294"/>
    </row>
    <row r="148" spans="6:21">
      <c r="F148" s="294"/>
      <c r="G148" s="294"/>
      <c r="H148" s="294"/>
      <c r="I148" s="102"/>
      <c r="J148" s="102"/>
      <c r="K148" s="294"/>
      <c r="L148" s="102"/>
      <c r="M148" s="294"/>
      <c r="N148" s="294"/>
      <c r="O148" s="294"/>
      <c r="P148" s="294"/>
      <c r="Q148" s="294"/>
      <c r="R148" s="294"/>
      <c r="S148" s="294"/>
      <c r="T148" s="294"/>
      <c r="U148" s="294"/>
    </row>
    <row r="149" spans="6:21">
      <c r="F149" s="294"/>
      <c r="G149" s="294"/>
      <c r="H149" s="294"/>
      <c r="I149" s="102"/>
      <c r="J149" s="102"/>
      <c r="K149" s="294"/>
      <c r="L149" s="102"/>
      <c r="M149" s="294"/>
      <c r="N149" s="294"/>
      <c r="O149" s="294"/>
      <c r="P149" s="294"/>
      <c r="Q149" s="294"/>
      <c r="R149" s="294"/>
      <c r="S149" s="294"/>
      <c r="T149" s="294"/>
      <c r="U149" s="294"/>
    </row>
    <row r="150" spans="6:21">
      <c r="F150" s="294"/>
      <c r="G150" s="294"/>
      <c r="H150" s="294"/>
      <c r="I150" s="102"/>
      <c r="J150" s="102"/>
      <c r="K150" s="294"/>
      <c r="L150" s="102"/>
      <c r="M150" s="294"/>
      <c r="N150" s="294"/>
      <c r="O150" s="294"/>
      <c r="P150" s="294"/>
      <c r="Q150" s="294"/>
      <c r="R150" s="294"/>
      <c r="S150" s="294"/>
      <c r="T150" s="294"/>
      <c r="U150" s="294"/>
    </row>
    <row r="151" spans="6:21">
      <c r="F151" s="294"/>
      <c r="G151" s="294"/>
      <c r="H151" s="294"/>
      <c r="I151" s="102"/>
      <c r="J151" s="102"/>
      <c r="K151" s="294"/>
      <c r="L151" s="102"/>
      <c r="M151" s="294"/>
      <c r="N151" s="294"/>
      <c r="O151" s="294"/>
      <c r="P151" s="294"/>
      <c r="Q151" s="294"/>
      <c r="R151" s="294"/>
      <c r="S151" s="294"/>
      <c r="T151" s="294"/>
      <c r="U151" s="294"/>
    </row>
    <row r="152" spans="6:21">
      <c r="F152" s="294"/>
      <c r="G152" s="294"/>
      <c r="H152" s="294"/>
      <c r="I152" s="102"/>
      <c r="J152" s="102"/>
      <c r="K152" s="294"/>
      <c r="L152" s="102"/>
      <c r="M152" s="294"/>
      <c r="N152" s="294"/>
      <c r="O152" s="294"/>
      <c r="P152" s="294"/>
      <c r="Q152" s="294"/>
      <c r="R152" s="294"/>
      <c r="S152" s="294"/>
      <c r="T152" s="294"/>
      <c r="U152" s="294"/>
    </row>
    <row r="153" spans="6:21">
      <c r="F153" s="294"/>
      <c r="G153" s="294"/>
      <c r="H153" s="294"/>
      <c r="I153" s="102"/>
      <c r="J153" s="102"/>
      <c r="K153" s="294"/>
      <c r="L153" s="102"/>
      <c r="M153" s="294"/>
      <c r="N153" s="294"/>
      <c r="O153" s="294"/>
      <c r="P153" s="294"/>
      <c r="Q153" s="294"/>
      <c r="R153" s="294"/>
      <c r="S153" s="294"/>
      <c r="T153" s="294"/>
      <c r="U153" s="294"/>
    </row>
    <row r="154" spans="6:21">
      <c r="F154" s="294"/>
      <c r="G154" s="294"/>
      <c r="H154" s="294"/>
      <c r="I154" s="102"/>
      <c r="J154" s="102"/>
    </row>
    <row r="155" spans="6:21">
      <c r="F155" s="294"/>
      <c r="G155" s="294"/>
      <c r="H155" s="294"/>
      <c r="I155" s="102"/>
      <c r="J155" s="102"/>
    </row>
    <row r="156" spans="6:21">
      <c r="F156" s="294"/>
      <c r="G156" s="294"/>
      <c r="H156" s="294"/>
      <c r="I156" s="102"/>
      <c r="J156" s="102"/>
    </row>
    <row r="157" spans="6:21">
      <c r="F157" s="294"/>
      <c r="G157" s="294"/>
      <c r="H157" s="294"/>
      <c r="I157" s="102"/>
      <c r="J157" s="102"/>
    </row>
    <row r="158" spans="6:21">
      <c r="F158" s="294"/>
      <c r="G158" s="294"/>
      <c r="H158" s="294"/>
      <c r="I158" s="102"/>
      <c r="J158" s="102"/>
    </row>
    <row r="159" spans="6:21">
      <c r="F159" s="294"/>
      <c r="G159" s="294"/>
      <c r="H159" s="294"/>
      <c r="I159" s="102"/>
      <c r="J159" s="102"/>
    </row>
    <row r="160" spans="6:21">
      <c r="F160" s="294"/>
      <c r="G160" s="294"/>
      <c r="H160" s="294"/>
      <c r="I160" s="102"/>
      <c r="J160" s="102"/>
    </row>
    <row r="161" spans="5:13">
      <c r="F161" s="294"/>
      <c r="G161" s="294"/>
      <c r="H161" s="294"/>
      <c r="I161" s="102"/>
      <c r="J161" s="102"/>
    </row>
    <row r="162" spans="5:13">
      <c r="F162" s="294"/>
      <c r="G162" s="294"/>
      <c r="H162" s="294"/>
      <c r="I162" s="102"/>
      <c r="J162" s="102"/>
    </row>
    <row r="163" spans="5:13">
      <c r="F163" s="294"/>
      <c r="G163" s="294"/>
      <c r="H163" s="294"/>
      <c r="I163" s="102"/>
      <c r="J163" s="102"/>
    </row>
    <row r="164" spans="5:13">
      <c r="F164" s="294"/>
      <c r="G164" s="294"/>
      <c r="H164" s="294"/>
      <c r="I164" s="102"/>
      <c r="J164" s="102"/>
    </row>
    <row r="165" spans="5:13">
      <c r="F165" s="294"/>
      <c r="G165" s="294"/>
      <c r="H165" s="294"/>
      <c r="I165" s="102"/>
      <c r="J165" s="102"/>
    </row>
    <row r="166" spans="5:13">
      <c r="F166" s="294"/>
      <c r="G166" s="294"/>
      <c r="H166" s="294"/>
      <c r="I166" s="102"/>
      <c r="J166" s="102"/>
    </row>
    <row r="167" spans="5:13">
      <c r="F167" s="294"/>
      <c r="G167" s="294"/>
      <c r="H167" s="294"/>
      <c r="I167" s="102"/>
      <c r="J167" s="102"/>
    </row>
    <row r="168" spans="5:13">
      <c r="F168" s="294"/>
      <c r="G168" s="294"/>
      <c r="H168" s="294"/>
      <c r="I168" s="102"/>
      <c r="J168" s="102"/>
    </row>
    <row r="169" spans="5:13">
      <c r="F169" s="294"/>
      <c r="G169" s="294"/>
      <c r="H169" s="294"/>
      <c r="I169" s="102"/>
      <c r="J169" s="102"/>
    </row>
    <row r="170" spans="5:13">
      <c r="F170" s="313"/>
      <c r="G170" s="313"/>
      <c r="H170" s="294"/>
      <c r="I170" s="124"/>
      <c r="J170" s="102"/>
      <c r="K170" s="228"/>
      <c r="L170" s="109"/>
      <c r="M170" s="163"/>
    </row>
    <row r="171" spans="5:13">
      <c r="E171" s="294"/>
      <c r="F171" s="294"/>
      <c r="G171" s="294"/>
      <c r="H171" s="294"/>
      <c r="I171" s="102"/>
      <c r="J171" s="102"/>
    </row>
    <row r="172" spans="5:13">
      <c r="E172" s="294"/>
      <c r="F172" s="294"/>
      <c r="G172" s="294"/>
      <c r="H172" s="294"/>
      <c r="I172" s="102"/>
      <c r="J172" s="102"/>
    </row>
    <row r="173" spans="5:13">
      <c r="E173" s="294"/>
      <c r="F173" s="294"/>
      <c r="G173" s="294"/>
      <c r="H173" s="294"/>
      <c r="I173" s="102"/>
      <c r="J173" s="102"/>
    </row>
    <row r="174" spans="5:13">
      <c r="E174" s="294"/>
      <c r="F174" s="294"/>
      <c r="G174" s="294"/>
      <c r="H174" s="294"/>
      <c r="I174" s="102"/>
      <c r="J174" s="102"/>
    </row>
    <row r="175" spans="5:13">
      <c r="E175" s="294"/>
      <c r="F175" s="294"/>
      <c r="G175" s="294"/>
      <c r="H175" s="294"/>
      <c r="I175" s="102"/>
      <c r="J175" s="102"/>
    </row>
    <row r="176" spans="5:13">
      <c r="E176" s="294"/>
      <c r="F176" s="294"/>
      <c r="G176" s="294"/>
      <c r="H176" s="294"/>
      <c r="I176" s="102"/>
      <c r="J176" s="102"/>
    </row>
    <row r="177" spans="5:10">
      <c r="E177" s="294"/>
      <c r="F177" s="294"/>
      <c r="G177" s="294"/>
      <c r="H177" s="294"/>
      <c r="I177" s="102"/>
      <c r="J177" s="102"/>
    </row>
    <row r="178" spans="5:10">
      <c r="E178" s="294"/>
      <c r="F178" s="294"/>
      <c r="G178" s="294"/>
      <c r="H178" s="294"/>
      <c r="I178" s="102"/>
      <c r="J178" s="102"/>
    </row>
    <row r="179" spans="5:10">
      <c r="E179" s="294"/>
      <c r="F179" s="294"/>
      <c r="G179" s="294"/>
      <c r="H179" s="294"/>
      <c r="I179" s="102"/>
      <c r="J179" s="102"/>
    </row>
    <row r="180" spans="5:10">
      <c r="E180" s="294"/>
      <c r="F180" s="294"/>
      <c r="G180" s="294"/>
      <c r="H180" s="294"/>
      <c r="I180" s="102"/>
      <c r="J180" s="102"/>
    </row>
    <row r="181" spans="5:10">
      <c r="E181" s="294"/>
      <c r="F181" s="294"/>
      <c r="G181" s="294"/>
      <c r="H181" s="294"/>
      <c r="I181" s="102"/>
      <c r="J181" s="102"/>
    </row>
    <row r="182" spans="5:10">
      <c r="E182" s="294"/>
      <c r="F182" s="294"/>
      <c r="G182" s="294"/>
      <c r="H182" s="294"/>
      <c r="I182" s="102"/>
      <c r="J182" s="102"/>
    </row>
    <row r="183" spans="5:10">
      <c r="E183" s="294"/>
      <c r="F183" s="294"/>
      <c r="G183" s="294"/>
      <c r="H183" s="294"/>
      <c r="I183" s="102"/>
      <c r="J183" s="102"/>
    </row>
    <row r="184" spans="5:10">
      <c r="E184" s="294"/>
      <c r="F184" s="294"/>
      <c r="G184" s="294"/>
      <c r="H184" s="294"/>
      <c r="I184" s="102"/>
      <c r="J184" s="102"/>
    </row>
    <row r="185" spans="5:10">
      <c r="E185" s="294"/>
      <c r="F185" s="294"/>
      <c r="G185" s="294"/>
      <c r="H185" s="294"/>
      <c r="I185" s="102"/>
      <c r="J185" s="102"/>
    </row>
    <row r="186" spans="5:10">
      <c r="E186" s="294"/>
      <c r="F186" s="294"/>
      <c r="G186" s="294"/>
      <c r="H186" s="294"/>
      <c r="I186" s="102"/>
      <c r="J186" s="102"/>
    </row>
    <row r="187" spans="5:10">
      <c r="E187" s="294"/>
      <c r="F187" s="294"/>
      <c r="G187" s="294"/>
      <c r="H187" s="294"/>
      <c r="I187" s="102"/>
      <c r="J187" s="102"/>
    </row>
    <row r="188" spans="5:10">
      <c r="E188" s="294"/>
      <c r="F188" s="294"/>
      <c r="G188" s="294"/>
      <c r="H188" s="294"/>
      <c r="I188" s="102"/>
      <c r="J188" s="102"/>
    </row>
    <row r="189" spans="5:10">
      <c r="E189" s="294"/>
      <c r="F189" s="294"/>
      <c r="G189" s="294"/>
      <c r="H189" s="294"/>
      <c r="I189" s="102"/>
      <c r="J189" s="102"/>
    </row>
    <row r="190" spans="5:10">
      <c r="E190" s="294"/>
      <c r="F190" s="294"/>
      <c r="G190" s="294"/>
      <c r="H190" s="294"/>
      <c r="I190" s="102"/>
      <c r="J190" s="102"/>
    </row>
    <row r="191" spans="5:10">
      <c r="E191" s="294"/>
      <c r="F191" s="294"/>
      <c r="G191" s="294"/>
      <c r="H191" s="294"/>
      <c r="I191" s="102"/>
      <c r="J191" s="102"/>
    </row>
    <row r="192" spans="5:10">
      <c r="E192" s="294"/>
      <c r="F192" s="294"/>
      <c r="G192" s="294"/>
      <c r="H192" s="294"/>
      <c r="I192" s="102"/>
      <c r="J192" s="102"/>
    </row>
    <row r="193" spans="5:10">
      <c r="E193" s="294"/>
      <c r="F193" s="294"/>
      <c r="G193" s="294"/>
      <c r="H193" s="294"/>
      <c r="I193" s="102"/>
      <c r="J193" s="102"/>
    </row>
    <row r="194" spans="5:10">
      <c r="E194" s="294"/>
      <c r="F194" s="294"/>
      <c r="G194" s="294"/>
      <c r="H194" s="294"/>
      <c r="I194" s="102"/>
      <c r="J194" s="102"/>
    </row>
    <row r="195" spans="5:10">
      <c r="E195" s="294"/>
      <c r="F195" s="294"/>
      <c r="G195" s="294"/>
      <c r="H195" s="294"/>
      <c r="I195" s="102"/>
      <c r="J195" s="102"/>
    </row>
    <row r="196" spans="5:10">
      <c r="E196" s="294"/>
      <c r="F196" s="294"/>
      <c r="G196" s="294"/>
      <c r="H196" s="294"/>
      <c r="I196" s="102"/>
      <c r="J196" s="102"/>
    </row>
    <row r="197" spans="5:10">
      <c r="E197" s="294"/>
      <c r="F197" s="294"/>
      <c r="G197" s="294"/>
      <c r="H197" s="294"/>
      <c r="I197" s="102"/>
      <c r="J197" s="102"/>
    </row>
    <row r="198" spans="5:10">
      <c r="E198" s="294"/>
      <c r="F198" s="294"/>
      <c r="G198" s="294"/>
      <c r="H198" s="294"/>
      <c r="I198" s="102"/>
      <c r="J198" s="102"/>
    </row>
    <row r="199" spans="5:10">
      <c r="E199" s="294"/>
      <c r="F199" s="294"/>
      <c r="G199" s="294"/>
      <c r="H199" s="294"/>
      <c r="I199" s="102"/>
      <c r="J199" s="102"/>
    </row>
    <row r="200" spans="5:10">
      <c r="E200" s="294"/>
      <c r="F200" s="294"/>
      <c r="G200" s="294"/>
      <c r="H200" s="294"/>
      <c r="I200" s="102"/>
      <c r="J200" s="102"/>
    </row>
    <row r="201" spans="5:10">
      <c r="E201" s="294"/>
      <c r="F201" s="294"/>
      <c r="G201" s="294"/>
      <c r="H201" s="294"/>
      <c r="I201" s="102"/>
      <c r="J201" s="102"/>
    </row>
    <row r="202" spans="5:10">
      <c r="E202" s="294"/>
      <c r="F202" s="294"/>
      <c r="G202" s="294"/>
      <c r="H202" s="294"/>
      <c r="I202" s="102"/>
      <c r="J202" s="102"/>
    </row>
    <row r="203" spans="5:10">
      <c r="E203" s="294"/>
      <c r="F203" s="294"/>
      <c r="G203" s="294"/>
      <c r="H203" s="294"/>
      <c r="I203" s="102"/>
      <c r="J203" s="102"/>
    </row>
    <row r="204" spans="5:10">
      <c r="E204" s="294"/>
      <c r="F204" s="294"/>
      <c r="G204" s="294"/>
      <c r="H204" s="294"/>
      <c r="I204" s="102"/>
      <c r="J204" s="102"/>
    </row>
    <row r="205" spans="5:10">
      <c r="E205" s="294"/>
      <c r="F205" s="294"/>
      <c r="G205" s="294"/>
      <c r="H205" s="294"/>
      <c r="I205" s="102"/>
      <c r="J205" s="102"/>
    </row>
    <row r="206" spans="5:10">
      <c r="E206" s="294"/>
      <c r="F206" s="294"/>
      <c r="G206" s="294"/>
      <c r="H206" s="294"/>
      <c r="I206" s="102"/>
      <c r="J206" s="102"/>
    </row>
    <row r="207" spans="5:10">
      <c r="E207" s="294"/>
      <c r="F207" s="294"/>
      <c r="G207" s="294"/>
      <c r="H207" s="294"/>
      <c r="I207" s="102"/>
      <c r="J207" s="102"/>
    </row>
    <row r="208" spans="5:10">
      <c r="E208" s="294"/>
      <c r="F208" s="294"/>
      <c r="G208" s="294"/>
      <c r="H208" s="294"/>
      <c r="I208" s="102"/>
      <c r="J208" s="102"/>
    </row>
    <row r="209" spans="5:10">
      <c r="E209" s="294"/>
      <c r="F209" s="294"/>
      <c r="G209" s="294"/>
      <c r="H209" s="294"/>
      <c r="I209" s="102"/>
      <c r="J209" s="102"/>
    </row>
    <row r="210" spans="5:10">
      <c r="E210" s="294"/>
      <c r="F210" s="294"/>
      <c r="G210" s="294"/>
      <c r="H210" s="294"/>
      <c r="I210" s="102"/>
      <c r="J210" s="102"/>
    </row>
    <row r="211" spans="5:10">
      <c r="E211" s="294"/>
      <c r="F211" s="294"/>
      <c r="G211" s="294"/>
      <c r="H211" s="294"/>
      <c r="I211" s="102"/>
      <c r="J211" s="102"/>
    </row>
    <row r="212" spans="5:10">
      <c r="E212" s="294"/>
      <c r="F212" s="294"/>
      <c r="G212" s="294"/>
      <c r="H212" s="294"/>
      <c r="I212" s="102"/>
      <c r="J212" s="102"/>
    </row>
    <row r="213" spans="5:10">
      <c r="E213" s="294"/>
      <c r="F213" s="294"/>
      <c r="G213" s="294"/>
      <c r="H213" s="294"/>
      <c r="I213" s="102"/>
      <c r="J213" s="102"/>
    </row>
    <row r="214" spans="5:10">
      <c r="E214" s="294"/>
      <c r="F214" s="294"/>
      <c r="G214" s="294"/>
      <c r="H214" s="294"/>
      <c r="I214" s="102"/>
      <c r="J214" s="102"/>
    </row>
    <row r="215" spans="5:10">
      <c r="E215" s="294"/>
      <c r="F215" s="294"/>
      <c r="G215" s="294"/>
      <c r="H215" s="294"/>
      <c r="I215" s="102"/>
      <c r="J215" s="102"/>
    </row>
    <row r="216" spans="5:10">
      <c r="E216" s="294"/>
      <c r="F216" s="294"/>
      <c r="G216" s="294"/>
      <c r="H216" s="294"/>
      <c r="I216" s="102"/>
      <c r="J216" s="102"/>
    </row>
    <row r="217" spans="5:10">
      <c r="E217" s="294"/>
      <c r="F217" s="294"/>
      <c r="G217" s="294"/>
      <c r="H217" s="294"/>
      <c r="I217" s="102"/>
      <c r="J217" s="102"/>
    </row>
    <row r="218" spans="5:10">
      <c r="E218" s="294"/>
      <c r="F218" s="294"/>
      <c r="G218" s="294"/>
      <c r="H218" s="294"/>
      <c r="I218" s="102"/>
      <c r="J218" s="102"/>
    </row>
    <row r="219" spans="5:10">
      <c r="E219" s="294"/>
      <c r="F219" s="294"/>
      <c r="G219" s="294"/>
      <c r="H219" s="294"/>
      <c r="I219" s="102"/>
      <c r="J219" s="102"/>
    </row>
    <row r="220" spans="5:10">
      <c r="E220" s="294"/>
      <c r="F220" s="294"/>
      <c r="G220" s="294"/>
      <c r="H220" s="294"/>
      <c r="I220" s="102"/>
      <c r="J220" s="102"/>
    </row>
    <row r="221" spans="5:10">
      <c r="E221" s="294"/>
      <c r="F221" s="294"/>
      <c r="G221" s="294"/>
      <c r="H221" s="294"/>
      <c r="I221" s="102"/>
      <c r="J221" s="102"/>
    </row>
    <row r="222" spans="5:10">
      <c r="E222" s="294"/>
      <c r="F222" s="294"/>
      <c r="G222" s="294"/>
      <c r="H222" s="294"/>
      <c r="I222" s="102"/>
      <c r="J222" s="102"/>
    </row>
    <row r="223" spans="5:10">
      <c r="E223" s="294"/>
      <c r="F223" s="294"/>
      <c r="G223" s="294"/>
      <c r="H223" s="294"/>
      <c r="I223" s="102"/>
      <c r="J223" s="102"/>
    </row>
    <row r="224" spans="5:10">
      <c r="E224" s="294"/>
      <c r="F224" s="294"/>
      <c r="G224" s="294"/>
      <c r="H224" s="294"/>
      <c r="I224" s="102"/>
      <c r="J224" s="102"/>
    </row>
    <row r="225" spans="5:10">
      <c r="E225" s="294"/>
      <c r="F225" s="294"/>
      <c r="G225" s="294"/>
      <c r="H225" s="294"/>
      <c r="I225" s="102"/>
      <c r="J225" s="102"/>
    </row>
    <row r="226" spans="5:10">
      <c r="E226" s="294"/>
      <c r="F226" s="294"/>
      <c r="G226" s="294"/>
      <c r="H226" s="294"/>
      <c r="I226" s="102"/>
      <c r="J226" s="102"/>
    </row>
    <row r="227" spans="5:10">
      <c r="E227" s="294"/>
      <c r="F227" s="294"/>
      <c r="G227" s="294"/>
      <c r="H227" s="294"/>
      <c r="I227" s="102"/>
      <c r="J227" s="102"/>
    </row>
    <row r="228" spans="5:10">
      <c r="E228" s="294"/>
      <c r="F228" s="294"/>
      <c r="G228" s="294"/>
      <c r="H228" s="294"/>
      <c r="I228" s="102"/>
      <c r="J228" s="102"/>
    </row>
    <row r="229" spans="5:10">
      <c r="E229" s="294"/>
      <c r="F229" s="294"/>
      <c r="G229" s="294"/>
      <c r="H229" s="294"/>
      <c r="I229" s="102"/>
      <c r="J229" s="102"/>
    </row>
    <row r="230" spans="5:10">
      <c r="E230" s="294"/>
      <c r="F230" s="294"/>
      <c r="G230" s="294"/>
      <c r="H230" s="294"/>
      <c r="I230" s="102"/>
      <c r="J230" s="102"/>
    </row>
    <row r="231" spans="5:10">
      <c r="E231" s="294"/>
      <c r="F231" s="294"/>
      <c r="G231" s="294"/>
      <c r="H231" s="294"/>
      <c r="I231" s="102"/>
      <c r="J231" s="102"/>
    </row>
    <row r="232" spans="5:10">
      <c r="E232" s="294"/>
      <c r="F232" s="294"/>
      <c r="G232" s="294"/>
      <c r="H232" s="294"/>
      <c r="I232" s="102"/>
      <c r="J232" s="102"/>
    </row>
    <row r="233" spans="5:10">
      <c r="E233" s="294"/>
      <c r="F233" s="294"/>
      <c r="G233" s="294"/>
      <c r="H233" s="294"/>
      <c r="I233" s="102"/>
      <c r="J233" s="102"/>
    </row>
    <row r="234" spans="5:10">
      <c r="E234" s="294"/>
      <c r="F234" s="294"/>
      <c r="G234" s="294"/>
      <c r="H234" s="294"/>
      <c r="I234" s="102"/>
      <c r="J234" s="102"/>
    </row>
    <row r="235" spans="5:10">
      <c r="E235" s="294"/>
      <c r="F235" s="294"/>
      <c r="G235" s="294"/>
      <c r="H235" s="294"/>
      <c r="I235" s="102"/>
      <c r="J235" s="102"/>
    </row>
    <row r="236" spans="5:10">
      <c r="E236" s="294"/>
      <c r="F236" s="294"/>
      <c r="G236" s="294"/>
      <c r="H236" s="294"/>
      <c r="I236" s="102"/>
      <c r="J236" s="102"/>
    </row>
    <row r="237" spans="5:10">
      <c r="E237" s="294"/>
      <c r="F237" s="294"/>
      <c r="G237" s="294"/>
      <c r="H237" s="294"/>
      <c r="I237" s="102"/>
      <c r="J237" s="102"/>
    </row>
    <row r="238" spans="5:10">
      <c r="E238" s="294"/>
      <c r="F238" s="294"/>
      <c r="G238" s="294"/>
      <c r="H238" s="294"/>
      <c r="I238" s="102"/>
      <c r="J238" s="102"/>
    </row>
    <row r="239" spans="5:10">
      <c r="E239" s="294"/>
      <c r="F239" s="294"/>
      <c r="G239" s="294"/>
      <c r="H239" s="294"/>
      <c r="I239" s="102"/>
      <c r="J239" s="102"/>
    </row>
    <row r="240" spans="5:10">
      <c r="E240" s="294"/>
      <c r="F240" s="294"/>
      <c r="G240" s="294"/>
      <c r="H240" s="294"/>
      <c r="I240" s="102"/>
      <c r="J240" s="102"/>
    </row>
    <row r="241" spans="5:10">
      <c r="E241" s="294"/>
      <c r="F241" s="294"/>
      <c r="G241" s="294"/>
      <c r="H241" s="294"/>
      <c r="I241" s="102"/>
      <c r="J241" s="102"/>
    </row>
    <row r="242" spans="5:10">
      <c r="E242" s="294"/>
      <c r="F242" s="294"/>
      <c r="G242" s="294"/>
      <c r="H242" s="294"/>
      <c r="I242" s="102"/>
      <c r="J242" s="102"/>
    </row>
    <row r="243" spans="5:10">
      <c r="E243" s="294"/>
      <c r="F243" s="294"/>
      <c r="G243" s="294"/>
      <c r="H243" s="294"/>
      <c r="I243" s="102"/>
      <c r="J243" s="102"/>
    </row>
    <row r="244" spans="5:10">
      <c r="E244" s="294"/>
      <c r="F244" s="294"/>
      <c r="G244" s="294"/>
      <c r="H244" s="294"/>
      <c r="I244" s="102"/>
      <c r="J244" s="102"/>
    </row>
    <row r="245" spans="5:10">
      <c r="E245" s="294"/>
      <c r="F245" s="294"/>
      <c r="G245" s="294"/>
      <c r="H245" s="294"/>
      <c r="I245" s="102"/>
      <c r="J245" s="102"/>
    </row>
    <row r="246" spans="5:10">
      <c r="E246" s="294"/>
      <c r="F246" s="294"/>
      <c r="G246" s="294"/>
      <c r="H246" s="294"/>
      <c r="I246" s="102"/>
      <c r="J246" s="102"/>
    </row>
  </sheetData>
  <sortState ref="A95:D111">
    <sortCondition ref="A94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59:B5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21"/>
  <sheetViews>
    <sheetView tabSelected="1" workbookViewId="0">
      <pane xSplit="10" ySplit="14" topLeftCell="K15" activePane="bottomRight" state="frozen"/>
      <selection pane="topRight" activeCell="K1" sqref="K1"/>
      <selection pane="bottomLeft" activeCell="A15" sqref="A15"/>
      <selection pane="bottomRight" activeCell="P27" sqref="P27"/>
    </sheetView>
  </sheetViews>
  <sheetFormatPr defaultRowHeight="12.75"/>
  <cols>
    <col min="1" max="1" width="9.140625" style="229"/>
    <col min="2" max="2" width="9.140625" style="82"/>
    <col min="19" max="19" width="9.140625" style="230"/>
  </cols>
  <sheetData>
    <row r="1" spans="1:26" ht="23.25">
      <c r="A1" s="323" t="s">
        <v>17</v>
      </c>
      <c r="B1" s="323"/>
      <c r="C1" s="323"/>
      <c r="D1" s="323"/>
      <c r="E1" s="323"/>
      <c r="F1" s="323"/>
      <c r="G1" s="323"/>
      <c r="H1" s="323"/>
      <c r="I1" s="323"/>
      <c r="J1" s="323"/>
      <c r="K1" s="323"/>
      <c r="L1" s="323"/>
      <c r="M1" s="323"/>
      <c r="N1" s="323"/>
      <c r="O1" s="323"/>
      <c r="P1" s="323"/>
      <c r="Q1" s="323"/>
      <c r="R1" s="323"/>
      <c r="S1" s="323"/>
    </row>
    <row r="2" spans="1:26" s="231" customFormat="1" ht="18">
      <c r="A2" s="324" t="s">
        <v>116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s="324"/>
      <c r="R2" s="324"/>
      <c r="S2" s="324"/>
    </row>
    <row r="3" spans="1:26" s="231" customFormat="1">
      <c r="A3" s="325"/>
      <c r="B3" s="325"/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5"/>
      <c r="R3" s="325"/>
      <c r="S3" s="325"/>
    </row>
    <row r="4" spans="1:26" s="232" customFormat="1" ht="16.5" thickBot="1">
      <c r="A4" s="326" t="s">
        <v>188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8"/>
      <c r="U4" s="118"/>
      <c r="V4" s="8"/>
      <c r="W4" s="8"/>
      <c r="X4" s="8"/>
      <c r="Y4" s="8"/>
      <c r="Z4" s="29"/>
    </row>
    <row r="5" spans="1:26" s="234" customFormat="1">
      <c r="A5" s="329" t="s">
        <v>117</v>
      </c>
      <c r="B5" s="331" t="s">
        <v>118</v>
      </c>
      <c r="C5" s="333" t="s">
        <v>119</v>
      </c>
      <c r="D5" s="333" t="s">
        <v>120</v>
      </c>
      <c r="E5" s="333" t="s">
        <v>121</v>
      </c>
      <c r="F5" s="333" t="s">
        <v>122</v>
      </c>
      <c r="G5" s="333" t="s">
        <v>123</v>
      </c>
      <c r="H5" s="333" t="s">
        <v>124</v>
      </c>
      <c r="I5" s="333" t="s">
        <v>165</v>
      </c>
      <c r="J5" s="333" t="s">
        <v>125</v>
      </c>
      <c r="K5" s="333" t="s">
        <v>126</v>
      </c>
      <c r="L5" s="333" t="s">
        <v>127</v>
      </c>
      <c r="M5" s="333" t="s">
        <v>128</v>
      </c>
      <c r="N5" s="333" t="s">
        <v>129</v>
      </c>
      <c r="O5" s="339" t="s">
        <v>130</v>
      </c>
      <c r="P5" s="341" t="s">
        <v>131</v>
      </c>
      <c r="Q5" s="337" t="s">
        <v>30</v>
      </c>
      <c r="R5" s="335" t="s">
        <v>132</v>
      </c>
      <c r="S5" s="233" t="s">
        <v>4</v>
      </c>
      <c r="U5" s="235"/>
      <c r="V5" s="236"/>
      <c r="W5" s="237"/>
      <c r="X5" s="236"/>
      <c r="Y5" s="236"/>
    </row>
    <row r="6" spans="1:26" s="234" customFormat="1" ht="13.5" thickBot="1">
      <c r="A6" s="330"/>
      <c r="B6" s="332"/>
      <c r="C6" s="334"/>
      <c r="D6" s="334"/>
      <c r="E6" s="334"/>
      <c r="F6" s="334"/>
      <c r="G6" s="334"/>
      <c r="H6" s="334"/>
      <c r="I6" s="334"/>
      <c r="J6" s="334"/>
      <c r="K6" s="334"/>
      <c r="L6" s="334"/>
      <c r="M6" s="334"/>
      <c r="N6" s="334"/>
      <c r="O6" s="340"/>
      <c r="P6" s="342"/>
      <c r="Q6" s="338"/>
      <c r="R6" s="336"/>
      <c r="S6" s="238" t="s">
        <v>133</v>
      </c>
      <c r="U6" s="239"/>
      <c r="V6" s="240"/>
      <c r="W6" s="240"/>
      <c r="X6" s="240"/>
      <c r="Y6" s="240"/>
      <c r="Z6" s="241"/>
    </row>
    <row r="7" spans="1:26" s="22" customFormat="1">
      <c r="A7" s="242" t="s">
        <v>187</v>
      </c>
      <c r="B7" s="243">
        <v>800</v>
      </c>
      <c r="C7" s="243"/>
      <c r="D7" s="244">
        <v>115</v>
      </c>
      <c r="E7" s="244">
        <v>170</v>
      </c>
      <c r="F7" s="244"/>
      <c r="G7" s="244">
        <v>910</v>
      </c>
      <c r="H7" s="244">
        <v>200</v>
      </c>
      <c r="I7" s="244"/>
      <c r="J7" s="245">
        <v>30</v>
      </c>
      <c r="K7" s="244">
        <v>480</v>
      </c>
      <c r="L7" s="244"/>
      <c r="M7" s="244"/>
      <c r="N7" s="284">
        <v>20</v>
      </c>
      <c r="O7" s="244"/>
      <c r="P7" s="244"/>
      <c r="Q7" s="244"/>
      <c r="R7" s="246"/>
      <c r="S7" s="247">
        <f t="shared" ref="S7:S37" si="0">SUM(B7:R7)</f>
        <v>2725</v>
      </c>
      <c r="T7" s="248"/>
      <c r="U7" s="249"/>
      <c r="V7" s="48"/>
      <c r="W7" s="5"/>
      <c r="X7" s="48"/>
      <c r="Y7" s="5"/>
    </row>
    <row r="8" spans="1:26" s="22" customFormat="1">
      <c r="A8" s="242" t="s">
        <v>191</v>
      </c>
      <c r="B8" s="243">
        <v>1000</v>
      </c>
      <c r="C8" s="243"/>
      <c r="D8" s="244"/>
      <c r="E8" s="244"/>
      <c r="F8" s="244"/>
      <c r="G8" s="244">
        <v>110</v>
      </c>
      <c r="H8" s="244"/>
      <c r="I8" s="244"/>
      <c r="J8" s="245">
        <v>20</v>
      </c>
      <c r="K8" s="244">
        <v>480</v>
      </c>
      <c r="L8" s="244"/>
      <c r="M8" s="244"/>
      <c r="N8" s="284">
        <v>20</v>
      </c>
      <c r="O8" s="244"/>
      <c r="P8" s="244"/>
      <c r="Q8" s="244"/>
      <c r="R8" s="246"/>
      <c r="S8" s="247">
        <f t="shared" si="0"/>
        <v>1630</v>
      </c>
      <c r="T8" s="248"/>
      <c r="U8" s="48"/>
      <c r="V8" s="48"/>
      <c r="W8" s="48"/>
      <c r="X8" s="48"/>
      <c r="Y8" s="48"/>
    </row>
    <row r="9" spans="1:26" s="22" customFormat="1">
      <c r="A9" s="242" t="s">
        <v>192</v>
      </c>
      <c r="B9" s="250">
        <v>1000</v>
      </c>
      <c r="C9" s="243"/>
      <c r="D9" s="251"/>
      <c r="E9" s="251">
        <v>80</v>
      </c>
      <c r="F9" s="251"/>
      <c r="G9" s="251">
        <v>310</v>
      </c>
      <c r="H9" s="251"/>
      <c r="I9" s="251"/>
      <c r="J9" s="252">
        <v>20</v>
      </c>
      <c r="K9" s="251">
        <v>480</v>
      </c>
      <c r="L9" s="251"/>
      <c r="M9" s="251"/>
      <c r="N9" s="285">
        <v>20</v>
      </c>
      <c r="O9" s="35"/>
      <c r="P9" s="251"/>
      <c r="Q9" s="251"/>
      <c r="R9" s="253"/>
      <c r="S9" s="247">
        <f>SUM(B9:R9)</f>
        <v>1910</v>
      </c>
      <c r="T9" s="248"/>
      <c r="U9" s="10"/>
      <c r="V9" s="10"/>
      <c r="W9" s="5" t="s">
        <v>134</v>
      </c>
      <c r="X9" s="48"/>
      <c r="Y9" s="5"/>
    </row>
    <row r="10" spans="1:26" s="22" customFormat="1">
      <c r="A10" s="242" t="s">
        <v>194</v>
      </c>
      <c r="B10" s="250">
        <v>1300</v>
      </c>
      <c r="C10" s="243">
        <v>1600</v>
      </c>
      <c r="D10" s="251"/>
      <c r="E10" s="251">
        <v>20</v>
      </c>
      <c r="F10" s="251">
        <v>90</v>
      </c>
      <c r="G10" s="251">
        <v>210</v>
      </c>
      <c r="H10" s="251"/>
      <c r="I10" s="251"/>
      <c r="J10" s="252">
        <v>20</v>
      </c>
      <c r="K10" s="251">
        <v>480</v>
      </c>
      <c r="L10" s="251"/>
      <c r="M10" s="251"/>
      <c r="N10" s="285">
        <v>20</v>
      </c>
      <c r="O10" s="251"/>
      <c r="P10" s="251"/>
      <c r="Q10" s="251"/>
      <c r="R10" s="253"/>
      <c r="S10" s="247">
        <f t="shared" si="0"/>
        <v>3740</v>
      </c>
      <c r="T10" s="248"/>
      <c r="U10" s="10"/>
      <c r="V10" s="10"/>
      <c r="W10" s="48"/>
      <c r="X10" s="48"/>
      <c r="Y10" s="48"/>
    </row>
    <row r="11" spans="1:26" s="22" customFormat="1">
      <c r="A11" s="242" t="s">
        <v>195</v>
      </c>
      <c r="B11" s="250">
        <v>500</v>
      </c>
      <c r="C11" s="243">
        <v>400</v>
      </c>
      <c r="D11" s="251"/>
      <c r="E11" s="251">
        <v>70</v>
      </c>
      <c r="F11" s="251"/>
      <c r="G11" s="251">
        <v>330</v>
      </c>
      <c r="H11" s="251"/>
      <c r="I11" s="251"/>
      <c r="J11" s="251">
        <v>20</v>
      </c>
      <c r="K11" s="251">
        <v>480</v>
      </c>
      <c r="L11" s="251"/>
      <c r="M11" s="251"/>
      <c r="N11" s="285">
        <v>20</v>
      </c>
      <c r="O11" s="251"/>
      <c r="P11" s="251"/>
      <c r="Q11" s="251"/>
      <c r="R11" s="253"/>
      <c r="S11" s="247">
        <f t="shared" si="0"/>
        <v>1820</v>
      </c>
      <c r="T11" s="248"/>
      <c r="U11" s="48"/>
      <c r="V11" s="48"/>
      <c r="W11" s="5"/>
      <c r="X11" s="48"/>
      <c r="Y11" s="5"/>
    </row>
    <row r="12" spans="1:26" s="22" customFormat="1">
      <c r="A12" s="242" t="s">
        <v>155</v>
      </c>
      <c r="B12" s="250">
        <v>1300</v>
      </c>
      <c r="C12" s="243"/>
      <c r="D12" s="251"/>
      <c r="E12" s="251"/>
      <c r="F12" s="251"/>
      <c r="G12" s="251">
        <v>410</v>
      </c>
      <c r="H12" s="251"/>
      <c r="I12" s="251"/>
      <c r="J12" s="251">
        <v>30</v>
      </c>
      <c r="K12" s="251">
        <v>480</v>
      </c>
      <c r="L12" s="251"/>
      <c r="M12" s="251"/>
      <c r="N12" s="285">
        <v>20</v>
      </c>
      <c r="O12" s="251"/>
      <c r="P12" s="251"/>
      <c r="Q12" s="251"/>
      <c r="R12" s="253"/>
      <c r="S12" s="247">
        <f t="shared" si="0"/>
        <v>2240</v>
      </c>
      <c r="T12" s="248"/>
      <c r="U12" s="48"/>
      <c r="V12" s="48"/>
      <c r="W12" s="48"/>
      <c r="X12" s="48"/>
      <c r="Y12" s="48"/>
    </row>
    <row r="13" spans="1:26" s="22" customFormat="1">
      <c r="A13" s="242" t="s">
        <v>197</v>
      </c>
      <c r="B13" s="250">
        <v>600</v>
      </c>
      <c r="C13" s="243"/>
      <c r="D13" s="251"/>
      <c r="E13" s="251">
        <v>380</v>
      </c>
      <c r="F13" s="251">
        <v>400</v>
      </c>
      <c r="G13" s="251">
        <v>210</v>
      </c>
      <c r="H13" s="251">
        <v>180</v>
      </c>
      <c r="I13" s="251"/>
      <c r="J13" s="251">
        <v>20</v>
      </c>
      <c r="K13" s="251">
        <v>480</v>
      </c>
      <c r="L13" s="251"/>
      <c r="M13" s="251"/>
      <c r="N13" s="285"/>
      <c r="O13" s="251"/>
      <c r="P13" s="251"/>
      <c r="Q13" s="251"/>
      <c r="R13" s="253"/>
      <c r="S13" s="247">
        <f t="shared" si="0"/>
        <v>2270</v>
      </c>
      <c r="T13" s="248"/>
      <c r="U13" s="48"/>
      <c r="V13" s="48"/>
      <c r="W13" s="5"/>
      <c r="X13" s="48"/>
      <c r="Y13" s="5"/>
    </row>
    <row r="14" spans="1:26" s="22" customFormat="1">
      <c r="A14" s="242" t="s">
        <v>199</v>
      </c>
      <c r="B14" s="250">
        <v>1000</v>
      </c>
      <c r="C14" s="243">
        <v>400</v>
      </c>
      <c r="D14" s="251"/>
      <c r="E14" s="251">
        <v>1850</v>
      </c>
      <c r="F14" s="251">
        <v>450</v>
      </c>
      <c r="G14" s="251">
        <v>330</v>
      </c>
      <c r="H14" s="251"/>
      <c r="I14" s="251"/>
      <c r="J14" s="251">
        <v>20</v>
      </c>
      <c r="K14" s="251">
        <v>400</v>
      </c>
      <c r="L14" s="254"/>
      <c r="M14" s="251"/>
      <c r="N14" s="285">
        <v>20</v>
      </c>
      <c r="O14" s="251"/>
      <c r="P14" s="251"/>
      <c r="Q14" s="251"/>
      <c r="R14" s="253"/>
      <c r="S14" s="247">
        <f t="shared" si="0"/>
        <v>4470</v>
      </c>
      <c r="T14" s="248"/>
      <c r="U14" s="249"/>
      <c r="V14" s="48"/>
      <c r="W14" s="48"/>
      <c r="X14" s="48"/>
      <c r="Y14" s="48"/>
    </row>
    <row r="15" spans="1:26" s="22" customFormat="1">
      <c r="A15" s="242" t="s">
        <v>200</v>
      </c>
      <c r="B15" s="250">
        <v>1000</v>
      </c>
      <c r="C15" s="243"/>
      <c r="D15" s="251"/>
      <c r="E15" s="251"/>
      <c r="F15" s="251">
        <v>600</v>
      </c>
      <c r="G15" s="251">
        <v>200</v>
      </c>
      <c r="H15" s="251"/>
      <c r="I15" s="251">
        <v>200</v>
      </c>
      <c r="J15" s="251">
        <v>30</v>
      </c>
      <c r="K15" s="251">
        <v>480</v>
      </c>
      <c r="L15" s="255"/>
      <c r="M15" s="251"/>
      <c r="N15" s="285">
        <v>70</v>
      </c>
      <c r="O15" s="251"/>
      <c r="P15" s="251"/>
      <c r="Q15" s="251"/>
      <c r="R15" s="253"/>
      <c r="S15" s="247">
        <f t="shared" si="0"/>
        <v>2580</v>
      </c>
      <c r="T15" s="248"/>
      <c r="U15" s="256"/>
      <c r="V15" s="48"/>
      <c r="W15" s="5"/>
      <c r="X15" s="48"/>
      <c r="Y15" s="5"/>
    </row>
    <row r="16" spans="1:26" s="22" customFormat="1">
      <c r="A16" s="242" t="s">
        <v>201</v>
      </c>
      <c r="B16" s="250">
        <v>800</v>
      </c>
      <c r="C16" s="243"/>
      <c r="D16" s="251"/>
      <c r="E16" s="251"/>
      <c r="F16" s="251"/>
      <c r="G16" s="251">
        <v>160</v>
      </c>
      <c r="H16" s="251"/>
      <c r="I16" s="251">
        <v>100</v>
      </c>
      <c r="J16" s="251">
        <v>30</v>
      </c>
      <c r="K16" s="251">
        <v>480</v>
      </c>
      <c r="L16" s="244"/>
      <c r="M16" s="251"/>
      <c r="N16" s="285">
        <v>20</v>
      </c>
      <c r="O16" s="251"/>
      <c r="P16" s="251"/>
      <c r="Q16" s="251"/>
      <c r="R16" s="253"/>
      <c r="S16" s="247">
        <f t="shared" si="0"/>
        <v>1590</v>
      </c>
      <c r="T16" s="248"/>
      <c r="U16" s="7"/>
      <c r="V16" s="48"/>
      <c r="W16" s="48"/>
      <c r="X16" s="48"/>
      <c r="Y16" s="48"/>
    </row>
    <row r="17" spans="1:25" s="22" customFormat="1">
      <c r="A17" s="242" t="s">
        <v>202</v>
      </c>
      <c r="B17" s="250">
        <v>1000</v>
      </c>
      <c r="C17" s="243"/>
      <c r="D17" s="251"/>
      <c r="E17" s="251"/>
      <c r="F17" s="251"/>
      <c r="G17" s="251">
        <v>210</v>
      </c>
      <c r="H17" s="251"/>
      <c r="I17" s="251"/>
      <c r="J17" s="251">
        <v>20</v>
      </c>
      <c r="K17" s="251">
        <v>480</v>
      </c>
      <c r="L17" s="251"/>
      <c r="M17" s="251"/>
      <c r="N17" s="285">
        <v>40</v>
      </c>
      <c r="O17" s="251"/>
      <c r="P17" s="251"/>
      <c r="Q17" s="251"/>
      <c r="R17" s="253"/>
      <c r="S17" s="247">
        <f t="shared" si="0"/>
        <v>1750</v>
      </c>
      <c r="T17" s="248"/>
      <c r="U17" s="7"/>
      <c r="V17" s="48"/>
      <c r="W17" s="5"/>
      <c r="X17" s="48"/>
      <c r="Y17" s="5"/>
    </row>
    <row r="18" spans="1:25" s="22" customFormat="1">
      <c r="A18" s="242" t="s">
        <v>203</v>
      </c>
      <c r="B18" s="250">
        <v>1300</v>
      </c>
      <c r="C18" s="243"/>
      <c r="D18" s="251"/>
      <c r="E18" s="251">
        <v>20</v>
      </c>
      <c r="F18" s="251"/>
      <c r="G18" s="251">
        <v>180</v>
      </c>
      <c r="H18" s="251"/>
      <c r="I18" s="251"/>
      <c r="J18" s="251">
        <v>20</v>
      </c>
      <c r="K18" s="251">
        <v>480</v>
      </c>
      <c r="L18" s="251"/>
      <c r="M18" s="251"/>
      <c r="N18" s="285">
        <v>20</v>
      </c>
      <c r="O18" s="251"/>
      <c r="P18" s="253"/>
      <c r="Q18" s="251"/>
      <c r="R18" s="253"/>
      <c r="S18" s="247">
        <f t="shared" si="0"/>
        <v>2020</v>
      </c>
      <c r="T18" s="248"/>
      <c r="U18" s="7"/>
      <c r="V18" s="48"/>
      <c r="W18" s="48"/>
      <c r="X18" s="48"/>
      <c r="Y18" s="48"/>
    </row>
    <row r="19" spans="1:25" s="22" customFormat="1">
      <c r="A19" s="242" t="s">
        <v>204</v>
      </c>
      <c r="B19" s="250">
        <v>500</v>
      </c>
      <c r="C19" s="243"/>
      <c r="D19" s="251"/>
      <c r="E19" s="251"/>
      <c r="F19" s="251">
        <v>145</v>
      </c>
      <c r="G19" s="251">
        <v>200</v>
      </c>
      <c r="H19" s="251"/>
      <c r="I19" s="251"/>
      <c r="J19" s="251">
        <v>20</v>
      </c>
      <c r="K19" s="251">
        <v>560</v>
      </c>
      <c r="L19" s="251"/>
      <c r="M19" s="251"/>
      <c r="N19" s="285">
        <v>20</v>
      </c>
      <c r="O19" s="251"/>
      <c r="P19" s="253"/>
      <c r="Q19" s="251"/>
      <c r="R19" s="253"/>
      <c r="S19" s="247">
        <f t="shared" si="0"/>
        <v>1445</v>
      </c>
      <c r="T19" s="248"/>
      <c r="U19" s="7"/>
      <c r="V19" s="48"/>
      <c r="W19" s="5"/>
      <c r="X19" s="48"/>
      <c r="Y19" s="5"/>
    </row>
    <row r="20" spans="1:25" s="22" customFormat="1">
      <c r="A20" s="242" t="s">
        <v>205</v>
      </c>
      <c r="B20" s="250">
        <v>1050</v>
      </c>
      <c r="C20" s="243">
        <v>380</v>
      </c>
      <c r="D20" s="251">
        <v>140</v>
      </c>
      <c r="E20" s="251"/>
      <c r="F20" s="251"/>
      <c r="G20" s="251">
        <v>310</v>
      </c>
      <c r="H20" s="251"/>
      <c r="I20" s="251"/>
      <c r="J20" s="251">
        <v>20</v>
      </c>
      <c r="K20" s="251">
        <v>480</v>
      </c>
      <c r="L20" s="251"/>
      <c r="M20" s="251"/>
      <c r="N20" s="286">
        <v>40</v>
      </c>
      <c r="O20" s="251"/>
      <c r="P20" s="253"/>
      <c r="Q20" s="251"/>
      <c r="R20" s="253"/>
      <c r="S20" s="247">
        <f t="shared" si="0"/>
        <v>2420</v>
      </c>
      <c r="T20" s="248"/>
      <c r="U20" s="7"/>
      <c r="V20" s="48"/>
      <c r="W20" s="48"/>
      <c r="X20" s="48"/>
      <c r="Y20" s="48"/>
    </row>
    <row r="21" spans="1:25" s="22" customFormat="1">
      <c r="A21" s="242" t="s">
        <v>206</v>
      </c>
      <c r="B21" s="250">
        <v>1300</v>
      </c>
      <c r="C21" s="243"/>
      <c r="D21" s="251"/>
      <c r="E21" s="251"/>
      <c r="F21" s="285"/>
      <c r="G21" s="251">
        <v>300</v>
      </c>
      <c r="H21" s="251"/>
      <c r="I21" s="251"/>
      <c r="J21" s="251">
        <v>20</v>
      </c>
      <c r="K21" s="251">
        <v>480</v>
      </c>
      <c r="L21" s="251"/>
      <c r="M21" s="251"/>
      <c r="N21" s="285">
        <v>20</v>
      </c>
      <c r="O21" s="251"/>
      <c r="P21" s="251"/>
      <c r="Q21" s="251"/>
      <c r="R21" s="253"/>
      <c r="S21" s="247">
        <f t="shared" si="0"/>
        <v>2120</v>
      </c>
      <c r="T21" s="248"/>
      <c r="U21" s="7"/>
      <c r="V21" s="48"/>
      <c r="W21" s="5"/>
      <c r="X21" s="48"/>
      <c r="Y21" s="5"/>
    </row>
    <row r="22" spans="1:25" s="22" customFormat="1">
      <c r="A22" s="242" t="s">
        <v>207</v>
      </c>
      <c r="B22" s="250"/>
      <c r="C22" s="243">
        <v>400</v>
      </c>
      <c r="D22" s="251"/>
      <c r="E22" s="251"/>
      <c r="F22" s="251"/>
      <c r="G22" s="251">
        <v>100</v>
      </c>
      <c r="H22" s="251"/>
      <c r="I22" s="251"/>
      <c r="J22" s="251">
        <v>20</v>
      </c>
      <c r="K22" s="251">
        <v>480</v>
      </c>
      <c r="L22" s="251"/>
      <c r="M22" s="251"/>
      <c r="N22" s="285">
        <v>40</v>
      </c>
      <c r="O22" s="251"/>
      <c r="P22" s="251"/>
      <c r="Q22" s="251"/>
      <c r="R22" s="253"/>
      <c r="S22" s="247">
        <f t="shared" si="0"/>
        <v>1040</v>
      </c>
      <c r="T22" s="248"/>
      <c r="U22" s="7"/>
    </row>
    <row r="23" spans="1:25" s="22" customFormat="1">
      <c r="A23" s="242" t="s">
        <v>208</v>
      </c>
      <c r="B23" s="250">
        <v>1300</v>
      </c>
      <c r="C23" s="243">
        <v>400</v>
      </c>
      <c r="D23" s="251">
        <v>185</v>
      </c>
      <c r="E23" s="251">
        <v>80</v>
      </c>
      <c r="F23" s="251"/>
      <c r="G23" s="251">
        <v>110</v>
      </c>
      <c r="H23" s="251"/>
      <c r="I23" s="251"/>
      <c r="J23" s="251">
        <v>30</v>
      </c>
      <c r="K23" s="251">
        <v>400</v>
      </c>
      <c r="L23" s="251"/>
      <c r="M23" s="251"/>
      <c r="N23" s="285">
        <v>60</v>
      </c>
      <c r="O23" s="251"/>
      <c r="P23" s="251"/>
      <c r="Q23" s="251"/>
      <c r="R23" s="253"/>
      <c r="S23" s="247">
        <f t="shared" si="0"/>
        <v>2565</v>
      </c>
      <c r="T23" s="248"/>
      <c r="U23" s="7"/>
    </row>
    <row r="24" spans="1:25" s="258" customFormat="1">
      <c r="A24" s="242" t="s">
        <v>210</v>
      </c>
      <c r="B24" s="250">
        <v>1500</v>
      </c>
      <c r="C24" s="243"/>
      <c r="D24" s="251"/>
      <c r="E24" s="251">
        <v>310</v>
      </c>
      <c r="F24" s="251"/>
      <c r="G24" s="251">
        <v>110</v>
      </c>
      <c r="H24" s="251"/>
      <c r="I24" s="251"/>
      <c r="J24" s="251">
        <v>30</v>
      </c>
      <c r="K24" s="251">
        <v>480</v>
      </c>
      <c r="L24" s="251"/>
      <c r="M24" s="251"/>
      <c r="N24" s="285">
        <v>30</v>
      </c>
      <c r="O24" s="251"/>
      <c r="P24" s="251"/>
      <c r="Q24" s="251"/>
      <c r="R24" s="253"/>
      <c r="S24" s="247">
        <f t="shared" si="0"/>
        <v>2460</v>
      </c>
      <c r="T24" s="257"/>
      <c r="U24" s="7"/>
    </row>
    <row r="25" spans="1:25" s="22" customFormat="1">
      <c r="A25" s="242" t="s">
        <v>211</v>
      </c>
      <c r="B25" s="250"/>
      <c r="C25" s="243"/>
      <c r="D25" s="251">
        <v>150</v>
      </c>
      <c r="E25" s="251"/>
      <c r="F25" s="251"/>
      <c r="G25" s="251">
        <v>210</v>
      </c>
      <c r="H25" s="251"/>
      <c r="I25" s="251"/>
      <c r="J25" s="251">
        <v>50</v>
      </c>
      <c r="K25" s="251">
        <v>480</v>
      </c>
      <c r="L25" s="251"/>
      <c r="M25" s="251"/>
      <c r="N25" s="285"/>
      <c r="O25" s="251">
        <v>1240</v>
      </c>
      <c r="P25" s="251"/>
      <c r="Q25" s="251"/>
      <c r="R25" s="253"/>
      <c r="S25" s="247">
        <f t="shared" si="0"/>
        <v>2130</v>
      </c>
      <c r="T25" s="248"/>
      <c r="U25" s="7"/>
      <c r="W25" s="259"/>
      <c r="X25" s="259"/>
      <c r="Y25" s="259"/>
    </row>
    <row r="26" spans="1:25" s="258" customFormat="1">
      <c r="A26" s="242" t="s">
        <v>216</v>
      </c>
      <c r="B26" s="250">
        <v>1350</v>
      </c>
      <c r="C26" s="243"/>
      <c r="D26" s="251">
        <v>75</v>
      </c>
      <c r="E26" s="251">
        <v>50</v>
      </c>
      <c r="F26" s="251"/>
      <c r="G26" s="251">
        <v>180</v>
      </c>
      <c r="H26" s="251"/>
      <c r="I26" s="251"/>
      <c r="J26" s="251">
        <v>20</v>
      </c>
      <c r="K26" s="251">
        <v>480</v>
      </c>
      <c r="L26" s="251"/>
      <c r="M26" s="251"/>
      <c r="N26" s="285">
        <v>40</v>
      </c>
      <c r="O26" s="251"/>
      <c r="P26" s="251"/>
      <c r="Q26" s="251"/>
      <c r="R26" s="253"/>
      <c r="S26" s="247">
        <f t="shared" si="0"/>
        <v>2195</v>
      </c>
      <c r="T26" s="257"/>
      <c r="U26" s="7"/>
    </row>
    <row r="27" spans="1:25" s="22" customFormat="1">
      <c r="A27" s="242" t="s">
        <v>221</v>
      </c>
      <c r="B27" s="250"/>
      <c r="C27" s="243"/>
      <c r="D27" s="251"/>
      <c r="E27" s="251"/>
      <c r="F27" s="251"/>
      <c r="G27" s="251"/>
      <c r="H27" s="251"/>
      <c r="I27" s="251"/>
      <c r="J27" s="251"/>
      <c r="K27" s="251"/>
      <c r="L27" s="251"/>
      <c r="M27" s="251">
        <v>1331</v>
      </c>
      <c r="N27" s="285"/>
      <c r="O27" s="251"/>
      <c r="P27" s="251"/>
      <c r="Q27" s="251"/>
      <c r="R27" s="253"/>
      <c r="S27" s="247">
        <f t="shared" si="0"/>
        <v>1331</v>
      </c>
      <c r="T27" s="248"/>
      <c r="U27" s="7"/>
    </row>
    <row r="28" spans="1:25" s="22" customFormat="1">
      <c r="A28" s="242"/>
      <c r="B28" s="250"/>
      <c r="C28" s="243"/>
      <c r="D28" s="251"/>
      <c r="E28" s="251"/>
      <c r="F28" s="251"/>
      <c r="G28" s="251"/>
      <c r="H28" s="251"/>
      <c r="I28" s="251"/>
      <c r="J28" s="251"/>
      <c r="K28" s="251"/>
      <c r="L28" s="251"/>
      <c r="M28" s="251"/>
      <c r="N28" s="285"/>
      <c r="O28" s="251"/>
      <c r="P28" s="251"/>
      <c r="Q28" s="251"/>
      <c r="R28" s="253"/>
      <c r="S28" s="247">
        <f t="shared" si="0"/>
        <v>0</v>
      </c>
      <c r="T28" s="248"/>
      <c r="U28" s="7"/>
    </row>
    <row r="29" spans="1:25" s="22" customFormat="1">
      <c r="A29" s="242"/>
      <c r="B29" s="250"/>
      <c r="C29" s="243"/>
      <c r="D29" s="251"/>
      <c r="E29" s="251"/>
      <c r="F29" s="251"/>
      <c r="G29" s="251"/>
      <c r="H29" s="251"/>
      <c r="I29" s="251"/>
      <c r="J29" s="251"/>
      <c r="K29" s="251"/>
      <c r="L29" s="251"/>
      <c r="M29" s="251"/>
      <c r="N29" s="285"/>
      <c r="O29" s="251"/>
      <c r="P29" s="251"/>
      <c r="Q29" s="251"/>
      <c r="R29" s="253"/>
      <c r="S29" s="247">
        <f t="shared" si="0"/>
        <v>0</v>
      </c>
      <c r="T29" s="248"/>
      <c r="U29" s="7"/>
      <c r="V29" s="260"/>
      <c r="W29" s="260"/>
    </row>
    <row r="30" spans="1:25" s="22" customFormat="1">
      <c r="A30" s="242"/>
      <c r="B30" s="250"/>
      <c r="C30" s="243"/>
      <c r="D30" s="251"/>
      <c r="E30" s="251"/>
      <c r="F30" s="251"/>
      <c r="G30" s="251"/>
      <c r="H30" s="251"/>
      <c r="I30" s="251"/>
      <c r="J30" s="251"/>
      <c r="K30" s="251"/>
      <c r="L30" s="251"/>
      <c r="M30" s="251"/>
      <c r="N30" s="285"/>
      <c r="O30" s="251"/>
      <c r="P30" s="251"/>
      <c r="Q30" s="251"/>
      <c r="R30" s="253"/>
      <c r="S30" s="247">
        <f t="shared" si="0"/>
        <v>0</v>
      </c>
      <c r="T30" s="248"/>
      <c r="U30" s="260"/>
      <c r="V30" s="261"/>
      <c r="W30" s="261"/>
    </row>
    <row r="31" spans="1:25" s="22" customFormat="1">
      <c r="A31" s="242"/>
      <c r="B31" s="250"/>
      <c r="C31" s="243"/>
      <c r="D31" s="251"/>
      <c r="E31" s="251"/>
      <c r="F31" s="251"/>
      <c r="G31" s="251"/>
      <c r="H31" s="251"/>
      <c r="I31" s="251"/>
      <c r="J31" s="251"/>
      <c r="K31" s="251"/>
      <c r="L31" s="251"/>
      <c r="M31" s="251"/>
      <c r="N31" s="285"/>
      <c r="O31" s="251"/>
      <c r="P31" s="251"/>
      <c r="Q31" s="251"/>
      <c r="R31" s="253"/>
      <c r="S31" s="247">
        <f t="shared" si="0"/>
        <v>0</v>
      </c>
      <c r="T31" s="248"/>
      <c r="U31" s="260"/>
      <c r="V31" s="260"/>
      <c r="W31" s="260"/>
    </row>
    <row r="32" spans="1:25" s="22" customFormat="1">
      <c r="A32" s="242"/>
      <c r="B32" s="250"/>
      <c r="C32" s="243"/>
      <c r="D32" s="251"/>
      <c r="E32" s="251"/>
      <c r="F32" s="251"/>
      <c r="G32" s="251"/>
      <c r="H32" s="251"/>
      <c r="I32" s="251"/>
      <c r="J32" s="262"/>
      <c r="K32" s="251"/>
      <c r="L32" s="251"/>
      <c r="M32" s="251"/>
      <c r="N32" s="285"/>
      <c r="O32" s="251"/>
      <c r="P32" s="251"/>
      <c r="Q32" s="251"/>
      <c r="R32" s="253"/>
      <c r="S32" s="247">
        <f t="shared" si="0"/>
        <v>0</v>
      </c>
      <c r="T32" s="248"/>
    </row>
    <row r="33" spans="1:20" s="258" customFormat="1">
      <c r="A33" s="242"/>
      <c r="B33" s="250"/>
      <c r="C33" s="243"/>
      <c r="D33" s="251"/>
      <c r="E33" s="251"/>
      <c r="F33" s="251"/>
      <c r="G33" s="251"/>
      <c r="H33" s="251"/>
      <c r="I33" s="251"/>
      <c r="J33" s="251"/>
      <c r="K33" s="251"/>
      <c r="L33" s="251"/>
      <c r="M33" s="251"/>
      <c r="N33" s="285"/>
      <c r="O33" s="251"/>
      <c r="P33" s="251"/>
      <c r="Q33" s="251"/>
      <c r="R33" s="253"/>
      <c r="S33" s="247">
        <f t="shared" si="0"/>
        <v>0</v>
      </c>
      <c r="T33" s="257"/>
    </row>
    <row r="34" spans="1:20" s="22" customFormat="1">
      <c r="A34" s="242"/>
      <c r="B34" s="250"/>
      <c r="C34" s="243"/>
      <c r="D34" s="251"/>
      <c r="E34" s="251"/>
      <c r="F34" s="251"/>
      <c r="G34" s="251"/>
      <c r="H34" s="251"/>
      <c r="I34" s="251"/>
      <c r="J34" s="251"/>
      <c r="K34" s="251"/>
      <c r="L34" s="251"/>
      <c r="M34" s="251"/>
      <c r="N34" s="285"/>
      <c r="O34" s="251"/>
      <c r="P34" s="251"/>
      <c r="Q34" s="251"/>
      <c r="R34" s="253"/>
      <c r="S34" s="247">
        <f t="shared" si="0"/>
        <v>0</v>
      </c>
      <c r="T34" s="248"/>
    </row>
    <row r="35" spans="1:20" s="22" customFormat="1">
      <c r="A35" s="242"/>
      <c r="B35" s="250"/>
      <c r="C35" s="243"/>
      <c r="D35" s="251"/>
      <c r="E35" s="251"/>
      <c r="F35" s="251"/>
      <c r="G35" s="251"/>
      <c r="H35" s="251"/>
      <c r="I35" s="251"/>
      <c r="J35" s="251"/>
      <c r="K35" s="251"/>
      <c r="L35" s="251"/>
      <c r="M35" s="251"/>
      <c r="N35" s="285"/>
      <c r="O35" s="251"/>
      <c r="P35" s="251"/>
      <c r="Q35" s="251"/>
      <c r="R35" s="253"/>
      <c r="S35" s="247">
        <f t="shared" si="0"/>
        <v>0</v>
      </c>
      <c r="T35" s="248"/>
    </row>
    <row r="36" spans="1:20" s="22" customFormat="1">
      <c r="A36" s="242"/>
      <c r="B36" s="250"/>
      <c r="C36" s="243"/>
      <c r="D36" s="251"/>
      <c r="E36" s="251"/>
      <c r="F36" s="251"/>
      <c r="G36" s="251"/>
      <c r="H36" s="251"/>
      <c r="I36" s="251"/>
      <c r="J36" s="251"/>
      <c r="K36" s="251"/>
      <c r="L36" s="251"/>
      <c r="M36" s="251"/>
      <c r="N36" s="285"/>
      <c r="O36" s="251"/>
      <c r="P36" s="251"/>
      <c r="Q36" s="251"/>
      <c r="R36" s="253"/>
      <c r="S36" s="247">
        <f t="shared" si="0"/>
        <v>0</v>
      </c>
      <c r="T36" s="248"/>
    </row>
    <row r="37" spans="1:20" s="22" customFormat="1" ht="13.5" thickBot="1">
      <c r="A37" s="242"/>
      <c r="B37" s="263"/>
      <c r="C37" s="264"/>
      <c r="D37" s="265"/>
      <c r="E37" s="265"/>
      <c r="F37" s="265"/>
      <c r="G37" s="265"/>
      <c r="H37" s="265"/>
      <c r="I37" s="265"/>
      <c r="J37" s="265"/>
      <c r="K37" s="265"/>
      <c r="L37" s="265"/>
      <c r="M37" s="265"/>
      <c r="N37" s="287"/>
      <c r="O37" s="265"/>
      <c r="P37" s="265"/>
      <c r="Q37" s="265"/>
      <c r="R37" s="266"/>
      <c r="S37" s="247">
        <f t="shared" si="0"/>
        <v>0</v>
      </c>
      <c r="T37" s="248"/>
    </row>
    <row r="38" spans="1:20" s="231" customFormat="1" ht="13.5" thickBot="1">
      <c r="A38" s="267" t="s">
        <v>135</v>
      </c>
      <c r="B38" s="268">
        <f>SUM(B7:B37)</f>
        <v>18600</v>
      </c>
      <c r="C38" s="269">
        <f t="shared" ref="C38:R38" si="1">SUM(C7:C37)</f>
        <v>3580</v>
      </c>
      <c r="D38" s="269">
        <f t="shared" si="1"/>
        <v>665</v>
      </c>
      <c r="E38" s="269">
        <f t="shared" si="1"/>
        <v>3030</v>
      </c>
      <c r="F38" s="269">
        <f t="shared" si="1"/>
        <v>1685</v>
      </c>
      <c r="G38" s="269">
        <f>SUM(G7:G37)</f>
        <v>5090</v>
      </c>
      <c r="H38" s="269">
        <f t="shared" si="1"/>
        <v>380</v>
      </c>
      <c r="I38" s="269">
        <f t="shared" si="1"/>
        <v>300</v>
      </c>
      <c r="J38" s="269">
        <f t="shared" si="1"/>
        <v>490</v>
      </c>
      <c r="K38" s="269">
        <f t="shared" si="1"/>
        <v>9520</v>
      </c>
      <c r="L38" s="269">
        <f t="shared" si="1"/>
        <v>0</v>
      </c>
      <c r="M38" s="269">
        <f t="shared" si="1"/>
        <v>1331</v>
      </c>
      <c r="N38" s="288">
        <f t="shared" si="1"/>
        <v>540</v>
      </c>
      <c r="O38" s="269">
        <f t="shared" si="1"/>
        <v>1240</v>
      </c>
      <c r="P38" s="269">
        <f t="shared" si="1"/>
        <v>0</v>
      </c>
      <c r="Q38" s="269">
        <f t="shared" si="1"/>
        <v>0</v>
      </c>
      <c r="R38" s="270">
        <f t="shared" si="1"/>
        <v>0</v>
      </c>
      <c r="S38" s="271">
        <f>SUM(S7:S37)</f>
        <v>46451</v>
      </c>
    </row>
    <row r="39" spans="1:20">
      <c r="A39" s="272" t="s">
        <v>14</v>
      </c>
      <c r="B39" s="273"/>
      <c r="C39" s="274"/>
      <c r="D39" s="274"/>
      <c r="E39" s="274"/>
      <c r="F39" s="274"/>
      <c r="G39" s="274"/>
      <c r="H39" s="274"/>
      <c r="I39" s="274"/>
      <c r="J39" s="274"/>
      <c r="K39" s="274"/>
      <c r="L39" s="274"/>
      <c r="M39" s="274"/>
      <c r="N39" s="274"/>
      <c r="O39" s="274"/>
      <c r="P39" s="275"/>
      <c r="Q39" s="275"/>
      <c r="R39" s="275"/>
      <c r="S39" s="276"/>
    </row>
    <row r="40" spans="1:20">
      <c r="F40" s="277"/>
      <c r="G40" s="277"/>
      <c r="H40" s="277"/>
      <c r="I40" s="277"/>
      <c r="J40" s="277"/>
      <c r="T40" t="s">
        <v>14</v>
      </c>
    </row>
    <row r="41" spans="1:20">
      <c r="A41" s="25"/>
      <c r="B41" s="278"/>
      <c r="C41" s="277"/>
      <c r="D41" s="277"/>
      <c r="E41" s="277"/>
    </row>
    <row r="42" spans="1:20">
      <c r="A42" s="25"/>
      <c r="B42" s="278"/>
      <c r="C42" s="277"/>
      <c r="D42" s="277"/>
      <c r="E42" s="277"/>
    </row>
    <row r="43" spans="1:20">
      <c r="A43" s="25"/>
      <c r="B43" s="278"/>
      <c r="C43" s="277"/>
      <c r="D43" s="277"/>
      <c r="E43" s="277"/>
    </row>
    <row r="44" spans="1:20">
      <c r="A44" s="25"/>
      <c r="B44" s="278"/>
      <c r="C44" s="277"/>
      <c r="D44" s="277"/>
      <c r="E44" s="277"/>
    </row>
    <row r="45" spans="1:20">
      <c r="A45" s="25"/>
      <c r="B45" s="278"/>
      <c r="C45" s="277"/>
      <c r="D45" s="277"/>
      <c r="E45" s="277"/>
    </row>
    <row r="46" spans="1:20">
      <c r="A46" s="25"/>
      <c r="B46" s="278"/>
      <c r="C46" s="277"/>
      <c r="D46" s="277"/>
      <c r="E46" s="277"/>
    </row>
    <row r="47" spans="1:20">
      <c r="A47" s="25"/>
      <c r="B47" s="278"/>
      <c r="C47" s="277"/>
      <c r="D47" s="277"/>
      <c r="E47" s="277"/>
    </row>
    <row r="48" spans="1:20">
      <c r="A48" s="25"/>
      <c r="B48" s="278"/>
      <c r="C48" s="277"/>
      <c r="D48" s="277"/>
      <c r="E48" s="277"/>
    </row>
    <row r="49" spans="1:5">
      <c r="A49" s="25"/>
      <c r="B49" s="278"/>
      <c r="C49" s="277"/>
      <c r="D49" s="277"/>
      <c r="E49" s="277"/>
    </row>
    <row r="50" spans="1:5">
      <c r="A50" s="25"/>
      <c r="B50" s="278"/>
      <c r="C50" s="277"/>
      <c r="D50" s="277"/>
      <c r="E50" s="277"/>
    </row>
    <row r="51" spans="1:5">
      <c r="A51" s="25"/>
      <c r="B51" s="278"/>
      <c r="C51" s="277"/>
      <c r="D51" s="277"/>
      <c r="E51" s="277"/>
    </row>
    <row r="52" spans="1:5">
      <c r="A52" s="25"/>
      <c r="B52" s="278"/>
      <c r="C52" s="277"/>
      <c r="D52" s="277"/>
      <c r="E52" s="277"/>
    </row>
    <row r="53" spans="1:5">
      <c r="A53" s="25"/>
      <c r="B53" s="278"/>
      <c r="C53" s="277"/>
      <c r="D53" s="277"/>
      <c r="E53" s="277"/>
    </row>
    <row r="54" spans="1:5">
      <c r="A54" s="25"/>
      <c r="B54" s="278"/>
      <c r="C54" s="277"/>
      <c r="D54" s="277"/>
      <c r="E54" s="277"/>
    </row>
    <row r="55" spans="1:5">
      <c r="A55" s="25"/>
      <c r="B55" s="278"/>
      <c r="C55" s="277"/>
      <c r="D55" s="277"/>
      <c r="E55" s="277"/>
    </row>
    <row r="56" spans="1:5">
      <c r="A56" s="25"/>
      <c r="B56" s="278"/>
      <c r="C56" s="277"/>
      <c r="D56" s="277"/>
      <c r="E56" s="277"/>
    </row>
    <row r="57" spans="1:5">
      <c r="A57" s="25"/>
      <c r="B57" s="278"/>
      <c r="C57" s="277"/>
      <c r="D57" s="277"/>
      <c r="E57" s="277"/>
    </row>
    <row r="58" spans="1:5">
      <c r="A58" s="25"/>
      <c r="B58" s="278"/>
      <c r="C58" s="277"/>
      <c r="D58" s="277"/>
      <c r="E58" s="277"/>
    </row>
    <row r="59" spans="1:5">
      <c r="A59" s="25"/>
      <c r="B59" s="278"/>
      <c r="C59" s="277"/>
      <c r="D59" s="277"/>
      <c r="E59" s="277"/>
    </row>
    <row r="60" spans="1:5">
      <c r="A60" s="25"/>
      <c r="B60" s="278"/>
      <c r="C60" s="277"/>
      <c r="D60" s="277"/>
      <c r="E60" s="277"/>
    </row>
    <row r="61" spans="1:5">
      <c r="A61" s="25"/>
      <c r="B61" s="278"/>
      <c r="C61" s="277"/>
      <c r="D61" s="277"/>
      <c r="E61" s="277"/>
    </row>
    <row r="62" spans="1:5">
      <c r="A62" s="25"/>
      <c r="B62" s="278"/>
      <c r="C62" s="277"/>
      <c r="D62" s="277"/>
      <c r="E62" s="277"/>
    </row>
    <row r="63" spans="1:5">
      <c r="A63" s="25"/>
      <c r="B63" s="278"/>
      <c r="C63" s="277"/>
      <c r="D63" s="277"/>
      <c r="E63" s="277"/>
    </row>
    <row r="64" spans="1:5">
      <c r="A64" s="25"/>
      <c r="B64" s="278"/>
      <c r="C64" s="277"/>
      <c r="D64" s="277"/>
      <c r="E64" s="277"/>
    </row>
    <row r="65" spans="1:5">
      <c r="A65" s="25"/>
      <c r="B65" s="278"/>
      <c r="C65" s="277"/>
      <c r="D65" s="277"/>
      <c r="E65" s="277"/>
    </row>
    <row r="66" spans="1:5">
      <c r="A66" s="25"/>
      <c r="B66" s="278"/>
      <c r="C66" s="277"/>
      <c r="D66" s="277"/>
      <c r="E66" s="277"/>
    </row>
    <row r="67" spans="1:5">
      <c r="A67" s="25"/>
      <c r="B67" s="278"/>
      <c r="C67" s="277"/>
      <c r="D67" s="277"/>
      <c r="E67" s="277"/>
    </row>
    <row r="68" spans="1:5">
      <c r="A68" s="25"/>
      <c r="B68" s="278"/>
      <c r="C68" s="277"/>
      <c r="D68" s="277"/>
      <c r="E68" s="277"/>
    </row>
    <row r="69" spans="1:5">
      <c r="A69" s="25"/>
      <c r="B69" s="278"/>
      <c r="C69" s="277"/>
      <c r="D69" s="277"/>
      <c r="E69" s="277"/>
    </row>
    <row r="70" spans="1:5">
      <c r="A70" s="25"/>
      <c r="B70" s="278"/>
      <c r="C70" s="277"/>
      <c r="D70" s="277"/>
      <c r="E70" s="277"/>
    </row>
    <row r="71" spans="1:5">
      <c r="A71" s="25"/>
      <c r="B71" s="278"/>
      <c r="C71" s="277"/>
      <c r="D71" s="277"/>
      <c r="E71" s="277"/>
    </row>
    <row r="72" spans="1:5">
      <c r="A72" s="25"/>
      <c r="B72" s="278"/>
      <c r="C72" s="277"/>
      <c r="D72" s="277"/>
      <c r="E72" s="277"/>
    </row>
    <row r="73" spans="1:5">
      <c r="A73" s="25"/>
      <c r="B73" s="278"/>
      <c r="C73" s="277"/>
      <c r="D73" s="277"/>
      <c r="E73" s="277"/>
    </row>
    <row r="74" spans="1:5">
      <c r="A74" s="25"/>
      <c r="B74" s="278"/>
      <c r="C74" s="277"/>
      <c r="D74" s="277"/>
      <c r="E74" s="277"/>
    </row>
    <row r="75" spans="1:5">
      <c r="A75" s="25"/>
      <c r="B75" s="278"/>
      <c r="C75" s="277"/>
      <c r="D75" s="277"/>
      <c r="E75" s="277"/>
    </row>
    <row r="76" spans="1:5">
      <c r="A76" s="25"/>
      <c r="B76" s="278"/>
      <c r="C76" s="277"/>
      <c r="D76" s="277"/>
      <c r="E76" s="277"/>
    </row>
    <row r="77" spans="1:5">
      <c r="A77" s="25"/>
      <c r="B77" s="278"/>
      <c r="C77" s="277"/>
      <c r="D77" s="277"/>
      <c r="E77" s="277"/>
    </row>
    <row r="78" spans="1:5">
      <c r="A78" s="25"/>
      <c r="B78" s="278"/>
      <c r="C78" s="277"/>
      <c r="D78" s="277"/>
      <c r="E78" s="277"/>
    </row>
    <row r="79" spans="1:5">
      <c r="A79" s="25"/>
      <c r="B79" s="278"/>
      <c r="C79" s="277"/>
      <c r="D79" s="277"/>
      <c r="E79" s="277"/>
    </row>
    <row r="80" spans="1:5">
      <c r="A80" s="25"/>
      <c r="B80" s="278"/>
      <c r="C80" s="277"/>
      <c r="D80" s="277"/>
      <c r="E80" s="277"/>
    </row>
    <row r="81" spans="1:5">
      <c r="A81" s="25"/>
      <c r="B81" s="278"/>
      <c r="C81" s="277"/>
      <c r="D81" s="277"/>
      <c r="E81" s="277"/>
    </row>
    <row r="82" spans="1:5">
      <c r="A82" s="25"/>
      <c r="B82" s="278"/>
      <c r="C82" s="277"/>
      <c r="D82" s="277"/>
      <c r="E82" s="277"/>
    </row>
    <row r="83" spans="1:5">
      <c r="A83" s="25"/>
      <c r="B83" s="278"/>
      <c r="C83" s="277"/>
      <c r="D83" s="277"/>
      <c r="E83" s="277"/>
    </row>
    <row r="84" spans="1:5">
      <c r="A84" s="25"/>
      <c r="B84" s="278"/>
      <c r="C84" s="277"/>
      <c r="D84" s="277"/>
      <c r="E84" s="277"/>
    </row>
    <row r="85" spans="1:5">
      <c r="A85" s="25"/>
      <c r="B85" s="278"/>
      <c r="C85" s="277"/>
      <c r="D85" s="277"/>
      <c r="E85" s="277"/>
    </row>
    <row r="86" spans="1:5">
      <c r="A86" s="25"/>
      <c r="B86" s="278"/>
      <c r="C86" s="277"/>
      <c r="D86" s="277"/>
      <c r="E86" s="277"/>
    </row>
    <row r="87" spans="1:5">
      <c r="A87" s="25"/>
      <c r="B87" s="278"/>
      <c r="C87" s="277"/>
      <c r="D87" s="277"/>
      <c r="E87" s="277"/>
    </row>
    <row r="88" spans="1:5">
      <c r="A88" s="25"/>
      <c r="B88" s="278"/>
      <c r="C88" s="277"/>
      <c r="D88" s="277"/>
      <c r="E88" s="277"/>
    </row>
    <row r="89" spans="1:5">
      <c r="A89" s="25"/>
      <c r="B89" s="278"/>
      <c r="C89" s="277"/>
      <c r="D89" s="277"/>
      <c r="E89" s="277"/>
    </row>
    <row r="90" spans="1:5">
      <c r="A90" s="25"/>
      <c r="B90" s="278"/>
      <c r="C90" s="277"/>
      <c r="D90" s="277"/>
      <c r="E90" s="277"/>
    </row>
    <row r="91" spans="1:5">
      <c r="A91" s="25"/>
      <c r="B91" s="278"/>
      <c r="C91" s="277"/>
      <c r="D91" s="277"/>
      <c r="E91" s="277"/>
    </row>
    <row r="92" spans="1:5">
      <c r="A92" s="25"/>
      <c r="B92" s="278"/>
      <c r="C92" s="277"/>
      <c r="D92" s="277"/>
      <c r="E92" s="277"/>
    </row>
    <row r="93" spans="1:5">
      <c r="A93" s="25"/>
      <c r="B93" s="278"/>
      <c r="C93" s="277"/>
      <c r="D93" s="277"/>
      <c r="E93" s="277"/>
    </row>
    <row r="94" spans="1:5">
      <c r="A94" s="25"/>
      <c r="B94" s="278"/>
      <c r="C94" s="277"/>
      <c r="D94" s="277"/>
      <c r="E94" s="277"/>
    </row>
    <row r="95" spans="1:5">
      <c r="A95" s="25"/>
      <c r="B95" s="278"/>
      <c r="C95" s="277"/>
      <c r="D95" s="277"/>
      <c r="E95" s="277"/>
    </row>
    <row r="96" spans="1:5">
      <c r="A96" s="25"/>
      <c r="B96" s="278"/>
      <c r="C96" s="277"/>
      <c r="D96" s="277"/>
      <c r="E96" s="277"/>
    </row>
    <row r="97" spans="1:5">
      <c r="A97" s="25"/>
      <c r="B97" s="278"/>
      <c r="C97" s="277"/>
      <c r="D97" s="277"/>
      <c r="E97" s="277"/>
    </row>
    <row r="98" spans="1:5">
      <c r="A98" s="25"/>
      <c r="B98" s="278"/>
      <c r="C98" s="277"/>
      <c r="D98" s="277"/>
      <c r="E98" s="277"/>
    </row>
    <row r="99" spans="1:5">
      <c r="A99" s="25"/>
      <c r="B99" s="278"/>
      <c r="C99" s="277"/>
      <c r="D99" s="277"/>
      <c r="E99" s="277"/>
    </row>
    <row r="100" spans="1:5">
      <c r="A100" s="25"/>
      <c r="B100" s="278"/>
      <c r="C100" s="277"/>
      <c r="D100" s="277"/>
      <c r="E100" s="277"/>
    </row>
    <row r="101" spans="1:5">
      <c r="A101" s="25"/>
      <c r="B101" s="278"/>
      <c r="C101" s="277"/>
      <c r="D101" s="277"/>
      <c r="E101" s="277"/>
    </row>
    <row r="102" spans="1:5">
      <c r="A102" s="25"/>
      <c r="B102" s="278"/>
      <c r="C102" s="277"/>
      <c r="D102" s="277"/>
      <c r="E102" s="277"/>
    </row>
    <row r="103" spans="1:5">
      <c r="A103" s="25"/>
      <c r="B103" s="278"/>
      <c r="C103" s="277"/>
      <c r="D103" s="277"/>
      <c r="E103" s="277"/>
    </row>
    <row r="104" spans="1:5">
      <c r="A104" s="25"/>
      <c r="B104" s="278"/>
      <c r="C104" s="277"/>
      <c r="D104" s="277"/>
      <c r="E104" s="277"/>
    </row>
    <row r="105" spans="1:5">
      <c r="A105" s="25"/>
      <c r="B105" s="278"/>
      <c r="C105" s="277"/>
      <c r="D105" s="277"/>
      <c r="E105" s="277"/>
    </row>
    <row r="106" spans="1:5">
      <c r="A106" s="25"/>
      <c r="B106" s="278"/>
      <c r="C106" s="277"/>
      <c r="D106" s="277"/>
      <c r="E106" s="277"/>
    </row>
    <row r="107" spans="1:5">
      <c r="A107" s="25"/>
      <c r="B107" s="278"/>
      <c r="C107" s="277"/>
      <c r="D107" s="277"/>
      <c r="E107" s="277"/>
    </row>
    <row r="108" spans="1:5">
      <c r="A108" s="25"/>
      <c r="B108" s="278"/>
      <c r="C108" s="277"/>
      <c r="D108" s="277"/>
      <c r="E108" s="277"/>
    </row>
    <row r="109" spans="1:5">
      <c r="A109" s="25"/>
      <c r="B109" s="278"/>
      <c r="C109" s="277"/>
      <c r="D109" s="277"/>
      <c r="E109" s="277"/>
    </row>
    <row r="110" spans="1:5">
      <c r="A110" s="25"/>
      <c r="B110" s="278"/>
      <c r="C110" s="277"/>
      <c r="D110" s="277"/>
      <c r="E110" s="277"/>
    </row>
    <row r="111" spans="1:5">
      <c r="A111" s="25"/>
      <c r="B111" s="278"/>
      <c r="C111" s="277"/>
      <c r="D111" s="277"/>
      <c r="E111" s="277"/>
    </row>
    <row r="112" spans="1:5">
      <c r="A112" s="25"/>
      <c r="B112" s="278"/>
      <c r="C112" s="277"/>
      <c r="D112" s="277"/>
      <c r="E112" s="277"/>
    </row>
    <row r="113" spans="1:5">
      <c r="A113" s="25"/>
      <c r="B113" s="278"/>
      <c r="C113" s="277"/>
      <c r="D113" s="277"/>
      <c r="E113" s="277"/>
    </row>
    <row r="114" spans="1:5">
      <c r="A114" s="25"/>
      <c r="B114" s="278"/>
      <c r="C114" s="277"/>
      <c r="D114" s="277"/>
      <c r="E114" s="277"/>
    </row>
    <row r="115" spans="1:5">
      <c r="A115" s="25"/>
      <c r="B115" s="278"/>
      <c r="C115" s="277"/>
      <c r="D115" s="277"/>
      <c r="E115" s="277"/>
    </row>
    <row r="116" spans="1:5">
      <c r="A116" s="25"/>
      <c r="B116" s="278"/>
      <c r="C116" s="277"/>
      <c r="D116" s="277"/>
      <c r="E116" s="277"/>
    </row>
    <row r="117" spans="1:5">
      <c r="A117" s="25"/>
      <c r="B117" s="278"/>
      <c r="C117" s="277"/>
      <c r="D117" s="277"/>
      <c r="E117" s="277"/>
    </row>
    <row r="118" spans="1:5">
      <c r="A118" s="25"/>
      <c r="B118" s="278"/>
      <c r="C118" s="277"/>
      <c r="D118" s="277"/>
      <c r="E118" s="277"/>
    </row>
    <row r="119" spans="1:5">
      <c r="A119" s="25"/>
      <c r="B119" s="278"/>
      <c r="C119" s="277"/>
      <c r="D119" s="277"/>
      <c r="E119" s="277"/>
    </row>
    <row r="120" spans="1:5">
      <c r="A120" s="25"/>
      <c r="B120" s="278"/>
      <c r="C120" s="277"/>
      <c r="D120" s="277"/>
      <c r="E120" s="277"/>
    </row>
    <row r="121" spans="1:5">
      <c r="A121" s="25"/>
      <c r="B121" s="278"/>
      <c r="C121" s="277"/>
      <c r="D121" s="277"/>
      <c r="E121" s="277"/>
    </row>
    <row r="122" spans="1:5">
      <c r="A122" s="25"/>
      <c r="B122" s="278"/>
      <c r="C122" s="277"/>
      <c r="D122" s="277"/>
      <c r="E122" s="277"/>
    </row>
    <row r="123" spans="1:5">
      <c r="A123" s="25"/>
      <c r="B123" s="278"/>
      <c r="C123" s="277"/>
      <c r="D123" s="277"/>
      <c r="E123" s="277"/>
    </row>
    <row r="124" spans="1:5">
      <c r="A124" s="25"/>
      <c r="B124" s="278"/>
      <c r="C124" s="277"/>
      <c r="D124" s="277"/>
      <c r="E124" s="277"/>
    </row>
    <row r="125" spans="1:5">
      <c r="A125" s="25"/>
      <c r="B125" s="278"/>
      <c r="C125" s="277"/>
      <c r="D125" s="277"/>
      <c r="E125" s="277"/>
    </row>
    <row r="126" spans="1:5">
      <c r="A126" s="25"/>
      <c r="B126" s="278"/>
      <c r="C126" s="277"/>
      <c r="D126" s="277"/>
      <c r="E126" s="277"/>
    </row>
    <row r="127" spans="1:5">
      <c r="A127" s="25"/>
      <c r="B127" s="278"/>
      <c r="C127" s="277"/>
      <c r="D127" s="277"/>
      <c r="E127" s="277"/>
    </row>
    <row r="128" spans="1:5">
      <c r="A128" s="25"/>
      <c r="B128" s="278"/>
      <c r="C128" s="277"/>
      <c r="D128" s="277"/>
      <c r="E128" s="277"/>
    </row>
    <row r="129" spans="1:5">
      <c r="A129" s="25"/>
      <c r="B129" s="278"/>
      <c r="C129" s="277"/>
      <c r="D129" s="277"/>
      <c r="E129" s="277"/>
    </row>
    <row r="130" spans="1:5">
      <c r="A130" s="25"/>
      <c r="B130" s="278"/>
      <c r="C130" s="277"/>
      <c r="D130" s="277"/>
      <c r="E130" s="277"/>
    </row>
    <row r="131" spans="1:5">
      <c r="A131" s="25"/>
      <c r="B131" s="278"/>
      <c r="C131" s="277"/>
      <c r="D131" s="277"/>
      <c r="E131" s="277"/>
    </row>
    <row r="132" spans="1:5">
      <c r="A132" s="25"/>
      <c r="B132" s="278"/>
      <c r="C132" s="277"/>
      <c r="D132" s="277"/>
      <c r="E132" s="277"/>
    </row>
    <row r="133" spans="1:5">
      <c r="A133" s="25"/>
      <c r="B133" s="278"/>
      <c r="C133" s="277"/>
      <c r="D133" s="277"/>
      <c r="E133" s="277"/>
    </row>
    <row r="134" spans="1:5">
      <c r="A134" s="25"/>
      <c r="B134" s="278"/>
      <c r="C134" s="277"/>
      <c r="D134" s="277"/>
      <c r="E134" s="277"/>
    </row>
    <row r="135" spans="1:5">
      <c r="A135" s="25"/>
      <c r="B135" s="278"/>
      <c r="C135" s="277"/>
      <c r="D135" s="277"/>
      <c r="E135" s="277"/>
    </row>
    <row r="136" spans="1:5">
      <c r="A136" s="25"/>
      <c r="B136" s="278"/>
      <c r="C136" s="277"/>
      <c r="D136" s="277"/>
      <c r="E136" s="277"/>
    </row>
    <row r="137" spans="1:5">
      <c r="A137" s="25"/>
      <c r="B137" s="278"/>
      <c r="C137" s="277"/>
      <c r="D137" s="277"/>
      <c r="E137" s="277"/>
    </row>
    <row r="138" spans="1:5">
      <c r="A138" s="25"/>
      <c r="B138" s="278"/>
      <c r="C138" s="277"/>
      <c r="D138" s="277"/>
      <c r="E138" s="277"/>
    </row>
    <row r="139" spans="1:5">
      <c r="A139" s="25"/>
      <c r="B139" s="278"/>
      <c r="C139" s="277"/>
      <c r="D139" s="277"/>
      <c r="E139" s="277"/>
    </row>
    <row r="140" spans="1:5">
      <c r="A140" s="25"/>
      <c r="B140" s="278"/>
      <c r="C140" s="277"/>
      <c r="D140" s="277"/>
      <c r="E140" s="277"/>
    </row>
    <row r="141" spans="1:5">
      <c r="A141" s="25"/>
      <c r="B141" s="278"/>
      <c r="C141" s="277"/>
      <c r="D141" s="277"/>
      <c r="E141" s="277"/>
    </row>
    <row r="142" spans="1:5">
      <c r="A142" s="25"/>
      <c r="B142" s="278"/>
      <c r="C142" s="277"/>
      <c r="D142" s="277"/>
      <c r="E142" s="277"/>
    </row>
    <row r="143" spans="1:5">
      <c r="A143" s="25"/>
      <c r="B143" s="278"/>
      <c r="C143" s="277"/>
      <c r="D143" s="277"/>
      <c r="E143" s="277"/>
    </row>
    <row r="144" spans="1:5">
      <c r="A144" s="25"/>
      <c r="B144" s="278"/>
      <c r="C144" s="277"/>
      <c r="D144" s="277"/>
      <c r="E144" s="277"/>
    </row>
    <row r="145" spans="1:5">
      <c r="A145" s="25"/>
      <c r="B145" s="278"/>
      <c r="C145" s="277"/>
      <c r="D145" s="277"/>
      <c r="E145" s="277"/>
    </row>
    <row r="146" spans="1:5">
      <c r="A146" s="25"/>
      <c r="B146" s="278"/>
      <c r="C146" s="277"/>
      <c r="D146" s="277"/>
      <c r="E146" s="277"/>
    </row>
    <row r="147" spans="1:5">
      <c r="A147" s="25"/>
      <c r="B147" s="278"/>
      <c r="C147" s="277"/>
      <c r="D147" s="277"/>
      <c r="E147" s="277"/>
    </row>
    <row r="148" spans="1:5">
      <c r="A148" s="25"/>
      <c r="B148" s="278"/>
      <c r="C148" s="277"/>
      <c r="D148" s="277"/>
      <c r="E148" s="277"/>
    </row>
    <row r="149" spans="1:5">
      <c r="A149" s="25"/>
      <c r="B149" s="278"/>
      <c r="C149" s="277"/>
      <c r="D149" s="277"/>
      <c r="E149" s="277"/>
    </row>
    <row r="150" spans="1:5">
      <c r="A150" s="25"/>
      <c r="B150" s="278"/>
      <c r="C150" s="277"/>
      <c r="D150" s="277"/>
      <c r="E150" s="277"/>
    </row>
    <row r="151" spans="1:5">
      <c r="A151" s="25"/>
      <c r="B151" s="278"/>
      <c r="C151" s="277"/>
      <c r="D151" s="277"/>
      <c r="E151" s="277"/>
    </row>
    <row r="152" spans="1:5">
      <c r="A152" s="25"/>
      <c r="B152" s="278"/>
      <c r="C152" s="277"/>
      <c r="D152" s="277"/>
      <c r="E152" s="277"/>
    </row>
    <row r="153" spans="1:5">
      <c r="A153" s="25"/>
      <c r="B153" s="278"/>
      <c r="C153" s="277"/>
      <c r="D153" s="277"/>
      <c r="E153" s="277"/>
    </row>
    <row r="154" spans="1:5">
      <c r="A154" s="25"/>
      <c r="B154" s="278"/>
      <c r="C154" s="277"/>
      <c r="D154" s="277"/>
      <c r="E154" s="277"/>
    </row>
    <row r="155" spans="1:5">
      <c r="A155" s="25"/>
      <c r="B155" s="278"/>
      <c r="C155" s="277"/>
      <c r="D155" s="277"/>
      <c r="E155" s="277"/>
    </row>
    <row r="156" spans="1:5">
      <c r="A156" s="25"/>
      <c r="B156" s="278"/>
      <c r="C156" s="277"/>
      <c r="D156" s="277"/>
      <c r="E156" s="277"/>
    </row>
    <row r="157" spans="1:5">
      <c r="A157" s="25"/>
      <c r="B157" s="278"/>
      <c r="C157" s="277"/>
      <c r="D157" s="277"/>
      <c r="E157" s="277"/>
    </row>
    <row r="158" spans="1:5">
      <c r="A158" s="25"/>
      <c r="B158" s="278"/>
      <c r="C158" s="277"/>
      <c r="D158" s="277"/>
      <c r="E158" s="277"/>
    </row>
    <row r="159" spans="1:5">
      <c r="A159" s="25"/>
      <c r="B159" s="278"/>
      <c r="C159" s="277"/>
      <c r="D159" s="277"/>
      <c r="E159" s="277"/>
    </row>
    <row r="160" spans="1:5">
      <c r="A160" s="25"/>
      <c r="B160" s="278"/>
      <c r="C160" s="277"/>
      <c r="D160" s="277"/>
      <c r="E160" s="277"/>
    </row>
    <row r="161" spans="1:5">
      <c r="A161" s="25"/>
      <c r="B161" s="278"/>
      <c r="C161" s="277"/>
      <c r="D161" s="277"/>
      <c r="E161" s="277"/>
    </row>
    <row r="162" spans="1:5">
      <c r="A162" s="25"/>
      <c r="B162" s="278"/>
      <c r="C162" s="277"/>
      <c r="D162" s="277"/>
      <c r="E162" s="277"/>
    </row>
    <row r="163" spans="1:5">
      <c r="A163" s="25"/>
      <c r="B163" s="278"/>
      <c r="C163" s="277"/>
      <c r="D163" s="277"/>
      <c r="E163" s="277"/>
    </row>
    <row r="164" spans="1:5">
      <c r="A164" s="25"/>
      <c r="B164" s="278"/>
      <c r="C164" s="277"/>
      <c r="D164" s="277"/>
      <c r="E164" s="277"/>
    </row>
    <row r="165" spans="1:5">
      <c r="A165" s="25"/>
      <c r="B165" s="278"/>
      <c r="C165" s="277"/>
      <c r="D165" s="277"/>
      <c r="E165" s="277"/>
    </row>
    <row r="166" spans="1:5">
      <c r="A166" s="25"/>
      <c r="B166" s="278"/>
      <c r="C166" s="277"/>
      <c r="D166" s="277"/>
      <c r="E166" s="277"/>
    </row>
    <row r="167" spans="1:5">
      <c r="A167" s="25"/>
      <c r="B167" s="278"/>
      <c r="C167" s="277"/>
      <c r="D167" s="277"/>
      <c r="E167" s="277"/>
    </row>
    <row r="168" spans="1:5">
      <c r="A168" s="25"/>
      <c r="B168" s="278"/>
      <c r="C168" s="277"/>
      <c r="D168" s="277"/>
      <c r="E168" s="277"/>
    </row>
    <row r="169" spans="1:5">
      <c r="A169" s="25"/>
      <c r="B169" s="278"/>
      <c r="C169" s="277"/>
      <c r="D169" s="277"/>
      <c r="E169" s="277"/>
    </row>
    <row r="170" spans="1:5">
      <c r="A170" s="25"/>
      <c r="B170" s="278"/>
      <c r="C170" s="277"/>
      <c r="D170" s="277"/>
      <c r="E170" s="277"/>
    </row>
    <row r="171" spans="1:5">
      <c r="A171" s="25"/>
      <c r="B171" s="278"/>
      <c r="C171" s="277"/>
      <c r="D171" s="277"/>
      <c r="E171" s="277"/>
    </row>
    <row r="172" spans="1:5">
      <c r="A172" s="25"/>
      <c r="B172" s="278"/>
      <c r="C172" s="277"/>
      <c r="D172" s="277"/>
      <c r="E172" s="277"/>
    </row>
    <row r="173" spans="1:5">
      <c r="A173" s="25"/>
      <c r="B173" s="278"/>
      <c r="C173" s="277"/>
      <c r="D173" s="277"/>
      <c r="E173" s="277"/>
    </row>
    <row r="174" spans="1:5">
      <c r="A174" s="25"/>
      <c r="B174" s="278"/>
      <c r="C174" s="277"/>
      <c r="D174" s="277"/>
      <c r="E174" s="277"/>
    </row>
    <row r="175" spans="1:5">
      <c r="A175" s="25"/>
      <c r="B175" s="278"/>
      <c r="C175" s="277"/>
      <c r="D175" s="277"/>
      <c r="E175" s="277"/>
    </row>
    <row r="176" spans="1:5">
      <c r="A176" s="25"/>
      <c r="B176" s="278"/>
      <c r="C176" s="277"/>
      <c r="D176" s="277"/>
      <c r="E176" s="277"/>
    </row>
    <row r="177" spans="1:5">
      <c r="A177" s="25"/>
      <c r="B177" s="278"/>
      <c r="C177" s="277"/>
      <c r="D177" s="277"/>
      <c r="E177" s="277"/>
    </row>
    <row r="178" spans="1:5">
      <c r="A178" s="25"/>
      <c r="B178" s="278"/>
      <c r="C178" s="277"/>
      <c r="D178" s="277"/>
      <c r="E178" s="277"/>
    </row>
    <row r="179" spans="1:5">
      <c r="A179" s="25"/>
      <c r="B179" s="278"/>
      <c r="C179" s="277"/>
      <c r="D179" s="277"/>
      <c r="E179" s="277"/>
    </row>
    <row r="180" spans="1:5">
      <c r="A180" s="25"/>
      <c r="B180" s="278"/>
      <c r="C180" s="277"/>
      <c r="D180" s="277"/>
      <c r="E180" s="277"/>
    </row>
    <row r="181" spans="1:5">
      <c r="A181" s="25"/>
      <c r="B181" s="278"/>
      <c r="C181" s="277"/>
      <c r="D181" s="277"/>
      <c r="E181" s="277"/>
    </row>
    <row r="182" spans="1:5">
      <c r="A182" s="25"/>
      <c r="B182" s="278"/>
      <c r="C182" s="277"/>
      <c r="D182" s="277"/>
      <c r="E182" s="277"/>
    </row>
    <row r="183" spans="1:5">
      <c r="A183" s="25"/>
      <c r="B183" s="278"/>
      <c r="C183" s="277"/>
      <c r="D183" s="277"/>
      <c r="E183" s="277"/>
    </row>
    <row r="184" spans="1:5">
      <c r="A184" s="25"/>
      <c r="B184" s="278"/>
      <c r="C184" s="277"/>
      <c r="D184" s="277"/>
      <c r="E184" s="277"/>
    </row>
    <row r="185" spans="1:5">
      <c r="A185" s="25"/>
      <c r="B185" s="278"/>
      <c r="C185" s="277"/>
      <c r="D185" s="277"/>
      <c r="E185" s="277"/>
    </row>
    <row r="186" spans="1:5">
      <c r="A186" s="25"/>
      <c r="B186" s="278"/>
      <c r="C186" s="277"/>
      <c r="D186" s="277"/>
      <c r="E186" s="277"/>
    </row>
    <row r="187" spans="1:5">
      <c r="A187" s="25"/>
      <c r="B187" s="278"/>
      <c r="C187" s="277"/>
      <c r="D187" s="277"/>
      <c r="E187" s="277"/>
    </row>
    <row r="188" spans="1:5">
      <c r="A188" s="25"/>
      <c r="B188" s="278"/>
      <c r="C188" s="277"/>
      <c r="D188" s="277"/>
      <c r="E188" s="277"/>
    </row>
    <row r="189" spans="1:5">
      <c r="A189" s="25"/>
      <c r="B189" s="278"/>
      <c r="C189" s="277"/>
      <c r="D189" s="277"/>
      <c r="E189" s="277"/>
    </row>
    <row r="190" spans="1:5">
      <c r="A190" s="25"/>
      <c r="B190" s="278"/>
      <c r="C190" s="277"/>
      <c r="D190" s="277"/>
      <c r="E190" s="277"/>
    </row>
    <row r="191" spans="1:5">
      <c r="A191" s="25"/>
      <c r="B191" s="278"/>
      <c r="C191" s="277"/>
      <c r="D191" s="277"/>
      <c r="E191" s="277"/>
    </row>
    <row r="192" spans="1:5">
      <c r="A192" s="25"/>
      <c r="B192" s="278"/>
      <c r="C192" s="277"/>
      <c r="D192" s="277"/>
      <c r="E192" s="277"/>
    </row>
    <row r="193" spans="1:5">
      <c r="A193" s="25"/>
      <c r="B193" s="278"/>
      <c r="C193" s="277"/>
      <c r="D193" s="277"/>
      <c r="E193" s="277"/>
    </row>
    <row r="194" spans="1:5">
      <c r="A194" s="25"/>
      <c r="B194" s="278"/>
      <c r="C194" s="277"/>
      <c r="D194" s="277"/>
      <c r="E194" s="277"/>
    </row>
    <row r="195" spans="1:5">
      <c r="A195" s="25"/>
      <c r="B195" s="278"/>
      <c r="C195" s="277"/>
      <c r="D195" s="277"/>
      <c r="E195" s="277"/>
    </row>
    <row r="196" spans="1:5">
      <c r="A196" s="25"/>
      <c r="B196" s="278"/>
      <c r="C196" s="277"/>
      <c r="D196" s="277"/>
      <c r="E196" s="277"/>
    </row>
    <row r="197" spans="1:5">
      <c r="A197" s="25"/>
      <c r="B197" s="278"/>
      <c r="C197" s="277"/>
      <c r="D197" s="277"/>
      <c r="E197" s="277"/>
    </row>
    <row r="198" spans="1:5">
      <c r="A198" s="25"/>
      <c r="B198" s="278"/>
      <c r="C198" s="277"/>
      <c r="D198" s="277"/>
      <c r="E198" s="277"/>
    </row>
    <row r="199" spans="1:5">
      <c r="A199" s="25"/>
      <c r="B199" s="278"/>
      <c r="C199" s="277"/>
      <c r="D199" s="277"/>
      <c r="E199" s="277"/>
    </row>
    <row r="200" spans="1:5">
      <c r="A200" s="25"/>
      <c r="B200" s="278"/>
      <c r="C200" s="277"/>
      <c r="D200" s="277"/>
      <c r="E200" s="277"/>
    </row>
    <row r="201" spans="1:5">
      <c r="A201" s="25"/>
      <c r="B201" s="278"/>
      <c r="C201" s="277"/>
      <c r="D201" s="277"/>
      <c r="E201" s="277"/>
    </row>
    <row r="202" spans="1:5">
      <c r="A202" s="25"/>
      <c r="B202" s="278"/>
      <c r="C202" s="277"/>
      <c r="D202" s="277"/>
      <c r="E202" s="277"/>
    </row>
    <row r="203" spans="1:5">
      <c r="A203" s="25"/>
      <c r="B203" s="278"/>
      <c r="C203" s="277"/>
      <c r="D203" s="277"/>
      <c r="E203" s="277"/>
    </row>
    <row r="204" spans="1:5">
      <c r="A204" s="25"/>
      <c r="B204" s="278"/>
      <c r="C204" s="277"/>
      <c r="D204" s="277"/>
      <c r="E204" s="277"/>
    </row>
    <row r="205" spans="1:5">
      <c r="A205" s="25"/>
      <c r="B205" s="278"/>
      <c r="C205" s="277"/>
      <c r="D205" s="277"/>
      <c r="E205" s="277"/>
    </row>
    <row r="206" spans="1:5">
      <c r="A206" s="25"/>
      <c r="B206" s="278"/>
      <c r="C206" s="277"/>
      <c r="D206" s="277"/>
      <c r="E206" s="277"/>
    </row>
    <row r="207" spans="1:5">
      <c r="A207" s="25"/>
      <c r="B207" s="278"/>
      <c r="C207" s="277"/>
      <c r="D207" s="277"/>
      <c r="E207" s="277"/>
    </row>
    <row r="208" spans="1:5">
      <c r="A208" s="25"/>
      <c r="B208" s="278"/>
      <c r="C208" s="277"/>
      <c r="D208" s="277"/>
      <c r="E208" s="277"/>
    </row>
    <row r="209" spans="1:5">
      <c r="A209" s="25"/>
      <c r="B209" s="278"/>
      <c r="C209" s="277"/>
      <c r="D209" s="277"/>
      <c r="E209" s="277"/>
    </row>
    <row r="210" spans="1:5">
      <c r="A210" s="25"/>
      <c r="B210" s="278"/>
      <c r="C210" s="277"/>
      <c r="D210" s="277"/>
      <c r="E210" s="277"/>
    </row>
    <row r="211" spans="1:5">
      <c r="A211" s="25"/>
      <c r="B211" s="278"/>
      <c r="C211" s="277"/>
      <c r="D211" s="277"/>
      <c r="E211" s="277"/>
    </row>
    <row r="212" spans="1:5">
      <c r="A212" s="25"/>
      <c r="B212" s="278"/>
      <c r="C212" s="277"/>
      <c r="D212" s="277"/>
      <c r="E212" s="277"/>
    </row>
    <row r="213" spans="1:5">
      <c r="A213" s="25"/>
      <c r="B213" s="278"/>
      <c r="C213" s="277"/>
      <c r="D213" s="277"/>
      <c r="E213" s="277"/>
    </row>
    <row r="214" spans="1:5">
      <c r="A214" s="25"/>
      <c r="B214" s="278"/>
      <c r="C214" s="277"/>
      <c r="D214" s="277"/>
      <c r="E214" s="277"/>
    </row>
    <row r="215" spans="1:5">
      <c r="A215" s="25"/>
      <c r="B215" s="278"/>
      <c r="C215" s="277"/>
      <c r="D215" s="277"/>
      <c r="E215" s="277"/>
    </row>
    <row r="216" spans="1:5">
      <c r="A216" s="25"/>
      <c r="B216" s="278"/>
      <c r="C216" s="277"/>
      <c r="D216" s="277"/>
      <c r="E216" s="277"/>
    </row>
    <row r="217" spans="1:5">
      <c r="A217" s="25"/>
      <c r="B217" s="278"/>
      <c r="C217" s="277"/>
      <c r="D217" s="277"/>
      <c r="E217" s="277"/>
    </row>
    <row r="218" spans="1:5">
      <c r="A218" s="25"/>
      <c r="B218" s="278"/>
      <c r="C218" s="277"/>
      <c r="D218" s="277"/>
      <c r="E218" s="277"/>
    </row>
    <row r="219" spans="1:5">
      <c r="A219" s="25"/>
      <c r="B219" s="278"/>
      <c r="C219" s="277"/>
      <c r="D219" s="277"/>
      <c r="E219" s="277"/>
    </row>
    <row r="220" spans="1:5">
      <c r="A220" s="25"/>
      <c r="B220" s="278"/>
      <c r="C220" s="277"/>
      <c r="D220" s="277"/>
      <c r="E220" s="277"/>
    </row>
    <row r="221" spans="1:5">
      <c r="A221" s="25"/>
      <c r="B221" s="278"/>
      <c r="C221" s="277"/>
      <c r="D221" s="277"/>
      <c r="E221" s="277"/>
    </row>
    <row r="222" spans="1:5">
      <c r="A222" s="25"/>
      <c r="B222" s="278"/>
      <c r="C222" s="277"/>
      <c r="D222" s="277"/>
      <c r="E222" s="277"/>
    </row>
    <row r="223" spans="1:5">
      <c r="A223" s="25"/>
      <c r="B223" s="278"/>
      <c r="C223" s="277"/>
      <c r="D223" s="277"/>
      <c r="E223" s="277"/>
    </row>
    <row r="224" spans="1:5">
      <c r="A224" s="25"/>
      <c r="B224" s="278"/>
      <c r="C224" s="277"/>
      <c r="D224" s="277"/>
      <c r="E224" s="277"/>
    </row>
    <row r="225" spans="1:5">
      <c r="A225" s="25"/>
      <c r="B225" s="278"/>
      <c r="C225" s="277"/>
      <c r="D225" s="277"/>
      <c r="E225" s="277"/>
    </row>
    <row r="226" spans="1:5">
      <c r="A226" s="25"/>
      <c r="B226" s="278"/>
      <c r="C226" s="277"/>
      <c r="D226" s="277"/>
      <c r="E226" s="277"/>
    </row>
    <row r="227" spans="1:5">
      <c r="A227" s="25"/>
      <c r="B227" s="278"/>
      <c r="C227" s="277"/>
      <c r="D227" s="277"/>
      <c r="E227" s="277"/>
    </row>
    <row r="228" spans="1:5">
      <c r="A228" s="25"/>
      <c r="B228" s="278"/>
      <c r="C228" s="277"/>
      <c r="D228" s="277"/>
      <c r="E228" s="277"/>
    </row>
    <row r="229" spans="1:5">
      <c r="A229" s="25"/>
      <c r="B229" s="278"/>
      <c r="C229" s="277"/>
      <c r="D229" s="277"/>
      <c r="E229" s="277"/>
    </row>
    <row r="230" spans="1:5">
      <c r="A230" s="25"/>
      <c r="B230" s="278"/>
      <c r="C230" s="277"/>
      <c r="D230" s="277"/>
      <c r="E230" s="277"/>
    </row>
    <row r="231" spans="1:5">
      <c r="A231" s="25"/>
      <c r="B231" s="278"/>
      <c r="C231" s="277"/>
      <c r="D231" s="277"/>
      <c r="E231" s="277"/>
    </row>
    <row r="232" spans="1:5">
      <c r="A232" s="25"/>
      <c r="B232" s="278"/>
      <c r="C232" s="277"/>
      <c r="D232" s="277"/>
      <c r="E232" s="277"/>
    </row>
    <row r="233" spans="1:5">
      <c r="A233" s="25"/>
      <c r="B233" s="278"/>
      <c r="C233" s="277"/>
      <c r="D233" s="277"/>
      <c r="E233" s="277"/>
    </row>
    <row r="234" spans="1:5">
      <c r="A234" s="25"/>
      <c r="B234" s="278"/>
      <c r="C234" s="277"/>
      <c r="D234" s="277"/>
      <c r="E234" s="277"/>
    </row>
    <row r="235" spans="1:5">
      <c r="A235" s="25"/>
      <c r="B235" s="278"/>
      <c r="C235" s="277"/>
      <c r="D235" s="277"/>
      <c r="E235" s="277"/>
    </row>
    <row r="236" spans="1:5">
      <c r="A236" s="25"/>
      <c r="B236" s="278"/>
      <c r="C236" s="277"/>
      <c r="D236" s="277"/>
      <c r="E236" s="277"/>
    </row>
    <row r="237" spans="1:5">
      <c r="A237" s="25"/>
      <c r="B237" s="278"/>
      <c r="C237" s="277"/>
      <c r="D237" s="277"/>
      <c r="E237" s="277"/>
    </row>
    <row r="238" spans="1:5">
      <c r="A238" s="25"/>
      <c r="B238" s="278"/>
      <c r="C238" s="277"/>
      <c r="D238" s="277"/>
      <c r="E238" s="277"/>
    </row>
    <row r="239" spans="1:5">
      <c r="A239" s="25"/>
      <c r="B239" s="278"/>
      <c r="C239" s="277"/>
      <c r="D239" s="277"/>
      <c r="E239" s="277"/>
    </row>
    <row r="240" spans="1:5">
      <c r="A240" s="25"/>
      <c r="B240" s="278"/>
      <c r="C240" s="277"/>
      <c r="D240" s="277"/>
      <c r="E240" s="277"/>
    </row>
    <row r="241" spans="1:5">
      <c r="A241" s="25"/>
      <c r="B241" s="278"/>
      <c r="C241" s="277"/>
      <c r="D241" s="277"/>
      <c r="E241" s="277"/>
    </row>
    <row r="242" spans="1:5">
      <c r="A242" s="25"/>
      <c r="B242" s="278"/>
      <c r="C242" s="277"/>
      <c r="D242" s="277"/>
      <c r="E242" s="277"/>
    </row>
    <row r="243" spans="1:5">
      <c r="A243" s="25"/>
      <c r="B243" s="278"/>
      <c r="C243" s="277"/>
      <c r="D243" s="277"/>
      <c r="E243" s="277"/>
    </row>
    <row r="244" spans="1:5">
      <c r="A244" s="25"/>
      <c r="B244" s="278"/>
      <c r="C244" s="277"/>
      <c r="D244" s="277"/>
      <c r="E244" s="277"/>
    </row>
    <row r="245" spans="1:5">
      <c r="A245" s="25"/>
      <c r="B245" s="278"/>
      <c r="C245" s="277"/>
      <c r="D245" s="277"/>
      <c r="E245" s="277"/>
    </row>
    <row r="246" spans="1:5">
      <c r="A246" s="25"/>
      <c r="B246" s="278"/>
      <c r="C246" s="277"/>
      <c r="D246" s="277"/>
      <c r="E246" s="277"/>
    </row>
    <row r="247" spans="1:5">
      <c r="A247" s="25"/>
      <c r="B247" s="278"/>
      <c r="C247" s="277"/>
      <c r="D247" s="277"/>
      <c r="E247" s="277"/>
    </row>
    <row r="248" spans="1:5">
      <c r="A248" s="25"/>
      <c r="B248" s="278"/>
      <c r="C248" s="277"/>
      <c r="D248" s="277"/>
      <c r="E248" s="277"/>
    </row>
    <row r="249" spans="1:5">
      <c r="A249" s="25"/>
      <c r="B249" s="278"/>
      <c r="C249" s="277"/>
      <c r="D249" s="277"/>
      <c r="E249" s="277"/>
    </row>
    <row r="250" spans="1:5">
      <c r="A250" s="25"/>
      <c r="B250" s="278"/>
      <c r="C250" s="277"/>
      <c r="D250" s="277"/>
      <c r="E250" s="277"/>
    </row>
    <row r="251" spans="1:5">
      <c r="A251" s="25"/>
      <c r="B251" s="278"/>
      <c r="C251" s="277"/>
      <c r="D251" s="277"/>
      <c r="E251" s="277"/>
    </row>
    <row r="252" spans="1:5">
      <c r="A252" s="25"/>
      <c r="B252" s="278"/>
      <c r="C252" s="277"/>
      <c r="D252" s="277"/>
      <c r="E252" s="277"/>
    </row>
    <row r="253" spans="1:5">
      <c r="A253" s="25"/>
      <c r="B253" s="278"/>
      <c r="C253" s="277"/>
      <c r="D253" s="277"/>
      <c r="E253" s="277"/>
    </row>
    <row r="254" spans="1:5">
      <c r="A254" s="25"/>
      <c r="B254" s="278"/>
      <c r="C254" s="277"/>
      <c r="D254" s="277"/>
      <c r="E254" s="277"/>
    </row>
    <row r="255" spans="1:5">
      <c r="A255" s="25"/>
      <c r="B255" s="278"/>
      <c r="C255" s="277"/>
      <c r="D255" s="277"/>
      <c r="E255" s="277"/>
    </row>
    <row r="256" spans="1:5">
      <c r="A256" s="25"/>
      <c r="B256" s="278"/>
      <c r="C256" s="277"/>
      <c r="D256" s="277"/>
      <c r="E256" s="277"/>
    </row>
    <row r="257" spans="1:5">
      <c r="A257" s="25"/>
      <c r="B257" s="278"/>
      <c r="C257" s="277"/>
      <c r="D257" s="277"/>
      <c r="E257" s="277"/>
    </row>
    <row r="258" spans="1:5">
      <c r="A258" s="25"/>
      <c r="B258" s="278"/>
      <c r="C258" s="277"/>
      <c r="D258" s="277"/>
      <c r="E258" s="277"/>
    </row>
    <row r="259" spans="1:5">
      <c r="A259" s="25"/>
      <c r="B259" s="278"/>
      <c r="C259" s="277"/>
      <c r="D259" s="277"/>
      <c r="E259" s="277"/>
    </row>
    <row r="260" spans="1:5">
      <c r="A260" s="25"/>
      <c r="B260" s="278"/>
      <c r="C260" s="277"/>
      <c r="D260" s="277"/>
      <c r="E260" s="277"/>
    </row>
    <row r="261" spans="1:5">
      <c r="A261" s="25"/>
      <c r="B261" s="278"/>
      <c r="C261" s="277"/>
      <c r="D261" s="277"/>
      <c r="E261" s="277"/>
    </row>
    <row r="262" spans="1:5">
      <c r="A262" s="25"/>
      <c r="B262" s="278"/>
      <c r="C262" s="277"/>
      <c r="D262" s="277"/>
      <c r="E262" s="277"/>
    </row>
    <row r="263" spans="1:5">
      <c r="A263" s="25"/>
      <c r="B263" s="278"/>
      <c r="C263" s="277"/>
      <c r="D263" s="277"/>
      <c r="E263" s="277"/>
    </row>
    <row r="264" spans="1:5">
      <c r="A264" s="25"/>
      <c r="B264" s="278"/>
      <c r="C264" s="277"/>
      <c r="D264" s="277"/>
      <c r="E264" s="277"/>
    </row>
    <row r="265" spans="1:5">
      <c r="A265" s="25"/>
      <c r="B265" s="278"/>
      <c r="C265" s="277"/>
      <c r="D265" s="277"/>
      <c r="E265" s="277"/>
    </row>
    <row r="266" spans="1:5">
      <c r="A266" s="25"/>
      <c r="B266" s="278"/>
      <c r="C266" s="277"/>
      <c r="D266" s="277"/>
      <c r="E266" s="277"/>
    </row>
    <row r="267" spans="1:5">
      <c r="A267" s="25"/>
      <c r="B267" s="278"/>
      <c r="C267" s="277"/>
      <c r="D267" s="277"/>
      <c r="E267" s="277"/>
    </row>
    <row r="268" spans="1:5">
      <c r="A268" s="25"/>
      <c r="B268" s="278"/>
      <c r="C268" s="277"/>
      <c r="D268" s="277"/>
      <c r="E268" s="277"/>
    </row>
    <row r="269" spans="1:5">
      <c r="A269" s="25"/>
      <c r="B269" s="278"/>
      <c r="C269" s="277"/>
      <c r="D269" s="277"/>
      <c r="E269" s="277"/>
    </row>
    <row r="270" spans="1:5">
      <c r="A270" s="25"/>
      <c r="B270" s="278"/>
      <c r="C270" s="277"/>
      <c r="D270" s="277"/>
      <c r="E270" s="277"/>
    </row>
    <row r="271" spans="1:5">
      <c r="A271" s="25"/>
      <c r="B271" s="278"/>
      <c r="C271" s="277"/>
      <c r="D271" s="277"/>
      <c r="E271" s="277"/>
    </row>
    <row r="272" spans="1:5">
      <c r="A272" s="25"/>
      <c r="B272" s="278"/>
      <c r="C272" s="277"/>
      <c r="D272" s="277"/>
      <c r="E272" s="277"/>
    </row>
    <row r="273" spans="1:5">
      <c r="A273" s="25"/>
      <c r="B273" s="278"/>
      <c r="C273" s="277"/>
      <c r="D273" s="277"/>
      <c r="E273" s="277"/>
    </row>
    <row r="274" spans="1:5">
      <c r="A274" s="25"/>
      <c r="B274" s="278"/>
      <c r="C274" s="277"/>
      <c r="D274" s="277"/>
      <c r="E274" s="277"/>
    </row>
    <row r="275" spans="1:5">
      <c r="A275" s="25"/>
      <c r="B275" s="278"/>
      <c r="C275" s="277"/>
      <c r="D275" s="277"/>
      <c r="E275" s="277"/>
    </row>
    <row r="276" spans="1:5">
      <c r="A276" s="25"/>
      <c r="B276" s="278"/>
      <c r="C276" s="277"/>
      <c r="D276" s="277"/>
      <c r="E276" s="277"/>
    </row>
    <row r="277" spans="1:5">
      <c r="A277" s="25"/>
      <c r="B277" s="278"/>
      <c r="C277" s="277"/>
      <c r="D277" s="277"/>
      <c r="E277" s="277"/>
    </row>
    <row r="278" spans="1:5">
      <c r="A278" s="25"/>
      <c r="B278" s="278"/>
      <c r="C278" s="277"/>
      <c r="D278" s="277"/>
      <c r="E278" s="277"/>
    </row>
    <row r="279" spans="1:5">
      <c r="A279" s="25"/>
      <c r="B279" s="278"/>
      <c r="C279" s="277"/>
      <c r="D279" s="277"/>
      <c r="E279" s="277"/>
    </row>
    <row r="280" spans="1:5">
      <c r="A280" s="25"/>
      <c r="B280" s="278"/>
      <c r="C280" s="277"/>
      <c r="D280" s="277"/>
      <c r="E280" s="277"/>
    </row>
    <row r="281" spans="1:5">
      <c r="A281" s="25"/>
      <c r="B281" s="278"/>
      <c r="C281" s="277"/>
      <c r="D281" s="277"/>
      <c r="E281" s="277"/>
    </row>
    <row r="282" spans="1:5">
      <c r="A282" s="25"/>
      <c r="B282" s="278"/>
      <c r="C282" s="277"/>
      <c r="D282" s="277"/>
      <c r="E282" s="277"/>
    </row>
    <row r="283" spans="1:5">
      <c r="A283" s="25"/>
      <c r="B283" s="278"/>
      <c r="C283" s="277"/>
      <c r="D283" s="277"/>
      <c r="E283" s="277"/>
    </row>
    <row r="284" spans="1:5">
      <c r="A284" s="25"/>
      <c r="B284" s="278"/>
      <c r="C284" s="277"/>
      <c r="D284" s="277"/>
      <c r="E284" s="277"/>
    </row>
    <row r="285" spans="1:5">
      <c r="A285" s="25"/>
      <c r="B285" s="278"/>
      <c r="C285" s="277"/>
      <c r="D285" s="277"/>
      <c r="E285" s="277"/>
    </row>
    <row r="286" spans="1:5">
      <c r="A286" s="25"/>
      <c r="B286" s="278"/>
      <c r="C286" s="277"/>
      <c r="D286" s="277"/>
      <c r="E286" s="277"/>
    </row>
    <row r="287" spans="1:5">
      <c r="A287" s="25"/>
      <c r="B287" s="278"/>
      <c r="C287" s="277"/>
      <c r="D287" s="277"/>
      <c r="E287" s="277"/>
    </row>
    <row r="288" spans="1:5">
      <c r="A288" s="25"/>
      <c r="B288" s="278"/>
      <c r="C288" s="277"/>
      <c r="D288" s="277"/>
      <c r="E288" s="277"/>
    </row>
    <row r="289" spans="1:5">
      <c r="A289" s="25"/>
      <c r="B289" s="278"/>
      <c r="C289" s="277"/>
      <c r="D289" s="277"/>
      <c r="E289" s="277"/>
    </row>
    <row r="290" spans="1:5">
      <c r="A290" s="25"/>
      <c r="B290" s="278"/>
      <c r="C290" s="277"/>
      <c r="D290" s="277"/>
      <c r="E290" s="277"/>
    </row>
    <row r="291" spans="1:5">
      <c r="A291" s="25"/>
      <c r="B291" s="278"/>
      <c r="C291" s="277"/>
      <c r="D291" s="277"/>
      <c r="E291" s="277"/>
    </row>
    <row r="292" spans="1:5">
      <c r="A292" s="25"/>
      <c r="B292" s="278"/>
      <c r="C292" s="277"/>
      <c r="D292" s="277"/>
      <c r="E292" s="277"/>
    </row>
    <row r="293" spans="1:5">
      <c r="A293" s="25"/>
      <c r="B293" s="278"/>
      <c r="C293" s="277"/>
      <c r="D293" s="277"/>
      <c r="E293" s="277"/>
    </row>
    <row r="294" spans="1:5">
      <c r="A294" s="25"/>
      <c r="B294" s="278"/>
      <c r="C294" s="277"/>
      <c r="D294" s="277"/>
      <c r="E294" s="277"/>
    </row>
    <row r="295" spans="1:5">
      <c r="A295" s="25"/>
      <c r="B295" s="278"/>
      <c r="C295" s="277"/>
      <c r="D295" s="277"/>
      <c r="E295" s="277"/>
    </row>
    <row r="296" spans="1:5">
      <c r="A296" s="25"/>
      <c r="B296" s="278"/>
      <c r="C296" s="277"/>
      <c r="D296" s="277"/>
      <c r="E296" s="277"/>
    </row>
    <row r="297" spans="1:5">
      <c r="A297" s="25"/>
      <c r="B297" s="278"/>
      <c r="C297" s="277"/>
      <c r="D297" s="277"/>
      <c r="E297" s="277"/>
    </row>
    <row r="298" spans="1:5">
      <c r="A298" s="25"/>
      <c r="B298" s="278"/>
      <c r="C298" s="277"/>
      <c r="D298" s="277"/>
      <c r="E298" s="277"/>
    </row>
    <row r="299" spans="1:5">
      <c r="A299" s="25"/>
      <c r="B299" s="278"/>
      <c r="C299" s="277"/>
      <c r="D299" s="277"/>
      <c r="E299" s="277"/>
    </row>
    <row r="300" spans="1:5">
      <c r="A300" s="25"/>
      <c r="B300" s="278"/>
      <c r="C300" s="277"/>
      <c r="D300" s="277"/>
      <c r="E300" s="277"/>
    </row>
    <row r="301" spans="1:5">
      <c r="A301" s="25"/>
      <c r="B301" s="278"/>
      <c r="C301" s="277"/>
      <c r="D301" s="277"/>
      <c r="E301" s="277"/>
    </row>
    <row r="302" spans="1:5">
      <c r="A302" s="25"/>
      <c r="B302" s="278"/>
      <c r="C302" s="277"/>
      <c r="D302" s="277"/>
      <c r="E302" s="277"/>
    </row>
    <row r="303" spans="1:5">
      <c r="A303" s="25"/>
      <c r="B303" s="278"/>
      <c r="C303" s="277"/>
      <c r="D303" s="277"/>
      <c r="E303" s="277"/>
    </row>
    <row r="304" spans="1:5">
      <c r="A304" s="25"/>
      <c r="B304" s="278"/>
      <c r="C304" s="277"/>
      <c r="D304" s="277"/>
      <c r="E304" s="277"/>
    </row>
    <row r="305" spans="1:5">
      <c r="A305" s="25"/>
      <c r="B305" s="278"/>
      <c r="C305" s="277"/>
      <c r="D305" s="277"/>
      <c r="E305" s="277"/>
    </row>
    <row r="306" spans="1:5">
      <c r="A306" s="25"/>
      <c r="B306" s="278"/>
      <c r="C306" s="277"/>
      <c r="D306" s="277"/>
      <c r="E306" s="277"/>
    </row>
    <row r="307" spans="1:5">
      <c r="A307" s="25"/>
      <c r="B307" s="278"/>
      <c r="C307" s="277"/>
      <c r="D307" s="277"/>
      <c r="E307" s="277"/>
    </row>
    <row r="308" spans="1:5">
      <c r="A308" s="25"/>
      <c r="B308" s="278"/>
      <c r="C308" s="277"/>
      <c r="D308" s="277"/>
      <c r="E308" s="277"/>
    </row>
    <row r="309" spans="1:5">
      <c r="A309" s="25"/>
      <c r="B309" s="278"/>
      <c r="C309" s="277"/>
      <c r="D309" s="277"/>
      <c r="E309" s="277"/>
    </row>
    <row r="310" spans="1:5">
      <c r="A310" s="25"/>
      <c r="B310" s="278"/>
      <c r="C310" s="277"/>
      <c r="D310" s="277"/>
      <c r="E310" s="277"/>
    </row>
    <row r="311" spans="1:5">
      <c r="A311" s="25"/>
      <c r="B311" s="278"/>
      <c r="C311" s="277"/>
      <c r="D311" s="277"/>
      <c r="E311" s="277"/>
    </row>
    <row r="312" spans="1:5">
      <c r="A312" s="25"/>
      <c r="B312" s="278"/>
      <c r="C312" s="277"/>
      <c r="D312" s="277"/>
      <c r="E312" s="277"/>
    </row>
    <row r="313" spans="1:5">
      <c r="A313" s="25"/>
      <c r="B313" s="278"/>
      <c r="C313" s="277"/>
      <c r="D313" s="277"/>
      <c r="E313" s="277"/>
    </row>
    <row r="314" spans="1:5">
      <c r="A314" s="25"/>
      <c r="B314" s="278"/>
      <c r="C314" s="277"/>
      <c r="D314" s="277"/>
      <c r="E314" s="277"/>
    </row>
    <row r="315" spans="1:5">
      <c r="A315" s="25"/>
      <c r="B315" s="278"/>
      <c r="C315" s="277"/>
      <c r="D315" s="277"/>
      <c r="E315" s="277"/>
    </row>
    <row r="316" spans="1:5">
      <c r="A316" s="25"/>
      <c r="B316" s="278"/>
      <c r="C316" s="277"/>
      <c r="D316" s="277"/>
      <c r="E316" s="277"/>
    </row>
    <row r="317" spans="1:5">
      <c r="A317" s="25"/>
      <c r="B317" s="278"/>
      <c r="C317" s="277"/>
      <c r="D317" s="277"/>
      <c r="E317" s="277"/>
    </row>
    <row r="318" spans="1:5">
      <c r="A318" s="25"/>
      <c r="B318" s="278"/>
      <c r="C318" s="277"/>
      <c r="D318" s="277"/>
      <c r="E318" s="277"/>
    </row>
    <row r="319" spans="1:5">
      <c r="A319" s="25"/>
      <c r="B319" s="278"/>
      <c r="C319" s="277"/>
      <c r="D319" s="277"/>
      <c r="E319" s="277"/>
    </row>
    <row r="320" spans="1:5">
      <c r="A320" s="25"/>
      <c r="B320" s="278"/>
      <c r="C320" s="277"/>
      <c r="D320" s="277"/>
      <c r="E320" s="277"/>
    </row>
    <row r="321" spans="1:5">
      <c r="A321" s="25"/>
      <c r="B321" s="278"/>
      <c r="C321" s="277"/>
      <c r="D321" s="277"/>
      <c r="E321" s="277"/>
    </row>
  </sheetData>
  <mergeCells count="22">
    <mergeCell ref="Q5:Q6"/>
    <mergeCell ref="L5:L6"/>
    <mergeCell ref="M5:M6"/>
    <mergeCell ref="N5:N6"/>
    <mergeCell ref="O5:O6"/>
    <mergeCell ref="P5:P6"/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  <mergeCell ref="R5:R6"/>
    <mergeCell ref="G5:G6"/>
    <mergeCell ref="H5:H6"/>
    <mergeCell ref="I5:I6"/>
    <mergeCell ref="J5:J6"/>
    <mergeCell ref="K5:K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Nov 2020</vt:lpstr>
      <vt:lpstr>CAPITAL</vt:lpstr>
      <vt:lpstr>Balance Transfer</vt:lpstr>
      <vt:lpstr>Expence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2020-11-23T15:37:25Z</dcterms:modified>
</cp:coreProperties>
</file>