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14"/>
  <c r="L136" s="1"/>
  <c r="I136"/>
  <c r="L126"/>
  <c r="L125"/>
  <c r="L124"/>
  <c r="L123"/>
  <c r="L121"/>
  <c r="L116"/>
  <c r="L114"/>
  <c r="L113"/>
  <c r="C113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<sst xmlns="http://schemas.openxmlformats.org/spreadsheetml/2006/main" count="480" uniqueCount="227">
  <si>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</si>
  <si>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</si>
  <si>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</si>
  <si>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</si>
  <si>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</si>
  <si>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</si>
  <si>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</si>
  <si>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</si>
  <si>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</si>
  <si>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</si>
  <si>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</si>
  <si>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</si>
  <si>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</si>
  <si>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</si>
  <si>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</si>
  <si>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</si>
  <si>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</si>
  <si>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</si>
  <si>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</si>
  <si>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</si>
  <si>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</si>
  <si>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</si>
  <si>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</si>
  <si>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</si>
  <si>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</si>
  <si>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</si>
  <si>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</si>
  <si>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</si>
  <si>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</si>
  <si>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</si>
  <si>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</si>
  <si>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</si>
  <si>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</si>
  <si>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</si>
  <si>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</si>
  <si>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</si>
  <si>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</si>
  <si>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</si>
  <si>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</si>
  <si>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</si>
  <si>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</si>
  <si>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</si>
  <si>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</si>
  <si>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</si>
  <si>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</si>
  <si>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</si>
  <si>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</si>
  <si>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</si>
  <si>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</si>
  <si>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</si>
  <si>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</si>
  <si>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</si>
  <si>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</si>
  <si>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</si>
  <si>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</si>
  <si>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</si>
  <si>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</si>
  <si>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</si>
  <si>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</si>
  <si>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</si>
  <si>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</si>
  <si>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</si>
  <si>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</si>
  <si>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</si>
  <si>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</si>
  <si>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</si>
  <si>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</si>
  <si>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</si>
  <si>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</si>
  <si>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</si>
  <si>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</si>
  <si>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</si>
  <si>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</si>
  <si>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</si>
  <si>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</si>
  <si>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</si>
  <si>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</si>
  <si>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</si>
  <si>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</si>
  <si>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</si>
  <si>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</si>
  <si>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</si>
  <si>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</si>
  <si>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</si>
  <si>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</si>
  <si>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</si>
  <si>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</si>
  <si>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</si>
  <si>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</si>
  <si>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</si>
  <si>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</si>
  <si>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</si>
  <si>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</si>
  <si>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</si>
  <si>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</si>
  <si>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</si>
  <si>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</si>
  <si>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</si>
  <si>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</si>
  <si>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</si>
  <si>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</si>
  <si>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</si>
  <si>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</si>
  <si>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</si>
  <si>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</si>
  <si>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</si>
  <si>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</si>
  <si>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</si>
  <si>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</si>
  <si>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</si>
  <si>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</si>
  <si>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</si>
  <si>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</si>
  <si>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</si>
  <si>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</si>
  <si>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</si>
  <si>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</si>
  <si>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</si>
  <si>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</si>
  <si>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</si>
  <si>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</si>
  <si>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</si>
  <si>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</si>
  <si>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</si>
  <si>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</si>
  <si>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</si>
  <si>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</si>
  <si>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</si>
  <si>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</si>
  <si>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</si>
  <si>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</si>
  <si>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</si>
  <si>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</si>
  <si>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</si>
  <si>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</si>
  <si>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</si>
  <si>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</si>
  <si>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</si>
  <si>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</si>
  <si>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</si>
  <si>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</si>
  <si>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</si>
  <si>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</si>
  <si>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</si>
  <si>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</si>
  <si>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</si>
  <si>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</si>
  <si>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</si>
  <si>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</si>
  <si>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</si>
  <si>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</si>
  <si>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</si>
  <si>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</si>
  <si>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</si>
  <si>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</si>
  <si>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</si>
  <si>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</si>
  <si>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</si>
  <si>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</si>
  <si>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</si>
  <si>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</si>
  <si>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</si>
  <si>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</si>
  <si>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</si>
  <si>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</si>
  <si>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</si>
  <si>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</si>
  <si>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</si>
  <si>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</si>
  <si>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</si>
  <si>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</si>
  <si>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</si>
  <si>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</si>
  <si>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</si>
  <si>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</si>
  <si>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</si>
  <si>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</si>
  <si>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</si>
  <si>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</si>
  <si>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</si>
  <si>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</si>
  <si>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</si>
  <si>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</si>
  <si>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</si>
  <si>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</si>
  <si>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</si>
  <si>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</si>
  <si>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</si>
  <si>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</si>
  <si>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</si>
  <si>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</si>
  <si>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</si>
  <si>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</si>
  <si>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</si>
  <si>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</si>
  <si>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</si>
  <si>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</si>
  <si>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</si>
  <si>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</si>
  <si>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</si>
  <si>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</si>
  <si>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</si>
  <si>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</si>
  <si>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</si>
  <si>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</si>
  <si>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</si>
  <si>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</si>
  <si>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</si>
  <si>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</si>
  <si>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</si>
  <si>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</si>
  <si>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</si>
  <si>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</si>
  <si>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24.11.2020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</si>
  <si>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</si>
  <si>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</si>
  <si>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</si>
  <si>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</si>
  <si>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</si>
  <si>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</si>
  <si>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</si>
  <si>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</si>
  <si>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Date: 30.11.2020</t>
  </si>
  <si>
    <t>Biswas Mob</t>
  </si>
  <si>
    <t>November 2020 Due</t>
  </si>
  <si>
    <t>C=N.K Telecom</t>
  </si>
  <si>
    <t>ADSR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</si>
</sst>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2" borderId="52" xfId="0" applyNumberFormat="1" applyFont="1" applyFill="1" applyBorder="1" applyAlignment="1">
      <alignment horizontal="center" vertical="center"/>
    </xf>
    <xf numFmtId="0" fontId="41" fillId="42" borderId="53" xfId="0" applyFont="1" applyFill="1" applyBorder="1" applyAlignment="1">
      <alignment horizontal="center" vertical="center"/>
    </xf>
    <xf numFmtId="0" fontId="41" fillId="42" borderId="54" xfId="0" applyFont="1" applyFill="1" applyBorder="1" applyAlignment="1">
      <alignment horizontal="center" vertical="center"/>
    </xf>
    <xf numFmtId="2" fontId="41" fillId="43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2" borderId="53" xfId="0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1" borderId="37" xfId="0" applyNumberFormat="1" applyFont="1" applyFill="1" applyBorder="1" applyAlignment="1">
      <alignment horizontal="center"/>
    </xf>
    <xf numFmtId="17" fontId="11" fillId="41" borderId="38" xfId="0" applyNumberFormat="1" applyFont="1" applyFill="1" applyBorder="1" applyAlignment="1">
      <alignment horizontal="center"/>
    </xf>
    <xf numFmtId="17" fontId="11" fillId="41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184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185</v>
      </c>
      <c r="C7" s="39">
        <v>1200000</v>
      </c>
      <c r="D7" s="256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189</v>
      </c>
      <c r="C8" s="39">
        <v>650000</v>
      </c>
      <c r="D8" s="256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190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191</v>
      </c>
      <c r="C10" s="42">
        <v>480000</v>
      </c>
      <c r="D10" s="26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193</v>
      </c>
      <c r="C11" s="39">
        <v>420000</v>
      </c>
      <c r="D11" s="256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194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195</v>
      </c>
      <c r="C13" s="39">
        <v>990000</v>
      </c>
      <c r="D13" s="256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197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198</v>
      </c>
      <c r="C15" s="39">
        <v>395000</v>
      </c>
      <c r="D15" s="256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199</v>
      </c>
      <c r="C16" s="39">
        <v>460000</v>
      </c>
      <c r="D16" s="256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200</v>
      </c>
      <c r="C17" s="39">
        <v>300000</v>
      </c>
      <c r="D17" s="256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201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1130000</v>
      </c>
      <c r="D19" s="256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203</v>
      </c>
      <c r="C20" s="39">
        <v>500000</v>
      </c>
      <c r="D20" s="256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204</v>
      </c>
      <c r="C21" s="39">
        <v>570000</v>
      </c>
      <c r="D21" s="256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205</v>
      </c>
      <c r="C22" s="39">
        <v>435000</v>
      </c>
      <c r="D22" s="256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206</v>
      </c>
      <c r="C23" s="39">
        <v>310000</v>
      </c>
      <c r="D23" s="256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206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208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209</v>
      </c>
      <c r="C26" s="39">
        <v>1050000</v>
      </c>
      <c r="D26" s="256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212</v>
      </c>
      <c r="C27" s="39">
        <v>485000</v>
      </c>
      <c r="D27" s="256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213</v>
      </c>
      <c r="C28" s="39">
        <v>400000</v>
      </c>
      <c r="D28" s="256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214</v>
      </c>
      <c r="C29" s="39">
        <v>570000</v>
      </c>
      <c r="D29" s="256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216</v>
      </c>
      <c r="C30" s="39">
        <v>430000</v>
      </c>
      <c r="D30" s="256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 t="s">
        <v>217</v>
      </c>
      <c r="C31" s="39">
        <v>0</v>
      </c>
      <c r="D31" s="39">
        <v>0</v>
      </c>
      <c r="E31" s="41">
        <f t="shared" si="0"/>
        <v>1296844</v>
      </c>
      <c r="F31" s="31"/>
      <c r="G31" s="2"/>
      <c r="H31" s="35"/>
    </row>
    <row r="32" spans="1:8">
      <c r="A32" s="35"/>
      <c r="B32" s="40" t="s">
        <v>219</v>
      </c>
      <c r="C32" s="39">
        <v>1310000</v>
      </c>
      <c r="D32" s="256">
        <v>2000000</v>
      </c>
      <c r="E32" s="41">
        <f t="shared" si="0"/>
        <v>606844</v>
      </c>
      <c r="F32" s="31"/>
      <c r="G32" s="2"/>
      <c r="H32" s="35"/>
    </row>
    <row r="33" spans="1:8">
      <c r="A33" s="35"/>
      <c r="B33" s="40" t="s">
        <v>221</v>
      </c>
      <c r="C33" s="39">
        <v>880000</v>
      </c>
      <c r="D33" s="42">
        <v>1480000</v>
      </c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13886844</v>
      </c>
      <c r="D83" s="41">
        <f>SUM(D5:D77)</f>
        <v>13880000</v>
      </c>
      <c r="E83" s="66">
        <f>E71+C83-D83</f>
        <v>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A16" sqref="A16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7" t="s">
        <v>17</v>
      </c>
      <c r="B1" s="288"/>
      <c r="C1" s="288"/>
      <c r="D1" s="288"/>
      <c r="E1" s="289"/>
      <c r="F1" s="5"/>
      <c r="G1" s="5"/>
    </row>
    <row r="2" spans="1:29" ht="23.25">
      <c r="A2" s="290" t="s">
        <v>222</v>
      </c>
      <c r="B2" s="291"/>
      <c r="C2" s="291"/>
      <c r="D2" s="291"/>
      <c r="E2" s="29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3142788.3955000001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316874.38991428528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8817615.3899142854</v>
      </c>
      <c r="C6" s="68"/>
      <c r="D6" s="68" t="s">
        <v>28</v>
      </c>
      <c r="E6" s="255">
        <v>654000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2494512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69215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80700</v>
      </c>
      <c r="C9" s="70"/>
      <c r="D9" s="70" t="s">
        <v>150</v>
      </c>
      <c r="E9" s="72">
        <v>62119</v>
      </c>
      <c r="F9" s="5"/>
      <c r="G9" s="55"/>
      <c r="H9" s="28" t="s">
        <v>183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166959.38991428528</v>
      </c>
      <c r="C10" s="70"/>
      <c r="D10" s="68" t="s">
        <v>29</v>
      </c>
      <c r="E10" s="73">
        <v>2232696.9944142848</v>
      </c>
      <c r="F10" s="5" t="s">
        <v>183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207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8617700.3899142854</v>
      </c>
      <c r="C13" s="70"/>
      <c r="D13" s="70" t="s">
        <v>7</v>
      </c>
      <c r="E13" s="73">
        <f>E4+E5+E6+E7+E8+E9+E10</f>
        <v>8617700.3899142854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3" t="s">
        <v>16</v>
      </c>
      <c r="B15" s="294"/>
      <c r="C15" s="294"/>
      <c r="D15" s="294"/>
      <c r="E15" s="295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147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166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225</v>
      </c>
      <c r="B21" s="53">
        <v>40000</v>
      </c>
      <c r="C21" s="16"/>
      <c r="D21" s="78" t="s">
        <v>22</v>
      </c>
      <c r="E21" s="98">
        <v>200000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560606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61" zoomScale="120" zoomScaleNormal="120" workbookViewId="0">
      <selection activeCell="C90" sqref="C90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2" t="s">
        <v>17</v>
      </c>
      <c r="B1" s="302"/>
      <c r="C1" s="302"/>
      <c r="D1" s="302"/>
      <c r="E1" s="302"/>
      <c r="F1" s="302"/>
      <c r="L1" s="102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</row>
    <row r="2" spans="1:61" ht="15">
      <c r="A2" s="303" t="s">
        <v>187</v>
      </c>
      <c r="B2" s="303"/>
      <c r="C2" s="303"/>
      <c r="D2" s="303"/>
      <c r="E2" s="303"/>
      <c r="F2" s="303"/>
      <c r="L2" s="102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</row>
    <row r="3" spans="1:61">
      <c r="A3" s="304" t="s">
        <v>39</v>
      </c>
      <c r="B3" s="304"/>
      <c r="C3" s="304"/>
      <c r="D3" s="304"/>
      <c r="E3" s="304"/>
      <c r="F3" s="304"/>
      <c r="K3" s="264"/>
      <c r="L3" s="102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</row>
    <row r="4" spans="1:61">
      <c r="A4" s="270" t="s">
        <v>0</v>
      </c>
      <c r="B4" s="282" t="s">
        <v>40</v>
      </c>
      <c r="C4" s="282" t="s">
        <v>41</v>
      </c>
      <c r="D4" s="282" t="s">
        <v>42</v>
      </c>
      <c r="E4" s="282" t="s">
        <v>43</v>
      </c>
      <c r="F4" s="103" t="s">
        <v>1</v>
      </c>
      <c r="G4" s="264"/>
      <c r="H4" s="264"/>
      <c r="I4" s="102"/>
      <c r="J4" s="102"/>
      <c r="K4" s="264"/>
      <c r="L4" s="102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4"/>
      <c r="BE4" s="264"/>
      <c r="BF4" s="264"/>
      <c r="BG4" s="264"/>
      <c r="BH4" s="264"/>
      <c r="BI4" s="264"/>
    </row>
    <row r="5" spans="1:61">
      <c r="A5" s="104" t="s">
        <v>185</v>
      </c>
      <c r="B5" s="105">
        <v>630490</v>
      </c>
      <c r="C5" s="105">
        <v>290</v>
      </c>
      <c r="D5" s="105">
        <v>2410</v>
      </c>
      <c r="E5" s="105">
        <f>C5+D5</f>
        <v>2700</v>
      </c>
      <c r="F5" s="106"/>
      <c r="G5" s="102"/>
      <c r="H5" s="107" t="s">
        <v>44</v>
      </c>
      <c r="I5" s="108"/>
      <c r="J5" s="107"/>
      <c r="K5" s="264"/>
      <c r="L5" s="102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64"/>
      <c r="BC5" s="264"/>
      <c r="BD5" s="264"/>
      <c r="BE5" s="264"/>
      <c r="BF5" s="264"/>
      <c r="BG5" s="264"/>
      <c r="BH5" s="264"/>
      <c r="BI5" s="264"/>
    </row>
    <row r="6" spans="1:61">
      <c r="A6" s="109" t="s">
        <v>189</v>
      </c>
      <c r="B6" s="110">
        <v>594250</v>
      </c>
      <c r="C6" s="110">
        <v>1289115</v>
      </c>
      <c r="D6" s="110">
        <v>1630</v>
      </c>
      <c r="E6" s="110">
        <f t="shared" ref="E6:E32" si="0">C6+D6</f>
        <v>1290745</v>
      </c>
      <c r="F6" s="111"/>
      <c r="G6" s="112"/>
      <c r="H6" s="113" t="s">
        <v>44</v>
      </c>
      <c r="I6" s="108"/>
      <c r="J6" s="107"/>
      <c r="K6" s="114"/>
      <c r="L6" s="102"/>
      <c r="M6" s="115"/>
      <c r="N6" s="116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</row>
    <row r="7" spans="1:61">
      <c r="A7" s="109" t="s">
        <v>149</v>
      </c>
      <c r="B7" s="110">
        <v>432720</v>
      </c>
      <c r="C7" s="110">
        <v>479900</v>
      </c>
      <c r="D7" s="110">
        <v>1910</v>
      </c>
      <c r="E7" s="110">
        <f t="shared" si="0"/>
        <v>481810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</row>
    <row r="8" spans="1:61">
      <c r="A8" s="109" t="s">
        <v>191</v>
      </c>
      <c r="B8" s="110">
        <v>403535</v>
      </c>
      <c r="C8" s="110">
        <v>436960</v>
      </c>
      <c r="D8" s="110">
        <v>3740</v>
      </c>
      <c r="E8" s="110">
        <f t="shared" si="0"/>
        <v>440700</v>
      </c>
      <c r="F8" s="118"/>
      <c r="G8" s="102"/>
      <c r="H8" s="107" t="s">
        <v>44</v>
      </c>
      <c r="I8" s="108"/>
      <c r="J8" s="108"/>
      <c r="K8" s="264"/>
      <c r="L8" s="102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</row>
    <row r="9" spans="1:61">
      <c r="A9" s="109" t="s">
        <v>193</v>
      </c>
      <c r="B9" s="110">
        <v>483765</v>
      </c>
      <c r="C9" s="110">
        <v>473000</v>
      </c>
      <c r="D9" s="110">
        <v>1820</v>
      </c>
      <c r="E9" s="110">
        <f t="shared" si="0"/>
        <v>474820</v>
      </c>
      <c r="F9" s="119"/>
      <c r="G9" s="102"/>
      <c r="H9" s="107" t="s">
        <v>44</v>
      </c>
      <c r="I9" s="108"/>
      <c r="J9" s="108"/>
      <c r="K9" s="264"/>
      <c r="L9" s="120"/>
      <c r="M9" s="120"/>
      <c r="N9" s="120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</row>
    <row r="10" spans="1:61">
      <c r="A10" s="109" t="s">
        <v>194</v>
      </c>
      <c r="B10" s="110">
        <v>516330</v>
      </c>
      <c r="C10" s="110">
        <v>573030</v>
      </c>
      <c r="D10" s="110">
        <v>2240</v>
      </c>
      <c r="E10" s="110">
        <f t="shared" si="0"/>
        <v>575270</v>
      </c>
      <c r="F10" s="121"/>
      <c r="G10" s="102"/>
      <c r="H10" s="107" t="s">
        <v>44</v>
      </c>
      <c r="I10" s="108"/>
      <c r="J10" s="108"/>
      <c r="K10" s="264"/>
      <c r="L10" s="120"/>
      <c r="M10" s="120"/>
      <c r="N10" s="120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</row>
    <row r="11" spans="1:61">
      <c r="A11" s="109" t="s">
        <v>195</v>
      </c>
      <c r="B11" s="110">
        <v>335890</v>
      </c>
      <c r="C11" s="110">
        <v>314460</v>
      </c>
      <c r="D11" s="110">
        <v>2270</v>
      </c>
      <c r="E11" s="110">
        <f t="shared" si="0"/>
        <v>316730</v>
      </c>
      <c r="F11" s="118"/>
      <c r="G11" s="122"/>
      <c r="H11" s="108" t="s">
        <v>44</v>
      </c>
      <c r="I11" s="108"/>
      <c r="J11" s="108"/>
      <c r="K11" s="264"/>
      <c r="L11" s="122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</row>
    <row r="12" spans="1:61">
      <c r="A12" s="109" t="s">
        <v>197</v>
      </c>
      <c r="B12" s="110">
        <v>373130</v>
      </c>
      <c r="C12" s="110">
        <v>409560</v>
      </c>
      <c r="D12" s="110">
        <v>4470</v>
      </c>
      <c r="E12" s="110">
        <f t="shared" si="0"/>
        <v>414030</v>
      </c>
      <c r="F12" s="118"/>
      <c r="G12" s="122"/>
      <c r="H12" s="108" t="s">
        <v>44</v>
      </c>
      <c r="I12" s="108"/>
      <c r="J12" s="108"/>
      <c r="K12" s="264"/>
      <c r="L12" s="102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</row>
    <row r="13" spans="1:61">
      <c r="A13" s="109" t="s">
        <v>198</v>
      </c>
      <c r="B13" s="110">
        <v>428130</v>
      </c>
      <c r="C13" s="110">
        <v>469125</v>
      </c>
      <c r="D13" s="110">
        <v>2580</v>
      </c>
      <c r="E13" s="110">
        <f t="shared" si="0"/>
        <v>471705</v>
      </c>
      <c r="F13" s="121"/>
      <c r="G13" s="102"/>
      <c r="H13" s="107" t="s">
        <v>44</v>
      </c>
      <c r="I13" s="108"/>
      <c r="J13" s="108"/>
      <c r="K13" s="264"/>
      <c r="L13" s="102"/>
      <c r="M13" s="115"/>
      <c r="N13" s="12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</row>
    <row r="14" spans="1:61">
      <c r="A14" s="109" t="s">
        <v>199</v>
      </c>
      <c r="B14" s="110">
        <v>313070</v>
      </c>
      <c r="C14" s="110">
        <v>297170</v>
      </c>
      <c r="D14" s="110">
        <v>1590</v>
      </c>
      <c r="E14" s="110">
        <f t="shared" si="0"/>
        <v>298760</v>
      </c>
      <c r="F14" s="119"/>
      <c r="G14" s="102"/>
      <c r="H14" s="107" t="s">
        <v>44</v>
      </c>
      <c r="I14" s="108"/>
      <c r="J14" s="108"/>
      <c r="K14" s="264"/>
      <c r="L14" s="102"/>
      <c r="M14" s="115"/>
      <c r="N14" s="264"/>
      <c r="O14" s="124"/>
      <c r="P14" s="124"/>
      <c r="Q14" s="115"/>
      <c r="R14" s="123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</row>
    <row r="15" spans="1:61">
      <c r="A15" s="109" t="s">
        <v>200</v>
      </c>
      <c r="B15" s="110">
        <v>589130</v>
      </c>
      <c r="C15" s="110">
        <v>580715</v>
      </c>
      <c r="D15" s="110">
        <v>1750</v>
      </c>
      <c r="E15" s="110">
        <f t="shared" si="0"/>
        <v>582465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</row>
    <row r="16" spans="1:61">
      <c r="A16" s="109" t="s">
        <v>201</v>
      </c>
      <c r="B16" s="110">
        <v>499915</v>
      </c>
      <c r="C16" s="110">
        <v>555870</v>
      </c>
      <c r="D16" s="110">
        <v>2020</v>
      </c>
      <c r="E16" s="110">
        <f t="shared" si="0"/>
        <v>557890</v>
      </c>
      <c r="F16" s="118"/>
      <c r="G16" s="122"/>
      <c r="H16" s="108" t="s">
        <v>44</v>
      </c>
      <c r="I16" s="108"/>
      <c r="J16" s="108"/>
      <c r="K16" s="264"/>
      <c r="L16" s="102"/>
      <c r="M16" s="115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</row>
    <row r="17" spans="1:61">
      <c r="A17" s="109" t="s">
        <v>202</v>
      </c>
      <c r="B17" s="110">
        <v>515650</v>
      </c>
      <c r="C17" s="110">
        <v>496035</v>
      </c>
      <c r="D17" s="110">
        <v>1445</v>
      </c>
      <c r="E17" s="110">
        <f t="shared" si="0"/>
        <v>497480</v>
      </c>
      <c r="F17" s="111"/>
      <c r="G17" s="112"/>
      <c r="H17" s="113" t="s">
        <v>44</v>
      </c>
      <c r="I17" s="108"/>
      <c r="J17" s="108"/>
      <c r="K17" s="125"/>
      <c r="L17" s="102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</row>
    <row r="18" spans="1:61">
      <c r="A18" s="109" t="s">
        <v>203</v>
      </c>
      <c r="B18" s="110">
        <v>613235</v>
      </c>
      <c r="C18" s="110">
        <v>573845</v>
      </c>
      <c r="D18" s="110">
        <v>2420</v>
      </c>
      <c r="E18" s="110">
        <f t="shared" si="0"/>
        <v>576265</v>
      </c>
      <c r="F18" s="121"/>
      <c r="G18" s="102"/>
      <c r="H18" s="107" t="s">
        <v>44</v>
      </c>
      <c r="I18" s="108"/>
      <c r="J18" s="108"/>
      <c r="K18" s="264"/>
      <c r="L18" s="102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</row>
    <row r="19" spans="1:61">
      <c r="A19" s="109" t="s">
        <v>204</v>
      </c>
      <c r="B19" s="110">
        <v>431925</v>
      </c>
      <c r="C19" s="110">
        <v>433270</v>
      </c>
      <c r="D19" s="110">
        <v>2120</v>
      </c>
      <c r="E19" s="110">
        <f t="shared" si="0"/>
        <v>435390</v>
      </c>
      <c r="F19" s="119"/>
      <c r="G19" s="102"/>
      <c r="H19" s="107" t="s">
        <v>44</v>
      </c>
      <c r="I19" s="108"/>
      <c r="J19" s="108"/>
      <c r="K19" s="264"/>
      <c r="L19" s="102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</row>
    <row r="20" spans="1:61">
      <c r="A20" s="109" t="s">
        <v>205</v>
      </c>
      <c r="B20" s="110">
        <v>412820</v>
      </c>
      <c r="C20" s="110">
        <v>366155</v>
      </c>
      <c r="D20" s="110">
        <v>1040</v>
      </c>
      <c r="E20" s="110">
        <f t="shared" si="0"/>
        <v>367195</v>
      </c>
      <c r="F20" s="111"/>
      <c r="G20" s="102"/>
      <c r="H20" s="107" t="s">
        <v>44</v>
      </c>
      <c r="I20" s="108"/>
      <c r="J20" s="108"/>
      <c r="K20" s="264"/>
      <c r="L20" s="102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</row>
    <row r="21" spans="1:61">
      <c r="A21" s="109" t="s">
        <v>206</v>
      </c>
      <c r="B21" s="110">
        <v>485575</v>
      </c>
      <c r="C21" s="110">
        <v>444275</v>
      </c>
      <c r="D21" s="110">
        <v>3805</v>
      </c>
      <c r="E21" s="110">
        <f t="shared" si="0"/>
        <v>448080</v>
      </c>
      <c r="F21" s="111"/>
      <c r="G21" s="102"/>
      <c r="H21" s="107" t="s">
        <v>44</v>
      </c>
      <c r="I21" s="108"/>
      <c r="J21" s="108"/>
      <c r="K21" s="126"/>
      <c r="L21" s="122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64"/>
      <c r="BA21" s="264"/>
      <c r="BB21" s="264"/>
      <c r="BC21" s="264"/>
      <c r="BD21" s="264"/>
      <c r="BE21" s="264"/>
      <c r="BF21" s="264"/>
      <c r="BG21" s="264"/>
      <c r="BH21" s="264"/>
      <c r="BI21" s="264"/>
    </row>
    <row r="22" spans="1:61">
      <c r="A22" s="109" t="s">
        <v>208</v>
      </c>
      <c r="B22" s="110">
        <v>519540</v>
      </c>
      <c r="C22" s="110">
        <v>614060</v>
      </c>
      <c r="D22" s="110">
        <v>2460</v>
      </c>
      <c r="E22" s="110">
        <f>C22+D22</f>
        <v>616520</v>
      </c>
      <c r="F22" s="111"/>
      <c r="G22" s="102"/>
      <c r="H22" s="107" t="s">
        <v>44</v>
      </c>
      <c r="I22" s="108"/>
      <c r="J22" s="108"/>
      <c r="K22" s="264"/>
      <c r="L22" s="102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</row>
    <row r="23" spans="1:61">
      <c r="A23" s="109" t="s">
        <v>209</v>
      </c>
      <c r="B23" s="110">
        <v>495665</v>
      </c>
      <c r="C23" s="110">
        <v>489130</v>
      </c>
      <c r="D23" s="110">
        <v>2130</v>
      </c>
      <c r="E23" s="110">
        <f t="shared" si="0"/>
        <v>491260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</row>
    <row r="24" spans="1:61">
      <c r="A24" s="109" t="s">
        <v>212</v>
      </c>
      <c r="B24" s="110">
        <v>538735</v>
      </c>
      <c r="C24" s="110">
        <v>493150</v>
      </c>
      <c r="D24" s="110">
        <v>2195</v>
      </c>
      <c r="E24" s="110">
        <f t="shared" si="0"/>
        <v>495345</v>
      </c>
      <c r="F24" s="111"/>
      <c r="G24" s="112"/>
      <c r="H24" s="113" t="s">
        <v>44</v>
      </c>
      <c r="I24" s="108"/>
      <c r="J24" s="108"/>
      <c r="K24" s="264"/>
      <c r="L24" s="102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</row>
    <row r="25" spans="1:61">
      <c r="A25" s="109" t="s">
        <v>213</v>
      </c>
      <c r="B25" s="110">
        <v>551915</v>
      </c>
      <c r="C25" s="110">
        <v>564554</v>
      </c>
      <c r="D25" s="110">
        <v>4101</v>
      </c>
      <c r="E25" s="110">
        <f t="shared" si="0"/>
        <v>568655</v>
      </c>
      <c r="F25" s="119"/>
      <c r="G25" s="102"/>
      <c r="H25" s="107" t="s">
        <v>44</v>
      </c>
      <c r="I25" s="108"/>
      <c r="J25" s="108"/>
      <c r="K25" s="264"/>
      <c r="L25" s="102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</row>
    <row r="26" spans="1:61">
      <c r="A26" s="109" t="s">
        <v>214</v>
      </c>
      <c r="B26" s="110">
        <v>359225</v>
      </c>
      <c r="C26" s="110">
        <v>430565</v>
      </c>
      <c r="D26" s="110">
        <v>970</v>
      </c>
      <c r="E26" s="110">
        <f t="shared" si="0"/>
        <v>431535</v>
      </c>
      <c r="F26" s="127"/>
      <c r="G26" s="102"/>
      <c r="H26" s="107" t="s">
        <v>44</v>
      </c>
      <c r="I26" s="108"/>
      <c r="J26" s="108"/>
      <c r="K26" s="264"/>
      <c r="L26" s="102"/>
      <c r="M26" s="115"/>
      <c r="N26" s="116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  <c r="AY26" s="264"/>
      <c r="AZ26" s="264"/>
      <c r="BA26" s="264"/>
      <c r="BB26" s="264"/>
      <c r="BC26" s="264"/>
      <c r="BD26" s="264"/>
      <c r="BE26" s="264"/>
      <c r="BF26" s="264"/>
      <c r="BG26" s="264"/>
      <c r="BH26" s="264"/>
      <c r="BI26" s="264"/>
    </row>
    <row r="27" spans="1:61">
      <c r="A27" s="109" t="s">
        <v>216</v>
      </c>
      <c r="B27" s="110">
        <v>844015</v>
      </c>
      <c r="C27" s="110">
        <v>713145</v>
      </c>
      <c r="D27" s="110">
        <v>2270</v>
      </c>
      <c r="E27" s="110">
        <f t="shared" si="0"/>
        <v>715415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64"/>
      <c r="BA27" s="264"/>
      <c r="BB27" s="264"/>
      <c r="BC27" s="264"/>
      <c r="BD27" s="264"/>
      <c r="BE27" s="264"/>
      <c r="BF27" s="264"/>
      <c r="BG27" s="264"/>
      <c r="BH27" s="264"/>
      <c r="BI27" s="264"/>
    </row>
    <row r="28" spans="1:61">
      <c r="A28" s="109" t="s">
        <v>217</v>
      </c>
      <c r="B28" s="110">
        <v>572095</v>
      </c>
      <c r="C28" s="110">
        <v>617475</v>
      </c>
      <c r="D28" s="110">
        <v>2310</v>
      </c>
      <c r="E28" s="110">
        <f t="shared" si="0"/>
        <v>619785</v>
      </c>
      <c r="F28" s="119"/>
      <c r="G28" s="102"/>
      <c r="H28" s="107" t="s">
        <v>44</v>
      </c>
      <c r="I28" s="108"/>
      <c r="J28" s="108"/>
      <c r="K28" s="264"/>
      <c r="L28" s="102"/>
      <c r="M28" s="115"/>
      <c r="N28" s="123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</row>
    <row r="29" spans="1:61">
      <c r="A29" s="109" t="s">
        <v>219</v>
      </c>
      <c r="B29" s="110">
        <v>1000185</v>
      </c>
      <c r="C29" s="110">
        <v>849400</v>
      </c>
      <c r="D29" s="110">
        <v>1970</v>
      </c>
      <c r="E29" s="110">
        <f t="shared" si="0"/>
        <v>851370</v>
      </c>
      <c r="F29" s="119"/>
      <c r="G29" s="102"/>
      <c r="H29" s="107" t="s">
        <v>44</v>
      </c>
      <c r="I29" s="108"/>
      <c r="J29" s="108"/>
      <c r="K29" s="264"/>
      <c r="L29" s="102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4"/>
      <c r="AX29" s="264"/>
      <c r="AY29" s="264"/>
      <c r="AZ29" s="264"/>
      <c r="BA29" s="264"/>
      <c r="BB29" s="264"/>
      <c r="BC29" s="264"/>
      <c r="BD29" s="264"/>
      <c r="BE29" s="264"/>
      <c r="BF29" s="264"/>
      <c r="BG29" s="264"/>
      <c r="BH29" s="264"/>
      <c r="BI29" s="264"/>
    </row>
    <row r="30" spans="1:61">
      <c r="A30" s="109" t="s">
        <v>221</v>
      </c>
      <c r="B30" s="110">
        <v>738345</v>
      </c>
      <c r="C30" s="110">
        <v>749451</v>
      </c>
      <c r="D30" s="110">
        <v>12474</v>
      </c>
      <c r="E30" s="110">
        <f t="shared" si="0"/>
        <v>761925</v>
      </c>
      <c r="F30" s="118"/>
      <c r="G30" s="129"/>
      <c r="H30" s="130" t="s">
        <v>44</v>
      </c>
      <c r="I30" s="131"/>
      <c r="J30" s="130"/>
      <c r="K30" s="264"/>
      <c r="L30" s="102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4"/>
      <c r="AY30" s="264"/>
      <c r="AZ30" s="264"/>
      <c r="BA30" s="264"/>
      <c r="BB30" s="264"/>
      <c r="BC30" s="264"/>
      <c r="BD30" s="264"/>
      <c r="BE30" s="264"/>
      <c r="BF30" s="264"/>
      <c r="BG30" s="264"/>
      <c r="BH30" s="264"/>
      <c r="BI30" s="264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4"/>
      <c r="AX31" s="264"/>
      <c r="AY31" s="264"/>
      <c r="AZ31" s="264"/>
      <c r="BA31" s="264"/>
      <c r="BB31" s="264"/>
      <c r="BC31" s="264"/>
      <c r="BD31" s="264"/>
      <c r="BE31" s="264"/>
      <c r="BF31" s="264"/>
      <c r="BG31" s="264"/>
      <c r="BH31" s="264"/>
      <c r="BI31" s="264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9"/>
      <c r="I32" s="280"/>
      <c r="J32" s="133"/>
      <c r="K32" s="134"/>
      <c r="L32" s="102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4"/>
      <c r="AX32" s="264"/>
      <c r="AY32" s="264"/>
      <c r="AZ32" s="264"/>
      <c r="BA32" s="264"/>
      <c r="BB32" s="264"/>
      <c r="BC32" s="264"/>
      <c r="BD32" s="264"/>
      <c r="BE32" s="264"/>
      <c r="BF32" s="264"/>
      <c r="BG32" s="264"/>
      <c r="BH32" s="264"/>
      <c r="BI32" s="264"/>
    </row>
    <row r="33" spans="1:61">
      <c r="A33" s="265" t="s">
        <v>4</v>
      </c>
      <c r="B33" s="110">
        <f>SUM(B5:B32)</f>
        <v>13679280</v>
      </c>
      <c r="C33" s="110">
        <f>SUM(C5:C32)</f>
        <v>13713705</v>
      </c>
      <c r="D33" s="110">
        <f>SUM(D5:D32)</f>
        <v>70140</v>
      </c>
      <c r="E33" s="110">
        <f>SUM(E5:E32)</f>
        <v>13783845</v>
      </c>
      <c r="F33" s="118">
        <f>B33-E33</f>
        <v>-104565</v>
      </c>
      <c r="G33" s="132"/>
      <c r="H33" s="281"/>
      <c r="I33" s="280"/>
      <c r="J33" s="130"/>
      <c r="K33" s="134"/>
      <c r="L33" s="102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64"/>
      <c r="BA33" s="264"/>
      <c r="BB33" s="264"/>
      <c r="BC33" s="264"/>
      <c r="BD33" s="264"/>
      <c r="BE33" s="264"/>
      <c r="BF33" s="264"/>
      <c r="BG33" s="264"/>
      <c r="BH33" s="264"/>
      <c r="BI33" s="264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3"/>
      <c r="J34" s="129"/>
      <c r="K34" s="134"/>
      <c r="L34" s="102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64"/>
      <c r="BB34" s="264"/>
      <c r="BC34" s="264"/>
      <c r="BD34" s="264"/>
      <c r="BE34" s="264"/>
      <c r="BF34" s="264"/>
      <c r="BG34" s="264"/>
      <c r="BH34" s="264"/>
      <c r="BI34" s="264"/>
    </row>
    <row r="35" spans="1:61" ht="13.5" thickBot="1">
      <c r="A35" s="305" t="s">
        <v>45</v>
      </c>
      <c r="B35" s="306"/>
      <c r="C35" s="306"/>
      <c r="D35" s="307"/>
      <c r="E35" s="116"/>
      <c r="F35" s="118"/>
      <c r="G35" s="132"/>
      <c r="H35" s="132"/>
      <c r="I35" s="283"/>
      <c r="J35" s="129"/>
      <c r="K35" s="134"/>
      <c r="L35" s="102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4"/>
      <c r="AX35" s="264"/>
      <c r="AY35" s="264"/>
      <c r="AZ35" s="264"/>
      <c r="BA35" s="264"/>
      <c r="BB35" s="264"/>
      <c r="BC35" s="264"/>
      <c r="BD35" s="264"/>
      <c r="BE35" s="264"/>
      <c r="BF35" s="264"/>
      <c r="BG35" s="264"/>
      <c r="BH35" s="264"/>
      <c r="BI35" s="264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4"/>
      <c r="J36" s="102"/>
      <c r="K36" s="134"/>
      <c r="L36" s="102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4"/>
      <c r="BB36" s="264"/>
      <c r="BC36" s="264"/>
      <c r="BD36" s="264"/>
      <c r="BE36" s="264"/>
      <c r="BF36" s="264"/>
      <c r="BG36" s="264"/>
      <c r="BH36" s="264"/>
      <c r="BI36" s="264"/>
    </row>
    <row r="37" spans="1:61">
      <c r="A37" s="265" t="s">
        <v>137</v>
      </c>
      <c r="B37" s="103" t="s">
        <v>160</v>
      </c>
      <c r="C37" s="110">
        <v>19800</v>
      </c>
      <c r="D37" s="103" t="s">
        <v>221</v>
      </c>
      <c r="E37" s="116"/>
      <c r="F37" s="111"/>
      <c r="G37" s="132"/>
      <c r="H37" s="132"/>
      <c r="I37" s="284"/>
      <c r="J37" s="102"/>
      <c r="K37" s="134"/>
      <c r="L37" s="102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4"/>
      <c r="AX37" s="264"/>
      <c r="AY37" s="264"/>
      <c r="AZ37" s="264"/>
      <c r="BA37" s="264"/>
      <c r="BB37" s="264"/>
      <c r="BC37" s="264"/>
      <c r="BD37" s="264"/>
      <c r="BE37" s="264"/>
      <c r="BF37" s="264"/>
      <c r="BG37" s="264"/>
      <c r="BH37" s="264"/>
      <c r="BI37" s="264"/>
    </row>
    <row r="38" spans="1:61">
      <c r="A38" s="265" t="s">
        <v>49</v>
      </c>
      <c r="B38" s="141" t="s">
        <v>111</v>
      </c>
      <c r="C38" s="110">
        <v>6000</v>
      </c>
      <c r="D38" s="103" t="s">
        <v>221</v>
      </c>
      <c r="E38" s="115"/>
      <c r="F38" s="118"/>
      <c r="G38" s="132"/>
      <c r="H38" s="132"/>
      <c r="I38" s="284"/>
      <c r="J38" s="102"/>
      <c r="K38" s="134"/>
      <c r="L38" s="102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64"/>
      <c r="AW38" s="264"/>
      <c r="AX38" s="264"/>
      <c r="AY38" s="264"/>
      <c r="AZ38" s="264"/>
      <c r="BA38" s="264"/>
      <c r="BB38" s="264"/>
      <c r="BC38" s="264"/>
      <c r="BD38" s="264"/>
      <c r="BE38" s="264"/>
      <c r="BF38" s="264"/>
      <c r="BG38" s="264"/>
      <c r="BH38" s="264"/>
      <c r="BI38" s="264"/>
    </row>
    <row r="39" spans="1:61">
      <c r="A39" s="144" t="s">
        <v>153</v>
      </c>
      <c r="B39" s="103" t="s">
        <v>111</v>
      </c>
      <c r="C39" s="110">
        <v>6880</v>
      </c>
      <c r="D39" s="103" t="s">
        <v>221</v>
      </c>
      <c r="E39" s="115"/>
      <c r="F39" s="111"/>
      <c r="G39" s="132"/>
      <c r="H39" s="132"/>
      <c r="I39" s="284"/>
      <c r="J39" s="102"/>
      <c r="K39" s="134"/>
      <c r="L39" s="102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64"/>
      <c r="AW39" s="264"/>
      <c r="AX39" s="264"/>
      <c r="AY39" s="264"/>
      <c r="AZ39" s="264"/>
      <c r="BA39" s="264"/>
      <c r="BB39" s="264"/>
      <c r="BC39" s="264"/>
      <c r="BD39" s="264"/>
      <c r="BE39" s="264"/>
      <c r="BF39" s="264"/>
      <c r="BG39" s="264"/>
      <c r="BH39" s="264"/>
      <c r="BI39" s="264"/>
    </row>
    <row r="40" spans="1:61">
      <c r="A40" s="144" t="s">
        <v>55</v>
      </c>
      <c r="B40" s="103" t="s">
        <v>226</v>
      </c>
      <c r="C40" s="110">
        <v>940</v>
      </c>
      <c r="D40" s="103" t="s">
        <v>221</v>
      </c>
      <c r="E40" s="115"/>
      <c r="F40" s="111"/>
      <c r="G40" s="143"/>
      <c r="H40" s="143"/>
      <c r="I40" s="284"/>
      <c r="J40" s="102"/>
      <c r="K40" s="134"/>
      <c r="L40" s="102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4"/>
      <c r="AX40" s="264"/>
      <c r="AY40" s="264"/>
      <c r="AZ40" s="264"/>
      <c r="BA40" s="264"/>
      <c r="BB40" s="264"/>
      <c r="BC40" s="264"/>
      <c r="BD40" s="264"/>
      <c r="BE40" s="264"/>
      <c r="BF40" s="264"/>
      <c r="BG40" s="264"/>
      <c r="BH40" s="264"/>
      <c r="BI40" s="264"/>
    </row>
    <row r="41" spans="1:61">
      <c r="A41" s="269"/>
      <c r="B41" s="103"/>
      <c r="C41" s="110"/>
      <c r="D41" s="103"/>
      <c r="E41" s="145"/>
      <c r="F41" s="111"/>
      <c r="G41" s="146"/>
      <c r="H41" s="146"/>
      <c r="I41" s="284"/>
      <c r="J41" s="102"/>
      <c r="K41" s="134"/>
      <c r="L41" s="102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  <c r="BB41" s="264"/>
      <c r="BC41" s="264"/>
      <c r="BD41" s="264"/>
      <c r="BE41" s="264"/>
      <c r="BF41" s="264"/>
      <c r="BG41" s="264"/>
      <c r="BH41" s="264"/>
      <c r="BI41" s="264"/>
    </row>
    <row r="42" spans="1:61">
      <c r="A42" s="269"/>
      <c r="B42" s="269"/>
      <c r="C42" s="110"/>
      <c r="D42" s="142"/>
      <c r="F42" s="266"/>
      <c r="G42" s="147"/>
      <c r="H42" s="147"/>
      <c r="I42" s="284"/>
      <c r="J42" s="122"/>
      <c r="K42" s="148"/>
      <c r="L42" s="102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64"/>
      <c r="AW42" s="264"/>
      <c r="AX42" s="264"/>
      <c r="AY42" s="264"/>
      <c r="AZ42" s="264"/>
      <c r="BA42" s="264"/>
      <c r="BB42" s="264"/>
      <c r="BC42" s="264"/>
      <c r="BD42" s="264"/>
      <c r="BE42" s="264"/>
      <c r="BF42" s="264"/>
      <c r="BG42" s="264"/>
      <c r="BH42" s="264"/>
      <c r="BI42" s="264"/>
    </row>
    <row r="43" spans="1:61">
      <c r="A43" s="265"/>
      <c r="B43" s="103"/>
      <c r="C43" s="110"/>
      <c r="D43" s="142"/>
      <c r="E43" s="116"/>
      <c r="F43" s="308" t="s">
        <v>60</v>
      </c>
      <c r="G43" s="308"/>
      <c r="H43" s="308"/>
      <c r="I43" s="308"/>
      <c r="J43" s="308"/>
      <c r="K43" s="149"/>
      <c r="L43" s="107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4"/>
      <c r="AE43" s="264"/>
      <c r="AF43" s="264"/>
      <c r="AG43" s="264"/>
      <c r="AH43" s="264"/>
      <c r="AI43" s="264"/>
      <c r="AJ43" s="264"/>
      <c r="AK43" s="264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64"/>
      <c r="AW43" s="264"/>
      <c r="AX43" s="264"/>
      <c r="AY43" s="264"/>
      <c r="AZ43" s="264"/>
      <c r="BA43" s="264"/>
      <c r="BB43" s="264"/>
      <c r="BC43" s="264"/>
      <c r="BD43" s="264"/>
      <c r="BE43" s="264"/>
      <c r="BF43" s="264"/>
      <c r="BG43" s="264"/>
      <c r="BH43" s="264"/>
      <c r="BI43" s="264"/>
    </row>
    <row r="44" spans="1:61" ht="13.5" thickBot="1">
      <c r="A44" s="271"/>
      <c r="B44" s="272"/>
      <c r="C44" s="273"/>
      <c r="D44" s="274"/>
      <c r="E44" s="115"/>
      <c r="F44" s="150"/>
      <c r="G44" s="150"/>
      <c r="H44" s="150"/>
      <c r="I44" s="108"/>
      <c r="J44" s="108"/>
      <c r="K44" s="149"/>
      <c r="L44" s="107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64"/>
      <c r="AX44" s="264"/>
      <c r="AY44" s="264"/>
      <c r="AZ44" s="264"/>
      <c r="BA44" s="264"/>
      <c r="BB44" s="264"/>
      <c r="BC44" s="264"/>
      <c r="BD44" s="264"/>
      <c r="BE44" s="264"/>
      <c r="BF44" s="264"/>
      <c r="BG44" s="264"/>
      <c r="BH44" s="264"/>
      <c r="BI44" s="264"/>
    </row>
    <row r="45" spans="1:61" ht="14.25" thickTop="1" thickBot="1">
      <c r="A45" s="275"/>
      <c r="B45" s="276"/>
      <c r="C45" s="277"/>
      <c r="D45" s="278"/>
      <c r="E45" s="115"/>
      <c r="F45" s="150"/>
      <c r="G45" s="150"/>
      <c r="H45" s="150"/>
      <c r="I45" s="151"/>
      <c r="J45" s="108"/>
      <c r="K45" s="149"/>
      <c r="L45" s="107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4"/>
      <c r="AX45" s="264"/>
      <c r="AY45" s="264"/>
      <c r="AZ45" s="264"/>
      <c r="BA45" s="264"/>
      <c r="BB45" s="264"/>
      <c r="BC45" s="264"/>
      <c r="BD45" s="264"/>
      <c r="BE45" s="264"/>
      <c r="BF45" s="264"/>
      <c r="BG45" s="264"/>
      <c r="BH45" s="264"/>
      <c r="BI45" s="264"/>
    </row>
    <row r="46" spans="1:61" ht="13.5" thickTop="1">
      <c r="A46" s="152" t="s">
        <v>27</v>
      </c>
      <c r="B46" s="153"/>
      <c r="C46" s="154">
        <v>14450</v>
      </c>
      <c r="D46" s="155" t="s">
        <v>221</v>
      </c>
      <c r="E46" s="115"/>
      <c r="F46" s="269"/>
      <c r="G46" s="269"/>
      <c r="H46" s="269"/>
      <c r="I46" s="108"/>
      <c r="J46" s="107"/>
      <c r="K46" s="149"/>
      <c r="L46" s="107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4"/>
      <c r="AX46" s="264"/>
      <c r="AY46" s="264"/>
      <c r="AZ46" s="264"/>
      <c r="BA46" s="264"/>
      <c r="BB46" s="264"/>
      <c r="BC46" s="264"/>
      <c r="BD46" s="264"/>
      <c r="BE46" s="264"/>
      <c r="BF46" s="264"/>
      <c r="BG46" s="264"/>
      <c r="BH46" s="264"/>
      <c r="BI46" s="264"/>
    </row>
    <row r="47" spans="1:61">
      <c r="A47" s="156" t="s">
        <v>18</v>
      </c>
      <c r="B47" s="107"/>
      <c r="C47" s="157">
        <v>100000</v>
      </c>
      <c r="D47" s="158" t="s">
        <v>216</v>
      </c>
      <c r="E47" s="115"/>
      <c r="F47" s="269"/>
      <c r="G47" s="269"/>
      <c r="H47" s="269"/>
      <c r="I47" s="108"/>
      <c r="J47" s="159"/>
      <c r="K47" s="149"/>
      <c r="L47" s="107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125"/>
      <c r="AL47" s="125"/>
      <c r="AM47" s="125"/>
      <c r="AN47" s="125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</row>
    <row r="48" spans="1:61">
      <c r="A48" s="156" t="s">
        <v>25</v>
      </c>
      <c r="B48" s="107"/>
      <c r="C48" s="157">
        <v>218875</v>
      </c>
      <c r="D48" s="155" t="s">
        <v>206</v>
      </c>
      <c r="E48" s="115"/>
      <c r="F48" s="265"/>
      <c r="G48" s="149"/>
      <c r="H48" s="265"/>
      <c r="I48" s="108"/>
      <c r="J48" s="159"/>
      <c r="K48" s="149"/>
      <c r="L48" s="107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</row>
    <row r="49" spans="1:61">
      <c r="A49" s="156" t="s">
        <v>20</v>
      </c>
      <c r="B49" s="158"/>
      <c r="C49" s="157">
        <v>267297</v>
      </c>
      <c r="D49" s="158" t="s">
        <v>172</v>
      </c>
      <c r="E49" s="115"/>
      <c r="F49" s="265"/>
      <c r="G49" s="265"/>
      <c r="H49" s="265"/>
      <c r="I49" s="108"/>
      <c r="J49" s="159"/>
      <c r="K49" s="149"/>
      <c r="L49" s="107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</row>
    <row r="50" spans="1:61">
      <c r="A50" s="160" t="s">
        <v>24</v>
      </c>
      <c r="B50" s="113"/>
      <c r="C50" s="157">
        <v>62000</v>
      </c>
      <c r="D50" s="153" t="s">
        <v>199</v>
      </c>
      <c r="E50" s="115"/>
      <c r="F50" s="265"/>
      <c r="G50" s="265"/>
      <c r="H50" s="265"/>
      <c r="I50" s="108"/>
      <c r="J50" s="159"/>
      <c r="K50" s="149"/>
      <c r="L50" s="107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</row>
    <row r="51" spans="1:61">
      <c r="A51" s="160" t="s">
        <v>63</v>
      </c>
      <c r="B51" s="107"/>
      <c r="C51" s="157">
        <v>76000</v>
      </c>
      <c r="D51" s="161" t="s">
        <v>221</v>
      </c>
      <c r="E51" s="115"/>
      <c r="F51" s="107"/>
      <c r="G51" s="265"/>
      <c r="H51" s="265"/>
      <c r="I51" s="108"/>
      <c r="J51" s="159"/>
      <c r="K51" s="149"/>
      <c r="L51" s="107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</row>
    <row r="52" spans="1:61">
      <c r="A52" s="162" t="s">
        <v>64</v>
      </c>
      <c r="B52" s="158"/>
      <c r="C52" s="163">
        <v>200000</v>
      </c>
      <c r="D52" s="153" t="s">
        <v>221</v>
      </c>
      <c r="E52" s="115"/>
      <c r="F52" s="265"/>
      <c r="G52" s="265"/>
      <c r="H52" s="265"/>
      <c r="I52" s="108"/>
      <c r="J52" s="159"/>
      <c r="K52" s="149"/>
      <c r="L52" s="107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</row>
    <row r="53" spans="1:61">
      <c r="A53" s="156" t="s">
        <v>65</v>
      </c>
      <c r="B53" s="107"/>
      <c r="C53" s="157">
        <v>560606</v>
      </c>
      <c r="D53" s="164" t="s">
        <v>221</v>
      </c>
      <c r="E53" s="115"/>
      <c r="F53" s="108"/>
      <c r="G53" s="265"/>
      <c r="H53" s="265"/>
      <c r="I53" s="108"/>
      <c r="J53" s="159"/>
      <c r="K53" s="149"/>
      <c r="L53" s="107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115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</row>
    <row r="54" spans="1:61">
      <c r="A54" s="156" t="s">
        <v>66</v>
      </c>
      <c r="B54" s="107"/>
      <c r="C54" s="157">
        <v>189550</v>
      </c>
      <c r="D54" s="153" t="s">
        <v>219</v>
      </c>
      <c r="E54" s="115"/>
      <c r="F54" s="265"/>
      <c r="G54" s="265"/>
      <c r="H54" s="265"/>
      <c r="I54" s="108"/>
      <c r="J54" s="159"/>
      <c r="K54" s="149"/>
      <c r="L54" s="107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</row>
    <row r="55" spans="1:61">
      <c r="A55" s="162" t="s">
        <v>196</v>
      </c>
      <c r="B55" s="158"/>
      <c r="C55" s="157">
        <v>10000</v>
      </c>
      <c r="D55" s="164" t="s">
        <v>219</v>
      </c>
      <c r="E55" s="115"/>
      <c r="F55" s="107"/>
      <c r="G55" s="265"/>
      <c r="H55" s="265"/>
      <c r="I55" s="108"/>
      <c r="J55" s="159"/>
      <c r="K55" s="149"/>
      <c r="L55" s="107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</row>
    <row r="56" spans="1:61">
      <c r="A56" s="160" t="s">
        <v>144</v>
      </c>
      <c r="B56" s="107"/>
      <c r="C56" s="157">
        <v>23000</v>
      </c>
      <c r="D56" s="161" t="s">
        <v>208</v>
      </c>
      <c r="E56" s="115"/>
      <c r="F56" s="107"/>
      <c r="G56" s="265"/>
      <c r="H56" s="265"/>
      <c r="I56" s="108"/>
      <c r="J56" s="159"/>
      <c r="K56" s="149"/>
      <c r="L56" s="107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</row>
    <row r="57" spans="1:61">
      <c r="A57" s="160" t="s">
        <v>223</v>
      </c>
      <c r="B57" s="107"/>
      <c r="C57" s="157">
        <v>17750</v>
      </c>
      <c r="D57" s="161" t="s">
        <v>221</v>
      </c>
      <c r="E57" s="115"/>
      <c r="F57" s="107"/>
      <c r="G57" s="265"/>
      <c r="H57" s="265"/>
      <c r="I57" s="108"/>
      <c r="J57" s="159"/>
      <c r="K57" s="149"/>
      <c r="L57" s="107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</row>
    <row r="58" spans="1:61">
      <c r="A58" s="160" t="s">
        <v>146</v>
      </c>
      <c r="B58" s="107"/>
      <c r="C58" s="157">
        <v>19000</v>
      </c>
      <c r="D58" s="161" t="s">
        <v>219</v>
      </c>
      <c r="E58" s="115"/>
      <c r="F58" s="108"/>
      <c r="G58" s="265"/>
      <c r="H58" s="265"/>
      <c r="I58" s="108"/>
      <c r="J58" s="159"/>
      <c r="K58" s="149"/>
      <c r="L58" s="107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</row>
    <row r="59" spans="1:61">
      <c r="A59" s="163"/>
      <c r="B59" s="163"/>
      <c r="C59" s="157"/>
      <c r="D59" s="161"/>
      <c r="E59" s="115"/>
      <c r="F59" s="107"/>
      <c r="G59" s="265"/>
      <c r="H59" s="265"/>
      <c r="I59" s="108"/>
      <c r="J59" s="159"/>
      <c r="K59" s="149"/>
      <c r="L59" s="107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</row>
    <row r="60" spans="1:61">
      <c r="A60" s="160"/>
      <c r="B60" s="107"/>
      <c r="C60" s="157"/>
      <c r="D60" s="164"/>
      <c r="E60" s="115"/>
      <c r="F60" s="107"/>
      <c r="G60" s="265"/>
      <c r="H60" s="265"/>
      <c r="I60" s="108"/>
      <c r="J60" s="159"/>
      <c r="K60" s="149"/>
      <c r="L60" s="107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</row>
    <row r="61" spans="1:61">
      <c r="A61" s="160"/>
      <c r="B61" s="107"/>
      <c r="C61" s="157"/>
      <c r="D61" s="164"/>
      <c r="E61" s="116"/>
      <c r="F61" s="107"/>
      <c r="G61" s="265"/>
      <c r="H61" s="265"/>
      <c r="I61" s="108"/>
      <c r="J61" s="159"/>
      <c r="K61" s="149"/>
      <c r="L61" s="107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</row>
    <row r="62" spans="1:61">
      <c r="A62" s="309" t="s">
        <v>32</v>
      </c>
      <c r="B62" s="310"/>
      <c r="C62" s="157"/>
      <c r="D62" s="164"/>
      <c r="E62" s="124"/>
      <c r="F62" s="296" t="s">
        <v>224</v>
      </c>
      <c r="G62" s="296"/>
      <c r="H62" s="263"/>
      <c r="I62" s="263"/>
      <c r="J62" s="165" t="s">
        <v>72</v>
      </c>
      <c r="K62" s="166" t="s">
        <v>73</v>
      </c>
      <c r="L62" s="167" t="s">
        <v>74</v>
      </c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4"/>
      <c r="AT62" s="264"/>
      <c r="AU62" s="264"/>
      <c r="AV62" s="264"/>
      <c r="AW62" s="264"/>
      <c r="AX62" s="264"/>
      <c r="AY62" s="264"/>
      <c r="AZ62" s="264"/>
      <c r="BA62" s="264"/>
      <c r="BB62" s="264"/>
      <c r="BC62" s="264"/>
      <c r="BD62" s="264"/>
      <c r="BE62" s="264"/>
      <c r="BF62" s="264"/>
      <c r="BG62" s="264"/>
      <c r="BH62" s="264"/>
      <c r="BI62" s="264"/>
    </row>
    <row r="63" spans="1:61">
      <c r="A63" s="160" t="s">
        <v>69</v>
      </c>
      <c r="B63" s="107"/>
      <c r="C63" s="157">
        <v>8000</v>
      </c>
      <c r="D63" s="164" t="s">
        <v>195</v>
      </c>
      <c r="E63" s="115"/>
      <c r="F63" s="168"/>
      <c r="G63" s="169" t="s">
        <v>68</v>
      </c>
      <c r="H63" s="169"/>
      <c r="I63" s="108">
        <v>2000</v>
      </c>
      <c r="J63" s="108" t="s">
        <v>67</v>
      </c>
      <c r="K63" s="181">
        <v>2000</v>
      </c>
      <c r="L63" s="108">
        <f>SUM(I63-K63)</f>
        <v>0</v>
      </c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  <c r="BC63" s="264"/>
      <c r="BD63" s="264"/>
      <c r="BE63" s="264"/>
      <c r="BF63" s="264"/>
      <c r="BG63" s="264"/>
      <c r="BH63" s="264"/>
      <c r="BI63" s="264"/>
    </row>
    <row r="64" spans="1:61">
      <c r="A64" s="160" t="s">
        <v>75</v>
      </c>
      <c r="B64" s="158"/>
      <c r="C64" s="157">
        <v>50888</v>
      </c>
      <c r="D64" s="164" t="s">
        <v>199</v>
      </c>
      <c r="E64" s="115"/>
      <c r="F64" s="170"/>
      <c r="G64" s="175" t="s">
        <v>69</v>
      </c>
      <c r="H64" s="175"/>
      <c r="I64" s="108">
        <v>9500</v>
      </c>
      <c r="J64" s="107" t="s">
        <v>70</v>
      </c>
      <c r="K64" s="181">
        <v>9500</v>
      </c>
      <c r="L64" s="108">
        <f>SUM(I64-K64)</f>
        <v>0</v>
      </c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4"/>
      <c r="AT64" s="264"/>
      <c r="AU64" s="264"/>
      <c r="AV64" s="264"/>
      <c r="AW64" s="264"/>
      <c r="AX64" s="264"/>
      <c r="AY64" s="264"/>
      <c r="AZ64" s="264"/>
      <c r="BA64" s="264"/>
      <c r="BB64" s="264"/>
      <c r="BC64" s="264"/>
      <c r="BD64" s="264"/>
      <c r="BE64" s="264"/>
      <c r="BF64" s="264"/>
      <c r="BG64" s="264"/>
      <c r="BH64" s="264"/>
      <c r="BI64" s="264"/>
    </row>
    <row r="65" spans="1:61">
      <c r="A65" s="160" t="s">
        <v>77</v>
      </c>
      <c r="B65" s="107"/>
      <c r="C65" s="157">
        <v>34458</v>
      </c>
      <c r="D65" s="158" t="s">
        <v>221</v>
      </c>
      <c r="E65" s="115"/>
      <c r="F65" s="168"/>
      <c r="G65" s="169" t="s">
        <v>137</v>
      </c>
      <c r="H65" s="169" t="s">
        <v>160</v>
      </c>
      <c r="I65" s="108">
        <v>20000</v>
      </c>
      <c r="J65" s="107" t="s">
        <v>180</v>
      </c>
      <c r="K65" s="181">
        <v>20000</v>
      </c>
      <c r="L65" s="108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  <c r="AX65" s="264"/>
      <c r="AY65" s="264"/>
      <c r="AZ65" s="264"/>
      <c r="BA65" s="264"/>
      <c r="BB65" s="264"/>
      <c r="BC65" s="264"/>
      <c r="BD65" s="264"/>
      <c r="BE65" s="264"/>
      <c r="BF65" s="264"/>
      <c r="BG65" s="264"/>
      <c r="BH65" s="264"/>
      <c r="BI65" s="264"/>
    </row>
    <row r="66" spans="1:61">
      <c r="A66" s="160" t="s">
        <v>80</v>
      </c>
      <c r="B66" s="158"/>
      <c r="C66" s="157">
        <v>43710</v>
      </c>
      <c r="D66" s="164" t="s">
        <v>143</v>
      </c>
      <c r="E66" s="115"/>
      <c r="F66" s="173"/>
      <c r="G66" s="171" t="s">
        <v>78</v>
      </c>
      <c r="H66" s="171" t="s">
        <v>71</v>
      </c>
      <c r="I66" s="172">
        <v>1915</v>
      </c>
      <c r="J66" s="174" t="s">
        <v>79</v>
      </c>
      <c r="K66" s="181">
        <v>1915</v>
      </c>
      <c r="L66" s="108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  <c r="BC66" s="264"/>
      <c r="BD66" s="264"/>
      <c r="BE66" s="264"/>
      <c r="BF66" s="264"/>
      <c r="BG66" s="264"/>
      <c r="BH66" s="264"/>
      <c r="BI66" s="264"/>
    </row>
    <row r="67" spans="1:61">
      <c r="A67" s="160" t="s">
        <v>81</v>
      </c>
      <c r="B67" s="107"/>
      <c r="C67" s="157">
        <v>25872</v>
      </c>
      <c r="D67" s="164" t="s">
        <v>202</v>
      </c>
      <c r="E67" s="115"/>
      <c r="F67" s="168"/>
      <c r="G67" s="169" t="s">
        <v>181</v>
      </c>
      <c r="H67" s="169"/>
      <c r="I67" s="108">
        <v>10000</v>
      </c>
      <c r="J67" s="159" t="s">
        <v>180</v>
      </c>
      <c r="K67" s="181">
        <v>10000</v>
      </c>
      <c r="L67" s="108">
        <f>SUM(I67-K67)</f>
        <v>0</v>
      </c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  <c r="AS67" s="264"/>
      <c r="AT67" s="264"/>
      <c r="AU67" s="264"/>
      <c r="AV67" s="264"/>
      <c r="AW67" s="264"/>
      <c r="AX67" s="264"/>
      <c r="AY67" s="264"/>
      <c r="AZ67" s="264"/>
      <c r="BA67" s="264"/>
      <c r="BB67" s="264"/>
      <c r="BC67" s="264"/>
      <c r="BD67" s="264"/>
      <c r="BE67" s="264"/>
      <c r="BF67" s="264"/>
      <c r="BG67" s="264"/>
      <c r="BH67" s="264"/>
      <c r="BI67" s="264"/>
    </row>
    <row r="68" spans="1:61">
      <c r="A68" s="156" t="s">
        <v>82</v>
      </c>
      <c r="B68" s="107"/>
      <c r="C68" s="157">
        <v>1000</v>
      </c>
      <c r="D68" s="164" t="s">
        <v>221</v>
      </c>
      <c r="E68" s="115"/>
      <c r="F68" s="168"/>
      <c r="G68" s="169" t="s">
        <v>51</v>
      </c>
      <c r="H68" s="169" t="s">
        <v>50</v>
      </c>
      <c r="I68" s="108">
        <v>5600</v>
      </c>
      <c r="J68" s="159" t="s">
        <v>180</v>
      </c>
      <c r="K68" s="181">
        <v>5600</v>
      </c>
      <c r="L68" s="108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4"/>
      <c r="AX68" s="264"/>
      <c r="AY68" s="264"/>
      <c r="AZ68" s="264"/>
      <c r="BA68" s="264"/>
      <c r="BB68" s="264"/>
      <c r="BC68" s="264"/>
      <c r="BD68" s="264"/>
      <c r="BE68" s="264"/>
      <c r="BF68" s="264"/>
      <c r="BG68" s="264"/>
      <c r="BH68" s="264"/>
      <c r="BI68" s="264"/>
    </row>
    <row r="69" spans="1:61">
      <c r="A69" s="156" t="s">
        <v>86</v>
      </c>
      <c r="B69" s="107"/>
      <c r="C69" s="157">
        <v>38895</v>
      </c>
      <c r="D69" s="164" t="s">
        <v>179</v>
      </c>
      <c r="E69" s="264"/>
      <c r="F69" s="168"/>
      <c r="G69" s="169" t="s">
        <v>75</v>
      </c>
      <c r="H69" s="169"/>
      <c r="I69" s="108">
        <v>51388</v>
      </c>
      <c r="J69" s="107" t="s">
        <v>141</v>
      </c>
      <c r="K69" s="181">
        <v>51388</v>
      </c>
      <c r="L69" s="108">
        <f t="shared" ref="L69:L88" si="1">SUM(I69-K69)</f>
        <v>0</v>
      </c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  <c r="BC69" s="264"/>
      <c r="BD69" s="264"/>
      <c r="BE69" s="264"/>
      <c r="BF69" s="264"/>
      <c r="BG69" s="264"/>
      <c r="BH69" s="264"/>
      <c r="BI69" s="264"/>
    </row>
    <row r="70" spans="1:61">
      <c r="A70" s="160" t="s">
        <v>87</v>
      </c>
      <c r="B70" s="107"/>
      <c r="C70" s="157">
        <v>23800</v>
      </c>
      <c r="D70" s="158" t="s">
        <v>168</v>
      </c>
      <c r="E70" s="115"/>
      <c r="F70" s="173"/>
      <c r="G70" s="169" t="s">
        <v>77</v>
      </c>
      <c r="H70" s="169"/>
      <c r="I70" s="108">
        <v>36458</v>
      </c>
      <c r="J70" s="159" t="s">
        <v>76</v>
      </c>
      <c r="K70" s="181">
        <v>36458</v>
      </c>
      <c r="L70" s="108">
        <f t="shared" si="1"/>
        <v>0</v>
      </c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  <c r="AS70" s="264"/>
      <c r="AT70" s="264"/>
      <c r="AU70" s="264"/>
      <c r="AV70" s="264"/>
      <c r="AW70" s="264"/>
      <c r="AX70" s="264"/>
      <c r="AY70" s="264"/>
      <c r="AZ70" s="264"/>
      <c r="BA70" s="264"/>
      <c r="BB70" s="264"/>
      <c r="BC70" s="264"/>
      <c r="BD70" s="264"/>
      <c r="BE70" s="264"/>
      <c r="BF70" s="264"/>
      <c r="BG70" s="264"/>
      <c r="BH70" s="264"/>
      <c r="BI70" s="264"/>
    </row>
    <row r="71" spans="1:61">
      <c r="A71" s="160" t="s">
        <v>91</v>
      </c>
      <c r="B71" s="107"/>
      <c r="C71" s="157">
        <v>24006</v>
      </c>
      <c r="D71" s="161" t="s">
        <v>141</v>
      </c>
      <c r="E71" s="116"/>
      <c r="F71" s="173"/>
      <c r="G71" s="169" t="s">
        <v>80</v>
      </c>
      <c r="H71" s="169"/>
      <c r="I71" s="108">
        <v>43710</v>
      </c>
      <c r="J71" s="159" t="s">
        <v>143</v>
      </c>
      <c r="K71" s="181">
        <v>43710</v>
      </c>
      <c r="L71" s="108">
        <f t="shared" si="1"/>
        <v>0</v>
      </c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  <c r="AS71" s="264"/>
      <c r="AT71" s="264"/>
      <c r="AU71" s="264"/>
      <c r="AV71" s="264"/>
      <c r="AW71" s="264"/>
      <c r="AX71" s="264"/>
      <c r="AY71" s="264"/>
      <c r="AZ71" s="264"/>
      <c r="BA71" s="264"/>
      <c r="BB71" s="264"/>
      <c r="BC71" s="264"/>
      <c r="BD71" s="264"/>
      <c r="BE71" s="264"/>
      <c r="BF71" s="264"/>
      <c r="BG71" s="264"/>
      <c r="BH71" s="264"/>
      <c r="BI71" s="264"/>
    </row>
    <row r="72" spans="1:61">
      <c r="A72" s="160" t="s">
        <v>94</v>
      </c>
      <c r="B72" s="107"/>
      <c r="C72" s="157">
        <v>3500</v>
      </c>
      <c r="D72" s="161" t="s">
        <v>95</v>
      </c>
      <c r="E72" s="116"/>
      <c r="F72" s="173"/>
      <c r="G72" s="169" t="s">
        <v>81</v>
      </c>
      <c r="H72" s="169"/>
      <c r="I72" s="108">
        <v>26372</v>
      </c>
      <c r="J72" s="159" t="s">
        <v>141</v>
      </c>
      <c r="K72" s="181">
        <v>26372</v>
      </c>
      <c r="L72" s="108">
        <f t="shared" si="1"/>
        <v>0</v>
      </c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4"/>
      <c r="BG72" s="264"/>
      <c r="BH72" s="264"/>
      <c r="BI72" s="264"/>
    </row>
    <row r="73" spans="1:61">
      <c r="A73" s="156" t="s">
        <v>96</v>
      </c>
      <c r="B73" s="107"/>
      <c r="C73" s="157">
        <v>14560</v>
      </c>
      <c r="D73" s="161" t="s">
        <v>70</v>
      </c>
      <c r="E73" s="116"/>
      <c r="F73" s="173"/>
      <c r="G73" s="169" t="s">
        <v>82</v>
      </c>
      <c r="H73" s="169"/>
      <c r="I73" s="108">
        <v>4260</v>
      </c>
      <c r="J73" s="108" t="s">
        <v>83</v>
      </c>
      <c r="K73" s="181">
        <v>4260</v>
      </c>
      <c r="L73" s="108">
        <f t="shared" si="1"/>
        <v>0</v>
      </c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  <c r="AS73" s="264"/>
      <c r="AT73" s="264"/>
      <c r="AU73" s="264"/>
      <c r="AV73" s="264"/>
      <c r="AW73" s="264"/>
      <c r="AX73" s="264"/>
      <c r="AY73" s="264"/>
      <c r="AZ73" s="264"/>
      <c r="BA73" s="264"/>
      <c r="BB73" s="264"/>
      <c r="BC73" s="264"/>
      <c r="BD73" s="264"/>
      <c r="BE73" s="264"/>
      <c r="BF73" s="264"/>
      <c r="BG73" s="264"/>
      <c r="BH73" s="264"/>
      <c r="BI73" s="264"/>
    </row>
    <row r="74" spans="1:61">
      <c r="A74" s="160" t="s">
        <v>98</v>
      </c>
      <c r="B74" s="107"/>
      <c r="C74" s="157">
        <v>19000</v>
      </c>
      <c r="D74" s="164" t="s">
        <v>194</v>
      </c>
      <c r="E74" s="116"/>
      <c r="F74" s="173"/>
      <c r="G74" s="169" t="s">
        <v>86</v>
      </c>
      <c r="H74" s="169"/>
      <c r="I74" s="108">
        <v>38895</v>
      </c>
      <c r="J74" s="159" t="s">
        <v>179</v>
      </c>
      <c r="K74" s="181">
        <v>38895</v>
      </c>
      <c r="L74" s="108">
        <f t="shared" si="1"/>
        <v>0</v>
      </c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  <c r="BC74" s="264"/>
      <c r="BD74" s="264"/>
      <c r="BE74" s="264"/>
      <c r="BF74" s="264"/>
      <c r="BG74" s="264"/>
      <c r="BH74" s="264"/>
      <c r="BI74" s="264"/>
    </row>
    <row r="75" spans="1:61">
      <c r="A75" s="160" t="s">
        <v>99</v>
      </c>
      <c r="B75" s="107"/>
      <c r="C75" s="157">
        <v>8000</v>
      </c>
      <c r="D75" s="161" t="s">
        <v>209</v>
      </c>
      <c r="E75" s="115"/>
      <c r="F75" s="173"/>
      <c r="G75" s="171" t="s">
        <v>87</v>
      </c>
      <c r="H75" s="171"/>
      <c r="I75" s="172">
        <v>23800</v>
      </c>
      <c r="J75" s="174" t="s">
        <v>168</v>
      </c>
      <c r="K75" s="181">
        <v>23800</v>
      </c>
      <c r="L75" s="108">
        <f t="shared" si="1"/>
        <v>0</v>
      </c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  <c r="BC75" s="264"/>
      <c r="BD75" s="264"/>
      <c r="BE75" s="264"/>
      <c r="BF75" s="264"/>
      <c r="BG75" s="264"/>
      <c r="BH75" s="264"/>
      <c r="BI75" s="264"/>
    </row>
    <row r="76" spans="1:61">
      <c r="A76" s="160" t="s">
        <v>100</v>
      </c>
      <c r="B76" s="107"/>
      <c r="C76" s="157">
        <v>5000</v>
      </c>
      <c r="D76" s="161" t="s">
        <v>219</v>
      </c>
      <c r="E76" s="115"/>
      <c r="F76" s="173"/>
      <c r="G76" s="169" t="s">
        <v>91</v>
      </c>
      <c r="H76" s="169"/>
      <c r="I76" s="108">
        <v>24006</v>
      </c>
      <c r="J76" s="159" t="s">
        <v>141</v>
      </c>
      <c r="K76" s="181">
        <v>24006</v>
      </c>
      <c r="L76" s="108">
        <f t="shared" si="1"/>
        <v>0</v>
      </c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  <c r="BC76" s="264"/>
      <c r="BD76" s="264"/>
      <c r="BE76" s="264"/>
      <c r="BF76" s="264"/>
      <c r="BG76" s="264"/>
      <c r="BH76" s="264"/>
      <c r="BI76" s="264"/>
    </row>
    <row r="77" spans="1:61">
      <c r="A77" s="160" t="s">
        <v>218</v>
      </c>
      <c r="B77" s="107"/>
      <c r="C77" s="157">
        <v>11500</v>
      </c>
      <c r="D77" s="161" t="s">
        <v>221</v>
      </c>
      <c r="E77" s="115"/>
      <c r="F77" s="168"/>
      <c r="G77" s="169" t="s">
        <v>93</v>
      </c>
      <c r="H77" s="169"/>
      <c r="I77" s="108">
        <v>13000</v>
      </c>
      <c r="J77" s="108" t="s">
        <v>67</v>
      </c>
      <c r="K77" s="181">
        <v>13000</v>
      </c>
      <c r="L77" s="108">
        <f t="shared" si="1"/>
        <v>0</v>
      </c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  <c r="BC77" s="264"/>
      <c r="BD77" s="264"/>
      <c r="BE77" s="264"/>
      <c r="BF77" s="264"/>
      <c r="BG77" s="264"/>
      <c r="BH77" s="264"/>
      <c r="BI77" s="264"/>
    </row>
    <row r="78" spans="1:61">
      <c r="A78" s="160" t="s">
        <v>102</v>
      </c>
      <c r="B78" s="107"/>
      <c r="C78" s="253">
        <v>13000</v>
      </c>
      <c r="D78" s="161" t="s">
        <v>92</v>
      </c>
      <c r="E78" s="115"/>
      <c r="F78" s="173"/>
      <c r="G78" s="169" t="s">
        <v>94</v>
      </c>
      <c r="H78" s="169"/>
      <c r="I78" s="108">
        <v>3500</v>
      </c>
      <c r="J78" s="159" t="s">
        <v>95</v>
      </c>
      <c r="K78" s="181">
        <v>3500</v>
      </c>
      <c r="L78" s="108">
        <f t="shared" si="1"/>
        <v>0</v>
      </c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  <c r="BC78" s="264"/>
      <c r="BD78" s="264"/>
      <c r="BE78" s="264"/>
      <c r="BF78" s="264"/>
      <c r="BG78" s="264"/>
      <c r="BH78" s="264"/>
      <c r="BI78" s="264"/>
    </row>
    <row r="79" spans="1:61">
      <c r="A79" s="160" t="s">
        <v>103</v>
      </c>
      <c r="B79" s="107"/>
      <c r="C79" s="157">
        <v>5000</v>
      </c>
      <c r="D79" s="161" t="s">
        <v>54</v>
      </c>
      <c r="E79" s="115"/>
      <c r="F79" s="173"/>
      <c r="G79" s="169" t="s">
        <v>138</v>
      </c>
      <c r="H79" s="169"/>
      <c r="I79" s="108">
        <v>2060</v>
      </c>
      <c r="J79" s="159" t="s">
        <v>176</v>
      </c>
      <c r="K79" s="181">
        <v>2060</v>
      </c>
      <c r="L79" s="108">
        <f t="shared" si="1"/>
        <v>0</v>
      </c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  <c r="BC79" s="264"/>
      <c r="BD79" s="264"/>
      <c r="BE79" s="264"/>
      <c r="BF79" s="264"/>
      <c r="BG79" s="264"/>
      <c r="BH79" s="264"/>
      <c r="BI79" s="264"/>
    </row>
    <row r="80" spans="1:61">
      <c r="A80" s="160" t="s">
        <v>215</v>
      </c>
      <c r="B80" s="158"/>
      <c r="C80" s="157">
        <v>1000</v>
      </c>
      <c r="D80" s="164" t="s">
        <v>221</v>
      </c>
      <c r="E80" s="115"/>
      <c r="F80" s="173"/>
      <c r="G80" s="171" t="s">
        <v>96</v>
      </c>
      <c r="H80" s="171"/>
      <c r="I80" s="172">
        <v>14560</v>
      </c>
      <c r="J80" s="174" t="s">
        <v>70</v>
      </c>
      <c r="K80" s="181">
        <v>14560</v>
      </c>
      <c r="L80" s="108">
        <f t="shared" si="1"/>
        <v>0</v>
      </c>
      <c r="M80" s="264"/>
      <c r="N80" s="115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  <c r="BC80" s="264"/>
      <c r="BD80" s="264"/>
      <c r="BE80" s="264"/>
      <c r="BF80" s="264"/>
      <c r="BG80" s="264"/>
      <c r="BH80" s="264"/>
      <c r="BI80" s="264"/>
    </row>
    <row r="81" spans="1:61">
      <c r="A81" s="160" t="s">
        <v>169</v>
      </c>
      <c r="B81" s="107"/>
      <c r="C81" s="157">
        <v>10000</v>
      </c>
      <c r="D81" s="161" t="s">
        <v>221</v>
      </c>
      <c r="E81" s="115"/>
      <c r="F81" s="176"/>
      <c r="G81" s="169" t="s">
        <v>98</v>
      </c>
      <c r="H81" s="169"/>
      <c r="I81" s="108">
        <v>29000</v>
      </c>
      <c r="J81" s="159" t="s">
        <v>92</v>
      </c>
      <c r="K81" s="181">
        <v>29000</v>
      </c>
      <c r="L81" s="108">
        <f t="shared" si="1"/>
        <v>0</v>
      </c>
      <c r="M81" s="264"/>
      <c r="N81" s="115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  <c r="BC81" s="264"/>
      <c r="BD81" s="264"/>
      <c r="BE81" s="264"/>
      <c r="BF81" s="264"/>
      <c r="BG81" s="264"/>
      <c r="BH81" s="264"/>
      <c r="BI81" s="264"/>
    </row>
    <row r="82" spans="1:61">
      <c r="A82" s="160" t="s">
        <v>142</v>
      </c>
      <c r="B82" s="107"/>
      <c r="C82" s="157">
        <v>40000</v>
      </c>
      <c r="D82" s="161" t="s">
        <v>219</v>
      </c>
      <c r="E82" s="116"/>
      <c r="F82" s="177"/>
      <c r="G82" s="169" t="s">
        <v>27</v>
      </c>
      <c r="H82" s="169"/>
      <c r="I82" s="108">
        <v>15000</v>
      </c>
      <c r="J82" s="107" t="s">
        <v>61</v>
      </c>
      <c r="K82" s="181">
        <v>15000</v>
      </c>
      <c r="L82" s="108">
        <f t="shared" si="1"/>
        <v>0</v>
      </c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  <c r="BC82" s="264"/>
      <c r="BD82" s="264"/>
      <c r="BE82" s="264"/>
      <c r="BF82" s="264"/>
      <c r="BG82" s="264"/>
      <c r="BH82" s="264"/>
      <c r="BI82" s="264"/>
    </row>
    <row r="83" spans="1:61">
      <c r="A83" s="156" t="s">
        <v>171</v>
      </c>
      <c r="B83" s="164"/>
      <c r="C83" s="157">
        <v>2160</v>
      </c>
      <c r="D83" s="161" t="s">
        <v>190</v>
      </c>
      <c r="E83" s="116"/>
      <c r="F83" s="177"/>
      <c r="G83" s="169" t="s">
        <v>99</v>
      </c>
      <c r="H83" s="169"/>
      <c r="I83" s="108">
        <v>14000</v>
      </c>
      <c r="J83" s="108" t="s">
        <v>161</v>
      </c>
      <c r="K83" s="181">
        <v>14000</v>
      </c>
      <c r="L83" s="108">
        <f t="shared" si="1"/>
        <v>0</v>
      </c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  <c r="BC83" s="264"/>
      <c r="BD83" s="264"/>
      <c r="BE83" s="264"/>
      <c r="BF83" s="264"/>
      <c r="BG83" s="264"/>
      <c r="BH83" s="264"/>
      <c r="BI83" s="264"/>
    </row>
    <row r="84" spans="1:61">
      <c r="A84" s="156" t="s">
        <v>157</v>
      </c>
      <c r="B84" s="107"/>
      <c r="C84" s="157">
        <v>5480</v>
      </c>
      <c r="D84" s="161" t="s">
        <v>212</v>
      </c>
      <c r="E84" s="116"/>
      <c r="F84" s="176"/>
      <c r="G84" s="169" t="s">
        <v>100</v>
      </c>
      <c r="H84" s="169"/>
      <c r="I84" s="108">
        <v>6000</v>
      </c>
      <c r="J84" s="159" t="s">
        <v>140</v>
      </c>
      <c r="K84" s="181">
        <v>6000</v>
      </c>
      <c r="L84" s="108">
        <f t="shared" si="1"/>
        <v>0</v>
      </c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  <c r="BC84" s="264"/>
      <c r="BD84" s="264"/>
      <c r="BE84" s="264"/>
      <c r="BF84" s="264"/>
      <c r="BG84" s="264"/>
      <c r="BH84" s="264"/>
      <c r="BI84" s="264"/>
    </row>
    <row r="85" spans="1:61">
      <c r="A85" s="160" t="s">
        <v>37</v>
      </c>
      <c r="B85" s="107"/>
      <c r="C85" s="157">
        <v>129725</v>
      </c>
      <c r="D85" s="161" t="s">
        <v>104</v>
      </c>
      <c r="E85" s="116"/>
      <c r="F85" s="176"/>
      <c r="G85" s="169" t="s">
        <v>144</v>
      </c>
      <c r="H85" s="169"/>
      <c r="I85" s="108">
        <v>43600</v>
      </c>
      <c r="J85" s="159" t="s">
        <v>180</v>
      </c>
      <c r="K85" s="181">
        <v>43600</v>
      </c>
      <c r="L85" s="108">
        <f t="shared" si="1"/>
        <v>0</v>
      </c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  <c r="BC85" s="264"/>
      <c r="BD85" s="264"/>
      <c r="BE85" s="264"/>
      <c r="BF85" s="264"/>
      <c r="BG85" s="264"/>
      <c r="BH85" s="264"/>
      <c r="BI85" s="264"/>
    </row>
    <row r="86" spans="1:61">
      <c r="A86" s="160" t="s">
        <v>105</v>
      </c>
      <c r="B86" s="158"/>
      <c r="C86" s="157">
        <v>37000</v>
      </c>
      <c r="D86" s="158" t="s">
        <v>214</v>
      </c>
      <c r="E86" s="116"/>
      <c r="F86" s="173"/>
      <c r="G86" s="169" t="s">
        <v>151</v>
      </c>
      <c r="H86" s="169"/>
      <c r="I86" s="108">
        <v>2100</v>
      </c>
      <c r="J86" s="159" t="s">
        <v>149</v>
      </c>
      <c r="K86" s="181">
        <v>2100</v>
      </c>
      <c r="L86" s="108">
        <f t="shared" si="1"/>
        <v>0</v>
      </c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  <c r="BC86" s="264"/>
      <c r="BD86" s="264"/>
      <c r="BE86" s="264"/>
      <c r="BF86" s="264"/>
      <c r="BG86" s="264"/>
      <c r="BH86" s="264"/>
      <c r="BI86" s="264"/>
    </row>
    <row r="87" spans="1:61">
      <c r="A87" s="160" t="s">
        <v>182</v>
      </c>
      <c r="B87" s="107"/>
      <c r="C87" s="157">
        <v>500</v>
      </c>
      <c r="D87" s="161" t="s">
        <v>221</v>
      </c>
      <c r="E87" s="115"/>
      <c r="F87" s="173"/>
      <c r="G87" s="187" t="s">
        <v>101</v>
      </c>
      <c r="H87" s="187" t="s">
        <v>71</v>
      </c>
      <c r="I87" s="108">
        <v>1210</v>
      </c>
      <c r="J87" s="159" t="s">
        <v>59</v>
      </c>
      <c r="K87" s="181">
        <v>1210</v>
      </c>
      <c r="L87" s="108">
        <f t="shared" si="1"/>
        <v>0</v>
      </c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  <c r="BC87" s="264"/>
      <c r="BD87" s="264"/>
      <c r="BE87" s="264"/>
      <c r="BF87" s="264"/>
      <c r="BG87" s="264"/>
      <c r="BH87" s="264"/>
      <c r="BI87" s="264"/>
    </row>
    <row r="88" spans="1:61">
      <c r="A88" s="160" t="s">
        <v>108</v>
      </c>
      <c r="B88" s="158"/>
      <c r="C88" s="157">
        <v>1300</v>
      </c>
      <c r="D88" s="158" t="s">
        <v>217</v>
      </c>
      <c r="E88" s="115"/>
      <c r="F88" s="168"/>
      <c r="G88" s="169" t="s">
        <v>84</v>
      </c>
      <c r="H88" s="169"/>
      <c r="I88" s="108">
        <v>460</v>
      </c>
      <c r="J88" s="159" t="s">
        <v>85</v>
      </c>
      <c r="K88" s="181">
        <v>460</v>
      </c>
      <c r="L88" s="108">
        <f t="shared" si="1"/>
        <v>0</v>
      </c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  <c r="BC88" s="264"/>
      <c r="BD88" s="264"/>
      <c r="BE88" s="264"/>
      <c r="BF88" s="264"/>
      <c r="BG88" s="264"/>
      <c r="BH88" s="264"/>
      <c r="BI88" s="264"/>
    </row>
    <row r="89" spans="1:61">
      <c r="A89" s="156" t="s">
        <v>220</v>
      </c>
      <c r="B89" s="107"/>
      <c r="C89" s="157">
        <v>2000</v>
      </c>
      <c r="D89" s="164" t="s">
        <v>219</v>
      </c>
      <c r="E89" s="115"/>
      <c r="F89" s="173"/>
      <c r="G89" s="169" t="s">
        <v>53</v>
      </c>
      <c r="H89" s="169" t="s">
        <v>50</v>
      </c>
      <c r="I89" s="108">
        <v>4300</v>
      </c>
      <c r="J89" s="107" t="s">
        <v>156</v>
      </c>
      <c r="K89" s="181">
        <v>4300</v>
      </c>
      <c r="L89" s="108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  <c r="BC89" s="264"/>
      <c r="BD89" s="264"/>
      <c r="BE89" s="264"/>
      <c r="BF89" s="264"/>
      <c r="BG89" s="264"/>
      <c r="BH89" s="264"/>
      <c r="BI89" s="264"/>
    </row>
    <row r="90" spans="1:61">
      <c r="A90" s="160" t="s">
        <v>135</v>
      </c>
      <c r="B90" s="107"/>
      <c r="C90" s="157">
        <v>37115</v>
      </c>
      <c r="D90" s="164" t="s">
        <v>221</v>
      </c>
      <c r="E90" s="115"/>
      <c r="F90" s="173"/>
      <c r="G90" s="169" t="s">
        <v>88</v>
      </c>
      <c r="H90" s="169" t="s">
        <v>89</v>
      </c>
      <c r="I90" s="108">
        <v>9300</v>
      </c>
      <c r="J90" s="159" t="s">
        <v>54</v>
      </c>
      <c r="K90" s="181">
        <v>9300</v>
      </c>
      <c r="L90" s="108">
        <f>SUM(I90-K90)</f>
        <v>0</v>
      </c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  <c r="BC90" s="264"/>
      <c r="BD90" s="264"/>
      <c r="BE90" s="264"/>
      <c r="BF90" s="264"/>
      <c r="BG90" s="264"/>
      <c r="BH90" s="264"/>
      <c r="BI90" s="264"/>
    </row>
    <row r="91" spans="1:61">
      <c r="A91" s="160"/>
      <c r="B91" s="158"/>
      <c r="C91" s="157"/>
      <c r="D91" s="158"/>
      <c r="E91" s="115"/>
      <c r="F91" s="173"/>
      <c r="G91" s="169" t="s">
        <v>90</v>
      </c>
      <c r="H91" s="169"/>
      <c r="I91" s="108">
        <v>2070</v>
      </c>
      <c r="J91" s="159" t="s">
        <v>161</v>
      </c>
      <c r="K91" s="181">
        <v>2070</v>
      </c>
      <c r="L91" s="108">
        <f>SUM(I91-K91)</f>
        <v>0</v>
      </c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  <c r="BC91" s="264"/>
      <c r="BD91" s="264"/>
      <c r="BE91" s="264"/>
      <c r="BF91" s="264"/>
      <c r="BG91" s="264"/>
      <c r="BH91" s="264"/>
      <c r="BI91" s="264"/>
    </row>
    <row r="92" spans="1:61">
      <c r="A92" s="160"/>
      <c r="B92" s="107"/>
      <c r="C92" s="157"/>
      <c r="D92" s="158"/>
      <c r="F92" s="173"/>
      <c r="G92" s="169" t="s">
        <v>159</v>
      </c>
      <c r="H92" s="169" t="s">
        <v>173</v>
      </c>
      <c r="I92" s="108">
        <v>570</v>
      </c>
      <c r="J92" s="159" t="s">
        <v>158</v>
      </c>
      <c r="K92" s="181">
        <v>570</v>
      </c>
      <c r="L92" s="108">
        <f>SUM(I92-K92)</f>
        <v>0</v>
      </c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  <c r="BC92" s="264"/>
      <c r="BD92" s="264"/>
      <c r="BE92" s="264"/>
      <c r="BF92" s="264"/>
      <c r="BG92" s="264"/>
      <c r="BH92" s="264"/>
      <c r="BI92" s="264"/>
    </row>
    <row r="93" spans="1:61">
      <c r="A93" s="160"/>
      <c r="B93" s="158"/>
      <c r="C93" s="157"/>
      <c r="D93" s="158"/>
      <c r="F93" s="173"/>
      <c r="G93" s="171" t="s">
        <v>165</v>
      </c>
      <c r="H93" s="171" t="s">
        <v>111</v>
      </c>
      <c r="I93" s="172">
        <v>1000</v>
      </c>
      <c r="J93" s="174" t="s">
        <v>163</v>
      </c>
      <c r="K93" s="181">
        <v>1000</v>
      </c>
      <c r="L93" s="108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  <c r="BC93" s="264"/>
      <c r="BD93" s="264"/>
      <c r="BE93" s="264"/>
      <c r="BF93" s="264"/>
      <c r="BG93" s="264"/>
      <c r="BH93" s="264"/>
      <c r="BI93" s="264"/>
    </row>
    <row r="94" spans="1:61">
      <c r="A94" s="160"/>
      <c r="B94" s="158"/>
      <c r="C94" s="157"/>
      <c r="D94" s="158"/>
      <c r="F94" s="168"/>
      <c r="G94" s="169" t="s">
        <v>49</v>
      </c>
      <c r="H94" s="169" t="s">
        <v>50</v>
      </c>
      <c r="I94" s="108">
        <v>11320</v>
      </c>
      <c r="J94" s="159" t="s">
        <v>178</v>
      </c>
      <c r="K94" s="181">
        <v>11320</v>
      </c>
      <c r="L94" s="108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  <c r="BC94" s="264"/>
      <c r="BD94" s="264"/>
      <c r="BE94" s="264"/>
      <c r="BF94" s="264"/>
      <c r="BG94" s="264"/>
      <c r="BH94" s="264"/>
      <c r="BI94" s="264"/>
    </row>
    <row r="95" spans="1:61">
      <c r="A95" s="156"/>
      <c r="B95" s="179"/>
      <c r="C95" s="157"/>
      <c r="D95" s="158"/>
      <c r="F95" s="173"/>
      <c r="G95" s="169" t="s">
        <v>102</v>
      </c>
      <c r="H95" s="169"/>
      <c r="I95" s="108">
        <v>13000</v>
      </c>
      <c r="J95" s="178" t="s">
        <v>92</v>
      </c>
      <c r="K95" s="181">
        <v>13000</v>
      </c>
      <c r="L95" s="108">
        <f>SUM(I95-K95)</f>
        <v>0</v>
      </c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  <c r="BC95" s="264"/>
      <c r="BD95" s="264"/>
      <c r="BE95" s="264"/>
      <c r="BF95" s="264"/>
      <c r="BG95" s="264"/>
      <c r="BH95" s="264"/>
      <c r="BI95" s="264"/>
    </row>
    <row r="96" spans="1:61">
      <c r="A96" s="160"/>
      <c r="B96" s="158"/>
      <c r="C96" s="157"/>
      <c r="D96" s="158"/>
      <c r="F96" s="177"/>
      <c r="G96" s="171" t="s">
        <v>175</v>
      </c>
      <c r="H96" s="171"/>
      <c r="I96" s="172">
        <v>8000</v>
      </c>
      <c r="J96" s="174" t="s">
        <v>178</v>
      </c>
      <c r="K96" s="181">
        <v>8000</v>
      </c>
      <c r="L96" s="108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  <c r="BC96" s="264"/>
      <c r="BD96" s="264"/>
      <c r="BE96" s="264"/>
      <c r="BF96" s="264"/>
      <c r="BG96" s="264"/>
      <c r="BH96" s="264"/>
      <c r="BI96" s="264"/>
    </row>
    <row r="97" spans="1:61">
      <c r="A97" s="160"/>
      <c r="B97" s="164"/>
      <c r="C97" s="157"/>
      <c r="D97" s="158"/>
      <c r="F97" s="177"/>
      <c r="G97" s="171" t="s">
        <v>103</v>
      </c>
      <c r="H97" s="171"/>
      <c r="I97" s="172">
        <v>5000</v>
      </c>
      <c r="J97" s="174" t="s">
        <v>54</v>
      </c>
      <c r="K97" s="181">
        <v>5000</v>
      </c>
      <c r="L97" s="108">
        <f>SUM(I97-K97)</f>
        <v>0</v>
      </c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  <c r="BC97" s="264"/>
      <c r="BD97" s="264"/>
      <c r="BE97" s="264"/>
      <c r="BF97" s="264"/>
      <c r="BG97" s="264"/>
      <c r="BH97" s="264"/>
      <c r="BI97" s="264"/>
    </row>
    <row r="98" spans="1:61">
      <c r="A98" s="160"/>
      <c r="B98" s="158"/>
      <c r="C98" s="157"/>
      <c r="D98" s="158"/>
      <c r="F98" s="177"/>
      <c r="G98" s="169" t="s">
        <v>97</v>
      </c>
      <c r="H98" s="169" t="s">
        <v>71</v>
      </c>
      <c r="I98" s="108">
        <v>2340</v>
      </c>
      <c r="J98" s="159" t="s">
        <v>170</v>
      </c>
      <c r="K98" s="181">
        <v>2340</v>
      </c>
      <c r="L98" s="108">
        <f>SUM(I98-K98)</f>
        <v>0</v>
      </c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  <c r="BC98" s="264"/>
      <c r="BD98" s="264"/>
      <c r="BE98" s="264"/>
      <c r="BF98" s="264"/>
      <c r="BG98" s="264"/>
      <c r="BH98" s="264"/>
      <c r="BI98" s="264"/>
    </row>
    <row r="99" spans="1:61">
      <c r="A99" s="160" t="s">
        <v>210</v>
      </c>
      <c r="B99" s="107"/>
      <c r="C99" s="157">
        <v>5000</v>
      </c>
      <c r="D99" s="161" t="s">
        <v>219</v>
      </c>
      <c r="F99" s="177"/>
      <c r="G99" s="169" t="s">
        <v>153</v>
      </c>
      <c r="H99" s="169" t="s">
        <v>111</v>
      </c>
      <c r="I99" s="108">
        <v>1580</v>
      </c>
      <c r="J99" s="159" t="s">
        <v>168</v>
      </c>
      <c r="K99" s="181">
        <v>1580</v>
      </c>
      <c r="L99" s="108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  <c r="BC99" s="264"/>
      <c r="BD99" s="264"/>
      <c r="BE99" s="264"/>
      <c r="BF99" s="264"/>
      <c r="BG99" s="264"/>
      <c r="BH99" s="264"/>
      <c r="BI99" s="264"/>
    </row>
    <row r="100" spans="1:61">
      <c r="A100" s="160" t="s">
        <v>78</v>
      </c>
      <c r="B100" s="158" t="s">
        <v>71</v>
      </c>
      <c r="C100" s="157">
        <v>1915</v>
      </c>
      <c r="D100" s="158" t="s">
        <v>79</v>
      </c>
      <c r="F100" s="177"/>
      <c r="G100" s="169" t="s">
        <v>139</v>
      </c>
      <c r="H100" s="169"/>
      <c r="I100" s="108">
        <v>15705</v>
      </c>
      <c r="J100" s="159" t="s">
        <v>152</v>
      </c>
      <c r="K100" s="181">
        <v>15705</v>
      </c>
      <c r="L100" s="108">
        <f>SUM(I100-K100)</f>
        <v>0</v>
      </c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  <c r="BC100" s="264"/>
      <c r="BD100" s="264"/>
      <c r="BE100" s="264"/>
      <c r="BF100" s="264"/>
      <c r="BG100" s="264"/>
      <c r="BH100" s="264"/>
      <c r="BI100" s="264"/>
    </row>
    <row r="101" spans="1:61">
      <c r="A101" s="160" t="s">
        <v>101</v>
      </c>
      <c r="B101" s="158" t="s">
        <v>71</v>
      </c>
      <c r="C101" s="157">
        <v>1210</v>
      </c>
      <c r="D101" s="158" t="s">
        <v>59</v>
      </c>
      <c r="F101" s="177"/>
      <c r="G101" s="169" t="s">
        <v>155</v>
      </c>
      <c r="H101" s="169"/>
      <c r="I101" s="108">
        <v>20000</v>
      </c>
      <c r="J101" s="107" t="s">
        <v>154</v>
      </c>
      <c r="K101" s="181">
        <v>20000</v>
      </c>
      <c r="L101" s="108">
        <f>SUM(I101-K101)</f>
        <v>0</v>
      </c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  <c r="BC101" s="264"/>
      <c r="BD101" s="264"/>
      <c r="BE101" s="264"/>
      <c r="BF101" s="264"/>
      <c r="BG101" s="264"/>
      <c r="BH101" s="264"/>
      <c r="BI101" s="264"/>
    </row>
    <row r="102" spans="1:61">
      <c r="A102" s="160" t="s">
        <v>88</v>
      </c>
      <c r="B102" s="107" t="s">
        <v>89</v>
      </c>
      <c r="C102" s="157">
        <v>7300</v>
      </c>
      <c r="D102" s="161" t="s">
        <v>206</v>
      </c>
      <c r="F102" s="177"/>
      <c r="G102" s="171" t="s">
        <v>169</v>
      </c>
      <c r="H102" s="171"/>
      <c r="I102" s="172">
        <v>14915</v>
      </c>
      <c r="J102" s="174" t="s">
        <v>176</v>
      </c>
      <c r="K102" s="181">
        <v>14915</v>
      </c>
      <c r="L102" s="108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  <c r="BC102" s="264"/>
      <c r="BD102" s="264"/>
      <c r="BE102" s="264"/>
      <c r="BF102" s="264"/>
      <c r="BG102" s="264"/>
      <c r="BH102" s="264"/>
      <c r="BI102" s="264"/>
    </row>
    <row r="103" spans="1:61">
      <c r="A103" s="160" t="s">
        <v>90</v>
      </c>
      <c r="B103" s="158"/>
      <c r="C103" s="157">
        <v>800</v>
      </c>
      <c r="D103" s="158" t="s">
        <v>199</v>
      </c>
      <c r="F103" s="177"/>
      <c r="G103" s="169" t="s">
        <v>52</v>
      </c>
      <c r="H103" s="169" t="s">
        <v>50</v>
      </c>
      <c r="I103" s="108">
        <v>5140</v>
      </c>
      <c r="J103" s="159" t="s">
        <v>180</v>
      </c>
      <c r="K103" s="181">
        <v>5140</v>
      </c>
      <c r="L103" s="108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  <c r="BC103" s="264"/>
      <c r="BD103" s="264"/>
      <c r="BE103" s="264"/>
      <c r="BF103" s="264"/>
      <c r="BG103" s="264"/>
      <c r="BH103" s="264"/>
      <c r="BI103" s="264"/>
    </row>
    <row r="104" spans="1:61">
      <c r="A104" s="160" t="s">
        <v>211</v>
      </c>
      <c r="B104" s="158"/>
      <c r="C104" s="157">
        <v>5000</v>
      </c>
      <c r="D104" s="158" t="s">
        <v>195</v>
      </c>
      <c r="F104" s="177"/>
      <c r="G104" s="171" t="s">
        <v>142</v>
      </c>
      <c r="H104" s="171"/>
      <c r="I104" s="172">
        <v>59000</v>
      </c>
      <c r="J104" s="174" t="s">
        <v>180</v>
      </c>
      <c r="K104" s="181">
        <v>59000</v>
      </c>
      <c r="L104" s="108">
        <f t="shared" ref="L104:L114" si="2">SUM(I104-K104)</f>
        <v>0</v>
      </c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60" t="s">
        <v>97</v>
      </c>
      <c r="B105" s="179" t="s">
        <v>71</v>
      </c>
      <c r="C105" s="157">
        <v>2340</v>
      </c>
      <c r="D105" s="158" t="s">
        <v>170</v>
      </c>
      <c r="F105" s="177"/>
      <c r="G105" s="169" t="s">
        <v>18</v>
      </c>
      <c r="H105" s="169"/>
      <c r="I105" s="108">
        <v>93000</v>
      </c>
      <c r="J105" s="159" t="s">
        <v>62</v>
      </c>
      <c r="K105" s="181">
        <v>93000</v>
      </c>
      <c r="L105" s="108">
        <f t="shared" si="2"/>
        <v>0</v>
      </c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60" t="s">
        <v>136</v>
      </c>
      <c r="B106" s="158"/>
      <c r="C106" s="157">
        <v>17500</v>
      </c>
      <c r="D106" s="158" t="s">
        <v>167</v>
      </c>
      <c r="F106" s="177"/>
      <c r="G106" s="171" t="s">
        <v>25</v>
      </c>
      <c r="H106" s="171"/>
      <c r="I106" s="172">
        <v>218875</v>
      </c>
      <c r="J106" s="172" t="s">
        <v>177</v>
      </c>
      <c r="K106" s="181">
        <v>218875</v>
      </c>
      <c r="L106" s="108">
        <f t="shared" si="2"/>
        <v>0</v>
      </c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60" t="s">
        <v>106</v>
      </c>
      <c r="B107" s="158">
        <v>1763999686</v>
      </c>
      <c r="C107" s="157">
        <v>5340</v>
      </c>
      <c r="D107" s="158" t="s">
        <v>185</v>
      </c>
      <c r="F107" s="177"/>
      <c r="G107" s="169" t="s">
        <v>20</v>
      </c>
      <c r="H107" s="169"/>
      <c r="I107" s="108">
        <v>267297</v>
      </c>
      <c r="J107" s="108" t="s">
        <v>172</v>
      </c>
      <c r="K107" s="181">
        <v>267297</v>
      </c>
      <c r="L107" s="108">
        <f t="shared" si="2"/>
        <v>0</v>
      </c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60" t="s">
        <v>57</v>
      </c>
      <c r="B108" s="107" t="s">
        <v>58</v>
      </c>
      <c r="C108" s="157">
        <v>1190</v>
      </c>
      <c r="D108" s="161" t="s">
        <v>59</v>
      </c>
      <c r="F108" s="177"/>
      <c r="G108" s="169" t="s">
        <v>24</v>
      </c>
      <c r="H108" s="169"/>
      <c r="I108" s="108">
        <v>62000</v>
      </c>
      <c r="J108" s="159" t="s">
        <v>177</v>
      </c>
      <c r="K108" s="181">
        <v>62000</v>
      </c>
      <c r="L108" s="108">
        <f t="shared" si="2"/>
        <v>0</v>
      </c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60" t="s">
        <v>109</v>
      </c>
      <c r="B109" s="158">
        <v>1758900692</v>
      </c>
      <c r="C109" s="157">
        <v>30000</v>
      </c>
      <c r="D109" s="158" t="s">
        <v>162</v>
      </c>
      <c r="F109" s="177"/>
      <c r="G109" s="169" t="s">
        <v>63</v>
      </c>
      <c r="H109" s="169"/>
      <c r="I109" s="108">
        <v>70700</v>
      </c>
      <c r="J109" s="159" t="s">
        <v>180</v>
      </c>
      <c r="K109" s="181">
        <v>70700</v>
      </c>
      <c r="L109" s="108">
        <f t="shared" si="2"/>
        <v>0</v>
      </c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60" t="s">
        <v>112</v>
      </c>
      <c r="B110" s="158" t="s">
        <v>71</v>
      </c>
      <c r="C110" s="157">
        <v>6300</v>
      </c>
      <c r="D110" s="158" t="s">
        <v>110</v>
      </c>
      <c r="F110" s="177"/>
      <c r="G110" s="171" t="s">
        <v>64</v>
      </c>
      <c r="H110" s="171"/>
      <c r="I110" s="172">
        <v>187000</v>
      </c>
      <c r="J110" s="174" t="s">
        <v>178</v>
      </c>
      <c r="K110" s="181">
        <v>187000</v>
      </c>
      <c r="L110" s="108">
        <f t="shared" si="2"/>
        <v>0</v>
      </c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  <c r="BC110" s="264"/>
      <c r="BD110" s="264"/>
      <c r="BE110" s="264"/>
      <c r="BF110" s="264"/>
      <c r="BG110" s="264"/>
      <c r="BH110" s="264"/>
      <c r="BI110" s="264"/>
    </row>
    <row r="111" spans="1:61">
      <c r="A111" s="160"/>
      <c r="B111" s="158"/>
      <c r="C111" s="157"/>
      <c r="D111" s="158"/>
      <c r="F111" s="177"/>
      <c r="G111" s="171" t="s">
        <v>65</v>
      </c>
      <c r="H111" s="171"/>
      <c r="I111" s="172">
        <v>507481</v>
      </c>
      <c r="J111" s="174" t="s">
        <v>180</v>
      </c>
      <c r="K111" s="181">
        <v>507481</v>
      </c>
      <c r="L111" s="108">
        <f t="shared" si="2"/>
        <v>0</v>
      </c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  <c r="BC111" s="264"/>
      <c r="BD111" s="264"/>
      <c r="BE111" s="264"/>
      <c r="BF111" s="264"/>
      <c r="BG111" s="264"/>
      <c r="BH111" s="264"/>
      <c r="BI111" s="264"/>
    </row>
    <row r="112" spans="1:61">
      <c r="A112" s="160" t="s">
        <v>188</v>
      </c>
      <c r="B112" s="158"/>
      <c r="C112" s="157">
        <v>22000</v>
      </c>
      <c r="D112" s="158" t="s">
        <v>221</v>
      </c>
      <c r="F112" s="177"/>
      <c r="G112" s="169" t="s">
        <v>66</v>
      </c>
      <c r="H112" s="169"/>
      <c r="I112" s="108">
        <v>190680</v>
      </c>
      <c r="J112" s="107" t="s">
        <v>179</v>
      </c>
      <c r="K112" s="181">
        <v>190680</v>
      </c>
      <c r="L112" s="108">
        <f t="shared" si="2"/>
        <v>0</v>
      </c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  <c r="AQ112" s="264"/>
      <c r="AR112" s="264"/>
      <c r="AS112" s="264"/>
      <c r="AT112" s="264"/>
      <c r="AU112" s="264"/>
      <c r="AV112" s="264"/>
      <c r="AW112" s="264"/>
      <c r="AX112" s="264"/>
      <c r="AY112" s="264"/>
      <c r="AZ112" s="264"/>
      <c r="BA112" s="264"/>
      <c r="BB112" s="264"/>
      <c r="BC112" s="264"/>
      <c r="BD112" s="264"/>
      <c r="BE112" s="264"/>
      <c r="BF112" s="264"/>
      <c r="BG112" s="264"/>
      <c r="BH112" s="264"/>
      <c r="BI112" s="264"/>
    </row>
    <row r="113" spans="1:61">
      <c r="A113" s="297" t="s">
        <v>113</v>
      </c>
      <c r="B113" s="298"/>
      <c r="C113" s="180">
        <f>SUM(C37:C112)</f>
        <v>2494512</v>
      </c>
      <c r="D113" s="181"/>
      <c r="F113" s="173"/>
      <c r="G113" s="169" t="s">
        <v>136</v>
      </c>
      <c r="H113" s="169"/>
      <c r="I113" s="108">
        <v>17500</v>
      </c>
      <c r="J113" s="159" t="s">
        <v>167</v>
      </c>
      <c r="K113" s="181">
        <v>17500</v>
      </c>
      <c r="L113" s="108">
        <f t="shared" si="2"/>
        <v>0</v>
      </c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  <c r="AQ113" s="264"/>
      <c r="AR113" s="264"/>
      <c r="AS113" s="264"/>
      <c r="AT113" s="264"/>
      <c r="AU113" s="264"/>
      <c r="AV113" s="264"/>
      <c r="AW113" s="264"/>
      <c r="AX113" s="264"/>
      <c r="AY113" s="264"/>
      <c r="AZ113" s="264"/>
      <c r="BA113" s="264"/>
      <c r="BB113" s="264"/>
      <c r="BC113" s="264"/>
      <c r="BD113" s="264"/>
      <c r="BE113" s="264"/>
      <c r="BF113" s="264"/>
      <c r="BG113" s="264"/>
      <c r="BH113" s="264"/>
      <c r="BI113" s="264"/>
    </row>
    <row r="114" spans="1:61">
      <c r="A114" s="182"/>
      <c r="B114" s="183"/>
      <c r="C114" s="184"/>
      <c r="D114" s="183"/>
      <c r="F114" s="173"/>
      <c r="G114" s="169" t="s">
        <v>106</v>
      </c>
      <c r="H114" s="169">
        <v>1763999686</v>
      </c>
      <c r="I114" s="108">
        <v>20340</v>
      </c>
      <c r="J114" s="159" t="s">
        <v>107</v>
      </c>
      <c r="K114" s="181">
        <v>20340</v>
      </c>
      <c r="L114" s="108">
        <f t="shared" si="2"/>
        <v>0</v>
      </c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  <c r="AQ114" s="264"/>
      <c r="AR114" s="264"/>
      <c r="AS114" s="264"/>
      <c r="AT114" s="264"/>
      <c r="AU114" s="264"/>
      <c r="AV114" s="264"/>
      <c r="AW114" s="264"/>
      <c r="AX114" s="264"/>
      <c r="AY114" s="264"/>
      <c r="AZ114" s="264"/>
      <c r="BA114" s="264"/>
      <c r="BB114" s="264"/>
      <c r="BC114" s="264"/>
      <c r="BD114" s="264"/>
      <c r="BE114" s="264"/>
      <c r="BF114" s="264"/>
      <c r="BG114" s="264"/>
      <c r="BH114" s="264"/>
      <c r="BI114" s="264"/>
    </row>
    <row r="115" spans="1:61">
      <c r="A115" s="299" t="s">
        <v>114</v>
      </c>
      <c r="B115" s="300"/>
      <c r="C115" s="185">
        <f>C113+L136</f>
        <v>2494512</v>
      </c>
      <c r="D115" s="186"/>
      <c r="F115" s="168"/>
      <c r="G115" s="171" t="s">
        <v>171</v>
      </c>
      <c r="H115" s="171"/>
      <c r="I115" s="172">
        <v>6540</v>
      </c>
      <c r="J115" s="174" t="s">
        <v>179</v>
      </c>
      <c r="K115" s="181">
        <v>6540</v>
      </c>
      <c r="L115" s="108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  <c r="AQ115" s="264"/>
      <c r="AR115" s="264"/>
      <c r="AS115" s="264"/>
      <c r="AT115" s="264"/>
      <c r="AU115" s="264"/>
      <c r="AV115" s="264"/>
      <c r="AW115" s="264"/>
      <c r="AX115" s="264"/>
      <c r="AY115" s="264"/>
      <c r="AZ115" s="264"/>
      <c r="BA115" s="264"/>
      <c r="BB115" s="264"/>
      <c r="BC115" s="264"/>
      <c r="BD115" s="264"/>
      <c r="BE115" s="264"/>
      <c r="BF115" s="264"/>
      <c r="BG115" s="264"/>
      <c r="BH115" s="264"/>
      <c r="BI115" s="264"/>
    </row>
    <row r="116" spans="1:61">
      <c r="A116" s="188"/>
      <c r="B116" s="264"/>
      <c r="C116" s="189"/>
      <c r="D116" s="264"/>
      <c r="F116" s="173"/>
      <c r="G116" s="171" t="s">
        <v>157</v>
      </c>
      <c r="H116" s="171"/>
      <c r="I116" s="172">
        <v>5380</v>
      </c>
      <c r="J116" s="174" t="s">
        <v>179</v>
      </c>
      <c r="K116" s="181">
        <v>5380</v>
      </c>
      <c r="L116" s="108">
        <f>SUM(I116-K116)</f>
        <v>0</v>
      </c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  <c r="BC116" s="264"/>
      <c r="BD116" s="264"/>
      <c r="BE116" s="264"/>
      <c r="BF116" s="264"/>
      <c r="BG116" s="264"/>
      <c r="BH116" s="264"/>
      <c r="BI116" s="264"/>
    </row>
    <row r="117" spans="1:61">
      <c r="A117" s="188"/>
      <c r="B117" s="264"/>
      <c r="D117" s="189"/>
      <c r="E117" s="100" t="s">
        <v>45</v>
      </c>
      <c r="F117" s="173"/>
      <c r="G117" s="171" t="s">
        <v>37</v>
      </c>
      <c r="H117" s="171"/>
      <c r="I117" s="172">
        <v>129725</v>
      </c>
      <c r="J117" s="174" t="s">
        <v>104</v>
      </c>
      <c r="K117" s="181">
        <v>129725</v>
      </c>
      <c r="L117" s="108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  <c r="AQ117" s="264"/>
      <c r="AR117" s="264"/>
      <c r="AS117" s="264"/>
      <c r="AT117" s="264"/>
      <c r="AU117" s="264"/>
      <c r="AV117" s="264"/>
      <c r="AW117" s="264"/>
      <c r="AX117" s="264"/>
      <c r="AY117" s="264"/>
      <c r="AZ117" s="264"/>
      <c r="BA117" s="264"/>
      <c r="BB117" s="264"/>
      <c r="BC117" s="264"/>
      <c r="BD117" s="264"/>
      <c r="BE117" s="264"/>
      <c r="BF117" s="264"/>
      <c r="BG117" s="264"/>
      <c r="BH117" s="264"/>
      <c r="BI117" s="264"/>
    </row>
    <row r="118" spans="1:61">
      <c r="A118" s="190"/>
      <c r="B118" s="190"/>
      <c r="C118" s="189"/>
      <c r="D118" s="264"/>
      <c r="F118" s="173"/>
      <c r="G118" s="171" t="s">
        <v>105</v>
      </c>
      <c r="H118" s="171"/>
      <c r="I118" s="172">
        <v>45000</v>
      </c>
      <c r="J118" s="174" t="s">
        <v>162</v>
      </c>
      <c r="K118" s="181">
        <v>45000</v>
      </c>
      <c r="L118" s="108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4"/>
      <c r="AT118" s="264"/>
      <c r="AU118" s="264"/>
      <c r="AV118" s="264"/>
      <c r="AW118" s="264"/>
      <c r="AX118" s="264"/>
      <c r="AY118" s="264"/>
      <c r="AZ118" s="264"/>
      <c r="BA118" s="264"/>
      <c r="BB118" s="264"/>
      <c r="BC118" s="264"/>
      <c r="BD118" s="264"/>
      <c r="BE118" s="264"/>
      <c r="BF118" s="264"/>
      <c r="BG118" s="264"/>
      <c r="BH118" s="264"/>
      <c r="BI118" s="264"/>
    </row>
    <row r="119" spans="1:61">
      <c r="C119" s="192"/>
      <c r="F119" s="168"/>
      <c r="G119" s="171" t="s">
        <v>182</v>
      </c>
      <c r="H119" s="171"/>
      <c r="I119" s="172">
        <v>16000</v>
      </c>
      <c r="J119" s="174" t="s">
        <v>180</v>
      </c>
      <c r="K119" s="181">
        <v>16000</v>
      </c>
      <c r="L119" s="108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4"/>
      <c r="AT119" s="264"/>
      <c r="AU119" s="264"/>
      <c r="AV119" s="264"/>
      <c r="AW119" s="264"/>
      <c r="AX119" s="264"/>
      <c r="AY119" s="264"/>
      <c r="AZ119" s="264"/>
      <c r="BA119" s="264"/>
      <c r="BB119" s="264"/>
      <c r="BC119" s="264"/>
      <c r="BD119" s="264"/>
      <c r="BE119" s="264"/>
      <c r="BF119" s="264"/>
      <c r="BG119" s="264"/>
      <c r="BH119" s="264"/>
      <c r="BI119" s="264"/>
    </row>
    <row r="120" spans="1:61">
      <c r="A120" s="143"/>
      <c r="B120" s="193"/>
      <c r="C120" s="194"/>
      <c r="D120" s="148"/>
      <c r="F120" s="173"/>
      <c r="G120" s="171" t="s">
        <v>108</v>
      </c>
      <c r="H120" s="171"/>
      <c r="I120" s="172">
        <v>7000</v>
      </c>
      <c r="J120" s="174" t="s">
        <v>154</v>
      </c>
      <c r="K120" s="181">
        <v>7000</v>
      </c>
      <c r="L120" s="108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4"/>
      <c r="AT120" s="264"/>
      <c r="AU120" s="264"/>
      <c r="AV120" s="264"/>
      <c r="AW120" s="264"/>
      <c r="AX120" s="264"/>
      <c r="AY120" s="264"/>
      <c r="AZ120" s="264"/>
      <c r="BA120" s="264"/>
      <c r="BB120" s="264"/>
      <c r="BC120" s="264"/>
      <c r="BD120" s="264"/>
      <c r="BE120" s="264"/>
      <c r="BF120" s="264"/>
      <c r="BG120" s="264"/>
      <c r="BH120" s="264"/>
      <c r="BI120" s="264"/>
    </row>
    <row r="121" spans="1:61">
      <c r="A121" s="143"/>
      <c r="B121" s="193"/>
      <c r="C121" s="194"/>
      <c r="D121" s="148"/>
      <c r="F121" s="168"/>
      <c r="G121" s="187" t="s">
        <v>57</v>
      </c>
      <c r="H121" s="187" t="s">
        <v>58</v>
      </c>
      <c r="I121" s="108">
        <v>1190</v>
      </c>
      <c r="J121" s="159" t="s">
        <v>59</v>
      </c>
      <c r="K121" s="181">
        <v>1190</v>
      </c>
      <c r="L121" s="108">
        <f>SUM(I121-K121)</f>
        <v>0</v>
      </c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4"/>
      <c r="AT121" s="264"/>
      <c r="AU121" s="264"/>
      <c r="AV121" s="264"/>
      <c r="AW121" s="264"/>
      <c r="AX121" s="264"/>
      <c r="AY121" s="264"/>
      <c r="AZ121" s="264"/>
      <c r="BA121" s="264"/>
      <c r="BB121" s="264"/>
      <c r="BC121" s="264"/>
      <c r="BD121" s="264"/>
      <c r="BE121" s="264"/>
      <c r="BF121" s="264"/>
      <c r="BG121" s="264"/>
      <c r="BH121" s="264"/>
      <c r="BI121" s="264"/>
    </row>
    <row r="122" spans="1:61">
      <c r="A122" s="193"/>
      <c r="B122" s="195"/>
      <c r="C122" s="194"/>
      <c r="D122" s="148"/>
      <c r="F122" s="169"/>
      <c r="G122" s="169" t="s">
        <v>55</v>
      </c>
      <c r="H122" s="169" t="s">
        <v>56</v>
      </c>
      <c r="I122" s="108">
        <v>20000</v>
      </c>
      <c r="J122" s="159" t="s">
        <v>174</v>
      </c>
      <c r="K122" s="181">
        <v>20000</v>
      </c>
      <c r="L122" s="108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4"/>
      <c r="AX122" s="264"/>
      <c r="AY122" s="264"/>
      <c r="AZ122" s="264"/>
      <c r="BA122" s="264"/>
      <c r="BB122" s="264"/>
      <c r="BC122" s="264"/>
      <c r="BD122" s="264"/>
      <c r="BE122" s="264"/>
      <c r="BF122" s="264"/>
      <c r="BG122" s="264"/>
      <c r="BH122" s="264"/>
      <c r="BI122" s="264"/>
    </row>
    <row r="123" spans="1:61">
      <c r="A123" s="143"/>
      <c r="B123" s="193"/>
      <c r="C123" s="194"/>
      <c r="D123" s="148"/>
      <c r="F123" s="168"/>
      <c r="G123" s="169" t="s">
        <v>145</v>
      </c>
      <c r="H123" s="169"/>
      <c r="I123" s="108">
        <v>30000</v>
      </c>
      <c r="J123" s="159" t="s">
        <v>179</v>
      </c>
      <c r="K123" s="181">
        <v>30000</v>
      </c>
      <c r="L123" s="108">
        <f>SUM(I123-K123)</f>
        <v>0</v>
      </c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116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  <c r="AX123" s="264"/>
      <c r="AY123" s="264"/>
      <c r="AZ123" s="264"/>
      <c r="BA123" s="264"/>
      <c r="BB123" s="264"/>
      <c r="BC123" s="264"/>
      <c r="BD123" s="264"/>
      <c r="BE123" s="264"/>
      <c r="BF123" s="264"/>
      <c r="BG123" s="264"/>
      <c r="BH123" s="264"/>
      <c r="BI123" s="264"/>
    </row>
    <row r="124" spans="1:61">
      <c r="A124" s="196"/>
      <c r="B124" s="197"/>
      <c r="C124" s="198"/>
      <c r="D124" s="199"/>
      <c r="F124" s="173"/>
      <c r="G124" s="169" t="s">
        <v>146</v>
      </c>
      <c r="H124" s="169"/>
      <c r="I124" s="108">
        <v>10000</v>
      </c>
      <c r="J124" s="108" t="s">
        <v>180</v>
      </c>
      <c r="K124" s="181">
        <v>10000</v>
      </c>
      <c r="L124" s="108">
        <f>SUM(I124-K124)</f>
        <v>0</v>
      </c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115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4"/>
      <c r="AX124" s="264"/>
      <c r="AY124" s="264"/>
      <c r="AZ124" s="264"/>
      <c r="BA124" s="264"/>
      <c r="BB124" s="264"/>
      <c r="BC124" s="264"/>
      <c r="BD124" s="264"/>
      <c r="BE124" s="264"/>
      <c r="BF124" s="264"/>
      <c r="BG124" s="264"/>
      <c r="BH124" s="264"/>
      <c r="BI124" s="264"/>
    </row>
    <row r="125" spans="1:61">
      <c r="A125" s="196"/>
      <c r="B125" s="197"/>
      <c r="C125" s="198"/>
      <c r="D125" s="199"/>
      <c r="F125" s="173"/>
      <c r="G125" s="169" t="s">
        <v>109</v>
      </c>
      <c r="H125" s="169">
        <v>1758900692</v>
      </c>
      <c r="I125" s="108">
        <v>30000</v>
      </c>
      <c r="J125" s="159" t="s">
        <v>162</v>
      </c>
      <c r="K125" s="181">
        <v>30000</v>
      </c>
      <c r="L125" s="108">
        <f>SUM(I125-K125)</f>
        <v>0</v>
      </c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  <c r="AQ125" s="264"/>
      <c r="AR125" s="264"/>
      <c r="AS125" s="264"/>
      <c r="AT125" s="264"/>
      <c r="AU125" s="264"/>
      <c r="AV125" s="264"/>
      <c r="AW125" s="264"/>
      <c r="AX125" s="264"/>
      <c r="AY125" s="264"/>
      <c r="AZ125" s="264"/>
      <c r="BA125" s="264"/>
      <c r="BB125" s="264"/>
      <c r="BC125" s="264"/>
      <c r="BD125" s="264"/>
      <c r="BE125" s="264"/>
      <c r="BF125" s="264"/>
      <c r="BG125" s="264"/>
      <c r="BH125" s="264"/>
      <c r="BI125" s="264"/>
    </row>
    <row r="126" spans="1:61">
      <c r="A126" s="196"/>
      <c r="B126" s="197"/>
      <c r="C126" s="198"/>
      <c r="D126" s="199"/>
      <c r="F126" s="169"/>
      <c r="G126" s="169" t="s">
        <v>112</v>
      </c>
      <c r="H126" s="169" t="s">
        <v>71</v>
      </c>
      <c r="I126" s="108">
        <v>6300</v>
      </c>
      <c r="J126" s="159" t="s">
        <v>110</v>
      </c>
      <c r="K126" s="181">
        <v>6300</v>
      </c>
      <c r="L126" s="108">
        <f>SUM(I126-K126)</f>
        <v>0</v>
      </c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4"/>
      <c r="AX126" s="264"/>
      <c r="AY126" s="264"/>
      <c r="AZ126" s="264"/>
      <c r="BA126" s="264"/>
      <c r="BB126" s="264"/>
      <c r="BC126" s="264"/>
      <c r="BD126" s="264"/>
      <c r="BE126" s="264"/>
      <c r="BF126" s="264"/>
      <c r="BG126" s="264"/>
      <c r="BH126" s="264"/>
      <c r="BI126" s="264"/>
    </row>
    <row r="127" spans="1:61">
      <c r="C127" s="192"/>
      <c r="F127" s="173"/>
      <c r="G127" s="171" t="s">
        <v>135</v>
      </c>
      <c r="H127" s="171"/>
      <c r="I127" s="172">
        <v>41435</v>
      </c>
      <c r="J127" s="174" t="s">
        <v>148</v>
      </c>
      <c r="K127" s="181">
        <v>41435</v>
      </c>
      <c r="L127" s="108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  <c r="AQ127" s="264"/>
      <c r="AR127" s="264"/>
      <c r="AS127" s="264"/>
      <c r="AT127" s="264"/>
      <c r="AU127" s="264"/>
      <c r="AV127" s="264"/>
      <c r="AW127" s="264"/>
      <c r="AX127" s="264"/>
      <c r="AY127" s="264"/>
      <c r="AZ127" s="264"/>
      <c r="BA127" s="264"/>
      <c r="BB127" s="264"/>
      <c r="BC127" s="264"/>
      <c r="BD127" s="264"/>
      <c r="BE127" s="264"/>
      <c r="BF127" s="264"/>
      <c r="BG127" s="264"/>
      <c r="BH127" s="264"/>
      <c r="BI127" s="264"/>
    </row>
    <row r="128" spans="1:61">
      <c r="C128" s="192"/>
      <c r="F128" s="173"/>
      <c r="G128" s="169" t="s">
        <v>32</v>
      </c>
      <c r="H128" s="169"/>
      <c r="I128" s="108"/>
      <c r="J128" s="159"/>
      <c r="K128" s="181"/>
      <c r="L128" s="108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4"/>
      <c r="AX128" s="264"/>
      <c r="AY128" s="264"/>
      <c r="AZ128" s="264"/>
      <c r="BA128" s="264"/>
      <c r="BB128" s="264"/>
      <c r="BC128" s="264"/>
      <c r="BD128" s="264"/>
      <c r="BE128" s="264"/>
      <c r="BF128" s="264"/>
      <c r="BG128" s="264"/>
      <c r="BH128" s="264"/>
      <c r="BI128" s="264"/>
    </row>
    <row r="129" spans="1:61">
      <c r="F129" s="169"/>
      <c r="G129" s="171"/>
      <c r="H129" s="171"/>
      <c r="I129" s="172"/>
      <c r="J129" s="159"/>
      <c r="K129" s="181"/>
      <c r="L129" s="108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4"/>
      <c r="AX129" s="264"/>
      <c r="AY129" s="264"/>
      <c r="AZ129" s="264"/>
      <c r="BA129" s="264"/>
      <c r="BB129" s="264"/>
      <c r="BC129" s="264"/>
      <c r="BD129" s="264"/>
      <c r="BE129" s="264"/>
      <c r="BF129" s="264"/>
      <c r="BG129" s="264"/>
      <c r="BH129" s="264"/>
      <c r="BI129" s="264"/>
    </row>
    <row r="130" spans="1:61">
      <c r="F130" s="169"/>
      <c r="G130" s="171"/>
      <c r="H130" s="171"/>
      <c r="I130" s="172"/>
      <c r="J130" s="159"/>
      <c r="K130" s="181"/>
      <c r="L130" s="108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4"/>
      <c r="AX130" s="264"/>
      <c r="AY130" s="264"/>
      <c r="AZ130" s="264"/>
      <c r="BA130" s="264"/>
      <c r="BB130" s="264"/>
      <c r="BC130" s="264"/>
      <c r="BD130" s="264"/>
      <c r="BE130" s="264"/>
      <c r="BF130" s="264"/>
      <c r="BG130" s="264"/>
      <c r="BH130" s="264"/>
      <c r="BI130" s="264"/>
    </row>
    <row r="131" spans="1:61">
      <c r="F131" s="169"/>
      <c r="G131" s="171"/>
      <c r="H131" s="171"/>
      <c r="I131" s="172"/>
      <c r="J131" s="159"/>
      <c r="K131" s="181"/>
      <c r="L131" s="108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4"/>
      <c r="AX131" s="264"/>
      <c r="AY131" s="264"/>
      <c r="AZ131" s="264"/>
      <c r="BA131" s="264"/>
      <c r="BB131" s="264"/>
      <c r="BC131" s="264"/>
      <c r="BD131" s="264"/>
      <c r="BE131" s="264"/>
      <c r="BF131" s="264"/>
      <c r="BG131" s="264"/>
      <c r="BH131" s="264"/>
      <c r="BI131" s="264"/>
    </row>
    <row r="132" spans="1:61">
      <c r="F132" s="169"/>
      <c r="G132" s="171"/>
      <c r="H132" s="171"/>
      <c r="I132" s="172"/>
      <c r="J132" s="159"/>
      <c r="K132" s="181"/>
      <c r="L132" s="108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/>
      <c r="AJ132" s="264"/>
      <c r="AK132" s="264"/>
      <c r="AL132" s="264"/>
      <c r="AM132" s="264"/>
      <c r="AN132" s="264"/>
      <c r="AO132" s="264"/>
      <c r="AP132" s="264"/>
      <c r="AQ132" s="264"/>
      <c r="AR132" s="264"/>
      <c r="AS132" s="264"/>
      <c r="AT132" s="264"/>
      <c r="AU132" s="264"/>
      <c r="AV132" s="264"/>
      <c r="AW132" s="264"/>
      <c r="AX132" s="264"/>
      <c r="AY132" s="264"/>
      <c r="AZ132" s="264"/>
      <c r="BA132" s="264"/>
      <c r="BB132" s="264"/>
      <c r="BC132" s="264"/>
      <c r="BD132" s="264"/>
      <c r="BE132" s="264"/>
      <c r="BF132" s="264"/>
      <c r="BG132" s="264"/>
      <c r="BH132" s="264"/>
      <c r="BI132" s="264"/>
    </row>
    <row r="133" spans="1:61">
      <c r="F133" s="169"/>
      <c r="G133" s="171"/>
      <c r="H133" s="171"/>
      <c r="I133" s="172"/>
      <c r="J133" s="159"/>
      <c r="K133" s="181"/>
      <c r="L133" s="108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  <c r="AI133" s="264"/>
      <c r="AJ133" s="264"/>
      <c r="AK133" s="264"/>
      <c r="AL133" s="264"/>
      <c r="AM133" s="264"/>
      <c r="AN133" s="264"/>
      <c r="AO133" s="264"/>
      <c r="AP133" s="264"/>
      <c r="AQ133" s="264"/>
      <c r="AR133" s="264"/>
      <c r="AS133" s="264"/>
      <c r="AT133" s="264"/>
      <c r="AU133" s="264"/>
      <c r="AV133" s="264"/>
      <c r="AW133" s="264"/>
      <c r="AX133" s="264"/>
      <c r="AY133" s="264"/>
      <c r="AZ133" s="264"/>
      <c r="BA133" s="264"/>
      <c r="BB133" s="264"/>
      <c r="BC133" s="264"/>
      <c r="BD133" s="264"/>
      <c r="BE133" s="264"/>
      <c r="BF133" s="264"/>
      <c r="BG133" s="264"/>
      <c r="BH133" s="264"/>
      <c r="BI133" s="264"/>
    </row>
    <row r="134" spans="1:61">
      <c r="A134" s="50"/>
      <c r="B134" s="264"/>
      <c r="C134" s="264"/>
      <c r="D134" s="264"/>
      <c r="E134" s="264"/>
      <c r="F134" s="200"/>
      <c r="G134" s="169"/>
      <c r="H134" s="169"/>
      <c r="I134" s="108"/>
      <c r="J134" s="159"/>
      <c r="K134" s="181"/>
      <c r="L134" s="108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  <c r="AI134" s="264"/>
      <c r="AJ134" s="264"/>
      <c r="AK134" s="264"/>
      <c r="AL134" s="264"/>
      <c r="AM134" s="264"/>
      <c r="AN134" s="264"/>
      <c r="AO134" s="264"/>
      <c r="AP134" s="264"/>
      <c r="AQ134" s="264"/>
      <c r="AR134" s="264"/>
      <c r="AS134" s="264"/>
      <c r="AT134" s="264"/>
      <c r="AU134" s="264"/>
      <c r="AV134" s="264"/>
      <c r="AW134" s="264"/>
      <c r="AX134" s="264"/>
      <c r="AY134" s="264"/>
      <c r="AZ134" s="264"/>
      <c r="BA134" s="264"/>
      <c r="BB134" s="264"/>
      <c r="BC134" s="264"/>
      <c r="BD134" s="264"/>
      <c r="BE134" s="264"/>
      <c r="BF134" s="264"/>
      <c r="BG134" s="264"/>
      <c r="BH134" s="264"/>
      <c r="BI134" s="264"/>
    </row>
    <row r="135" spans="1:61">
      <c r="A135" s="50"/>
      <c r="B135" s="264"/>
      <c r="C135" s="264"/>
      <c r="D135" s="264"/>
      <c r="E135" s="264"/>
      <c r="F135" s="169"/>
      <c r="G135" s="169"/>
      <c r="H135" s="169"/>
      <c r="I135" s="108"/>
      <c r="J135" s="107"/>
      <c r="K135" s="181"/>
      <c r="L135" s="108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/>
      <c r="AJ135" s="264"/>
      <c r="AK135" s="264"/>
      <c r="AL135" s="264"/>
      <c r="AM135" s="264"/>
      <c r="AN135" s="264"/>
      <c r="AO135" s="264"/>
      <c r="AP135" s="264"/>
      <c r="AQ135" s="264"/>
      <c r="AR135" s="264"/>
      <c r="AS135" s="264"/>
      <c r="AT135" s="264"/>
      <c r="AU135" s="264"/>
      <c r="AV135" s="264"/>
      <c r="AW135" s="264"/>
      <c r="AX135" s="264"/>
      <c r="AY135" s="264"/>
      <c r="AZ135" s="264"/>
      <c r="BA135" s="264"/>
      <c r="BB135" s="264"/>
      <c r="BC135" s="264"/>
      <c r="BD135" s="264"/>
      <c r="BE135" s="264"/>
      <c r="BF135" s="264"/>
      <c r="BG135" s="264"/>
      <c r="BH135" s="264"/>
      <c r="BI135" s="264"/>
    </row>
    <row r="136" spans="1:61" s="149" customFormat="1">
      <c r="A136" s="50"/>
      <c r="B136" s="264"/>
      <c r="C136" s="264"/>
      <c r="D136" s="264"/>
      <c r="E136" s="264"/>
      <c r="F136" s="201"/>
      <c r="G136" s="282"/>
      <c r="H136" s="282"/>
      <c r="I136" s="267">
        <f>SUM(I44:I135)</f>
        <v>2599077</v>
      </c>
      <c r="J136" s="167"/>
      <c r="K136" s="186">
        <f>SUM(K63:K135)</f>
        <v>2599077</v>
      </c>
      <c r="L136" s="267">
        <f>SUM(I136-K136)</f>
        <v>0</v>
      </c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  <c r="AI136" s="264"/>
      <c r="AJ136" s="264"/>
      <c r="AK136" s="264"/>
      <c r="AL136" s="264"/>
      <c r="AM136" s="264"/>
      <c r="AN136" s="264"/>
      <c r="AO136" s="264"/>
      <c r="AP136" s="264"/>
      <c r="AQ136" s="264"/>
      <c r="AR136" s="264"/>
      <c r="AS136" s="264"/>
      <c r="AT136" s="264"/>
      <c r="AU136" s="264"/>
      <c r="AV136" s="264"/>
      <c r="AW136" s="264"/>
      <c r="AX136" s="264"/>
      <c r="AY136" s="264"/>
      <c r="AZ136" s="264"/>
      <c r="BA136" s="264"/>
      <c r="BB136" s="264"/>
      <c r="BC136" s="264"/>
      <c r="BD136" s="264"/>
      <c r="BE136" s="264"/>
      <c r="BF136" s="264"/>
      <c r="BG136" s="264"/>
      <c r="BH136" s="264"/>
      <c r="BI136" s="264"/>
    </row>
    <row r="137" spans="1:61">
      <c r="A137" s="50"/>
      <c r="B137" s="264"/>
      <c r="C137" s="264"/>
      <c r="D137" s="264"/>
      <c r="E137" s="264"/>
      <c r="F137" s="264"/>
      <c r="G137" s="264"/>
      <c r="H137" s="264"/>
      <c r="I137" s="122"/>
      <c r="J137" s="102"/>
      <c r="K137" s="264"/>
      <c r="L137" s="102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  <c r="AI137" s="264"/>
      <c r="AJ137" s="264"/>
      <c r="AK137" s="264"/>
      <c r="AL137" s="264"/>
      <c r="AM137" s="264"/>
      <c r="AN137" s="264"/>
      <c r="AO137" s="264"/>
      <c r="AP137" s="264"/>
      <c r="AQ137" s="264"/>
      <c r="AR137" s="264"/>
      <c r="AS137" s="264"/>
      <c r="AT137" s="264"/>
      <c r="AU137" s="264"/>
      <c r="AV137" s="264"/>
      <c r="AW137" s="264"/>
      <c r="AX137" s="264"/>
      <c r="AY137" s="264"/>
      <c r="AZ137" s="264"/>
      <c r="BA137" s="264"/>
      <c r="BB137" s="264"/>
      <c r="BC137" s="264"/>
      <c r="BD137" s="264"/>
      <c r="BE137" s="264"/>
      <c r="BF137" s="264"/>
      <c r="BG137" s="264"/>
      <c r="BH137" s="264"/>
      <c r="BI137" s="264"/>
    </row>
    <row r="138" spans="1:61">
      <c r="A138" s="50"/>
      <c r="B138" s="264"/>
      <c r="C138" s="264"/>
      <c r="D138" s="264"/>
      <c r="E138" s="264"/>
      <c r="F138" s="264"/>
      <c r="G138" s="264"/>
      <c r="H138" s="264"/>
      <c r="I138" s="102"/>
      <c r="J138" s="102"/>
      <c r="K138" s="264"/>
      <c r="L138" s="102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</row>
    <row r="139" spans="1:61">
      <c r="F139" s="264"/>
      <c r="G139" s="264"/>
      <c r="H139" s="264"/>
      <c r="I139" s="102"/>
      <c r="J139" s="102"/>
      <c r="K139" s="264"/>
      <c r="L139" s="102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</row>
    <row r="140" spans="1:61">
      <c r="F140" s="264"/>
      <c r="G140" s="264"/>
      <c r="H140" s="264"/>
      <c r="I140" s="102"/>
      <c r="J140" s="102"/>
      <c r="K140" s="264"/>
      <c r="L140" s="102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</row>
    <row r="141" spans="1:61">
      <c r="F141" s="264"/>
      <c r="G141" s="264"/>
      <c r="H141" s="264"/>
      <c r="I141" s="102"/>
      <c r="J141" s="102"/>
      <c r="K141" s="264"/>
      <c r="L141" s="102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</row>
    <row r="142" spans="1:61">
      <c r="F142" s="264"/>
      <c r="G142" s="264"/>
      <c r="H142" s="264"/>
      <c r="I142" s="102"/>
      <c r="J142" s="102"/>
      <c r="K142" s="264"/>
      <c r="L142" s="102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</row>
    <row r="143" spans="1:61">
      <c r="F143" s="264"/>
      <c r="G143" s="264"/>
      <c r="H143" s="264"/>
      <c r="I143" s="102"/>
      <c r="J143" s="102"/>
      <c r="K143" s="264"/>
      <c r="L143" s="102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</row>
    <row r="144" spans="1:61">
      <c r="F144" s="264"/>
      <c r="G144" s="264"/>
      <c r="H144" s="264"/>
      <c r="I144" s="102"/>
      <c r="J144" s="102"/>
      <c r="K144" s="264"/>
      <c r="L144" s="102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</row>
    <row r="145" spans="6:21">
      <c r="F145" s="264"/>
      <c r="G145" s="264"/>
      <c r="H145" s="264"/>
      <c r="I145" s="102"/>
      <c r="J145" s="102"/>
      <c r="K145" s="264"/>
      <c r="L145" s="102"/>
      <c r="M145" s="264"/>
      <c r="N145" s="264"/>
      <c r="O145" s="264"/>
      <c r="P145" s="264"/>
      <c r="Q145" s="264"/>
      <c r="R145" s="264"/>
      <c r="S145" s="264"/>
      <c r="T145" s="264"/>
      <c r="U145" s="264"/>
    </row>
    <row r="146" spans="6:21">
      <c r="F146" s="264"/>
      <c r="G146" s="264"/>
      <c r="H146" s="264"/>
      <c r="I146" s="102"/>
      <c r="J146" s="102"/>
      <c r="K146" s="264"/>
      <c r="L146" s="102"/>
      <c r="M146" s="264"/>
      <c r="N146" s="264"/>
      <c r="O146" s="264"/>
      <c r="P146" s="264"/>
      <c r="Q146" s="264"/>
      <c r="R146" s="264"/>
      <c r="S146" s="264"/>
      <c r="T146" s="264"/>
      <c r="U146" s="264"/>
    </row>
    <row r="147" spans="6:21">
      <c r="F147" s="264"/>
      <c r="G147" s="264"/>
      <c r="H147" s="264"/>
      <c r="I147" s="102"/>
      <c r="J147" s="102"/>
      <c r="K147" s="264"/>
      <c r="L147" s="102"/>
      <c r="M147" s="264"/>
      <c r="N147" s="264"/>
      <c r="O147" s="264"/>
      <c r="P147" s="264"/>
      <c r="Q147" s="264"/>
      <c r="R147" s="264"/>
      <c r="S147" s="264"/>
      <c r="T147" s="264"/>
      <c r="U147" s="264"/>
    </row>
    <row r="148" spans="6:21">
      <c r="F148" s="264"/>
      <c r="G148" s="264"/>
      <c r="H148" s="264"/>
      <c r="I148" s="102"/>
      <c r="J148" s="102"/>
      <c r="K148" s="264"/>
      <c r="L148" s="102"/>
      <c r="M148" s="264"/>
      <c r="N148" s="264"/>
      <c r="O148" s="264"/>
      <c r="P148" s="264"/>
      <c r="Q148" s="264"/>
      <c r="R148" s="264"/>
      <c r="S148" s="264"/>
      <c r="T148" s="264"/>
      <c r="U148" s="264"/>
    </row>
    <row r="149" spans="6:21">
      <c r="F149" s="264"/>
      <c r="G149" s="264"/>
      <c r="H149" s="264"/>
      <c r="I149" s="102"/>
      <c r="J149" s="102"/>
      <c r="K149" s="264"/>
      <c r="L149" s="102"/>
      <c r="M149" s="264"/>
      <c r="N149" s="264"/>
      <c r="O149" s="264"/>
      <c r="P149" s="264"/>
      <c r="Q149" s="264"/>
      <c r="R149" s="264"/>
      <c r="S149" s="264"/>
      <c r="T149" s="264"/>
      <c r="U149" s="264"/>
    </row>
    <row r="150" spans="6:21">
      <c r="F150" s="264"/>
      <c r="G150" s="264"/>
      <c r="H150" s="264"/>
      <c r="I150" s="102"/>
      <c r="J150" s="102"/>
      <c r="K150" s="264"/>
      <c r="L150" s="102"/>
      <c r="M150" s="264"/>
      <c r="N150" s="264"/>
      <c r="O150" s="264"/>
      <c r="P150" s="264"/>
      <c r="Q150" s="264"/>
      <c r="R150" s="264"/>
      <c r="S150" s="264"/>
      <c r="T150" s="264"/>
      <c r="U150" s="264"/>
    </row>
    <row r="151" spans="6:21">
      <c r="F151" s="264"/>
      <c r="G151" s="264"/>
      <c r="H151" s="264"/>
      <c r="I151" s="102"/>
      <c r="J151" s="102"/>
      <c r="K151" s="264"/>
      <c r="L151" s="102"/>
      <c r="M151" s="264"/>
      <c r="N151" s="264"/>
      <c r="O151" s="264"/>
      <c r="P151" s="264"/>
      <c r="Q151" s="264"/>
      <c r="R151" s="264"/>
      <c r="S151" s="264"/>
      <c r="T151" s="264"/>
      <c r="U151" s="264"/>
    </row>
    <row r="152" spans="6:21">
      <c r="F152" s="264"/>
      <c r="G152" s="264"/>
      <c r="H152" s="264"/>
      <c r="I152" s="102"/>
      <c r="J152" s="102"/>
      <c r="K152" s="264"/>
      <c r="L152" s="102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6:21">
      <c r="F153" s="264"/>
      <c r="G153" s="264"/>
      <c r="H153" s="264"/>
      <c r="I153" s="102"/>
      <c r="J153" s="102"/>
      <c r="K153" s="264"/>
      <c r="L153" s="102"/>
      <c r="M153" s="264"/>
      <c r="N153" s="264"/>
      <c r="O153" s="264"/>
      <c r="P153" s="264"/>
      <c r="Q153" s="264"/>
      <c r="R153" s="264"/>
      <c r="S153" s="264"/>
      <c r="T153" s="264"/>
      <c r="U153" s="264"/>
    </row>
    <row r="154" spans="6:21">
      <c r="F154" s="264"/>
      <c r="G154" s="264"/>
      <c r="H154" s="264"/>
      <c r="I154" s="102"/>
      <c r="J154" s="102"/>
    </row>
    <row r="155" spans="6:21">
      <c r="F155" s="264"/>
      <c r="G155" s="264"/>
      <c r="H155" s="264"/>
      <c r="I155" s="102"/>
      <c r="J155" s="102"/>
    </row>
    <row r="156" spans="6:21">
      <c r="F156" s="264"/>
      <c r="G156" s="264"/>
      <c r="H156" s="264"/>
      <c r="I156" s="102"/>
      <c r="J156" s="102"/>
    </row>
    <row r="157" spans="6:21">
      <c r="F157" s="264"/>
      <c r="G157" s="264"/>
      <c r="H157" s="264"/>
      <c r="I157" s="102"/>
      <c r="J157" s="102"/>
    </row>
    <row r="158" spans="6:21">
      <c r="F158" s="264"/>
      <c r="G158" s="264"/>
      <c r="H158" s="264"/>
      <c r="I158" s="102"/>
      <c r="J158" s="102"/>
    </row>
    <row r="159" spans="6:21">
      <c r="F159" s="264"/>
      <c r="G159" s="264"/>
      <c r="H159" s="264"/>
      <c r="I159" s="102"/>
      <c r="J159" s="102"/>
    </row>
    <row r="160" spans="6:21">
      <c r="F160" s="264"/>
      <c r="G160" s="264"/>
      <c r="H160" s="264"/>
      <c r="I160" s="102"/>
      <c r="J160" s="102"/>
    </row>
    <row r="161" spans="5:14">
      <c r="F161" s="264"/>
      <c r="G161" s="264"/>
      <c r="H161" s="264"/>
      <c r="I161" s="102"/>
      <c r="J161" s="102"/>
    </row>
    <row r="162" spans="5:14">
      <c r="F162" s="264"/>
      <c r="G162" s="264"/>
      <c r="H162" s="264"/>
      <c r="I162" s="102"/>
      <c r="J162" s="102"/>
    </row>
    <row r="163" spans="5:14">
      <c r="F163" s="264"/>
      <c r="G163" s="264"/>
      <c r="H163" s="264"/>
      <c r="I163" s="102"/>
      <c r="J163" s="102"/>
    </row>
    <row r="164" spans="5:14">
      <c r="F164" s="264"/>
      <c r="G164" s="264"/>
      <c r="H164" s="264"/>
      <c r="I164" s="102"/>
      <c r="J164" s="102"/>
    </row>
    <row r="165" spans="5:14">
      <c r="F165" s="264"/>
      <c r="G165" s="264"/>
      <c r="H165" s="264"/>
      <c r="I165" s="102"/>
      <c r="J165" s="102"/>
    </row>
    <row r="166" spans="5:14">
      <c r="F166" s="264"/>
      <c r="G166" s="264"/>
      <c r="H166" s="264"/>
      <c r="I166" s="102"/>
      <c r="J166" s="102"/>
      <c r="K166" s="268"/>
      <c r="L166" s="102"/>
      <c r="M166" s="268"/>
      <c r="N166" s="268"/>
    </row>
    <row r="167" spans="5:14">
      <c r="F167" s="264"/>
      <c r="G167" s="264"/>
      <c r="H167" s="264"/>
      <c r="I167" s="102"/>
      <c r="J167" s="102"/>
      <c r="K167" s="268"/>
      <c r="L167" s="102"/>
      <c r="M167" s="268"/>
      <c r="N167" s="268"/>
    </row>
    <row r="168" spans="5:14">
      <c r="F168" s="264"/>
      <c r="G168" s="264"/>
      <c r="H168" s="264"/>
      <c r="I168" s="102"/>
      <c r="J168" s="102"/>
      <c r="K168" s="268"/>
      <c r="L168" s="102"/>
      <c r="M168" s="268"/>
      <c r="N168" s="268"/>
    </row>
    <row r="169" spans="5:14">
      <c r="F169" s="264"/>
      <c r="G169" s="264"/>
      <c r="H169" s="264"/>
      <c r="I169" s="102"/>
      <c r="J169" s="102"/>
      <c r="K169" s="268"/>
      <c r="L169" s="102"/>
      <c r="M169" s="268"/>
      <c r="N169" s="268"/>
    </row>
    <row r="170" spans="5:14">
      <c r="F170" s="301"/>
      <c r="G170" s="301"/>
      <c r="H170" s="264"/>
      <c r="I170" s="122"/>
      <c r="J170" s="102"/>
      <c r="K170" s="268"/>
      <c r="L170" s="102"/>
      <c r="M170" s="268"/>
      <c r="N170" s="268"/>
    </row>
    <row r="171" spans="5:14">
      <c r="E171" s="264"/>
      <c r="F171" s="264"/>
      <c r="G171" s="264"/>
      <c r="H171" s="264"/>
      <c r="I171" s="102"/>
      <c r="J171" s="102"/>
      <c r="K171" s="268"/>
      <c r="L171" s="102"/>
      <c r="M171" s="268"/>
      <c r="N171" s="268"/>
    </row>
    <row r="172" spans="5:14">
      <c r="E172" s="264"/>
      <c r="F172" s="264"/>
      <c r="G172" s="264"/>
      <c r="H172" s="264"/>
      <c r="I172" s="102"/>
      <c r="J172" s="102"/>
      <c r="K172" s="268"/>
      <c r="L172" s="102"/>
      <c r="M172" s="268"/>
      <c r="N172" s="268"/>
    </row>
    <row r="173" spans="5:14">
      <c r="E173" s="264"/>
      <c r="F173" s="264"/>
      <c r="G173" s="264"/>
      <c r="H173" s="264"/>
      <c r="I173" s="102"/>
      <c r="J173" s="102"/>
      <c r="K173" s="268"/>
      <c r="L173" s="102"/>
      <c r="M173" s="268"/>
      <c r="N173" s="268"/>
    </row>
    <row r="174" spans="5:14">
      <c r="E174" s="264"/>
      <c r="F174" s="264"/>
      <c r="G174" s="264"/>
      <c r="H174" s="264"/>
      <c r="I174" s="102"/>
      <c r="J174" s="102"/>
    </row>
    <row r="175" spans="5:14">
      <c r="E175" s="264"/>
      <c r="F175" s="264"/>
      <c r="G175" s="264"/>
      <c r="H175" s="264"/>
      <c r="I175" s="102"/>
      <c r="J175" s="102"/>
    </row>
    <row r="176" spans="5:14">
      <c r="E176" s="264"/>
      <c r="F176" s="264"/>
      <c r="G176" s="264"/>
      <c r="H176" s="264"/>
      <c r="I176" s="102"/>
      <c r="J176" s="102"/>
    </row>
    <row r="177" spans="5:10">
      <c r="E177" s="264"/>
      <c r="F177" s="264"/>
      <c r="G177" s="264"/>
      <c r="H177" s="264"/>
      <c r="I177" s="102"/>
      <c r="J177" s="102"/>
    </row>
    <row r="178" spans="5:10">
      <c r="E178" s="264"/>
      <c r="F178" s="264"/>
      <c r="G178" s="264"/>
      <c r="H178" s="264"/>
      <c r="I178" s="102"/>
      <c r="J178" s="102"/>
    </row>
    <row r="179" spans="5:10">
      <c r="E179" s="264"/>
      <c r="F179" s="264"/>
      <c r="G179" s="264"/>
      <c r="H179" s="264"/>
      <c r="I179" s="102"/>
      <c r="J179" s="102"/>
    </row>
    <row r="180" spans="5:10">
      <c r="E180" s="264"/>
      <c r="F180" s="264"/>
      <c r="G180" s="264"/>
      <c r="H180" s="264"/>
      <c r="I180" s="102"/>
      <c r="J180" s="102"/>
    </row>
    <row r="181" spans="5:10">
      <c r="E181" s="264"/>
      <c r="F181" s="264"/>
      <c r="G181" s="264"/>
      <c r="H181" s="264"/>
      <c r="I181" s="102"/>
      <c r="J181" s="102"/>
    </row>
    <row r="182" spans="5:10">
      <c r="E182" s="264"/>
      <c r="F182" s="264"/>
      <c r="G182" s="264"/>
      <c r="H182" s="264"/>
      <c r="I182" s="102"/>
      <c r="J182" s="102"/>
    </row>
    <row r="183" spans="5:10">
      <c r="E183" s="264"/>
      <c r="F183" s="264"/>
      <c r="G183" s="264"/>
      <c r="H183" s="264"/>
      <c r="I183" s="102"/>
      <c r="J183" s="102"/>
    </row>
    <row r="184" spans="5:10">
      <c r="E184" s="264"/>
      <c r="F184" s="264"/>
      <c r="G184" s="264"/>
      <c r="H184" s="264"/>
      <c r="I184" s="102"/>
      <c r="J184" s="102"/>
    </row>
    <row r="185" spans="5:10">
      <c r="E185" s="264"/>
      <c r="F185" s="264"/>
      <c r="G185" s="264"/>
      <c r="H185" s="264"/>
      <c r="I185" s="102"/>
      <c r="J185" s="102"/>
    </row>
    <row r="186" spans="5:10">
      <c r="E186" s="264"/>
      <c r="F186" s="264"/>
      <c r="G186" s="264"/>
      <c r="H186" s="264"/>
      <c r="I186" s="102"/>
      <c r="J186" s="102"/>
    </row>
    <row r="187" spans="5:10">
      <c r="E187" s="264"/>
      <c r="F187" s="264"/>
      <c r="G187" s="264"/>
      <c r="H187" s="264"/>
      <c r="I187" s="102"/>
      <c r="J187" s="102"/>
    </row>
    <row r="188" spans="5:10">
      <c r="E188" s="264"/>
      <c r="F188" s="264"/>
      <c r="G188" s="264"/>
      <c r="H188" s="264"/>
      <c r="I188" s="102"/>
      <c r="J188" s="102"/>
    </row>
    <row r="189" spans="5:10">
      <c r="E189" s="264"/>
      <c r="F189" s="264"/>
      <c r="G189" s="264"/>
      <c r="H189" s="264"/>
      <c r="I189" s="102"/>
      <c r="J189" s="102"/>
    </row>
    <row r="190" spans="5:10">
      <c r="E190" s="264"/>
      <c r="F190" s="264"/>
      <c r="G190" s="264"/>
      <c r="H190" s="264"/>
      <c r="I190" s="102"/>
      <c r="J190" s="102"/>
    </row>
    <row r="191" spans="5:10">
      <c r="E191" s="264"/>
      <c r="F191" s="264"/>
      <c r="G191" s="264"/>
      <c r="H191" s="264"/>
      <c r="I191" s="102"/>
      <c r="J191" s="102"/>
    </row>
    <row r="192" spans="5:10">
      <c r="E192" s="264"/>
      <c r="F192" s="264"/>
      <c r="G192" s="264"/>
      <c r="H192" s="264"/>
      <c r="I192" s="102"/>
      <c r="J192" s="102"/>
    </row>
    <row r="193" spans="5:10">
      <c r="E193" s="264"/>
      <c r="F193" s="264"/>
      <c r="G193" s="264"/>
      <c r="H193" s="264"/>
      <c r="I193" s="102"/>
      <c r="J193" s="102"/>
    </row>
    <row r="194" spans="5:10">
      <c r="E194" s="264"/>
      <c r="F194" s="264"/>
      <c r="G194" s="264"/>
      <c r="H194" s="264"/>
      <c r="I194" s="102"/>
      <c r="J194" s="102"/>
    </row>
    <row r="195" spans="5:10">
      <c r="E195" s="264"/>
      <c r="F195" s="264"/>
      <c r="G195" s="264"/>
      <c r="H195" s="264"/>
      <c r="I195" s="102"/>
      <c r="J195" s="102"/>
    </row>
    <row r="196" spans="5:10">
      <c r="E196" s="264"/>
      <c r="F196" s="264"/>
      <c r="G196" s="264"/>
      <c r="H196" s="264"/>
      <c r="I196" s="102"/>
      <c r="J196" s="102"/>
    </row>
    <row r="197" spans="5:10">
      <c r="E197" s="264"/>
      <c r="F197" s="264"/>
      <c r="G197" s="264"/>
      <c r="H197" s="264"/>
      <c r="I197" s="102"/>
      <c r="J197" s="102"/>
    </row>
    <row r="198" spans="5:10">
      <c r="E198" s="264"/>
      <c r="F198" s="264"/>
      <c r="G198" s="264"/>
      <c r="H198" s="264"/>
      <c r="I198" s="102"/>
      <c r="J198" s="102"/>
    </row>
    <row r="199" spans="5:10">
      <c r="E199" s="264"/>
      <c r="F199" s="264"/>
      <c r="G199" s="264"/>
      <c r="H199" s="264"/>
      <c r="I199" s="102"/>
      <c r="J199" s="102"/>
    </row>
    <row r="200" spans="5:10">
      <c r="E200" s="264"/>
      <c r="F200" s="264"/>
      <c r="G200" s="264"/>
      <c r="H200" s="264"/>
      <c r="I200" s="102"/>
      <c r="J200" s="102"/>
    </row>
    <row r="201" spans="5:10">
      <c r="E201" s="264"/>
      <c r="F201" s="264"/>
      <c r="G201" s="264"/>
      <c r="H201" s="264"/>
      <c r="I201" s="102"/>
      <c r="J201" s="102"/>
    </row>
    <row r="202" spans="5:10">
      <c r="E202" s="264"/>
      <c r="F202" s="264"/>
      <c r="G202" s="264"/>
      <c r="H202" s="264"/>
      <c r="I202" s="102"/>
      <c r="J202" s="102"/>
    </row>
    <row r="203" spans="5:10">
      <c r="E203" s="264"/>
      <c r="F203" s="264"/>
      <c r="G203" s="264"/>
      <c r="H203" s="264"/>
      <c r="I203" s="102"/>
      <c r="J203" s="102"/>
    </row>
    <row r="204" spans="5:10">
      <c r="E204" s="264"/>
      <c r="F204" s="264"/>
      <c r="G204" s="264"/>
      <c r="H204" s="264"/>
      <c r="I204" s="102"/>
      <c r="J204" s="102"/>
    </row>
    <row r="205" spans="5:10">
      <c r="E205" s="264"/>
      <c r="F205" s="264"/>
      <c r="G205" s="264"/>
      <c r="H205" s="264"/>
      <c r="I205" s="102"/>
      <c r="J205" s="102"/>
    </row>
    <row r="206" spans="5:10">
      <c r="E206" s="264"/>
      <c r="F206" s="264"/>
      <c r="G206" s="264"/>
      <c r="H206" s="264"/>
      <c r="I206" s="102"/>
      <c r="J206" s="102"/>
    </row>
    <row r="207" spans="5:10">
      <c r="E207" s="264"/>
      <c r="F207" s="264"/>
      <c r="G207" s="264"/>
      <c r="H207" s="264"/>
      <c r="I207" s="102"/>
      <c r="J207" s="102"/>
    </row>
    <row r="208" spans="5:10">
      <c r="E208" s="264"/>
      <c r="F208" s="264"/>
      <c r="G208" s="264"/>
      <c r="H208" s="264"/>
      <c r="I208" s="102"/>
      <c r="J208" s="102"/>
    </row>
    <row r="209" spans="5:10">
      <c r="E209" s="264"/>
      <c r="F209" s="264"/>
      <c r="G209" s="264"/>
      <c r="H209" s="264"/>
      <c r="I209" s="102"/>
      <c r="J209" s="102"/>
    </row>
    <row r="210" spans="5:10">
      <c r="E210" s="264"/>
      <c r="F210" s="264"/>
      <c r="G210" s="264"/>
      <c r="H210" s="264"/>
      <c r="I210" s="102"/>
      <c r="J210" s="102"/>
    </row>
    <row r="211" spans="5:10">
      <c r="E211" s="264"/>
      <c r="F211" s="264"/>
      <c r="G211" s="264"/>
      <c r="H211" s="264"/>
      <c r="I211" s="102"/>
      <c r="J211" s="102"/>
    </row>
    <row r="212" spans="5:10">
      <c r="E212" s="264"/>
      <c r="F212" s="264"/>
      <c r="G212" s="264"/>
      <c r="H212" s="264"/>
      <c r="I212" s="102"/>
      <c r="J212" s="102"/>
    </row>
    <row r="213" spans="5:10">
      <c r="E213" s="264"/>
      <c r="F213" s="264"/>
      <c r="G213" s="264"/>
      <c r="H213" s="264"/>
      <c r="I213" s="102"/>
      <c r="J213" s="102"/>
    </row>
    <row r="214" spans="5:10">
      <c r="E214" s="264"/>
      <c r="F214" s="264"/>
      <c r="G214" s="264"/>
      <c r="H214" s="264"/>
      <c r="I214" s="102"/>
      <c r="J214" s="102"/>
    </row>
    <row r="215" spans="5:10">
      <c r="E215" s="264"/>
      <c r="F215" s="264"/>
      <c r="G215" s="264"/>
      <c r="H215" s="264"/>
      <c r="I215" s="102"/>
      <c r="J215" s="102"/>
    </row>
    <row r="216" spans="5:10">
      <c r="E216" s="264"/>
      <c r="F216" s="264"/>
      <c r="G216" s="264"/>
      <c r="H216" s="264"/>
      <c r="I216" s="102"/>
      <c r="J216" s="102"/>
    </row>
    <row r="217" spans="5:10">
      <c r="E217" s="264"/>
      <c r="F217" s="264"/>
      <c r="G217" s="264"/>
      <c r="H217" s="264"/>
      <c r="I217" s="102"/>
      <c r="J217" s="102"/>
    </row>
    <row r="218" spans="5:10">
      <c r="E218" s="264"/>
      <c r="F218" s="264"/>
      <c r="G218" s="264"/>
      <c r="H218" s="264"/>
      <c r="I218" s="102"/>
      <c r="J218" s="102"/>
    </row>
    <row r="219" spans="5:10">
      <c r="E219" s="264"/>
      <c r="F219" s="264"/>
      <c r="G219" s="264"/>
      <c r="H219" s="264"/>
      <c r="I219" s="102"/>
      <c r="J219" s="102"/>
    </row>
    <row r="220" spans="5:10">
      <c r="E220" s="264"/>
      <c r="F220" s="264"/>
      <c r="G220" s="264"/>
      <c r="H220" s="264"/>
      <c r="I220" s="102"/>
      <c r="J220" s="102"/>
    </row>
    <row r="221" spans="5:10">
      <c r="E221" s="264"/>
      <c r="F221" s="264"/>
      <c r="G221" s="264"/>
      <c r="H221" s="264"/>
      <c r="I221" s="102"/>
      <c r="J221" s="102"/>
    </row>
    <row r="222" spans="5:10">
      <c r="E222" s="264"/>
      <c r="F222" s="264"/>
      <c r="G222" s="264"/>
      <c r="H222" s="264"/>
      <c r="I222" s="102"/>
      <c r="J222" s="102"/>
    </row>
    <row r="223" spans="5:10">
      <c r="E223" s="264"/>
      <c r="F223" s="264"/>
      <c r="G223" s="264"/>
      <c r="H223" s="264"/>
      <c r="I223" s="102"/>
      <c r="J223" s="102"/>
    </row>
    <row r="224" spans="5:10">
      <c r="E224" s="264"/>
      <c r="F224" s="264"/>
      <c r="G224" s="264"/>
      <c r="H224" s="264"/>
      <c r="I224" s="102"/>
      <c r="J224" s="102"/>
    </row>
    <row r="225" spans="5:10">
      <c r="E225" s="264"/>
      <c r="F225" s="264"/>
      <c r="G225" s="264"/>
      <c r="H225" s="264"/>
      <c r="I225" s="102"/>
      <c r="J225" s="102"/>
    </row>
    <row r="226" spans="5:10">
      <c r="E226" s="264"/>
      <c r="F226" s="264"/>
      <c r="G226" s="264"/>
      <c r="H226" s="264"/>
      <c r="I226" s="102"/>
      <c r="J226" s="102"/>
    </row>
    <row r="227" spans="5:10">
      <c r="E227" s="264"/>
      <c r="F227" s="264"/>
      <c r="G227" s="264"/>
      <c r="H227" s="264"/>
      <c r="I227" s="102"/>
      <c r="J227" s="102"/>
    </row>
    <row r="228" spans="5:10">
      <c r="E228" s="264"/>
      <c r="F228" s="264"/>
      <c r="G228" s="264"/>
      <c r="H228" s="264"/>
      <c r="I228" s="102"/>
      <c r="J228" s="102"/>
    </row>
    <row r="229" spans="5:10">
      <c r="E229" s="264"/>
      <c r="F229" s="264"/>
      <c r="G229" s="264"/>
      <c r="H229" s="264"/>
      <c r="I229" s="102"/>
      <c r="J229" s="102"/>
    </row>
    <row r="230" spans="5:10">
      <c r="E230" s="264"/>
      <c r="F230" s="264"/>
      <c r="G230" s="264"/>
      <c r="H230" s="264"/>
      <c r="I230" s="102"/>
      <c r="J230" s="102"/>
    </row>
    <row r="231" spans="5:10">
      <c r="E231" s="264"/>
      <c r="F231" s="264"/>
      <c r="G231" s="264"/>
      <c r="H231" s="264"/>
      <c r="I231" s="102"/>
      <c r="J231" s="102"/>
    </row>
    <row r="232" spans="5:10">
      <c r="E232" s="264"/>
      <c r="F232" s="264"/>
      <c r="G232" s="264"/>
      <c r="H232" s="264"/>
      <c r="I232" s="102"/>
      <c r="J232" s="102"/>
    </row>
    <row r="233" spans="5:10">
      <c r="E233" s="264"/>
      <c r="F233" s="264"/>
      <c r="G233" s="264"/>
      <c r="H233" s="264"/>
      <c r="I233" s="102"/>
      <c r="J233" s="102"/>
    </row>
    <row r="234" spans="5:10">
      <c r="E234" s="264"/>
      <c r="F234" s="264"/>
      <c r="G234" s="264"/>
      <c r="H234" s="264"/>
      <c r="I234" s="102"/>
      <c r="J234" s="102"/>
    </row>
    <row r="235" spans="5:10">
      <c r="E235" s="264"/>
      <c r="F235" s="264"/>
      <c r="G235" s="264"/>
      <c r="H235" s="264"/>
      <c r="I235" s="102"/>
      <c r="J235" s="102"/>
    </row>
    <row r="236" spans="5:10">
      <c r="E236" s="264"/>
      <c r="F236" s="264"/>
      <c r="G236" s="264"/>
      <c r="H236" s="264"/>
      <c r="I236" s="102"/>
      <c r="J236" s="102"/>
    </row>
    <row r="237" spans="5:10">
      <c r="E237" s="264"/>
      <c r="F237" s="264"/>
      <c r="G237" s="264"/>
      <c r="H237" s="264"/>
      <c r="I237" s="102"/>
      <c r="J237" s="102"/>
    </row>
    <row r="238" spans="5:10">
      <c r="E238" s="264"/>
      <c r="F238" s="264"/>
      <c r="G238" s="264"/>
      <c r="H238" s="264"/>
      <c r="I238" s="102"/>
      <c r="J238" s="102"/>
    </row>
    <row r="239" spans="5:10">
      <c r="E239" s="264"/>
      <c r="F239" s="264"/>
      <c r="G239" s="264"/>
      <c r="H239" s="264"/>
      <c r="I239" s="102"/>
      <c r="J239" s="102"/>
    </row>
    <row r="240" spans="5:10">
      <c r="E240" s="264"/>
      <c r="F240" s="264"/>
      <c r="G240" s="264"/>
      <c r="H240" s="264"/>
      <c r="I240" s="102"/>
      <c r="J240" s="102"/>
    </row>
    <row r="241" spans="5:10">
      <c r="E241" s="264"/>
      <c r="F241" s="264"/>
      <c r="G241" s="264"/>
      <c r="H241" s="264"/>
      <c r="I241" s="102"/>
      <c r="J241" s="102"/>
    </row>
    <row r="242" spans="5:10">
      <c r="E242" s="264"/>
      <c r="F242" s="264"/>
      <c r="G242" s="264"/>
      <c r="H242" s="264"/>
      <c r="I242" s="102"/>
      <c r="J242" s="102"/>
    </row>
    <row r="243" spans="5:10">
      <c r="E243" s="264"/>
      <c r="F243" s="264"/>
      <c r="G243" s="264"/>
      <c r="H243" s="264"/>
      <c r="I243" s="102"/>
      <c r="J243" s="102"/>
    </row>
    <row r="244" spans="5:10">
      <c r="E244" s="264"/>
      <c r="F244" s="264"/>
      <c r="G244" s="264"/>
      <c r="H244" s="264"/>
      <c r="I244" s="102"/>
      <c r="J244" s="102"/>
    </row>
    <row r="245" spans="5:10">
      <c r="E245" s="264"/>
      <c r="F245" s="264"/>
      <c r="G245" s="264"/>
      <c r="H245" s="264"/>
      <c r="I245" s="102"/>
      <c r="J245" s="102"/>
    </row>
    <row r="246" spans="5:10">
      <c r="E246" s="264"/>
      <c r="F246" s="264"/>
      <c r="G246" s="264"/>
      <c r="H246" s="264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9" t="s">
        <v>17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</row>
    <row r="2" spans="1:26" s="204" customFormat="1" ht="18">
      <c r="A2" s="320" t="s">
        <v>115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</row>
    <row r="3" spans="1:26" s="204" customFormat="1">
      <c r="A3" s="321"/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</row>
    <row r="4" spans="1:26" s="205" customFormat="1" ht="16.5" thickBot="1">
      <c r="A4" s="322" t="s">
        <v>186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4"/>
      <c r="U4" s="116"/>
      <c r="V4" s="8"/>
      <c r="W4" s="8"/>
      <c r="X4" s="8"/>
      <c r="Y4" s="8"/>
      <c r="Z4" s="29"/>
    </row>
    <row r="5" spans="1:26" s="207" customFormat="1">
      <c r="A5" s="325" t="s">
        <v>116</v>
      </c>
      <c r="B5" s="327" t="s">
        <v>117</v>
      </c>
      <c r="C5" s="313" t="s">
        <v>118</v>
      </c>
      <c r="D5" s="313" t="s">
        <v>119</v>
      </c>
      <c r="E5" s="313" t="s">
        <v>120</v>
      </c>
      <c r="F5" s="313" t="s">
        <v>121</v>
      </c>
      <c r="G5" s="313" t="s">
        <v>122</v>
      </c>
      <c r="H5" s="313" t="s">
        <v>123</v>
      </c>
      <c r="I5" s="313" t="s">
        <v>164</v>
      </c>
      <c r="J5" s="313" t="s">
        <v>124</v>
      </c>
      <c r="K5" s="313" t="s">
        <v>125</v>
      </c>
      <c r="L5" s="313" t="s">
        <v>126</v>
      </c>
      <c r="M5" s="313" t="s">
        <v>127</v>
      </c>
      <c r="N5" s="313" t="s">
        <v>128</v>
      </c>
      <c r="O5" s="315" t="s">
        <v>129</v>
      </c>
      <c r="P5" s="317" t="s">
        <v>130</v>
      </c>
      <c r="Q5" s="311" t="s">
        <v>30</v>
      </c>
      <c r="R5" s="329" t="s">
        <v>131</v>
      </c>
      <c r="S5" s="206" t="s">
        <v>4</v>
      </c>
      <c r="U5" s="208"/>
      <c r="V5" s="209"/>
      <c r="W5" s="210"/>
      <c r="X5" s="209"/>
      <c r="Y5" s="209"/>
    </row>
    <row r="6" spans="1:26" s="207" customFormat="1" ht="13.5" thickBot="1">
      <c r="A6" s="326"/>
      <c r="B6" s="328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6"/>
      <c r="P6" s="318"/>
      <c r="Q6" s="312"/>
      <c r="R6" s="330"/>
      <c r="S6" s="211" t="s">
        <v>132</v>
      </c>
      <c r="U6" s="212"/>
      <c r="V6" s="213"/>
      <c r="W6" s="213"/>
      <c r="X6" s="213"/>
      <c r="Y6" s="213"/>
      <c r="Z6" s="214"/>
    </row>
    <row r="7" spans="1:26" s="22" customFormat="1">
      <c r="A7" s="215" t="s">
        <v>185</v>
      </c>
      <c r="B7" s="216">
        <v>800</v>
      </c>
      <c r="C7" s="216"/>
      <c r="D7" s="217">
        <v>115</v>
      </c>
      <c r="E7" s="217">
        <v>170</v>
      </c>
      <c r="F7" s="217"/>
      <c r="G7" s="217">
        <v>910</v>
      </c>
      <c r="H7" s="217">
        <v>200</v>
      </c>
      <c r="I7" s="217"/>
      <c r="J7" s="218">
        <v>30</v>
      </c>
      <c r="K7" s="217">
        <v>480</v>
      </c>
      <c r="L7" s="217"/>
      <c r="M7" s="217"/>
      <c r="N7" s="257">
        <v>20</v>
      </c>
      <c r="O7" s="217"/>
      <c r="P7" s="217"/>
      <c r="Q7" s="217"/>
      <c r="R7" s="219"/>
      <c r="S7" s="220">
        <f t="shared" ref="S7:S37" si="0">SUM(B7:R7)</f>
        <v>2725</v>
      </c>
      <c r="T7" s="221"/>
      <c r="U7" s="222"/>
      <c r="V7" s="48"/>
      <c r="W7" s="5"/>
      <c r="X7" s="48"/>
      <c r="Y7" s="5"/>
    </row>
    <row r="8" spans="1:26" s="22" customFormat="1">
      <c r="A8" s="215" t="s">
        <v>189</v>
      </c>
      <c r="B8" s="216">
        <v>1000</v>
      </c>
      <c r="C8" s="216"/>
      <c r="D8" s="217"/>
      <c r="E8" s="217"/>
      <c r="F8" s="217"/>
      <c r="G8" s="217">
        <v>110</v>
      </c>
      <c r="H8" s="217"/>
      <c r="I8" s="217"/>
      <c r="J8" s="218">
        <v>20</v>
      </c>
      <c r="K8" s="217">
        <v>480</v>
      </c>
      <c r="L8" s="217"/>
      <c r="M8" s="217"/>
      <c r="N8" s="257">
        <v>20</v>
      </c>
      <c r="O8" s="217"/>
      <c r="P8" s="217"/>
      <c r="Q8" s="217"/>
      <c r="R8" s="219"/>
      <c r="S8" s="220">
        <f t="shared" si="0"/>
        <v>1630</v>
      </c>
      <c r="T8" s="221"/>
      <c r="U8" s="48"/>
      <c r="V8" s="48"/>
      <c r="W8" s="48"/>
      <c r="X8" s="48"/>
      <c r="Y8" s="48"/>
    </row>
    <row r="9" spans="1:26" s="22" customFormat="1">
      <c r="A9" s="215" t="s">
        <v>190</v>
      </c>
      <c r="B9" s="223">
        <v>1000</v>
      </c>
      <c r="C9" s="216"/>
      <c r="D9" s="224"/>
      <c r="E9" s="224">
        <v>80</v>
      </c>
      <c r="F9" s="224"/>
      <c r="G9" s="224">
        <v>310</v>
      </c>
      <c r="H9" s="224"/>
      <c r="I9" s="224"/>
      <c r="J9" s="225">
        <v>20</v>
      </c>
      <c r="K9" s="224">
        <v>480</v>
      </c>
      <c r="L9" s="224"/>
      <c r="M9" s="224"/>
      <c r="N9" s="258">
        <v>20</v>
      </c>
      <c r="O9" s="35"/>
      <c r="P9" s="224"/>
      <c r="Q9" s="224"/>
      <c r="R9" s="226"/>
      <c r="S9" s="220">
        <f>SUM(B9:R9)</f>
        <v>1910</v>
      </c>
      <c r="T9" s="221"/>
      <c r="U9" s="10"/>
      <c r="V9" s="10"/>
      <c r="W9" s="5" t="s">
        <v>133</v>
      </c>
      <c r="X9" s="48"/>
      <c r="Y9" s="5"/>
    </row>
    <row r="10" spans="1:26" s="22" customFormat="1">
      <c r="A10" s="215" t="s">
        <v>192</v>
      </c>
      <c r="B10" s="223">
        <v>1300</v>
      </c>
      <c r="C10" s="216">
        <v>1600</v>
      </c>
      <c r="D10" s="224"/>
      <c r="E10" s="224">
        <v>20</v>
      </c>
      <c r="F10" s="224">
        <v>90</v>
      </c>
      <c r="G10" s="224">
        <v>210</v>
      </c>
      <c r="H10" s="224"/>
      <c r="I10" s="224"/>
      <c r="J10" s="225">
        <v>20</v>
      </c>
      <c r="K10" s="224">
        <v>480</v>
      </c>
      <c r="L10" s="224"/>
      <c r="M10" s="224"/>
      <c r="N10" s="258">
        <v>20</v>
      </c>
      <c r="O10" s="224"/>
      <c r="P10" s="224"/>
      <c r="Q10" s="224"/>
      <c r="R10" s="226"/>
      <c r="S10" s="220">
        <f t="shared" si="0"/>
        <v>3740</v>
      </c>
      <c r="T10" s="221"/>
      <c r="U10" s="10"/>
      <c r="V10" s="10"/>
      <c r="W10" s="48"/>
      <c r="X10" s="48"/>
      <c r="Y10" s="48"/>
    </row>
    <row r="11" spans="1:26" s="22" customFormat="1">
      <c r="A11" s="215" t="s">
        <v>193</v>
      </c>
      <c r="B11" s="223">
        <v>500</v>
      </c>
      <c r="C11" s="216">
        <v>400</v>
      </c>
      <c r="D11" s="224"/>
      <c r="E11" s="224">
        <v>70</v>
      </c>
      <c r="F11" s="224"/>
      <c r="G11" s="224">
        <v>330</v>
      </c>
      <c r="H11" s="224"/>
      <c r="I11" s="224"/>
      <c r="J11" s="224">
        <v>20</v>
      </c>
      <c r="K11" s="224">
        <v>480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1820</v>
      </c>
      <c r="T11" s="221"/>
      <c r="U11" s="48"/>
      <c r="V11" s="48"/>
      <c r="W11" s="5"/>
      <c r="X11" s="48"/>
      <c r="Y11" s="5"/>
    </row>
    <row r="12" spans="1:26" s="22" customFormat="1">
      <c r="A12" s="215" t="s">
        <v>154</v>
      </c>
      <c r="B12" s="223">
        <v>1300</v>
      </c>
      <c r="C12" s="216"/>
      <c r="D12" s="224"/>
      <c r="E12" s="224"/>
      <c r="F12" s="224"/>
      <c r="G12" s="224">
        <v>410</v>
      </c>
      <c r="H12" s="224"/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2240</v>
      </c>
      <c r="T12" s="221"/>
      <c r="U12" s="48"/>
      <c r="V12" s="48"/>
      <c r="W12" s="48"/>
      <c r="X12" s="48"/>
      <c r="Y12" s="48"/>
    </row>
    <row r="13" spans="1:26" s="22" customFormat="1">
      <c r="A13" s="215" t="s">
        <v>195</v>
      </c>
      <c r="B13" s="223">
        <v>600</v>
      </c>
      <c r="C13" s="216"/>
      <c r="D13" s="224"/>
      <c r="E13" s="224">
        <v>380</v>
      </c>
      <c r="F13" s="224">
        <v>400</v>
      </c>
      <c r="G13" s="224">
        <v>210</v>
      </c>
      <c r="H13" s="224">
        <v>180</v>
      </c>
      <c r="I13" s="224"/>
      <c r="J13" s="224">
        <v>20</v>
      </c>
      <c r="K13" s="224">
        <v>480</v>
      </c>
      <c r="L13" s="224"/>
      <c r="M13" s="224"/>
      <c r="N13" s="258"/>
      <c r="O13" s="224"/>
      <c r="P13" s="224"/>
      <c r="Q13" s="224"/>
      <c r="R13" s="226"/>
      <c r="S13" s="220">
        <f t="shared" si="0"/>
        <v>2270</v>
      </c>
      <c r="T13" s="221"/>
      <c r="U13" s="48"/>
      <c r="V13" s="48"/>
      <c r="W13" s="5"/>
      <c r="X13" s="48"/>
      <c r="Y13" s="5"/>
    </row>
    <row r="14" spans="1:26" s="22" customFormat="1">
      <c r="A14" s="215" t="s">
        <v>197</v>
      </c>
      <c r="B14" s="223">
        <v>1000</v>
      </c>
      <c r="C14" s="216">
        <v>400</v>
      </c>
      <c r="D14" s="224"/>
      <c r="E14" s="224">
        <v>1850</v>
      </c>
      <c r="F14" s="224">
        <v>450</v>
      </c>
      <c r="G14" s="224">
        <v>330</v>
      </c>
      <c r="H14" s="224"/>
      <c r="I14" s="224"/>
      <c r="J14" s="224">
        <v>20</v>
      </c>
      <c r="K14" s="224">
        <v>400</v>
      </c>
      <c r="L14" s="227"/>
      <c r="M14" s="224"/>
      <c r="N14" s="258">
        <v>20</v>
      </c>
      <c r="O14" s="224"/>
      <c r="P14" s="224"/>
      <c r="Q14" s="224"/>
      <c r="R14" s="226"/>
      <c r="S14" s="220">
        <f t="shared" si="0"/>
        <v>4470</v>
      </c>
      <c r="T14" s="221"/>
      <c r="U14" s="222"/>
      <c r="V14" s="48"/>
      <c r="W14" s="48"/>
      <c r="X14" s="48"/>
      <c r="Y14" s="48"/>
    </row>
    <row r="15" spans="1:26" s="22" customFormat="1">
      <c r="A15" s="215" t="s">
        <v>198</v>
      </c>
      <c r="B15" s="223">
        <v>1000</v>
      </c>
      <c r="C15" s="216"/>
      <c r="D15" s="224"/>
      <c r="E15" s="224"/>
      <c r="F15" s="224">
        <v>600</v>
      </c>
      <c r="G15" s="224">
        <v>200</v>
      </c>
      <c r="H15" s="224"/>
      <c r="I15" s="224">
        <v>200</v>
      </c>
      <c r="J15" s="224">
        <v>30</v>
      </c>
      <c r="K15" s="224">
        <v>480</v>
      </c>
      <c r="L15" s="228"/>
      <c r="M15" s="224"/>
      <c r="N15" s="258">
        <v>70</v>
      </c>
      <c r="O15" s="224"/>
      <c r="P15" s="224"/>
      <c r="Q15" s="224"/>
      <c r="R15" s="226"/>
      <c r="S15" s="220">
        <f t="shared" si="0"/>
        <v>2580</v>
      </c>
      <c r="T15" s="221"/>
      <c r="U15" s="229"/>
      <c r="V15" s="48"/>
      <c r="W15" s="5"/>
      <c r="X15" s="48"/>
      <c r="Y15" s="5"/>
    </row>
    <row r="16" spans="1:26" s="22" customFormat="1">
      <c r="A16" s="215" t="s">
        <v>199</v>
      </c>
      <c r="B16" s="223">
        <v>800</v>
      </c>
      <c r="C16" s="216"/>
      <c r="D16" s="224"/>
      <c r="E16" s="224"/>
      <c r="F16" s="224"/>
      <c r="G16" s="224">
        <v>160</v>
      </c>
      <c r="H16" s="224"/>
      <c r="I16" s="224">
        <v>100</v>
      </c>
      <c r="J16" s="224">
        <v>30</v>
      </c>
      <c r="K16" s="224">
        <v>480</v>
      </c>
      <c r="L16" s="217"/>
      <c r="M16" s="224"/>
      <c r="N16" s="258">
        <v>20</v>
      </c>
      <c r="O16" s="224"/>
      <c r="P16" s="224"/>
      <c r="Q16" s="224"/>
      <c r="R16" s="226"/>
      <c r="S16" s="220">
        <f t="shared" si="0"/>
        <v>1590</v>
      </c>
      <c r="T16" s="221"/>
      <c r="U16" s="7"/>
      <c r="V16" s="48"/>
      <c r="W16" s="48"/>
      <c r="X16" s="48"/>
      <c r="Y16" s="48"/>
    </row>
    <row r="17" spans="1:25" s="22" customFormat="1">
      <c r="A17" s="215" t="s">
        <v>200</v>
      </c>
      <c r="B17" s="223">
        <v>1000</v>
      </c>
      <c r="C17" s="216"/>
      <c r="D17" s="224"/>
      <c r="E17" s="224"/>
      <c r="F17" s="224"/>
      <c r="G17" s="224">
        <v>210</v>
      </c>
      <c r="H17" s="224"/>
      <c r="I17" s="224"/>
      <c r="J17" s="224">
        <v>20</v>
      </c>
      <c r="K17" s="224">
        <v>480</v>
      </c>
      <c r="L17" s="224"/>
      <c r="M17" s="224"/>
      <c r="N17" s="258">
        <v>40</v>
      </c>
      <c r="O17" s="224"/>
      <c r="P17" s="224"/>
      <c r="Q17" s="224"/>
      <c r="R17" s="226"/>
      <c r="S17" s="220">
        <f t="shared" si="0"/>
        <v>1750</v>
      </c>
      <c r="T17" s="221"/>
      <c r="U17" s="7"/>
      <c r="V17" s="48"/>
      <c r="W17" s="5"/>
      <c r="X17" s="48"/>
      <c r="Y17" s="5"/>
    </row>
    <row r="18" spans="1:25" s="22" customFormat="1">
      <c r="A18" s="215" t="s">
        <v>201</v>
      </c>
      <c r="B18" s="223">
        <v>1300</v>
      </c>
      <c r="C18" s="216"/>
      <c r="D18" s="224"/>
      <c r="E18" s="224">
        <v>20</v>
      </c>
      <c r="F18" s="224"/>
      <c r="G18" s="224">
        <v>180</v>
      </c>
      <c r="H18" s="224"/>
      <c r="I18" s="224"/>
      <c r="J18" s="224">
        <v>20</v>
      </c>
      <c r="K18" s="224">
        <v>480</v>
      </c>
      <c r="L18" s="224"/>
      <c r="M18" s="224"/>
      <c r="N18" s="258">
        <v>20</v>
      </c>
      <c r="O18" s="224"/>
      <c r="P18" s="226"/>
      <c r="Q18" s="224"/>
      <c r="R18" s="226"/>
      <c r="S18" s="220">
        <f t="shared" si="0"/>
        <v>2020</v>
      </c>
      <c r="T18" s="221"/>
      <c r="U18" s="7"/>
      <c r="V18" s="48"/>
      <c r="W18" s="48"/>
      <c r="X18" s="48"/>
      <c r="Y18" s="48"/>
    </row>
    <row r="19" spans="1:25" s="22" customFormat="1">
      <c r="A19" s="215" t="s">
        <v>202</v>
      </c>
      <c r="B19" s="223">
        <v>500</v>
      </c>
      <c r="C19" s="216"/>
      <c r="D19" s="224"/>
      <c r="E19" s="224"/>
      <c r="F19" s="224">
        <v>145</v>
      </c>
      <c r="G19" s="224">
        <v>200</v>
      </c>
      <c r="H19" s="224"/>
      <c r="I19" s="224"/>
      <c r="J19" s="224">
        <v>20</v>
      </c>
      <c r="K19" s="224">
        <v>560</v>
      </c>
      <c r="L19" s="224"/>
      <c r="M19" s="224"/>
      <c r="N19" s="258">
        <v>20</v>
      </c>
      <c r="O19" s="224"/>
      <c r="P19" s="226"/>
      <c r="Q19" s="224"/>
      <c r="R19" s="226"/>
      <c r="S19" s="220">
        <f t="shared" si="0"/>
        <v>1445</v>
      </c>
      <c r="T19" s="221"/>
      <c r="U19" s="7"/>
      <c r="V19" s="48"/>
      <c r="W19" s="5"/>
      <c r="X19" s="48"/>
      <c r="Y19" s="5"/>
    </row>
    <row r="20" spans="1:25" s="22" customFormat="1">
      <c r="A20" s="215" t="s">
        <v>203</v>
      </c>
      <c r="B20" s="223">
        <v>1050</v>
      </c>
      <c r="C20" s="216">
        <v>380</v>
      </c>
      <c r="D20" s="224">
        <v>140</v>
      </c>
      <c r="E20" s="224"/>
      <c r="F20" s="224"/>
      <c r="G20" s="224">
        <v>310</v>
      </c>
      <c r="H20" s="224"/>
      <c r="I20" s="224"/>
      <c r="J20" s="224">
        <v>20</v>
      </c>
      <c r="K20" s="224">
        <v>480</v>
      </c>
      <c r="L20" s="224"/>
      <c r="M20" s="224"/>
      <c r="N20" s="259">
        <v>40</v>
      </c>
      <c r="O20" s="224"/>
      <c r="P20" s="226"/>
      <c r="Q20" s="224"/>
      <c r="R20" s="226"/>
      <c r="S20" s="220">
        <f t="shared" si="0"/>
        <v>2420</v>
      </c>
      <c r="T20" s="221"/>
      <c r="U20" s="7"/>
      <c r="V20" s="48"/>
      <c r="W20" s="48"/>
      <c r="X20" s="48"/>
      <c r="Y20" s="48"/>
    </row>
    <row r="21" spans="1:25" s="22" customFormat="1">
      <c r="A21" s="215" t="s">
        <v>204</v>
      </c>
      <c r="B21" s="223">
        <v>1300</v>
      </c>
      <c r="C21" s="216"/>
      <c r="D21" s="224"/>
      <c r="E21" s="224"/>
      <c r="F21" s="258"/>
      <c r="G21" s="224">
        <v>300</v>
      </c>
      <c r="H21" s="224"/>
      <c r="I21" s="224"/>
      <c r="J21" s="224">
        <v>20</v>
      </c>
      <c r="K21" s="224">
        <v>480</v>
      </c>
      <c r="L21" s="224"/>
      <c r="M21" s="224"/>
      <c r="N21" s="258">
        <v>20</v>
      </c>
      <c r="O21" s="224"/>
      <c r="P21" s="224"/>
      <c r="Q21" s="224"/>
      <c r="R21" s="226"/>
      <c r="S21" s="220">
        <f t="shared" si="0"/>
        <v>2120</v>
      </c>
      <c r="T21" s="221"/>
      <c r="U21" s="7"/>
      <c r="V21" s="48"/>
      <c r="W21" s="5"/>
      <c r="X21" s="48"/>
      <c r="Y21" s="5"/>
    </row>
    <row r="22" spans="1:25" s="22" customFormat="1">
      <c r="A22" s="215" t="s">
        <v>205</v>
      </c>
      <c r="B22" s="223"/>
      <c r="C22" s="216">
        <v>400</v>
      </c>
      <c r="D22" s="224"/>
      <c r="E22" s="224"/>
      <c r="F22" s="224"/>
      <c r="G22" s="224">
        <v>100</v>
      </c>
      <c r="H22" s="224"/>
      <c r="I22" s="224"/>
      <c r="J22" s="224">
        <v>20</v>
      </c>
      <c r="K22" s="224">
        <v>480</v>
      </c>
      <c r="L22" s="224"/>
      <c r="M22" s="224"/>
      <c r="N22" s="258">
        <v>40</v>
      </c>
      <c r="O22" s="224"/>
      <c r="P22" s="224"/>
      <c r="Q22" s="224"/>
      <c r="R22" s="226"/>
      <c r="S22" s="220">
        <f t="shared" si="0"/>
        <v>1040</v>
      </c>
      <c r="T22" s="221"/>
      <c r="U22" s="7"/>
    </row>
    <row r="23" spans="1:25" s="22" customFormat="1">
      <c r="A23" s="215" t="s">
        <v>206</v>
      </c>
      <c r="B23" s="223">
        <v>1300</v>
      </c>
      <c r="C23" s="216">
        <v>400</v>
      </c>
      <c r="D23" s="224">
        <v>185</v>
      </c>
      <c r="E23" s="224">
        <v>80</v>
      </c>
      <c r="F23" s="224"/>
      <c r="G23" s="224">
        <v>110</v>
      </c>
      <c r="H23" s="224"/>
      <c r="I23" s="224"/>
      <c r="J23" s="224">
        <v>30</v>
      </c>
      <c r="K23" s="224">
        <v>400</v>
      </c>
      <c r="L23" s="224"/>
      <c r="M23" s="224"/>
      <c r="N23" s="258">
        <v>60</v>
      </c>
      <c r="O23" s="224"/>
      <c r="P23" s="224"/>
      <c r="Q23" s="224"/>
      <c r="R23" s="226"/>
      <c r="S23" s="220">
        <f t="shared" si="0"/>
        <v>2565</v>
      </c>
      <c r="T23" s="221"/>
      <c r="U23" s="7"/>
    </row>
    <row r="24" spans="1:25" s="231" customFormat="1">
      <c r="A24" s="215" t="s">
        <v>208</v>
      </c>
      <c r="B24" s="223">
        <v>1500</v>
      </c>
      <c r="C24" s="216"/>
      <c r="D24" s="224"/>
      <c r="E24" s="224">
        <v>310</v>
      </c>
      <c r="F24" s="224"/>
      <c r="G24" s="224">
        <v>110</v>
      </c>
      <c r="H24" s="224"/>
      <c r="I24" s="224"/>
      <c r="J24" s="224">
        <v>30</v>
      </c>
      <c r="K24" s="224">
        <v>480</v>
      </c>
      <c r="L24" s="224"/>
      <c r="M24" s="224"/>
      <c r="N24" s="258">
        <v>30</v>
      </c>
      <c r="O24" s="224"/>
      <c r="P24" s="224"/>
      <c r="Q24" s="224"/>
      <c r="R24" s="226"/>
      <c r="S24" s="220">
        <f t="shared" si="0"/>
        <v>2460</v>
      </c>
      <c r="T24" s="230"/>
      <c r="U24" s="7"/>
    </row>
    <row r="25" spans="1:25" s="22" customFormat="1">
      <c r="A25" s="215" t="s">
        <v>209</v>
      </c>
      <c r="B25" s="223"/>
      <c r="C25" s="216"/>
      <c r="D25" s="224">
        <v>150</v>
      </c>
      <c r="E25" s="224"/>
      <c r="F25" s="224"/>
      <c r="G25" s="224">
        <v>210</v>
      </c>
      <c r="H25" s="224"/>
      <c r="I25" s="224"/>
      <c r="J25" s="224">
        <v>50</v>
      </c>
      <c r="K25" s="224">
        <v>480</v>
      </c>
      <c r="L25" s="224"/>
      <c r="M25" s="224"/>
      <c r="N25" s="258"/>
      <c r="O25" s="224">
        <v>1240</v>
      </c>
      <c r="P25" s="224"/>
      <c r="Q25" s="224"/>
      <c r="R25" s="226"/>
      <c r="S25" s="220">
        <f t="shared" si="0"/>
        <v>2130</v>
      </c>
      <c r="T25" s="221"/>
      <c r="U25" s="7"/>
      <c r="W25" s="232"/>
      <c r="X25" s="232"/>
      <c r="Y25" s="232"/>
    </row>
    <row r="26" spans="1:25" s="231" customFormat="1">
      <c r="A26" s="215" t="s">
        <v>212</v>
      </c>
      <c r="B26" s="223">
        <v>1350</v>
      </c>
      <c r="C26" s="216"/>
      <c r="D26" s="224">
        <v>75</v>
      </c>
      <c r="E26" s="224">
        <v>50</v>
      </c>
      <c r="F26" s="224"/>
      <c r="G26" s="224">
        <v>180</v>
      </c>
      <c r="H26" s="224"/>
      <c r="I26" s="224"/>
      <c r="J26" s="224">
        <v>20</v>
      </c>
      <c r="K26" s="224">
        <v>480</v>
      </c>
      <c r="L26" s="224"/>
      <c r="M26" s="224"/>
      <c r="N26" s="258">
        <v>40</v>
      </c>
      <c r="O26" s="224"/>
      <c r="P26" s="224"/>
      <c r="Q26" s="224"/>
      <c r="R26" s="226"/>
      <c r="S26" s="220">
        <f t="shared" si="0"/>
        <v>2195</v>
      </c>
      <c r="T26" s="230"/>
      <c r="U26" s="7"/>
    </row>
    <row r="27" spans="1:25" s="22" customFormat="1">
      <c r="A27" s="215" t="s">
        <v>213</v>
      </c>
      <c r="B27" s="223">
        <v>1500</v>
      </c>
      <c r="C27" s="216">
        <v>450</v>
      </c>
      <c r="D27" s="224">
        <v>20</v>
      </c>
      <c r="E27" s="224"/>
      <c r="F27" s="224"/>
      <c r="G27" s="224">
        <v>280</v>
      </c>
      <c r="H27" s="224"/>
      <c r="I27" s="224"/>
      <c r="J27" s="224">
        <v>100</v>
      </c>
      <c r="K27" s="224">
        <v>400</v>
      </c>
      <c r="L27" s="224"/>
      <c r="M27" s="224">
        <v>1331</v>
      </c>
      <c r="N27" s="258">
        <v>20</v>
      </c>
      <c r="O27" s="224"/>
      <c r="P27" s="224"/>
      <c r="Q27" s="224"/>
      <c r="R27" s="226"/>
      <c r="S27" s="220">
        <f t="shared" si="0"/>
        <v>4101</v>
      </c>
      <c r="T27" s="221"/>
      <c r="U27" s="7"/>
    </row>
    <row r="28" spans="1:25" s="22" customFormat="1">
      <c r="A28" s="215" t="s">
        <v>214</v>
      </c>
      <c r="B28" s="223"/>
      <c r="C28" s="216"/>
      <c r="D28" s="224"/>
      <c r="E28" s="224">
        <v>45</v>
      </c>
      <c r="F28" s="224"/>
      <c r="G28" s="224">
        <v>210</v>
      </c>
      <c r="H28" s="224">
        <v>145</v>
      </c>
      <c r="I28" s="224"/>
      <c r="J28" s="224">
        <v>70</v>
      </c>
      <c r="K28" s="224">
        <v>480</v>
      </c>
      <c r="L28" s="224"/>
      <c r="M28" s="224"/>
      <c r="N28" s="258">
        <v>20</v>
      </c>
      <c r="O28" s="224"/>
      <c r="P28" s="224"/>
      <c r="Q28" s="224"/>
      <c r="R28" s="226"/>
      <c r="S28" s="220">
        <f t="shared" si="0"/>
        <v>970</v>
      </c>
      <c r="T28" s="221"/>
      <c r="U28" s="7"/>
    </row>
    <row r="29" spans="1:25" s="22" customFormat="1">
      <c r="A29" s="215" t="s">
        <v>216</v>
      </c>
      <c r="B29" s="223">
        <v>1000</v>
      </c>
      <c r="C29" s="216"/>
      <c r="D29" s="224">
        <v>240</v>
      </c>
      <c r="E29" s="224">
        <v>180</v>
      </c>
      <c r="F29" s="224"/>
      <c r="G29" s="224">
        <v>110</v>
      </c>
      <c r="H29" s="224">
        <v>180</v>
      </c>
      <c r="I29" s="224"/>
      <c r="J29" s="224">
        <v>30</v>
      </c>
      <c r="K29" s="224">
        <v>480</v>
      </c>
      <c r="L29" s="224"/>
      <c r="M29" s="224"/>
      <c r="N29" s="258">
        <v>50</v>
      </c>
      <c r="O29" s="224"/>
      <c r="P29" s="224"/>
      <c r="Q29" s="224"/>
      <c r="R29" s="226"/>
      <c r="S29" s="220">
        <f t="shared" si="0"/>
        <v>2270</v>
      </c>
      <c r="T29" s="221"/>
      <c r="U29" s="7"/>
      <c r="V29" s="233"/>
      <c r="W29" s="233"/>
    </row>
    <row r="30" spans="1:25" s="22" customFormat="1">
      <c r="A30" s="215" t="s">
        <v>217</v>
      </c>
      <c r="B30" s="223">
        <v>1500</v>
      </c>
      <c r="C30" s="216"/>
      <c r="D30" s="224"/>
      <c r="E30" s="224"/>
      <c r="F30" s="224"/>
      <c r="G30" s="224">
        <v>180</v>
      </c>
      <c r="H30" s="224">
        <v>110</v>
      </c>
      <c r="I30" s="224"/>
      <c r="J30" s="224">
        <v>20</v>
      </c>
      <c r="K30" s="224">
        <v>480</v>
      </c>
      <c r="L30" s="224"/>
      <c r="M30" s="224"/>
      <c r="N30" s="258">
        <v>20</v>
      </c>
      <c r="O30" s="224"/>
      <c r="P30" s="224"/>
      <c r="Q30" s="224"/>
      <c r="R30" s="226"/>
      <c r="S30" s="220">
        <f t="shared" si="0"/>
        <v>2310</v>
      </c>
      <c r="T30" s="221"/>
      <c r="U30" s="233"/>
      <c r="V30" s="234"/>
      <c r="W30" s="234"/>
    </row>
    <row r="31" spans="1:25" s="22" customFormat="1">
      <c r="A31" s="215" t="s">
        <v>219</v>
      </c>
      <c r="B31" s="223">
        <v>500</v>
      </c>
      <c r="C31" s="216"/>
      <c r="D31" s="224">
        <v>350</v>
      </c>
      <c r="E31" s="224">
        <v>50</v>
      </c>
      <c r="F31" s="224"/>
      <c r="G31" s="224">
        <v>210</v>
      </c>
      <c r="H31" s="224">
        <v>240</v>
      </c>
      <c r="I31" s="224"/>
      <c r="J31" s="224">
        <v>30</v>
      </c>
      <c r="K31" s="224">
        <v>560</v>
      </c>
      <c r="L31" s="224"/>
      <c r="M31" s="224"/>
      <c r="N31" s="258">
        <v>30</v>
      </c>
      <c r="O31" s="224"/>
      <c r="P31" s="224"/>
      <c r="Q31" s="224"/>
      <c r="R31" s="226"/>
      <c r="S31" s="220">
        <f t="shared" si="0"/>
        <v>1970</v>
      </c>
      <c r="T31" s="221"/>
      <c r="U31" s="233"/>
      <c r="V31" s="233"/>
      <c r="W31" s="233"/>
    </row>
    <row r="32" spans="1:25" s="22" customFormat="1">
      <c r="A32" s="215" t="s">
        <v>221</v>
      </c>
      <c r="B32" s="223">
        <v>550</v>
      </c>
      <c r="C32" s="216"/>
      <c r="D32" s="224">
        <v>185</v>
      </c>
      <c r="E32" s="224"/>
      <c r="F32" s="224"/>
      <c r="G32" s="224">
        <v>180</v>
      </c>
      <c r="H32" s="224">
        <v>140</v>
      </c>
      <c r="I32" s="224"/>
      <c r="J32" s="235">
        <v>30</v>
      </c>
      <c r="K32" s="224">
        <v>560</v>
      </c>
      <c r="L32" s="224">
        <v>799</v>
      </c>
      <c r="M32" s="224"/>
      <c r="N32" s="258">
        <v>30</v>
      </c>
      <c r="O32" s="224"/>
      <c r="P32" s="224">
        <v>10000</v>
      </c>
      <c r="Q32" s="224"/>
      <c r="R32" s="226"/>
      <c r="S32" s="220">
        <f t="shared" si="0"/>
        <v>12474</v>
      </c>
      <c r="T32" s="221"/>
    </row>
    <row r="33" spans="1:20" s="231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30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>
      <c r="A36" s="215"/>
      <c r="B36" s="223"/>
      <c r="C36" s="216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58"/>
      <c r="O36" s="224"/>
      <c r="P36" s="224"/>
      <c r="Q36" s="224"/>
      <c r="R36" s="226"/>
      <c r="S36" s="220">
        <f t="shared" si="0"/>
        <v>0</v>
      </c>
      <c r="T36" s="221"/>
    </row>
    <row r="37" spans="1:20" s="22" customFormat="1" ht="13.5" thickBot="1">
      <c r="A37" s="215"/>
      <c r="B37" s="236"/>
      <c r="C37" s="237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60"/>
      <c r="O37" s="238"/>
      <c r="P37" s="238"/>
      <c r="Q37" s="238"/>
      <c r="R37" s="239"/>
      <c r="S37" s="220">
        <f t="shared" si="0"/>
        <v>0</v>
      </c>
      <c r="T37" s="221"/>
    </row>
    <row r="38" spans="1:20" s="204" customFormat="1" ht="13.5" thickBot="1">
      <c r="A38" s="240" t="s">
        <v>134</v>
      </c>
      <c r="B38" s="241">
        <f>SUM(B7:B37)</f>
        <v>23650</v>
      </c>
      <c r="C38" s="242">
        <f t="shared" ref="C38:R38" si="1">SUM(C7:C37)</f>
        <v>4030</v>
      </c>
      <c r="D38" s="242">
        <f t="shared" si="1"/>
        <v>1460</v>
      </c>
      <c r="E38" s="242">
        <f t="shared" si="1"/>
        <v>3305</v>
      </c>
      <c r="F38" s="242">
        <f t="shared" si="1"/>
        <v>1685</v>
      </c>
      <c r="G38" s="242">
        <f>SUM(G7:G37)</f>
        <v>6260</v>
      </c>
      <c r="H38" s="242">
        <f t="shared" si="1"/>
        <v>1195</v>
      </c>
      <c r="I38" s="242">
        <f t="shared" si="1"/>
        <v>300</v>
      </c>
      <c r="J38" s="242">
        <f t="shared" si="1"/>
        <v>770</v>
      </c>
      <c r="K38" s="242">
        <f t="shared" si="1"/>
        <v>12480</v>
      </c>
      <c r="L38" s="242">
        <f t="shared" si="1"/>
        <v>799</v>
      </c>
      <c r="M38" s="242">
        <f t="shared" si="1"/>
        <v>1331</v>
      </c>
      <c r="N38" s="261">
        <f t="shared" si="1"/>
        <v>710</v>
      </c>
      <c r="O38" s="242">
        <f t="shared" si="1"/>
        <v>1240</v>
      </c>
      <c r="P38" s="242">
        <f t="shared" si="1"/>
        <v>10000</v>
      </c>
      <c r="Q38" s="242">
        <f t="shared" si="1"/>
        <v>0</v>
      </c>
      <c r="R38" s="243">
        <f t="shared" si="1"/>
        <v>0</v>
      </c>
      <c r="S38" s="244">
        <f>SUM(S7:S37)</f>
        <v>69215</v>
      </c>
    </row>
    <row r="39" spans="1:20">
      <c r="A39" s="245" t="s">
        <v>14</v>
      </c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8"/>
      <c r="Q39" s="248"/>
      <c r="R39" s="248"/>
      <c r="S39" s="249"/>
    </row>
    <row r="40" spans="1:20">
      <c r="F40" s="250"/>
      <c r="G40" s="250"/>
      <c r="H40" s="250"/>
      <c r="I40" s="250"/>
      <c r="J40" s="250"/>
      <c r="T40" t="s">
        <v>14</v>
      </c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  <row r="321" spans="1:5">
      <c r="A321" s="25"/>
      <c r="B321" s="251"/>
      <c r="C321" s="250"/>
      <c r="D321" s="250"/>
      <c r="E321" s="250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2020-11-30T15:45:42Z</dcterms:modified>
</cp:coreProperties>
</file>