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DSR con %" sheetId="4" r:id="rId5"/>
  </sheets>
  <definedNames>
    <definedName name="_xlnm._FilterDatabase" localSheetId="0" hidden="1">'Distributor Primary'!$A$3:$AJ$21</definedName>
    <definedName name="_xlnm._FilterDatabase" localSheetId="1" hidden="1">'Distributor Secondary'!$A$3:$AJ$21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4" i="1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E24"/>
  <c r="AM108" i="5" l="1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H109" l="1"/>
  <c r="F3"/>
  <c r="F4"/>
  <c r="G4" l="1"/>
  <c r="G3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E6"/>
  <c r="I67" i="4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H67"/>
  <c r="C6" i="6" l="1"/>
  <c r="D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E9"/>
  <c r="E8"/>
  <c r="E7"/>
  <c r="E5"/>
  <c r="E4"/>
  <c r="C4" l="1"/>
  <c r="X10"/>
  <c r="H10"/>
  <c r="C9"/>
  <c r="AD10"/>
  <c r="Z10"/>
  <c r="R10"/>
  <c r="J10"/>
  <c r="AI10"/>
  <c r="AA10"/>
  <c r="W10"/>
  <c r="O10"/>
  <c r="K10"/>
  <c r="G10"/>
  <c r="AB10"/>
  <c r="L10"/>
  <c r="AJ10"/>
  <c r="AF10"/>
  <c r="T10"/>
  <c r="P10"/>
  <c r="AH10"/>
  <c r="V10"/>
  <c r="N10"/>
  <c r="F10"/>
  <c r="AE10"/>
  <c r="S10"/>
  <c r="D8"/>
  <c r="D9"/>
  <c r="D5"/>
  <c r="AG10"/>
  <c r="AC10"/>
  <c r="Y10"/>
  <c r="U10"/>
  <c r="Q10"/>
  <c r="M10"/>
  <c r="I10"/>
  <c r="D4"/>
  <c r="C7"/>
  <c r="C8"/>
  <c r="C5"/>
  <c r="E10"/>
  <c r="D7"/>
  <c r="I108" i="4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H10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H99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H94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H89"/>
  <c r="L80"/>
  <c r="P80"/>
  <c r="T80"/>
  <c r="X80"/>
  <c r="AB80"/>
  <c r="AF80"/>
  <c r="AJ80"/>
  <c r="K80"/>
  <c r="O80"/>
  <c r="S80"/>
  <c r="W80"/>
  <c r="AA80"/>
  <c r="AE80"/>
  <c r="AI80"/>
  <c r="AM80"/>
  <c r="I80"/>
  <c r="M80"/>
  <c r="Q80"/>
  <c r="U80"/>
  <c r="Y80"/>
  <c r="AC80"/>
  <c r="AG80"/>
  <c r="AK80"/>
  <c r="J80"/>
  <c r="N80"/>
  <c r="R80"/>
  <c r="V80"/>
  <c r="Z80"/>
  <c r="AD80"/>
  <c r="AH80"/>
  <c r="AL80"/>
  <c r="H80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H73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H59"/>
  <c r="K54"/>
  <c r="O54"/>
  <c r="S54"/>
  <c r="W54"/>
  <c r="AA54"/>
  <c r="AE54"/>
  <c r="AI54"/>
  <c r="AM54"/>
  <c r="J54"/>
  <c r="N54"/>
  <c r="R54"/>
  <c r="V54"/>
  <c r="Z54"/>
  <c r="AD54"/>
  <c r="AH54"/>
  <c r="AL54"/>
  <c r="I54"/>
  <c r="M54"/>
  <c r="Q54"/>
  <c r="U54"/>
  <c r="Y54"/>
  <c r="AC54"/>
  <c r="AG54"/>
  <c r="AK54"/>
  <c r="L54"/>
  <c r="P54"/>
  <c r="T54"/>
  <c r="X54"/>
  <c r="AB54"/>
  <c r="AF54"/>
  <c r="AJ54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H37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H33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H27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H21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H17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H5"/>
  <c r="F84" i="5" l="1"/>
  <c r="F43"/>
  <c r="G70"/>
  <c r="G68"/>
  <c r="F87"/>
  <c r="G39"/>
  <c r="G52"/>
  <c r="F56"/>
  <c r="G61"/>
  <c r="G77"/>
  <c r="F82"/>
  <c r="G91"/>
  <c r="G96"/>
  <c r="D10" i="6"/>
  <c r="G19" i="5"/>
  <c r="F32"/>
  <c r="F45"/>
  <c r="G34"/>
  <c r="G50"/>
  <c r="G75"/>
  <c r="G64"/>
  <c r="F65"/>
  <c r="F47"/>
  <c r="G66"/>
  <c r="G98"/>
  <c r="F103"/>
  <c r="F102"/>
  <c r="F101"/>
  <c r="G16"/>
  <c r="F28"/>
  <c r="F64"/>
  <c r="F100"/>
  <c r="F104"/>
  <c r="F22"/>
  <c r="F34"/>
  <c r="F13"/>
  <c r="F11"/>
  <c r="F30"/>
  <c r="G14"/>
  <c r="G13"/>
  <c r="G11"/>
  <c r="F7"/>
  <c r="G25"/>
  <c r="G24"/>
  <c r="F93"/>
  <c r="G97"/>
  <c r="F107"/>
  <c r="G107"/>
  <c r="F105"/>
  <c r="G105"/>
  <c r="G102"/>
  <c r="G100"/>
  <c r="G15"/>
  <c r="G12"/>
  <c r="G10"/>
  <c r="G6"/>
  <c r="G22"/>
  <c r="C10" i="6"/>
  <c r="G36" i="5"/>
  <c r="G41"/>
  <c r="G7"/>
  <c r="G65"/>
  <c r="F66"/>
  <c r="F14"/>
  <c r="G20"/>
  <c r="G85"/>
  <c r="G31"/>
  <c r="G29"/>
  <c r="F41"/>
  <c r="G40"/>
  <c r="F39"/>
  <c r="G48"/>
  <c r="G46"/>
  <c r="F78"/>
  <c r="F63"/>
  <c r="F72"/>
  <c r="G71"/>
  <c r="F70"/>
  <c r="G69"/>
  <c r="F68"/>
  <c r="G44"/>
  <c r="G43"/>
  <c r="F52"/>
  <c r="G51"/>
  <c r="G79"/>
  <c r="G78"/>
  <c r="F77"/>
  <c r="G76"/>
  <c r="F75"/>
  <c r="G57"/>
  <c r="G55"/>
  <c r="G88"/>
  <c r="G87"/>
  <c r="G86"/>
  <c r="G83"/>
  <c r="G81"/>
  <c r="G63"/>
  <c r="F61"/>
  <c r="G60"/>
  <c r="G93"/>
  <c r="F91"/>
  <c r="G90"/>
  <c r="G101"/>
  <c r="G103"/>
  <c r="F106"/>
  <c r="G106"/>
  <c r="G104"/>
  <c r="F97"/>
  <c r="F95"/>
  <c r="G95"/>
  <c r="F96"/>
  <c r="F98"/>
  <c r="F92"/>
  <c r="F90"/>
  <c r="G92"/>
  <c r="G82"/>
  <c r="G84"/>
  <c r="F83"/>
  <c r="F88"/>
  <c r="F81"/>
  <c r="F86"/>
  <c r="F85"/>
  <c r="F74"/>
  <c r="F76"/>
  <c r="G74"/>
  <c r="F79"/>
  <c r="F71"/>
  <c r="F69"/>
  <c r="G72"/>
  <c r="F62"/>
  <c r="F60"/>
  <c r="G62"/>
  <c r="G56"/>
  <c r="F57"/>
  <c r="F55"/>
  <c r="F58"/>
  <c r="G58"/>
  <c r="F53"/>
  <c r="F51"/>
  <c r="G53"/>
  <c r="F50"/>
  <c r="G45"/>
  <c r="F48"/>
  <c r="F46"/>
  <c r="F44"/>
  <c r="G47"/>
  <c r="F40"/>
  <c r="F38"/>
  <c r="G38"/>
  <c r="F35"/>
  <c r="G35"/>
  <c r="F36"/>
  <c r="G28"/>
  <c r="G30"/>
  <c r="F31"/>
  <c r="F29"/>
  <c r="G32"/>
  <c r="F24"/>
  <c r="F25"/>
  <c r="G26"/>
  <c r="F23"/>
  <c r="G23"/>
  <c r="F26"/>
  <c r="F20"/>
  <c r="F18"/>
  <c r="G18"/>
  <c r="F19"/>
  <c r="F6"/>
  <c r="F8"/>
  <c r="F10"/>
  <c r="G8"/>
  <c r="F12"/>
  <c r="F15"/>
  <c r="F16"/>
  <c r="F9"/>
  <c r="G9"/>
  <c r="H49" i="4"/>
  <c r="AJ21" i="2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AJ21" i="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F73" i="5" l="1"/>
  <c r="G49"/>
  <c r="F49"/>
  <c r="F67"/>
  <c r="G67"/>
  <c r="AG109"/>
  <c r="T109"/>
  <c r="W109"/>
  <c r="AL109"/>
  <c r="Q109"/>
  <c r="G99"/>
  <c r="X109"/>
  <c r="AA109"/>
  <c r="J109"/>
  <c r="Z109"/>
  <c r="U109"/>
  <c r="AJ109"/>
  <c r="V109"/>
  <c r="AK109"/>
  <c r="L109"/>
  <c r="AB109"/>
  <c r="O109"/>
  <c r="AE109"/>
  <c r="N109"/>
  <c r="AD109"/>
  <c r="I109"/>
  <c r="Y109"/>
  <c r="AM109"/>
  <c r="K109"/>
  <c r="P109"/>
  <c r="AF109"/>
  <c r="S109"/>
  <c r="AI109"/>
  <c r="R109"/>
  <c r="AH109"/>
  <c r="M109"/>
  <c r="AC109"/>
  <c r="G80"/>
  <c r="G42"/>
  <c r="G21"/>
  <c r="F42"/>
  <c r="G5"/>
  <c r="G54"/>
  <c r="G73"/>
  <c r="G37"/>
  <c r="F5"/>
  <c r="F108"/>
  <c r="F37"/>
  <c r="C21" i="1"/>
  <c r="D21"/>
  <c r="D21" i="2"/>
  <c r="G108" i="5"/>
  <c r="G27"/>
  <c r="G33"/>
  <c r="F27"/>
  <c r="F99"/>
  <c r="G94"/>
  <c r="G89"/>
  <c r="G59"/>
  <c r="G17"/>
  <c r="F21"/>
  <c r="F33"/>
  <c r="F59"/>
  <c r="F89"/>
  <c r="F94"/>
  <c r="F17"/>
  <c r="F54"/>
  <c r="F80"/>
  <c r="C21" i="2"/>
  <c r="G109" i="5" l="1"/>
  <c r="F109"/>
</calcChain>
</file>

<file path=xl/sharedStrings.xml><?xml version="1.0" encoding="utf-8"?>
<sst xmlns="http://schemas.openxmlformats.org/spreadsheetml/2006/main" count="1166" uniqueCount="256">
  <si>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</si>
  <si>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</si>
  <si>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</si>
  <si>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</si>
  <si>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</si>
  <si>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</si>
  <si>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</si>
  <si>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</si>
  <si>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BL60</t>
  </si>
  <si>
    <t>BL98</t>
  </si>
  <si>
    <t>BL120</t>
  </si>
  <si>
    <t>D41</t>
  </si>
  <si>
    <t>D47</t>
  </si>
  <si>
    <t>D92</t>
  </si>
  <si>
    <t>L25i</t>
  </si>
  <si>
    <t>L42</t>
  </si>
  <si>
    <t>L130</t>
  </si>
  <si>
    <t>L250i</t>
  </si>
  <si>
    <t>G10_SKD</t>
  </si>
  <si>
    <t>i66_SKD</t>
  </si>
  <si>
    <t>i74_SKD</t>
  </si>
  <si>
    <t>i95_SKD</t>
  </si>
  <si>
    <t>Z15_SKD</t>
  </si>
  <si>
    <t>Z25_SKD</t>
  </si>
  <si>
    <t>Z28_SKD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</si>
  <si>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</si>
  <si>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</si>
  <si>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</si>
  <si>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</si>
  <si>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</si>
  <si>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</si>
  <si>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</si>
  <si>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</si>
  <si>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Swastidip Enterprise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</si>
  <si>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</si>
  <si>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</si>
  <si>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</si>
  <si>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</si>
  <si>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</si>
  <si>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</si>
  <si>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</si>
  <si>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&amp; Ghori Ghor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</si>
  <si>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</si>
  <si>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</si>
  <si>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</si>
  <si>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</si>
  <si>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</si>
  <si>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</si>
  <si>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</si>
  <si>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</si>
  <si>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</si>
  <si>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T180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</si>
  <si>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</si>
  <si>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</si>
  <si>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</si>
  <si>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</si>
  <si>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</si>
  <si>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</si>
  <si>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</si>
  <si>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</si>
  <si>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</si>
  <si>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</si>
  <si>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</si>
  <si>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</si>
  <si>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</si>
  <si>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</si>
  <si>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</si>
  <si>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DSR-0146</t>
  </si>
  <si>
    <t>Sourab Hossain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</si>
  <si>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</si>
  <si>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</si>
  <si>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</si>
  <si>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</si>
  <si>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</si>
  <si>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</si>
  <si>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</si>
  <si>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</si>
  <si>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</si>
  <si>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</si>
  <si>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</si>
  <si>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</si>
  <si>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</si>
  <si>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</si>
  <si>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</si>
  <si>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</si>
  <si>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</si>
  <si>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</si>
  <si>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</si>
  <si>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</si>
  <si>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</si>
  <si>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</si>
  <si>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</si>
  <si>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</si>
  <si>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</si>
  <si>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</si>
  <si>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</si>
  <si>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</si>
  <si>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</si>
  <si>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</si>
  <si>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</si>
  <si>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</si>
  <si>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</si>
  <si>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</si>
  <si>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</si>
  <si>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</si>
  <si>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</si>
  <si>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</si>
  <si>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</si>
  <si>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</si>
  <si>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</si>
  <si>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</si>
  <si>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</si>
  <si>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</si>
  <si>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</si>
  <si>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</si>
  <si>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</si>
  <si>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</si>
  <si>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</si>
  <si>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</si>
  <si>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</si>
  <si>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</si>
  <si>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</si>
  <si>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</si>
  <si>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</si>
  <si>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</si>
  <si>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</si>
  <si>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</si>
  <si>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</si>
  <si>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</si>
  <si>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</si>
  <si>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</si>
  <si>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</si>
  <si>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</si>
  <si>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</si>
  <si>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</si>
  <si>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</si>
  <si>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</si>
  <si>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</si>
  <si>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</si>
  <si>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DSR-0232</t>
  </si>
  <si>
    <t>Md. Rafiqul Islam</t>
  </si>
  <si>
    <t>DSR-0234</t>
  </si>
  <si>
    <t>Md. Samim Reza</t>
  </si>
  <si>
    <t>DSR-0236</t>
  </si>
  <si>
    <t>Rubel Hossain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</si>
  <si>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</si>
  <si>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</si>
  <si>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</si>
  <si>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</si>
  <si>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</si>
  <si>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</si>
  <si>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</si>
  <si>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</si>
  <si>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</si>
  <si>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</si>
  <si>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</si>
  <si>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</si>
  <si>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</si>
  <si>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</si>
  <si>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</si>
  <si>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</si>
  <si>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</si>
  <si>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</si>
  <si>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</si>
  <si>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</si>
  <si>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</si>
  <si>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</si>
  <si>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</si>
  <si>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</si>
  <si>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</si>
  <si>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</si>
  <si>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</si>
  <si>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</si>
  <si>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</si>
  <si>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</si>
  <si>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</si>
  <si>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</si>
  <si>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</si>
  <si>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</si>
  <si>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</si>
  <si>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</si>
  <si>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</si>
  <si>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</si>
  <si>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</si>
  <si>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</si>
  <si>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</si>
  <si>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</si>
  <si>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</si>
  <si>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</si>
  <si>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</si>
  <si>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</si>
  <si>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</si>
  <si>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</si>
  <si>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</si>
  <si>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</si>
  <si>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</si>
  <si>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</si>
  <si>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</si>
  <si>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</si>
  <si>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</si>
  <si>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</si>
  <si>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</si>
  <si>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</si>
  <si>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</si>
  <si>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</si>
  <si>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</si>
  <si>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</si>
  <si>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</si>
  <si>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</si>
  <si>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</si>
  <si>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</si>
  <si>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</si>
  <si>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</si>
  <si>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</si>
  <si>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</si>
  <si>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</si>
  <si>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</si>
  <si>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</si>
  <si>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</si>
  <si>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</si>
  <si>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</si>
  <si>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</si>
  <si>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</si>
  <si>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</si>
  <si>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</si>
  <si>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</si>
  <si>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</si>
  <si>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</si>
  <si>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</si>
  <si>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</si>
  <si>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</si>
  <si>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</si>
  <si>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</si>
  <si>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</si>
  <si>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</si>
  <si>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</si>
  <si>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</si>
  <si>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</si>
  <si>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S40_SKD</t>
  </si>
  <si>
    <t>L45</t>
  </si>
  <si>
    <t>L95</t>
  </si>
  <si>
    <t>V99_SKD</t>
  </si>
  <si>
    <t>i12_SKD</t>
  </si>
  <si>
    <t>i99_SKD</t>
  </si>
  <si>
    <t>Z16_SKD</t>
  </si>
  <si>
    <t>D54+_SKD</t>
  </si>
  <si>
    <t>V99plus_SKD</t>
  </si>
  <si>
    <t>i98_SKD</t>
  </si>
  <si>
    <t>Primary Target September'20</t>
  </si>
  <si>
    <t>Secondary Target September'20</t>
  </si>
  <si>
    <t>Target Sep'20</t>
  </si>
  <si>
    <t>Khushi Mohon Ray</t>
  </si>
  <si>
    <t>Md. Aktarul Islam</t>
  </si>
  <si>
    <t>Hirok Ali</t>
  </si>
  <si>
    <t>Masud Rana</t>
  </si>
  <si>
    <t>Aminul Islam Tutul</t>
  </si>
</sst>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10"/>
      <color theme="1"/>
      <name val="Bahnschrift"/>
      <family val="2"/>
    </font>
    <font>
      <sz val="10"/>
      <color theme="0"/>
      <name val="Bahnschrift"/>
      <family val="2"/>
    </font>
    <font>
      <sz val="10"/>
      <name val="Bahnschrift"/>
      <family val="2"/>
    </font>
    <font>
      <sz val="10"/>
      <color theme="1"/>
      <name val="Bahnschrift"/>
      <family val="2"/>
    </font>
    <font>
      <sz val="10"/>
      <color indexed="8"/>
      <name val="Bahnschrift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67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9" fillId="0" borderId="3" xfId="4" applyFont="1" applyFill="1" applyBorder="1" applyAlignment="1" applyProtection="1">
      <alignment horizontal="right" vertical="center" wrapText="1"/>
      <protection locked="0"/>
    </xf>
    <xf numFmtId="0" fontId="9" fillId="0" borderId="3" xfId="3" applyFont="1" applyBorder="1"/>
    <xf numFmtId="0" fontId="9" fillId="2" borderId="3" xfId="5" applyFont="1" applyFill="1" applyBorder="1" applyAlignment="1">
      <alignment horizontal="center"/>
    </xf>
    <xf numFmtId="0" fontId="9" fillId="0" borderId="3" xfId="4" applyFont="1" applyBorder="1" applyAlignment="1">
      <alignment horizontal="center"/>
    </xf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7" applyNumberFormat="1" applyFont="1" applyFill="1" applyBorder="1" applyAlignment="1">
      <alignment horizontal="center"/>
    </xf>
    <xf numFmtId="0" fontId="10" fillId="2" borderId="3" xfId="3" applyFont="1" applyFill="1" applyBorder="1"/>
    <xf numFmtId="0" fontId="9" fillId="0" borderId="3" xfId="4" applyFont="1" applyBorder="1" applyAlignment="1">
      <alignment horizontal="left"/>
    </xf>
    <xf numFmtId="0" fontId="9" fillId="0" borderId="3" xfId="4" applyFont="1" applyBorder="1"/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/>
    </xf>
    <xf numFmtId="166" fontId="10" fillId="7" borderId="3" xfId="1" applyNumberFormat="1" applyFont="1" applyFill="1" applyBorder="1"/>
    <xf numFmtId="0" fontId="9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9" fillId="0" borderId="3" xfId="4" applyFont="1" applyBorder="1" applyAlignment="1"/>
    <xf numFmtId="166" fontId="10" fillId="2" borderId="3" xfId="1" applyNumberFormat="1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166" fontId="10" fillId="0" borderId="3" xfId="1" applyNumberFormat="1" applyFont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0" fontId="10" fillId="2" borderId="7" xfId="3" applyFont="1" applyFill="1" applyBorder="1"/>
    <xf numFmtId="0" fontId="9" fillId="8" borderId="3" xfId="4" applyFont="1" applyFill="1" applyBorder="1" applyAlignment="1">
      <alignment horizontal="center"/>
    </xf>
    <xf numFmtId="0" fontId="9" fillId="8" borderId="3" xfId="5" applyFont="1" applyFill="1" applyBorder="1" applyAlignment="1">
      <alignment horizontal="center"/>
    </xf>
    <xf numFmtId="0" fontId="9" fillId="8" borderId="3" xfId="4" applyFont="1" applyFill="1" applyBorder="1" applyAlignment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 applyAlignment="1">
      <alignment horizontal="center"/>
    </xf>
    <xf numFmtId="0" fontId="0" fillId="8" borderId="0" xfId="0" applyFill="1"/>
    <xf numFmtId="0" fontId="9" fillId="8" borderId="6" xfId="4" applyFont="1" applyFill="1" applyBorder="1" applyAlignment="1">
      <alignment horizontal="center"/>
    </xf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1" applyNumberFormat="1" applyFont="1" applyFill="1" applyBorder="1"/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9" fillId="8" borderId="3" xfId="4" applyFont="1" applyFill="1" applyBorder="1" applyAlignment="1">
      <alignment horizontal="left"/>
    </xf>
    <xf numFmtId="0" fontId="9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9" fillId="8" borderId="3" xfId="3" applyFont="1" applyFill="1" applyBorder="1"/>
    <xf numFmtId="0" fontId="9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9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vertical="center"/>
    </xf>
    <xf numFmtId="0" fontId="9" fillId="8" borderId="3" xfId="0" applyFont="1" applyFill="1" applyBorder="1" applyAlignment="1">
      <alignment horizontal="center"/>
    </xf>
    <xf numFmtId="9" fontId="10" fillId="0" borderId="3" xfId="2" applyFont="1" applyBorder="1"/>
    <xf numFmtId="9" fontId="10" fillId="8" borderId="3" xfId="2" applyFont="1" applyFill="1" applyBorder="1"/>
    <xf numFmtId="9" fontId="0" fillId="8" borderId="0" xfId="2" applyFont="1" applyFill="1"/>
    <xf numFmtId="0" fontId="14" fillId="2" borderId="0" xfId="0" applyFont="1" applyFill="1"/>
    <xf numFmtId="0" fontId="14" fillId="0" borderId="0" xfId="0" applyFont="1"/>
    <xf numFmtId="0" fontId="13" fillId="0" borderId="3" xfId="4" applyFont="1" applyBorder="1" applyAlignment="1">
      <alignment horizontal="center"/>
    </xf>
    <xf numFmtId="0" fontId="13" fillId="2" borderId="3" xfId="5" applyFont="1" applyFill="1" applyBorder="1" applyAlignment="1">
      <alignment horizontal="center"/>
    </xf>
    <xf numFmtId="0" fontId="13" fillId="0" borderId="3" xfId="4" applyFont="1" applyBorder="1" applyAlignment="1"/>
    <xf numFmtId="166" fontId="15" fillId="2" borderId="3" xfId="6" applyNumberFormat="1" applyFont="1" applyFill="1" applyBorder="1" applyAlignment="1">
      <alignment horizontal="center" vertical="center"/>
    </xf>
    <xf numFmtId="166" fontId="15" fillId="2" borderId="3" xfId="1" applyNumberFormat="1" applyFont="1" applyFill="1" applyBorder="1" applyAlignment="1">
      <alignment horizontal="center"/>
    </xf>
    <xf numFmtId="1" fontId="15" fillId="0" borderId="3" xfId="0" applyNumberFormat="1" applyFont="1" applyBorder="1"/>
    <xf numFmtId="0" fontId="13" fillId="8" borderId="3" xfId="4" applyFont="1" applyFill="1" applyBorder="1" applyAlignment="1">
      <alignment horizontal="center"/>
    </xf>
    <xf numFmtId="0" fontId="13" fillId="8" borderId="3" xfId="5" applyFont="1" applyFill="1" applyBorder="1" applyAlignment="1">
      <alignment horizontal="center"/>
    </xf>
    <xf numFmtId="0" fontId="13" fillId="8" borderId="3" xfId="4" applyFont="1" applyFill="1" applyBorder="1" applyAlignment="1"/>
    <xf numFmtId="1" fontId="15" fillId="8" borderId="3" xfId="0" applyNumberFormat="1" applyFont="1" applyFill="1" applyBorder="1"/>
    <xf numFmtId="166" fontId="15" fillId="8" borderId="3" xfId="1" applyNumberFormat="1" applyFont="1" applyFill="1" applyBorder="1" applyAlignment="1">
      <alignment horizontal="center"/>
    </xf>
    <xf numFmtId="0" fontId="14" fillId="8" borderId="0" xfId="0" applyFont="1" applyFill="1"/>
    <xf numFmtId="0" fontId="13" fillId="8" borderId="6" xfId="4" applyFont="1" applyFill="1" applyBorder="1" applyAlignment="1">
      <alignment horizontal="center"/>
    </xf>
    <xf numFmtId="0" fontId="15" fillId="2" borderId="6" xfId="3" applyFont="1" applyFill="1" applyBorder="1"/>
    <xf numFmtId="0" fontId="15" fillId="2" borderId="3" xfId="3" applyNumberFormat="1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left" vertical="center"/>
    </xf>
    <xf numFmtId="0" fontId="15" fillId="2" borderId="3" xfId="3" applyFont="1" applyFill="1" applyBorder="1"/>
    <xf numFmtId="166" fontId="15" fillId="0" borderId="3" xfId="1" applyNumberFormat="1" applyFont="1" applyBorder="1"/>
    <xf numFmtId="0" fontId="15" fillId="8" borderId="6" xfId="3" applyFont="1" applyFill="1" applyBorder="1"/>
    <xf numFmtId="0" fontId="15" fillId="8" borderId="3" xfId="3" applyNumberFormat="1" applyFont="1" applyFill="1" applyBorder="1" applyAlignment="1">
      <alignment horizontal="left"/>
    </xf>
    <xf numFmtId="0" fontId="15" fillId="8" borderId="3" xfId="3" applyNumberFormat="1" applyFont="1" applyFill="1" applyBorder="1" applyAlignment="1">
      <alignment horizontal="left" vertical="center"/>
    </xf>
    <xf numFmtId="0" fontId="15" fillId="8" borderId="3" xfId="3" applyFont="1" applyFill="1" applyBorder="1"/>
    <xf numFmtId="166" fontId="15" fillId="8" borderId="3" xfId="6" applyNumberFormat="1" applyFont="1" applyFill="1" applyBorder="1" applyAlignment="1">
      <alignment horizontal="center" vertical="center"/>
    </xf>
    <xf numFmtId="166" fontId="15" fillId="8" borderId="3" xfId="1" applyNumberFormat="1" applyFont="1" applyFill="1" applyBorder="1"/>
    <xf numFmtId="0" fontId="15" fillId="2" borderId="7" xfId="3" applyFont="1" applyFill="1" applyBorder="1"/>
    <xf numFmtId="166" fontId="15" fillId="2" borderId="3" xfId="6" applyNumberFormat="1" applyFont="1" applyFill="1" applyBorder="1" applyAlignment="1">
      <alignment vertical="center"/>
    </xf>
    <xf numFmtId="166" fontId="15" fillId="2" borderId="3" xfId="6" applyNumberFormat="1" applyFont="1" applyFill="1" applyBorder="1" applyAlignment="1"/>
    <xf numFmtId="0" fontId="15" fillId="2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>
      <alignment vertical="center"/>
    </xf>
    <xf numFmtId="0" fontId="15" fillId="8" borderId="3" xfId="6" applyNumberFormat="1" applyFont="1" applyFill="1" applyBorder="1" applyAlignment="1">
      <alignment horizontal="left" vertical="center"/>
    </xf>
    <xf numFmtId="166" fontId="15" fillId="8" borderId="3" xfId="6" applyNumberFormat="1" applyFont="1" applyFill="1" applyBorder="1" applyAlignment="1"/>
    <xf numFmtId="0" fontId="13" fillId="0" borderId="3" xfId="4" applyFont="1" applyBorder="1" applyAlignment="1">
      <alignment horizontal="left"/>
    </xf>
    <xf numFmtId="0" fontId="13" fillId="0" borderId="3" xfId="4" applyFont="1" applyBorder="1"/>
    <xf numFmtId="166" fontId="15" fillId="2" borderId="3" xfId="7" applyNumberFormat="1" applyFont="1" applyFill="1" applyBorder="1" applyAlignment="1">
      <alignment horizontal="center"/>
    </xf>
    <xf numFmtId="0" fontId="13" fillId="8" borderId="3" xfId="4" applyFont="1" applyFill="1" applyBorder="1" applyAlignment="1">
      <alignment horizontal="left"/>
    </xf>
    <xf numFmtId="0" fontId="13" fillId="8" borderId="3" xfId="4" applyFont="1" applyFill="1" applyBorder="1"/>
    <xf numFmtId="166" fontId="15" fillId="8" borderId="3" xfId="7" applyNumberFormat="1" applyFont="1" applyFill="1" applyBorder="1" applyAlignment="1">
      <alignment horizontal="center"/>
    </xf>
    <xf numFmtId="0" fontId="13" fillId="0" borderId="3" xfId="3" applyFont="1" applyBorder="1"/>
    <xf numFmtId="0" fontId="13" fillId="8" borderId="3" xfId="3" applyFont="1" applyFill="1" applyBorder="1"/>
    <xf numFmtId="0" fontId="13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vertical="center" wrapText="1"/>
    </xf>
    <xf numFmtId="0" fontId="15" fillId="8" borderId="3" xfId="0" applyFont="1" applyFill="1" applyBorder="1" applyAlignment="1">
      <alignment horizontal="left"/>
    </xf>
    <xf numFmtId="0" fontId="13" fillId="8" borderId="3" xfId="0" applyFont="1" applyFill="1" applyBorder="1" applyAlignment="1">
      <alignment horizontal="left"/>
    </xf>
    <xf numFmtId="0" fontId="16" fillId="8" borderId="3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/>
    </xf>
    <xf numFmtId="0" fontId="13" fillId="8" borderId="3" xfId="0" applyFont="1" applyFill="1" applyBorder="1" applyAlignment="1">
      <alignment vertical="center"/>
    </xf>
    <xf numFmtId="0" fontId="13" fillId="8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166" fontId="15" fillId="2" borderId="4" xfId="6" applyNumberFormat="1" applyFont="1" applyFill="1" applyBorder="1" applyAlignment="1">
      <alignment horizontal="center" vertical="center"/>
    </xf>
    <xf numFmtId="1" fontId="15" fillId="0" borderId="4" xfId="0" applyNumberFormat="1" applyFont="1" applyBorder="1"/>
    <xf numFmtId="0" fontId="14" fillId="8" borderId="3" xfId="0" applyFont="1" applyFill="1" applyBorder="1"/>
    <xf numFmtId="1" fontId="14" fillId="8" borderId="3" xfId="0" applyNumberFormat="1" applyFont="1" applyFill="1" applyBorder="1"/>
    <xf numFmtId="0" fontId="17" fillId="9" borderId="3" xfId="0" applyFont="1" applyFill="1" applyBorder="1" applyAlignment="1">
      <alignment vertical="center"/>
    </xf>
    <xf numFmtId="0" fontId="18" fillId="9" borderId="3" xfId="0" applyFont="1" applyFill="1" applyBorder="1"/>
    <xf numFmtId="165" fontId="18" fillId="9" borderId="3" xfId="0" applyNumberFormat="1" applyFont="1" applyFill="1" applyBorder="1"/>
    <xf numFmtId="166" fontId="15" fillId="2" borderId="3" xfId="1" applyNumberFormat="1" applyFont="1" applyFill="1" applyBorder="1"/>
    <xf numFmtId="166" fontId="15" fillId="2" borderId="4" xfId="1" applyNumberFormat="1" applyFont="1" applyFill="1" applyBorder="1"/>
    <xf numFmtId="167" fontId="3" fillId="0" borderId="3" xfId="1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  <xf numFmtId="0" fontId="12" fillId="6" borderId="3" xfId="3" applyFont="1" applyFill="1" applyBorder="1" applyAlignment="1">
      <alignment horizontal="center" vertical="center" wrapText="1"/>
    </xf>
    <xf numFmtId="0" fontId="12" fillId="10" borderId="4" xfId="3" applyFont="1" applyFill="1" applyBorder="1" applyAlignment="1">
      <alignment horizontal="center" vertical="center"/>
    </xf>
    <xf numFmtId="0" fontId="12" fillId="10" borderId="5" xfId="3" applyFont="1" applyFill="1" applyBorder="1" applyAlignment="1">
      <alignment horizontal="center" vertical="center"/>
    </xf>
    <xf numFmtId="0" fontId="12" fillId="6" borderId="4" xfId="3" applyFont="1" applyFill="1" applyBorder="1" applyAlignment="1">
      <alignment horizontal="center" vertical="center"/>
    </xf>
    <xf numFmtId="0" fontId="12" fillId="6" borderId="5" xfId="3" applyFont="1" applyFill="1" applyBorder="1" applyAlignment="1">
      <alignment horizontal="center" vertical="center"/>
    </xf>
    <xf numFmtId="0" fontId="12" fillId="6" borderId="3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10" borderId="4" xfId="3" applyFont="1" applyFill="1" applyBorder="1" applyAlignment="1">
      <alignment horizontal="center" vertical="center"/>
    </xf>
    <xf numFmtId="0" fontId="7" fillId="10" borderId="5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167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  <xf numFmtId="166" fontId="3" fillId="8" borderId="3" xfId="0" applyNumberFormat="1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166" fontId="3" fillId="0" borderId="3" xfId="1" applyNumberFormat="1" applyFont="1" applyFill="1" applyBorder="1" applyAlignment="1">
      <alignment horizontal="center" vertical="center"/>
    </xf>
    <xf numFmtId="167" fontId="3" fillId="0" borderId="3" xfId="1" applyNumberFormat="1" applyFont="1" applyFill="1" applyBorder="1" applyAlignment="1">
      <alignment horizontal="center" vertical="center"/>
    </xf>
    <xf numFmtId="0" fontId="3" fillId="0" borderId="0" xfId="0" applyFont="1" applyFill="1"/>
    <xf numFmtId="166" fontId="3" fillId="11" borderId="0" xfId="1" applyNumberFormat="1" applyFont="1" applyFill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K24"/>
  <sheetViews>
    <sheetView showGridLines="0" tabSelected="1" workbookViewId="0">
      <pane xSplit="3" ySplit="3" topLeftCell="X4" activePane="bottomRight" state="frozen"/>
      <selection pane="topRight" activeCell="F1" sqref="F1"/>
      <selection pane="bottomLeft" activeCell="A4" sqref="A4"/>
      <selection pane="bottomRight" activeCell="AH27" sqref="AH27"/>
    </sheetView>
  </sheetViews>
  <sheetFormatPr defaultColWidth="9.140625" defaultRowHeight="12.75"/>
  <cols>
    <col min="1" max="1" width="32" style="2" bestFit="1" customWidth="1"/>
    <col min="2" max="2" width="17.85546875" style="2" bestFit="1" customWidth="1"/>
    <col min="3" max="3" width="14.42578125" style="3" bestFit="1" customWidth="1"/>
    <col min="4" max="4" width="11.140625" style="3" bestFit="1" customWidth="1"/>
    <col min="5" max="5" width="7.7109375" style="3" customWidth="1"/>
    <col min="6" max="6" width="8.140625" style="3" customWidth="1"/>
    <col min="7" max="7" width="7.28515625" style="3" customWidth="1"/>
    <col min="8" max="8" width="7.5703125" style="3" customWidth="1"/>
    <col min="9" max="10" width="8.140625" style="3" customWidth="1"/>
    <col min="11" max="13" width="8.5703125" style="3" customWidth="1"/>
    <col min="14" max="14" width="8.140625" style="3" customWidth="1"/>
    <col min="15" max="15" width="8.5703125" style="3" customWidth="1"/>
    <col min="16" max="16" width="7.7109375" style="3" customWidth="1"/>
    <col min="17" max="20" width="8.5703125" style="3" customWidth="1"/>
    <col min="21" max="22" width="8.140625" style="3" customWidth="1"/>
    <col min="23" max="23" width="8.5703125" style="3" customWidth="1"/>
    <col min="24" max="24" width="7.5703125" style="3" customWidth="1"/>
    <col min="25" max="25" width="8.140625" style="3" customWidth="1"/>
    <col min="26" max="26" width="8.140625" style="3" bestFit="1" customWidth="1"/>
    <col min="27" max="27" width="8.5703125" style="3" bestFit="1" customWidth="1"/>
    <col min="28" max="30" width="8.5703125" style="3" customWidth="1"/>
    <col min="31" max="31" width="9.5703125" style="3" bestFit="1" customWidth="1"/>
    <col min="32" max="32" width="9.140625" style="3" customWidth="1"/>
    <col min="33" max="34" width="8.5703125" style="3" customWidth="1"/>
    <col min="35" max="35" width="8.7109375" style="3" customWidth="1"/>
    <col min="36" max="36" width="8.7109375" style="3" bestFit="1" customWidth="1"/>
    <col min="37" max="37" width="10.5703125" style="4" bestFit="1" customWidth="1"/>
    <col min="38" max="16384" width="9.140625" style="4"/>
  </cols>
  <sheetData>
    <row r="1" spans="1:36" ht="14.25">
      <c r="A1" s="1" t="s">
        <v>248</v>
      </c>
    </row>
    <row r="2" spans="1:36" s="2" customFormat="1">
      <c r="C2" s="3"/>
      <c r="D2" s="5" t="s">
        <v>0</v>
      </c>
      <c r="E2" s="6">
        <v>721.8</v>
      </c>
      <c r="F2" s="6">
        <v>740.84749999999997</v>
      </c>
      <c r="G2" s="6">
        <v>760.89750000000004</v>
      </c>
      <c r="H2" s="6">
        <v>798.99249999999995</v>
      </c>
      <c r="I2" s="6">
        <v>896.23500000000001</v>
      </c>
      <c r="J2" s="6">
        <v>897.23749999999995</v>
      </c>
      <c r="K2" s="6">
        <v>907.26250000000005</v>
      </c>
      <c r="L2" s="6">
        <v>916.28499999999997</v>
      </c>
      <c r="M2" s="6">
        <v>937.33749999999998</v>
      </c>
      <c r="N2" s="6">
        <v>945.35749999999996</v>
      </c>
      <c r="O2" s="6">
        <v>985.45749999999998</v>
      </c>
      <c r="P2" s="6">
        <v>994.48</v>
      </c>
      <c r="Q2" s="6">
        <v>1042.5999999999999</v>
      </c>
      <c r="R2" s="6">
        <v>1052.625</v>
      </c>
      <c r="S2" s="6">
        <v>1130.82</v>
      </c>
      <c r="T2" s="6">
        <v>1140.845</v>
      </c>
      <c r="U2" s="6">
        <v>1159.8924999999999</v>
      </c>
      <c r="V2" s="6">
        <v>1188.9649999999999</v>
      </c>
      <c r="W2" s="6">
        <v>3548.43</v>
      </c>
      <c r="X2" s="6">
        <v>3618.0225</v>
      </c>
      <c r="Y2" s="6">
        <v>3947.38</v>
      </c>
      <c r="Z2" s="6">
        <v>4044.61</v>
      </c>
      <c r="AA2" s="6">
        <v>4866.5595000000003</v>
      </c>
      <c r="AB2" s="6">
        <v>5382.7857000000004</v>
      </c>
      <c r="AC2" s="6">
        <v>5723.9000000000005</v>
      </c>
      <c r="AD2" s="6">
        <v>5793.4475000000002</v>
      </c>
      <c r="AE2" s="6">
        <v>6420</v>
      </c>
      <c r="AF2" s="6">
        <v>7593.0357000000004</v>
      </c>
      <c r="AG2" s="6">
        <v>7692.1824999999999</v>
      </c>
      <c r="AH2" s="6">
        <v>8102.2049999999999</v>
      </c>
      <c r="AI2" s="6">
        <v>8239.57</v>
      </c>
      <c r="AJ2" s="6">
        <v>9066.5400000000009</v>
      </c>
    </row>
    <row r="3" spans="1:36" s="10" customFormat="1" ht="32.25" customHeight="1">
      <c r="A3" s="141" t="s">
        <v>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9</v>
      </c>
      <c r="I3" s="9" t="s">
        <v>8</v>
      </c>
      <c r="J3" s="9" t="s">
        <v>10</v>
      </c>
      <c r="K3" s="9" t="s">
        <v>11</v>
      </c>
      <c r="L3" s="9" t="s">
        <v>12</v>
      </c>
      <c r="M3" s="9" t="s">
        <v>239</v>
      </c>
      <c r="N3" s="9" t="s">
        <v>15</v>
      </c>
      <c r="O3" s="9" t="s">
        <v>14</v>
      </c>
      <c r="P3" s="9" t="s">
        <v>13</v>
      </c>
      <c r="Q3" s="9" t="s">
        <v>16</v>
      </c>
      <c r="R3" s="9" t="s">
        <v>240</v>
      </c>
      <c r="S3" s="9" t="s">
        <v>17</v>
      </c>
      <c r="T3" s="9" t="s">
        <v>245</v>
      </c>
      <c r="U3" s="9" t="s">
        <v>238</v>
      </c>
      <c r="V3" s="9" t="s">
        <v>51</v>
      </c>
      <c r="W3" s="9" t="s">
        <v>246</v>
      </c>
      <c r="X3" s="9" t="s">
        <v>241</v>
      </c>
      <c r="Y3" s="9" t="s">
        <v>18</v>
      </c>
      <c r="Z3" s="9" t="s">
        <v>242</v>
      </c>
      <c r="AA3" s="9" t="s">
        <v>19</v>
      </c>
      <c r="AB3" s="9" t="s">
        <v>21</v>
      </c>
      <c r="AC3" s="9" t="s">
        <v>247</v>
      </c>
      <c r="AD3" s="9" t="s">
        <v>20</v>
      </c>
      <c r="AE3" s="9" t="s">
        <v>243</v>
      </c>
      <c r="AF3" s="9" t="s">
        <v>244</v>
      </c>
      <c r="AG3" s="9" t="s">
        <v>22</v>
      </c>
      <c r="AH3" s="9" t="s">
        <v>23</v>
      </c>
      <c r="AI3" s="9" t="s">
        <v>24</v>
      </c>
      <c r="AJ3" s="9" t="s">
        <v>25</v>
      </c>
    </row>
    <row r="4" spans="1:36">
      <c r="A4" s="13" t="s">
        <v>26</v>
      </c>
      <c r="B4" s="11" t="s">
        <v>27</v>
      </c>
      <c r="C4" s="12">
        <f t="shared" ref="C4:C21" si="0">SUMPRODUCT($E$2:$AJ$2,E4:AJ4)</f>
        <v>5913669.3643999994</v>
      </c>
      <c r="D4" s="12">
        <f t="shared" ref="D4:D20" si="1">SUM(E4:AJ4)</f>
        <v>3725</v>
      </c>
      <c r="E4" s="140">
        <v>310</v>
      </c>
      <c r="F4" s="140">
        <v>233</v>
      </c>
      <c r="G4" s="140">
        <v>233</v>
      </c>
      <c r="H4" s="140">
        <v>39</v>
      </c>
      <c r="I4" s="140">
        <v>116</v>
      </c>
      <c r="J4" s="140">
        <v>175</v>
      </c>
      <c r="K4" s="140">
        <v>272</v>
      </c>
      <c r="L4" s="140">
        <v>291</v>
      </c>
      <c r="M4" s="140">
        <v>233</v>
      </c>
      <c r="N4" s="140">
        <v>194</v>
      </c>
      <c r="O4" s="140">
        <v>194</v>
      </c>
      <c r="P4" s="140">
        <v>116</v>
      </c>
      <c r="Q4" s="140">
        <v>131</v>
      </c>
      <c r="R4" s="140">
        <v>218</v>
      </c>
      <c r="S4" s="140">
        <v>87</v>
      </c>
      <c r="T4" s="140">
        <v>262</v>
      </c>
      <c r="U4" s="140">
        <v>44</v>
      </c>
      <c r="V4" s="140">
        <v>109</v>
      </c>
      <c r="W4" s="140">
        <v>31</v>
      </c>
      <c r="X4" s="140">
        <v>4</v>
      </c>
      <c r="Y4" s="140">
        <v>47</v>
      </c>
      <c r="Z4" s="140">
        <v>31</v>
      </c>
      <c r="AA4" s="140">
        <v>22</v>
      </c>
      <c r="AB4" s="140">
        <v>18</v>
      </c>
      <c r="AC4" s="140">
        <v>54</v>
      </c>
      <c r="AD4" s="140">
        <v>36</v>
      </c>
      <c r="AE4" s="140">
        <v>65</v>
      </c>
      <c r="AF4" s="140">
        <v>54</v>
      </c>
      <c r="AG4" s="140">
        <v>7</v>
      </c>
      <c r="AH4" s="140">
        <v>23</v>
      </c>
      <c r="AI4" s="140">
        <v>38</v>
      </c>
      <c r="AJ4" s="140">
        <v>38</v>
      </c>
    </row>
    <row r="5" spans="1:36">
      <c r="A5" s="13" t="s">
        <v>28</v>
      </c>
      <c r="B5" s="11" t="s">
        <v>27</v>
      </c>
      <c r="C5" s="12">
        <f t="shared" si="0"/>
        <v>22637472.8728</v>
      </c>
      <c r="D5" s="12">
        <f t="shared" si="1"/>
        <v>13115</v>
      </c>
      <c r="E5" s="140">
        <v>1112</v>
      </c>
      <c r="F5" s="140">
        <v>834</v>
      </c>
      <c r="G5" s="140">
        <v>834</v>
      </c>
      <c r="H5" s="140">
        <v>139</v>
      </c>
      <c r="I5" s="140">
        <v>417</v>
      </c>
      <c r="J5" s="140">
        <v>625</v>
      </c>
      <c r="K5" s="140">
        <v>973</v>
      </c>
      <c r="L5" s="140">
        <v>1042</v>
      </c>
      <c r="M5" s="140">
        <v>834</v>
      </c>
      <c r="N5" s="140">
        <v>695</v>
      </c>
      <c r="O5" s="140">
        <v>695</v>
      </c>
      <c r="P5" s="140">
        <v>417</v>
      </c>
      <c r="Q5" s="140">
        <v>372</v>
      </c>
      <c r="R5" s="140">
        <v>620</v>
      </c>
      <c r="S5" s="140">
        <v>248</v>
      </c>
      <c r="T5" s="140">
        <v>744</v>
      </c>
      <c r="U5" s="140">
        <v>124</v>
      </c>
      <c r="V5" s="140">
        <v>310</v>
      </c>
      <c r="W5" s="140">
        <v>151</v>
      </c>
      <c r="X5" s="140">
        <v>18</v>
      </c>
      <c r="Y5" s="140">
        <v>226</v>
      </c>
      <c r="Z5" s="140">
        <v>151</v>
      </c>
      <c r="AA5" s="140">
        <v>106</v>
      </c>
      <c r="AB5" s="140">
        <v>87</v>
      </c>
      <c r="AC5" s="140">
        <v>262</v>
      </c>
      <c r="AD5" s="140">
        <v>175</v>
      </c>
      <c r="AE5" s="140">
        <v>279</v>
      </c>
      <c r="AF5" s="140">
        <v>232</v>
      </c>
      <c r="AG5" s="140">
        <v>31</v>
      </c>
      <c r="AH5" s="140">
        <v>84</v>
      </c>
      <c r="AI5" s="140">
        <v>139</v>
      </c>
      <c r="AJ5" s="140">
        <v>139</v>
      </c>
    </row>
    <row r="6" spans="1:36">
      <c r="A6" s="13" t="s">
        <v>29</v>
      </c>
      <c r="B6" s="11" t="s">
        <v>27</v>
      </c>
      <c r="C6" s="12">
        <f t="shared" si="0"/>
        <v>6369132.8661000002</v>
      </c>
      <c r="D6" s="12">
        <f t="shared" si="1"/>
        <v>3424</v>
      </c>
      <c r="E6" s="140">
        <v>283</v>
      </c>
      <c r="F6" s="140">
        <v>212</v>
      </c>
      <c r="G6" s="140">
        <v>212</v>
      </c>
      <c r="H6" s="140">
        <v>35</v>
      </c>
      <c r="I6" s="140">
        <v>106</v>
      </c>
      <c r="J6" s="140">
        <v>159</v>
      </c>
      <c r="K6" s="140">
        <v>248</v>
      </c>
      <c r="L6" s="140">
        <v>266</v>
      </c>
      <c r="M6" s="140">
        <v>212</v>
      </c>
      <c r="N6" s="140">
        <v>177</v>
      </c>
      <c r="O6" s="140">
        <v>177</v>
      </c>
      <c r="P6" s="140">
        <v>106</v>
      </c>
      <c r="Q6" s="140">
        <v>98</v>
      </c>
      <c r="R6" s="140">
        <v>164</v>
      </c>
      <c r="S6" s="140">
        <v>65</v>
      </c>
      <c r="T6" s="140">
        <v>196</v>
      </c>
      <c r="U6" s="140">
        <v>33</v>
      </c>
      <c r="V6" s="140">
        <v>82</v>
      </c>
      <c r="W6" s="140">
        <v>37</v>
      </c>
      <c r="X6" s="140">
        <v>4</v>
      </c>
      <c r="Y6" s="140">
        <v>55</v>
      </c>
      <c r="Z6" s="140">
        <v>37</v>
      </c>
      <c r="AA6" s="140">
        <v>26</v>
      </c>
      <c r="AB6" s="140">
        <v>13</v>
      </c>
      <c r="AC6" s="140">
        <v>40</v>
      </c>
      <c r="AD6" s="140">
        <v>26</v>
      </c>
      <c r="AE6" s="140">
        <v>120</v>
      </c>
      <c r="AF6" s="140">
        <v>100</v>
      </c>
      <c r="AG6" s="140">
        <v>13</v>
      </c>
      <c r="AH6" s="140">
        <v>28</v>
      </c>
      <c r="AI6" s="140">
        <v>47</v>
      </c>
      <c r="AJ6" s="140">
        <v>47</v>
      </c>
    </row>
    <row r="7" spans="1:36">
      <c r="A7" s="13" t="s">
        <v>30</v>
      </c>
      <c r="B7" s="11" t="s">
        <v>27</v>
      </c>
      <c r="C7" s="12">
        <f t="shared" si="0"/>
        <v>12903761.985099999</v>
      </c>
      <c r="D7" s="12">
        <f t="shared" si="1"/>
        <v>7343</v>
      </c>
      <c r="E7" s="140">
        <v>578</v>
      </c>
      <c r="F7" s="140">
        <v>454</v>
      </c>
      <c r="G7" s="140">
        <v>454</v>
      </c>
      <c r="H7" s="140">
        <v>72</v>
      </c>
      <c r="I7" s="140">
        <v>217</v>
      </c>
      <c r="J7" s="140">
        <v>331</v>
      </c>
      <c r="K7" s="140">
        <v>516</v>
      </c>
      <c r="L7" s="140">
        <v>567</v>
      </c>
      <c r="M7" s="140">
        <v>454</v>
      </c>
      <c r="N7" s="140">
        <v>362</v>
      </c>
      <c r="O7" s="140">
        <v>362</v>
      </c>
      <c r="P7" s="140">
        <v>217</v>
      </c>
      <c r="Q7" s="140">
        <v>268</v>
      </c>
      <c r="R7" s="140">
        <v>416</v>
      </c>
      <c r="S7" s="140">
        <v>168</v>
      </c>
      <c r="T7" s="140">
        <v>505</v>
      </c>
      <c r="U7" s="140">
        <v>79</v>
      </c>
      <c r="V7" s="140">
        <v>208</v>
      </c>
      <c r="W7" s="140">
        <v>61</v>
      </c>
      <c r="X7" s="140">
        <v>7</v>
      </c>
      <c r="Y7" s="140">
        <v>93</v>
      </c>
      <c r="Z7" s="140">
        <v>61</v>
      </c>
      <c r="AA7" s="140">
        <v>43</v>
      </c>
      <c r="AB7" s="140">
        <v>36</v>
      </c>
      <c r="AC7" s="140">
        <v>118</v>
      </c>
      <c r="AD7" s="140">
        <v>77</v>
      </c>
      <c r="AE7" s="140">
        <v>187</v>
      </c>
      <c r="AF7" s="140">
        <v>152</v>
      </c>
      <c r="AG7" s="140">
        <v>20</v>
      </c>
      <c r="AH7" s="140">
        <v>60</v>
      </c>
      <c r="AI7" s="140">
        <v>100</v>
      </c>
      <c r="AJ7" s="140">
        <v>100</v>
      </c>
    </row>
    <row r="8" spans="1:36">
      <c r="A8" s="13" t="s">
        <v>31</v>
      </c>
      <c r="B8" s="11" t="s">
        <v>27</v>
      </c>
      <c r="C8" s="12">
        <f t="shared" si="0"/>
        <v>13745897.108700003</v>
      </c>
      <c r="D8" s="12">
        <f t="shared" si="1"/>
        <v>7991</v>
      </c>
      <c r="E8" s="140">
        <v>672</v>
      </c>
      <c r="F8" s="140">
        <v>484</v>
      </c>
      <c r="G8" s="140">
        <v>484</v>
      </c>
      <c r="H8" s="140">
        <v>84</v>
      </c>
      <c r="I8" s="140">
        <v>252</v>
      </c>
      <c r="J8" s="140">
        <v>372</v>
      </c>
      <c r="K8" s="140">
        <v>578</v>
      </c>
      <c r="L8" s="140">
        <v>605</v>
      </c>
      <c r="M8" s="140">
        <v>484</v>
      </c>
      <c r="N8" s="140">
        <v>420</v>
      </c>
      <c r="O8" s="140">
        <v>420</v>
      </c>
      <c r="P8" s="140">
        <v>252</v>
      </c>
      <c r="Q8" s="140">
        <v>249</v>
      </c>
      <c r="R8" s="140">
        <v>445</v>
      </c>
      <c r="S8" s="140">
        <v>176</v>
      </c>
      <c r="T8" s="140">
        <v>528</v>
      </c>
      <c r="U8" s="140">
        <v>93</v>
      </c>
      <c r="V8" s="140">
        <v>222</v>
      </c>
      <c r="W8" s="140">
        <v>67</v>
      </c>
      <c r="X8" s="140">
        <v>9</v>
      </c>
      <c r="Y8" s="140">
        <v>97</v>
      </c>
      <c r="Z8" s="140">
        <v>67</v>
      </c>
      <c r="AA8" s="140">
        <v>46</v>
      </c>
      <c r="AB8" s="140">
        <v>44</v>
      </c>
      <c r="AC8" s="140">
        <v>123</v>
      </c>
      <c r="AD8" s="140">
        <v>83</v>
      </c>
      <c r="AE8" s="140">
        <v>191</v>
      </c>
      <c r="AF8" s="140">
        <v>162</v>
      </c>
      <c r="AG8" s="140">
        <v>22</v>
      </c>
      <c r="AH8" s="140">
        <v>60</v>
      </c>
      <c r="AI8" s="140">
        <v>100</v>
      </c>
      <c r="AJ8" s="140">
        <v>100</v>
      </c>
    </row>
    <row r="9" spans="1:36">
      <c r="A9" s="13" t="s">
        <v>32</v>
      </c>
      <c r="B9" s="11" t="s">
        <v>27</v>
      </c>
      <c r="C9" s="12">
        <f t="shared" si="0"/>
        <v>3702149.6530999993</v>
      </c>
      <c r="D9" s="12">
        <f t="shared" si="1"/>
        <v>3119</v>
      </c>
      <c r="E9" s="140">
        <v>289</v>
      </c>
      <c r="F9" s="140">
        <v>216</v>
      </c>
      <c r="G9" s="140">
        <v>216</v>
      </c>
      <c r="H9" s="140">
        <v>36</v>
      </c>
      <c r="I9" s="140">
        <v>109</v>
      </c>
      <c r="J9" s="140">
        <v>163</v>
      </c>
      <c r="K9" s="140">
        <v>254</v>
      </c>
      <c r="L9" s="140">
        <v>271</v>
      </c>
      <c r="M9" s="140">
        <v>216</v>
      </c>
      <c r="N9" s="140">
        <v>181</v>
      </c>
      <c r="O9" s="140">
        <v>181</v>
      </c>
      <c r="P9" s="140">
        <v>109</v>
      </c>
      <c r="Q9" s="140">
        <v>108</v>
      </c>
      <c r="R9" s="140">
        <v>182</v>
      </c>
      <c r="S9" s="140">
        <v>73</v>
      </c>
      <c r="T9" s="140">
        <v>218</v>
      </c>
      <c r="U9" s="140">
        <v>36</v>
      </c>
      <c r="V9" s="140">
        <v>90</v>
      </c>
      <c r="W9" s="140">
        <v>16</v>
      </c>
      <c r="X9" s="140">
        <v>3</v>
      </c>
      <c r="Y9" s="140">
        <v>24</v>
      </c>
      <c r="Z9" s="140">
        <v>16</v>
      </c>
      <c r="AA9" s="140">
        <v>11</v>
      </c>
      <c r="AB9" s="140">
        <v>6</v>
      </c>
      <c r="AC9" s="140">
        <v>19</v>
      </c>
      <c r="AD9" s="140">
        <v>14</v>
      </c>
      <c r="AE9" s="140">
        <v>19</v>
      </c>
      <c r="AF9" s="140">
        <v>17</v>
      </c>
      <c r="AG9" s="140">
        <v>3</v>
      </c>
      <c r="AH9" s="140">
        <v>5</v>
      </c>
      <c r="AI9" s="140">
        <v>9</v>
      </c>
      <c r="AJ9" s="140">
        <v>9</v>
      </c>
    </row>
    <row r="10" spans="1:36">
      <c r="A10" s="13" t="s">
        <v>33</v>
      </c>
      <c r="B10" s="11" t="s">
        <v>27</v>
      </c>
      <c r="C10" s="12">
        <f t="shared" si="0"/>
        <v>7791477.3987999978</v>
      </c>
      <c r="D10" s="12">
        <f t="shared" si="1"/>
        <v>5162</v>
      </c>
      <c r="E10" s="140">
        <v>439</v>
      </c>
      <c r="F10" s="140">
        <v>329</v>
      </c>
      <c r="G10" s="140">
        <v>329</v>
      </c>
      <c r="H10" s="140">
        <v>55</v>
      </c>
      <c r="I10" s="140">
        <v>164</v>
      </c>
      <c r="J10" s="140">
        <v>247</v>
      </c>
      <c r="K10" s="140">
        <v>384</v>
      </c>
      <c r="L10" s="140">
        <v>411</v>
      </c>
      <c r="M10" s="140">
        <v>329</v>
      </c>
      <c r="N10" s="140">
        <v>274</v>
      </c>
      <c r="O10" s="140">
        <v>274</v>
      </c>
      <c r="P10" s="140">
        <v>164</v>
      </c>
      <c r="Q10" s="140">
        <v>183</v>
      </c>
      <c r="R10" s="140">
        <v>304</v>
      </c>
      <c r="S10" s="140">
        <v>122</v>
      </c>
      <c r="T10" s="140">
        <v>365</v>
      </c>
      <c r="U10" s="140">
        <v>61</v>
      </c>
      <c r="V10" s="140">
        <v>152</v>
      </c>
      <c r="W10" s="140">
        <v>41</v>
      </c>
      <c r="X10" s="140">
        <v>5</v>
      </c>
      <c r="Y10" s="140">
        <v>62</v>
      </c>
      <c r="Z10" s="140">
        <v>41</v>
      </c>
      <c r="AA10" s="140">
        <v>29</v>
      </c>
      <c r="AB10" s="140">
        <v>19</v>
      </c>
      <c r="AC10" s="140">
        <v>56</v>
      </c>
      <c r="AD10" s="140">
        <v>31</v>
      </c>
      <c r="AE10" s="140">
        <v>97</v>
      </c>
      <c r="AF10" s="140">
        <v>75</v>
      </c>
      <c r="AG10" s="140">
        <v>9</v>
      </c>
      <c r="AH10" s="140">
        <v>25</v>
      </c>
      <c r="AI10" s="140">
        <v>43</v>
      </c>
      <c r="AJ10" s="140">
        <v>43</v>
      </c>
    </row>
    <row r="11" spans="1:36">
      <c r="A11" s="13" t="s">
        <v>34</v>
      </c>
      <c r="B11" s="11" t="s">
        <v>27</v>
      </c>
      <c r="C11" s="12">
        <f t="shared" si="0"/>
        <v>8253294.7574000005</v>
      </c>
      <c r="D11" s="12">
        <f t="shared" si="1"/>
        <v>7788</v>
      </c>
      <c r="E11" s="140">
        <v>713</v>
      </c>
      <c r="F11" s="140">
        <v>535</v>
      </c>
      <c r="G11" s="140">
        <v>535</v>
      </c>
      <c r="H11" s="140">
        <v>89</v>
      </c>
      <c r="I11" s="140">
        <v>268</v>
      </c>
      <c r="J11" s="140">
        <v>401</v>
      </c>
      <c r="K11" s="140">
        <v>624</v>
      </c>
      <c r="L11" s="140">
        <v>669</v>
      </c>
      <c r="M11" s="140">
        <v>535</v>
      </c>
      <c r="N11" s="140">
        <v>446</v>
      </c>
      <c r="O11" s="140">
        <v>446</v>
      </c>
      <c r="P11" s="140">
        <v>268</v>
      </c>
      <c r="Q11" s="140">
        <v>311</v>
      </c>
      <c r="R11" s="140">
        <v>518</v>
      </c>
      <c r="S11" s="140">
        <v>207</v>
      </c>
      <c r="T11" s="140">
        <v>622</v>
      </c>
      <c r="U11" s="140">
        <v>104</v>
      </c>
      <c r="V11" s="140">
        <v>259</v>
      </c>
      <c r="W11" s="140">
        <v>31</v>
      </c>
      <c r="X11" s="140">
        <v>4</v>
      </c>
      <c r="Y11" s="140">
        <v>46</v>
      </c>
      <c r="Z11" s="140">
        <v>31</v>
      </c>
      <c r="AA11" s="140">
        <v>21</v>
      </c>
      <c r="AB11" s="140">
        <v>10</v>
      </c>
      <c r="AC11" s="140">
        <v>30</v>
      </c>
      <c r="AD11" s="140">
        <v>20</v>
      </c>
      <c r="AE11" s="140">
        <v>15</v>
      </c>
      <c r="AF11" s="140">
        <v>12</v>
      </c>
      <c r="AG11" s="140">
        <v>2</v>
      </c>
      <c r="AH11" s="140">
        <v>4</v>
      </c>
      <c r="AI11" s="140">
        <v>6</v>
      </c>
      <c r="AJ11" s="140">
        <v>6</v>
      </c>
    </row>
    <row r="12" spans="1:36">
      <c r="A12" s="13" t="s">
        <v>35</v>
      </c>
      <c r="B12" s="11" t="s">
        <v>27</v>
      </c>
      <c r="C12" s="12">
        <f t="shared" si="0"/>
        <v>9664191.5691</v>
      </c>
      <c r="D12" s="12">
        <f t="shared" si="1"/>
        <v>5834</v>
      </c>
      <c r="E12" s="140">
        <v>474</v>
      </c>
      <c r="F12" s="140">
        <v>356</v>
      </c>
      <c r="G12" s="140">
        <v>356</v>
      </c>
      <c r="H12" s="140">
        <v>59</v>
      </c>
      <c r="I12" s="140">
        <v>178</v>
      </c>
      <c r="J12" s="140">
        <v>267</v>
      </c>
      <c r="K12" s="140">
        <v>415</v>
      </c>
      <c r="L12" s="140">
        <v>444</v>
      </c>
      <c r="M12" s="140">
        <v>356</v>
      </c>
      <c r="N12" s="140">
        <v>296</v>
      </c>
      <c r="O12" s="140">
        <v>296</v>
      </c>
      <c r="P12" s="140">
        <v>178</v>
      </c>
      <c r="Q12" s="140">
        <v>208</v>
      </c>
      <c r="R12" s="140">
        <v>346</v>
      </c>
      <c r="S12" s="140">
        <v>138</v>
      </c>
      <c r="T12" s="140">
        <v>415</v>
      </c>
      <c r="U12" s="140">
        <v>69</v>
      </c>
      <c r="V12" s="140">
        <v>173</v>
      </c>
      <c r="W12" s="140">
        <v>52</v>
      </c>
      <c r="X12" s="140">
        <v>6</v>
      </c>
      <c r="Y12" s="140">
        <v>78</v>
      </c>
      <c r="Z12" s="140">
        <v>50</v>
      </c>
      <c r="AA12" s="140">
        <v>38</v>
      </c>
      <c r="AB12" s="140">
        <v>32</v>
      </c>
      <c r="AC12" s="140">
        <v>96</v>
      </c>
      <c r="AD12" s="140">
        <v>64</v>
      </c>
      <c r="AE12" s="140">
        <v>126</v>
      </c>
      <c r="AF12" s="140">
        <v>101</v>
      </c>
      <c r="AG12" s="140">
        <v>14</v>
      </c>
      <c r="AH12" s="140">
        <v>36</v>
      </c>
      <c r="AI12" s="140">
        <v>61</v>
      </c>
      <c r="AJ12" s="140">
        <v>56</v>
      </c>
    </row>
    <row r="13" spans="1:36">
      <c r="A13" s="13" t="s">
        <v>36</v>
      </c>
      <c r="B13" s="11" t="s">
        <v>27</v>
      </c>
      <c r="C13" s="12">
        <f t="shared" si="0"/>
        <v>11386453.844699997</v>
      </c>
      <c r="D13" s="12">
        <f t="shared" si="1"/>
        <v>6460</v>
      </c>
      <c r="E13" s="140">
        <v>495</v>
      </c>
      <c r="F13" s="140">
        <v>371</v>
      </c>
      <c r="G13" s="140">
        <v>371</v>
      </c>
      <c r="H13" s="140">
        <v>62</v>
      </c>
      <c r="I13" s="140">
        <v>186</v>
      </c>
      <c r="J13" s="140">
        <v>279</v>
      </c>
      <c r="K13" s="140">
        <v>433</v>
      </c>
      <c r="L13" s="140">
        <v>464</v>
      </c>
      <c r="M13" s="140">
        <v>371</v>
      </c>
      <c r="N13" s="140">
        <v>310</v>
      </c>
      <c r="O13" s="140">
        <v>310</v>
      </c>
      <c r="P13" s="140">
        <v>186</v>
      </c>
      <c r="Q13" s="140">
        <v>248</v>
      </c>
      <c r="R13" s="140">
        <v>413</v>
      </c>
      <c r="S13" s="140">
        <v>165</v>
      </c>
      <c r="T13" s="140">
        <v>495</v>
      </c>
      <c r="U13" s="140">
        <v>83</v>
      </c>
      <c r="V13" s="140">
        <v>206</v>
      </c>
      <c r="W13" s="140">
        <v>64</v>
      </c>
      <c r="X13" s="140">
        <v>8</v>
      </c>
      <c r="Y13" s="140">
        <v>95</v>
      </c>
      <c r="Z13" s="140">
        <v>66</v>
      </c>
      <c r="AA13" s="140">
        <v>43</v>
      </c>
      <c r="AB13" s="140">
        <v>42</v>
      </c>
      <c r="AC13" s="140">
        <v>124</v>
      </c>
      <c r="AD13" s="140">
        <v>85</v>
      </c>
      <c r="AE13" s="140">
        <v>130</v>
      </c>
      <c r="AF13" s="140">
        <v>124</v>
      </c>
      <c r="AG13" s="140">
        <v>17</v>
      </c>
      <c r="AH13" s="140">
        <v>47</v>
      </c>
      <c r="AI13" s="140">
        <v>81</v>
      </c>
      <c r="AJ13" s="140">
        <v>86</v>
      </c>
    </row>
    <row r="14" spans="1:36" s="159" customFormat="1">
      <c r="A14" s="155" t="s">
        <v>37</v>
      </c>
      <c r="B14" s="156" t="s">
        <v>27</v>
      </c>
      <c r="C14" s="157">
        <f t="shared" si="0"/>
        <v>19278385.982599996</v>
      </c>
      <c r="D14" s="157">
        <f t="shared" si="1"/>
        <v>11440</v>
      </c>
      <c r="E14" s="158">
        <v>909</v>
      </c>
      <c r="F14" s="158">
        <v>681</v>
      </c>
      <c r="G14" s="158">
        <v>681</v>
      </c>
      <c r="H14" s="158">
        <v>113</v>
      </c>
      <c r="I14" s="158">
        <v>341</v>
      </c>
      <c r="J14" s="158">
        <v>510</v>
      </c>
      <c r="K14" s="158">
        <v>794</v>
      </c>
      <c r="L14" s="158">
        <v>852</v>
      </c>
      <c r="M14" s="158">
        <v>681</v>
      </c>
      <c r="N14" s="158">
        <v>567</v>
      </c>
      <c r="O14" s="158">
        <v>567</v>
      </c>
      <c r="P14" s="158">
        <v>341</v>
      </c>
      <c r="Q14" s="158">
        <v>428</v>
      </c>
      <c r="R14" s="158">
        <v>713</v>
      </c>
      <c r="S14" s="158">
        <v>285</v>
      </c>
      <c r="T14" s="158">
        <v>856</v>
      </c>
      <c r="U14" s="158">
        <v>143</v>
      </c>
      <c r="V14" s="158">
        <v>357</v>
      </c>
      <c r="W14" s="158">
        <v>113</v>
      </c>
      <c r="X14" s="158">
        <v>13</v>
      </c>
      <c r="Y14" s="158">
        <v>170</v>
      </c>
      <c r="Z14" s="158">
        <v>113</v>
      </c>
      <c r="AA14" s="158">
        <v>80</v>
      </c>
      <c r="AB14" s="158">
        <v>42</v>
      </c>
      <c r="AC14" s="158">
        <v>127</v>
      </c>
      <c r="AD14" s="158">
        <v>85</v>
      </c>
      <c r="AE14" s="158">
        <v>272</v>
      </c>
      <c r="AF14" s="158">
        <v>226</v>
      </c>
      <c r="AG14" s="158">
        <v>31</v>
      </c>
      <c r="AH14" s="158">
        <v>81</v>
      </c>
      <c r="AI14" s="158">
        <v>134</v>
      </c>
      <c r="AJ14" s="158">
        <v>134</v>
      </c>
    </row>
    <row r="15" spans="1:36" s="165" customFormat="1">
      <c r="A15" s="161" t="s">
        <v>38</v>
      </c>
      <c r="B15" s="162" t="s">
        <v>27</v>
      </c>
      <c r="C15" s="163">
        <f t="shared" si="0"/>
        <v>10967014.441</v>
      </c>
      <c r="D15" s="163">
        <f t="shared" si="1"/>
        <v>7151</v>
      </c>
      <c r="E15" s="164">
        <v>634</v>
      </c>
      <c r="F15" s="164">
        <v>475</v>
      </c>
      <c r="G15" s="164">
        <v>475</v>
      </c>
      <c r="H15" s="164">
        <v>79</v>
      </c>
      <c r="I15" s="164">
        <v>238</v>
      </c>
      <c r="J15" s="164">
        <v>357</v>
      </c>
      <c r="K15" s="164">
        <v>555</v>
      </c>
      <c r="L15" s="164">
        <v>594</v>
      </c>
      <c r="M15" s="164">
        <v>475</v>
      </c>
      <c r="N15" s="164">
        <v>396</v>
      </c>
      <c r="O15" s="164">
        <v>396</v>
      </c>
      <c r="P15" s="164">
        <v>238</v>
      </c>
      <c r="Q15" s="164">
        <v>212</v>
      </c>
      <c r="R15" s="164">
        <v>354</v>
      </c>
      <c r="S15" s="164">
        <v>141</v>
      </c>
      <c r="T15" s="164">
        <v>424</v>
      </c>
      <c r="U15" s="164">
        <v>71</v>
      </c>
      <c r="V15" s="164">
        <v>177</v>
      </c>
      <c r="W15" s="164">
        <v>71</v>
      </c>
      <c r="X15" s="164">
        <v>8</v>
      </c>
      <c r="Y15" s="164">
        <v>105</v>
      </c>
      <c r="Z15" s="164">
        <v>71</v>
      </c>
      <c r="AA15" s="164">
        <v>49</v>
      </c>
      <c r="AB15" s="164">
        <v>26</v>
      </c>
      <c r="AC15" s="164">
        <v>78</v>
      </c>
      <c r="AD15" s="164">
        <v>57</v>
      </c>
      <c r="AE15" s="164">
        <v>112</v>
      </c>
      <c r="AF15" s="164">
        <v>89</v>
      </c>
      <c r="AG15" s="164">
        <v>12</v>
      </c>
      <c r="AH15" s="164">
        <v>44</v>
      </c>
      <c r="AI15" s="164">
        <v>69</v>
      </c>
      <c r="AJ15" s="164">
        <v>69</v>
      </c>
    </row>
    <row r="16" spans="1:36">
      <c r="A16" s="13" t="s">
        <v>39</v>
      </c>
      <c r="B16" s="11" t="s">
        <v>27</v>
      </c>
      <c r="C16" s="12">
        <f t="shared" si="0"/>
        <v>11020644.394300001</v>
      </c>
      <c r="D16" s="12">
        <f t="shared" si="1"/>
        <v>7350</v>
      </c>
      <c r="E16" s="140">
        <v>638</v>
      </c>
      <c r="F16" s="140">
        <v>479</v>
      </c>
      <c r="G16" s="140">
        <v>479</v>
      </c>
      <c r="H16" s="140">
        <v>80</v>
      </c>
      <c r="I16" s="140">
        <v>239</v>
      </c>
      <c r="J16" s="140">
        <v>359</v>
      </c>
      <c r="K16" s="140">
        <v>558</v>
      </c>
      <c r="L16" s="140">
        <v>598</v>
      </c>
      <c r="M16" s="140">
        <v>479</v>
      </c>
      <c r="N16" s="140">
        <v>399</v>
      </c>
      <c r="O16" s="140">
        <v>399</v>
      </c>
      <c r="P16" s="140">
        <v>239</v>
      </c>
      <c r="Q16" s="140">
        <v>245</v>
      </c>
      <c r="R16" s="140">
        <v>407</v>
      </c>
      <c r="S16" s="140">
        <v>163</v>
      </c>
      <c r="T16" s="140">
        <v>489</v>
      </c>
      <c r="U16" s="140">
        <v>81</v>
      </c>
      <c r="V16" s="140">
        <v>204</v>
      </c>
      <c r="W16" s="140">
        <v>52</v>
      </c>
      <c r="X16" s="140">
        <v>6</v>
      </c>
      <c r="Y16" s="140">
        <v>78</v>
      </c>
      <c r="Z16" s="140">
        <v>52</v>
      </c>
      <c r="AA16" s="140">
        <v>36</v>
      </c>
      <c r="AB16" s="140">
        <v>36</v>
      </c>
      <c r="AC16" s="140">
        <v>106</v>
      </c>
      <c r="AD16" s="140">
        <v>70</v>
      </c>
      <c r="AE16" s="140">
        <v>125</v>
      </c>
      <c r="AF16" s="140">
        <v>103</v>
      </c>
      <c r="AG16" s="140">
        <v>13</v>
      </c>
      <c r="AH16" s="140">
        <v>32</v>
      </c>
      <c r="AI16" s="140">
        <v>53</v>
      </c>
      <c r="AJ16" s="140">
        <v>53</v>
      </c>
    </row>
    <row r="17" spans="1:37">
      <c r="A17" s="13" t="s">
        <v>40</v>
      </c>
      <c r="B17" s="11" t="s">
        <v>27</v>
      </c>
      <c r="C17" s="12">
        <f t="shared" si="0"/>
        <v>16175646.845399998</v>
      </c>
      <c r="D17" s="12">
        <f t="shared" si="1"/>
        <v>11075</v>
      </c>
      <c r="E17" s="140">
        <v>965</v>
      </c>
      <c r="F17" s="140">
        <v>724</v>
      </c>
      <c r="G17" s="140">
        <v>724</v>
      </c>
      <c r="H17" s="140">
        <v>121</v>
      </c>
      <c r="I17" s="140">
        <v>362</v>
      </c>
      <c r="J17" s="140">
        <v>543</v>
      </c>
      <c r="K17" s="140">
        <v>844</v>
      </c>
      <c r="L17" s="140">
        <v>905</v>
      </c>
      <c r="M17" s="140">
        <v>724</v>
      </c>
      <c r="N17" s="140">
        <v>603</v>
      </c>
      <c r="O17" s="140">
        <v>603</v>
      </c>
      <c r="P17" s="140">
        <v>362</v>
      </c>
      <c r="Q17" s="140">
        <v>373</v>
      </c>
      <c r="R17" s="140">
        <v>621</v>
      </c>
      <c r="S17" s="140">
        <v>248</v>
      </c>
      <c r="T17" s="140">
        <v>745</v>
      </c>
      <c r="U17" s="140">
        <v>124</v>
      </c>
      <c r="V17" s="140">
        <v>311</v>
      </c>
      <c r="W17" s="140">
        <v>93</v>
      </c>
      <c r="X17" s="140">
        <v>11</v>
      </c>
      <c r="Y17" s="140">
        <v>140</v>
      </c>
      <c r="Z17" s="140">
        <v>93</v>
      </c>
      <c r="AA17" s="140">
        <v>65</v>
      </c>
      <c r="AB17" s="140">
        <v>36</v>
      </c>
      <c r="AC17" s="140">
        <v>109</v>
      </c>
      <c r="AD17" s="140">
        <v>72</v>
      </c>
      <c r="AE17" s="140">
        <v>193</v>
      </c>
      <c r="AF17" s="140">
        <v>161</v>
      </c>
      <c r="AG17" s="140">
        <v>21</v>
      </c>
      <c r="AH17" s="140">
        <v>41</v>
      </c>
      <c r="AI17" s="140">
        <v>69</v>
      </c>
      <c r="AJ17" s="140">
        <v>69</v>
      </c>
    </row>
    <row r="18" spans="1:37">
      <c r="A18" s="13" t="s">
        <v>41</v>
      </c>
      <c r="B18" s="11" t="s">
        <v>27</v>
      </c>
      <c r="C18" s="12">
        <f t="shared" si="0"/>
        <v>9074085.6574999969</v>
      </c>
      <c r="D18" s="12">
        <f t="shared" si="1"/>
        <v>5329</v>
      </c>
      <c r="E18" s="140">
        <v>428</v>
      </c>
      <c r="F18" s="140">
        <v>321</v>
      </c>
      <c r="G18" s="140">
        <v>321</v>
      </c>
      <c r="H18" s="140">
        <v>54</v>
      </c>
      <c r="I18" s="140">
        <v>161</v>
      </c>
      <c r="J18" s="140">
        <v>200</v>
      </c>
      <c r="K18" s="140">
        <v>375</v>
      </c>
      <c r="L18" s="140">
        <v>401</v>
      </c>
      <c r="M18" s="140">
        <v>321</v>
      </c>
      <c r="N18" s="140">
        <v>268</v>
      </c>
      <c r="O18" s="140">
        <v>268</v>
      </c>
      <c r="P18" s="140">
        <v>161</v>
      </c>
      <c r="Q18" s="140">
        <v>201</v>
      </c>
      <c r="R18" s="140">
        <v>335</v>
      </c>
      <c r="S18" s="140">
        <v>134</v>
      </c>
      <c r="T18" s="140">
        <v>365</v>
      </c>
      <c r="U18" s="140">
        <v>67</v>
      </c>
      <c r="V18" s="140">
        <v>168</v>
      </c>
      <c r="W18" s="140">
        <v>50</v>
      </c>
      <c r="X18" s="140">
        <v>6</v>
      </c>
      <c r="Y18" s="140">
        <v>70</v>
      </c>
      <c r="Z18" s="140">
        <v>52</v>
      </c>
      <c r="AA18" s="140">
        <v>37</v>
      </c>
      <c r="AB18" s="140">
        <v>30</v>
      </c>
      <c r="AC18" s="140">
        <v>89</v>
      </c>
      <c r="AD18" s="140">
        <v>55</v>
      </c>
      <c r="AE18" s="140">
        <v>125</v>
      </c>
      <c r="AF18" s="140">
        <v>100</v>
      </c>
      <c r="AG18" s="140">
        <v>14</v>
      </c>
      <c r="AH18" s="140">
        <v>32</v>
      </c>
      <c r="AI18" s="140">
        <v>60</v>
      </c>
      <c r="AJ18" s="140">
        <v>60</v>
      </c>
    </row>
    <row r="19" spans="1:37">
      <c r="A19" s="13" t="s">
        <v>42</v>
      </c>
      <c r="B19" s="11" t="s">
        <v>27</v>
      </c>
      <c r="C19" s="12">
        <f t="shared" si="0"/>
        <v>10477193.901999999</v>
      </c>
      <c r="D19" s="12">
        <f t="shared" si="1"/>
        <v>6410</v>
      </c>
      <c r="E19" s="140">
        <v>511</v>
      </c>
      <c r="F19" s="140">
        <v>361</v>
      </c>
      <c r="G19" s="140">
        <v>392</v>
      </c>
      <c r="H19" s="140">
        <v>65</v>
      </c>
      <c r="I19" s="140">
        <v>196</v>
      </c>
      <c r="J19" s="140">
        <v>260</v>
      </c>
      <c r="K19" s="140">
        <v>421</v>
      </c>
      <c r="L19" s="140">
        <v>461</v>
      </c>
      <c r="M19" s="140">
        <v>392</v>
      </c>
      <c r="N19" s="140">
        <v>327</v>
      </c>
      <c r="O19" s="140">
        <v>327</v>
      </c>
      <c r="P19" s="140">
        <v>196</v>
      </c>
      <c r="Q19" s="140">
        <v>255</v>
      </c>
      <c r="R19" s="140">
        <v>425</v>
      </c>
      <c r="S19" s="140">
        <v>170</v>
      </c>
      <c r="T19" s="140">
        <v>470</v>
      </c>
      <c r="U19" s="140">
        <v>85</v>
      </c>
      <c r="V19" s="140">
        <v>213</v>
      </c>
      <c r="W19" s="140">
        <v>65</v>
      </c>
      <c r="X19" s="140">
        <v>9</v>
      </c>
      <c r="Y19" s="140">
        <v>100</v>
      </c>
      <c r="Z19" s="140">
        <v>65</v>
      </c>
      <c r="AA19" s="140">
        <v>51</v>
      </c>
      <c r="AB19" s="140">
        <v>35</v>
      </c>
      <c r="AC19" s="140">
        <v>91</v>
      </c>
      <c r="AD19" s="140">
        <v>55</v>
      </c>
      <c r="AE19" s="140">
        <v>142</v>
      </c>
      <c r="AF19" s="140">
        <v>115</v>
      </c>
      <c r="AG19" s="140">
        <v>17</v>
      </c>
      <c r="AH19" s="140">
        <v>30</v>
      </c>
      <c r="AI19" s="140">
        <v>54</v>
      </c>
      <c r="AJ19" s="140">
        <v>54</v>
      </c>
    </row>
    <row r="20" spans="1:37">
      <c r="A20" s="13" t="s">
        <v>43</v>
      </c>
      <c r="B20" s="11" t="s">
        <v>27</v>
      </c>
      <c r="C20" s="12">
        <f t="shared" si="0"/>
        <v>23477469.544699997</v>
      </c>
      <c r="D20" s="12">
        <f t="shared" si="1"/>
        <v>11945</v>
      </c>
      <c r="E20" s="140">
        <v>900</v>
      </c>
      <c r="F20" s="140">
        <v>698</v>
      </c>
      <c r="G20" s="140">
        <v>667</v>
      </c>
      <c r="H20" s="140">
        <v>111</v>
      </c>
      <c r="I20" s="140">
        <v>334</v>
      </c>
      <c r="J20" s="140">
        <v>575</v>
      </c>
      <c r="K20" s="140">
        <v>814</v>
      </c>
      <c r="L20" s="140">
        <v>863</v>
      </c>
      <c r="M20" s="140">
        <v>667</v>
      </c>
      <c r="N20" s="140">
        <v>556</v>
      </c>
      <c r="O20" s="140">
        <v>556</v>
      </c>
      <c r="P20" s="140">
        <v>334</v>
      </c>
      <c r="Q20" s="140">
        <v>373</v>
      </c>
      <c r="R20" s="140">
        <v>622</v>
      </c>
      <c r="S20" s="140">
        <v>249</v>
      </c>
      <c r="T20" s="140">
        <v>823</v>
      </c>
      <c r="U20" s="140">
        <v>124</v>
      </c>
      <c r="V20" s="140">
        <v>311</v>
      </c>
      <c r="W20" s="140">
        <v>158</v>
      </c>
      <c r="X20" s="140">
        <v>18</v>
      </c>
      <c r="Y20" s="140">
        <v>241</v>
      </c>
      <c r="Z20" s="140">
        <v>156</v>
      </c>
      <c r="AA20" s="140">
        <v>104</v>
      </c>
      <c r="AB20" s="140">
        <v>84</v>
      </c>
      <c r="AC20" s="140">
        <v>267</v>
      </c>
      <c r="AD20" s="140">
        <v>188</v>
      </c>
      <c r="AE20" s="140">
        <v>348</v>
      </c>
      <c r="AF20" s="140">
        <v>297</v>
      </c>
      <c r="AG20" s="140">
        <v>38</v>
      </c>
      <c r="AH20" s="140">
        <v>113</v>
      </c>
      <c r="AI20" s="140">
        <v>178</v>
      </c>
      <c r="AJ20" s="140">
        <v>178</v>
      </c>
    </row>
    <row r="21" spans="1:37">
      <c r="A21" s="142" t="s">
        <v>44</v>
      </c>
      <c r="B21" s="142"/>
      <c r="C21" s="14">
        <f t="shared" si="0"/>
        <v>202837942.18770003</v>
      </c>
      <c r="D21" s="14">
        <f t="shared" ref="D21:AJ21" si="2">SUM(D4:D20)</f>
        <v>124661</v>
      </c>
      <c r="E21" s="14">
        <f t="shared" si="2"/>
        <v>10350</v>
      </c>
      <c r="F21" s="14">
        <f t="shared" si="2"/>
        <v>7763</v>
      </c>
      <c r="G21" s="14">
        <f t="shared" si="2"/>
        <v>7763</v>
      </c>
      <c r="H21" s="14">
        <f t="shared" si="2"/>
        <v>1293</v>
      </c>
      <c r="I21" s="14">
        <f t="shared" si="2"/>
        <v>3884</v>
      </c>
      <c r="J21" s="14">
        <f t="shared" si="2"/>
        <v>5823</v>
      </c>
      <c r="K21" s="14">
        <f t="shared" si="2"/>
        <v>9058</v>
      </c>
      <c r="L21" s="14">
        <f t="shared" si="2"/>
        <v>9704</v>
      </c>
      <c r="M21" s="14">
        <f t="shared" si="2"/>
        <v>7763</v>
      </c>
      <c r="N21" s="14">
        <f t="shared" si="2"/>
        <v>6471</v>
      </c>
      <c r="O21" s="14">
        <f t="shared" si="2"/>
        <v>6471</v>
      </c>
      <c r="P21" s="14">
        <f t="shared" si="2"/>
        <v>3884</v>
      </c>
      <c r="Q21" s="14">
        <f t="shared" si="2"/>
        <v>4263</v>
      </c>
      <c r="R21" s="14">
        <f t="shared" si="2"/>
        <v>7103</v>
      </c>
      <c r="S21" s="14">
        <f t="shared" si="2"/>
        <v>2839</v>
      </c>
      <c r="T21" s="14">
        <f t="shared" si="2"/>
        <v>8522</v>
      </c>
      <c r="U21" s="14">
        <f t="shared" si="2"/>
        <v>1421</v>
      </c>
      <c r="V21" s="14">
        <f t="shared" si="2"/>
        <v>3552</v>
      </c>
      <c r="W21" s="14">
        <f t="shared" si="2"/>
        <v>1153</v>
      </c>
      <c r="X21" s="14">
        <f t="shared" si="2"/>
        <v>139</v>
      </c>
      <c r="Y21" s="14">
        <f t="shared" si="2"/>
        <v>1727</v>
      </c>
      <c r="Z21" s="14">
        <f t="shared" si="2"/>
        <v>1153</v>
      </c>
      <c r="AA21" s="14">
        <f t="shared" si="2"/>
        <v>807</v>
      </c>
      <c r="AB21" s="14">
        <f t="shared" si="2"/>
        <v>596</v>
      </c>
      <c r="AC21" s="14">
        <f t="shared" si="2"/>
        <v>1789</v>
      </c>
      <c r="AD21" s="14">
        <f t="shared" si="2"/>
        <v>1193</v>
      </c>
      <c r="AE21" s="14">
        <f t="shared" si="2"/>
        <v>2546</v>
      </c>
      <c r="AF21" s="14">
        <f t="shared" si="2"/>
        <v>2120</v>
      </c>
      <c r="AG21" s="14">
        <f t="shared" si="2"/>
        <v>284</v>
      </c>
      <c r="AH21" s="14">
        <f t="shared" si="2"/>
        <v>745</v>
      </c>
      <c r="AI21" s="14">
        <f t="shared" si="2"/>
        <v>1241</v>
      </c>
      <c r="AJ21" s="14">
        <f t="shared" si="2"/>
        <v>1241</v>
      </c>
    </row>
    <row r="23" spans="1:37">
      <c r="AK23" s="160"/>
    </row>
    <row r="24" spans="1:37">
      <c r="E24" s="3">
        <f>E14*E2</f>
        <v>656116.19999999995</v>
      </c>
      <c r="F24" s="3">
        <f t="shared" ref="F24:AK24" si="3">F14*F2</f>
        <v>504517.14749999996</v>
      </c>
      <c r="G24" s="3">
        <f t="shared" si="3"/>
        <v>518171.19750000001</v>
      </c>
      <c r="H24" s="3">
        <f t="shared" si="3"/>
        <v>90286.152499999997</v>
      </c>
      <c r="I24" s="3">
        <f t="shared" si="3"/>
        <v>305616.13500000001</v>
      </c>
      <c r="J24" s="3">
        <f t="shared" si="3"/>
        <v>457591.125</v>
      </c>
      <c r="K24" s="3">
        <f t="shared" si="3"/>
        <v>720366.42500000005</v>
      </c>
      <c r="L24" s="3">
        <f t="shared" si="3"/>
        <v>780674.82</v>
      </c>
      <c r="M24" s="3">
        <f t="shared" si="3"/>
        <v>638326.83750000002</v>
      </c>
      <c r="N24" s="3">
        <f t="shared" si="3"/>
        <v>536017.70250000001</v>
      </c>
      <c r="O24" s="3">
        <f t="shared" si="3"/>
        <v>558754.40249999997</v>
      </c>
      <c r="P24" s="3">
        <f t="shared" si="3"/>
        <v>339117.68</v>
      </c>
      <c r="Q24" s="3">
        <f t="shared" si="3"/>
        <v>446232.8</v>
      </c>
      <c r="R24" s="3">
        <f t="shared" si="3"/>
        <v>750521.625</v>
      </c>
      <c r="S24" s="3">
        <f t="shared" si="3"/>
        <v>322283.69999999995</v>
      </c>
      <c r="T24" s="3">
        <f t="shared" si="3"/>
        <v>976563.32000000007</v>
      </c>
      <c r="U24" s="3">
        <f t="shared" si="3"/>
        <v>165864.6275</v>
      </c>
      <c r="V24" s="3">
        <f t="shared" si="3"/>
        <v>424460.50499999995</v>
      </c>
      <c r="W24" s="3">
        <f t="shared" si="3"/>
        <v>400972.58999999997</v>
      </c>
      <c r="X24" s="3">
        <f t="shared" si="3"/>
        <v>47034.292500000003</v>
      </c>
      <c r="Y24" s="3">
        <f t="shared" si="3"/>
        <v>671054.6</v>
      </c>
      <c r="Z24" s="3">
        <f t="shared" si="3"/>
        <v>457040.93</v>
      </c>
      <c r="AA24" s="3">
        <f t="shared" si="3"/>
        <v>389324.76</v>
      </c>
      <c r="AB24" s="3">
        <f t="shared" si="3"/>
        <v>226076.99940000003</v>
      </c>
      <c r="AC24" s="3">
        <f t="shared" si="3"/>
        <v>726935.3</v>
      </c>
      <c r="AD24" s="3">
        <f t="shared" si="3"/>
        <v>492443.03750000003</v>
      </c>
      <c r="AE24" s="3">
        <f t="shared" si="3"/>
        <v>1746240</v>
      </c>
      <c r="AF24" s="3">
        <f t="shared" si="3"/>
        <v>1716026.0682000001</v>
      </c>
      <c r="AG24" s="3">
        <f t="shared" si="3"/>
        <v>238457.6575</v>
      </c>
      <c r="AH24" s="3">
        <f t="shared" si="3"/>
        <v>656278.60499999998</v>
      </c>
      <c r="AI24" s="3">
        <f t="shared" si="3"/>
        <v>1104102.3799999999</v>
      </c>
      <c r="AJ24" s="3">
        <f t="shared" si="3"/>
        <v>1214916.3600000001</v>
      </c>
      <c r="AK24" s="166">
        <f>SUM(W24:AJ24)</f>
        <v>10086903.5801</v>
      </c>
    </row>
  </sheetData>
  <autoFilter ref="A3:AJ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J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D4" sqref="D4"/>
    </sheetView>
  </sheetViews>
  <sheetFormatPr defaultColWidth="9.140625" defaultRowHeight="12.75"/>
  <cols>
    <col min="1" max="1" width="32" style="2" bestFit="1" customWidth="1"/>
    <col min="2" max="2" width="18" style="2" bestFit="1" customWidth="1"/>
    <col min="3" max="3" width="14.42578125" style="3" bestFit="1" customWidth="1"/>
    <col min="4" max="4" width="11.140625" style="3" bestFit="1" customWidth="1"/>
    <col min="5" max="5" width="9.85546875" style="3" bestFit="1" customWidth="1"/>
    <col min="6" max="6" width="10.42578125" style="3" bestFit="1" customWidth="1"/>
    <col min="7" max="7" width="9" style="3" bestFit="1" customWidth="1"/>
    <col min="8" max="9" width="9.42578125" style="3" bestFit="1" customWidth="1"/>
    <col min="10" max="10" width="9.28515625" style="3" customWidth="1"/>
    <col min="11" max="11" width="9.7109375" style="3" bestFit="1" customWidth="1"/>
    <col min="12" max="13" width="9" style="3" bestFit="1" customWidth="1"/>
    <col min="14" max="14" width="8.7109375" style="3" bestFit="1" customWidth="1"/>
    <col min="15" max="20" width="9" style="3" bestFit="1" customWidth="1"/>
    <col min="21" max="21" width="9.85546875" style="3" bestFit="1" customWidth="1"/>
    <col min="22" max="22" width="9" style="3" bestFit="1" customWidth="1"/>
    <col min="23" max="23" width="14.140625" style="3" customWidth="1"/>
    <col min="24" max="24" width="8.140625" style="3" bestFit="1" customWidth="1"/>
    <col min="25" max="25" width="9" style="3" bestFit="1" customWidth="1"/>
    <col min="26" max="27" width="8.140625" style="3" bestFit="1" customWidth="1"/>
    <col min="28" max="28" width="9" style="3" bestFit="1" customWidth="1"/>
    <col min="29" max="29" width="12.42578125" style="3" bestFit="1" customWidth="1"/>
    <col min="30" max="31" width="9" style="3" bestFit="1" customWidth="1"/>
    <col min="32" max="33" width="7.5703125" style="3" customWidth="1"/>
    <col min="34" max="34" width="8.7109375" style="3" bestFit="1" customWidth="1"/>
    <col min="35" max="35" width="9" style="3" bestFit="1" customWidth="1"/>
    <col min="36" max="36" width="8.140625" style="3" bestFit="1" customWidth="1"/>
    <col min="37" max="16384" width="9.140625" style="4"/>
  </cols>
  <sheetData>
    <row r="1" spans="1:36" ht="14.25">
      <c r="A1" s="1" t="s">
        <v>249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740</v>
      </c>
      <c r="F2" s="6">
        <v>760</v>
      </c>
      <c r="G2" s="6">
        <v>780</v>
      </c>
      <c r="H2" s="6">
        <v>820</v>
      </c>
      <c r="I2" s="6">
        <v>915</v>
      </c>
      <c r="J2" s="6">
        <v>920</v>
      </c>
      <c r="K2" s="6">
        <v>930</v>
      </c>
      <c r="L2" s="6">
        <v>940</v>
      </c>
      <c r="M2" s="6">
        <v>960</v>
      </c>
      <c r="N2" s="6">
        <v>970</v>
      </c>
      <c r="O2" s="6">
        <v>1010</v>
      </c>
      <c r="P2" s="6">
        <v>1020</v>
      </c>
      <c r="Q2" s="6">
        <v>1070</v>
      </c>
      <c r="R2" s="6">
        <v>1080</v>
      </c>
      <c r="S2" s="6">
        <v>1160</v>
      </c>
      <c r="T2" s="6">
        <v>1170</v>
      </c>
      <c r="U2" s="6">
        <v>1190</v>
      </c>
      <c r="V2" s="6">
        <v>1220</v>
      </c>
      <c r="W2" s="6">
        <v>3640</v>
      </c>
      <c r="X2" s="6">
        <v>3710</v>
      </c>
      <c r="Y2" s="6">
        <v>4050</v>
      </c>
      <c r="Z2" s="6">
        <v>4150</v>
      </c>
      <c r="AA2" s="6">
        <v>4990</v>
      </c>
      <c r="AB2" s="6">
        <v>5510</v>
      </c>
      <c r="AC2" s="6">
        <v>5866</v>
      </c>
      <c r="AD2" s="6">
        <v>5940</v>
      </c>
      <c r="AE2" s="6">
        <v>6580</v>
      </c>
      <c r="AF2" s="6">
        <v>7790</v>
      </c>
      <c r="AG2" s="6">
        <v>7890</v>
      </c>
      <c r="AH2" s="6">
        <v>8310</v>
      </c>
      <c r="AI2" s="6">
        <v>8450</v>
      </c>
      <c r="AJ2" s="6">
        <v>9300</v>
      </c>
    </row>
    <row r="3" spans="1:36" s="10" customFormat="1" ht="32.25" customHeight="1">
      <c r="A3" s="141" t="s">
        <v>1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9</v>
      </c>
      <c r="I3" s="9" t="s">
        <v>8</v>
      </c>
      <c r="J3" s="9" t="s">
        <v>10</v>
      </c>
      <c r="K3" s="9" t="s">
        <v>11</v>
      </c>
      <c r="L3" s="9" t="s">
        <v>12</v>
      </c>
      <c r="M3" s="9" t="s">
        <v>239</v>
      </c>
      <c r="N3" s="9" t="s">
        <v>15</v>
      </c>
      <c r="O3" s="9" t="s">
        <v>14</v>
      </c>
      <c r="P3" s="9" t="s">
        <v>13</v>
      </c>
      <c r="Q3" s="9" t="s">
        <v>16</v>
      </c>
      <c r="R3" s="9" t="s">
        <v>240</v>
      </c>
      <c r="S3" s="9" t="s">
        <v>17</v>
      </c>
      <c r="T3" s="9" t="s">
        <v>245</v>
      </c>
      <c r="U3" s="9" t="s">
        <v>238</v>
      </c>
      <c r="V3" s="9" t="s">
        <v>51</v>
      </c>
      <c r="W3" s="9" t="s">
        <v>246</v>
      </c>
      <c r="X3" s="9" t="s">
        <v>241</v>
      </c>
      <c r="Y3" s="9" t="s">
        <v>18</v>
      </c>
      <c r="Z3" s="9" t="s">
        <v>242</v>
      </c>
      <c r="AA3" s="9" t="s">
        <v>19</v>
      </c>
      <c r="AB3" s="9" t="s">
        <v>21</v>
      </c>
      <c r="AC3" s="9" t="s">
        <v>247</v>
      </c>
      <c r="AD3" s="9" t="s">
        <v>20</v>
      </c>
      <c r="AE3" s="9" t="s">
        <v>243</v>
      </c>
      <c r="AF3" s="9" t="s">
        <v>244</v>
      </c>
      <c r="AG3" s="9" t="s">
        <v>22</v>
      </c>
      <c r="AH3" s="9" t="s">
        <v>23</v>
      </c>
      <c r="AI3" s="9" t="s">
        <v>24</v>
      </c>
      <c r="AJ3" s="9" t="s">
        <v>25</v>
      </c>
    </row>
    <row r="4" spans="1:36">
      <c r="A4" s="13" t="s">
        <v>26</v>
      </c>
      <c r="B4" s="11" t="s">
        <v>27</v>
      </c>
      <c r="C4" s="12">
        <f t="shared" ref="C4:C21" si="0">SUMPRODUCT($E$2:$AJ$2,E4:AJ4)</f>
        <v>6063834</v>
      </c>
      <c r="D4" s="12">
        <f t="shared" ref="D4:D20" si="1">SUM(E4:AJ4)</f>
        <v>3725</v>
      </c>
      <c r="E4" s="12">
        <v>310</v>
      </c>
      <c r="F4" s="12">
        <v>233</v>
      </c>
      <c r="G4" s="12">
        <v>233</v>
      </c>
      <c r="H4" s="12">
        <v>39</v>
      </c>
      <c r="I4" s="12">
        <v>116</v>
      </c>
      <c r="J4" s="12">
        <v>175</v>
      </c>
      <c r="K4" s="12">
        <v>272</v>
      </c>
      <c r="L4" s="12">
        <v>291</v>
      </c>
      <c r="M4" s="12">
        <v>233</v>
      </c>
      <c r="N4" s="12">
        <v>194</v>
      </c>
      <c r="O4" s="12">
        <v>194</v>
      </c>
      <c r="P4" s="12">
        <v>116</v>
      </c>
      <c r="Q4" s="12">
        <v>131</v>
      </c>
      <c r="R4" s="12">
        <v>218</v>
      </c>
      <c r="S4" s="12">
        <v>87</v>
      </c>
      <c r="T4" s="12">
        <v>262</v>
      </c>
      <c r="U4" s="12">
        <v>44</v>
      </c>
      <c r="V4" s="12">
        <v>109</v>
      </c>
      <c r="W4" s="12">
        <v>31</v>
      </c>
      <c r="X4" s="12">
        <v>4</v>
      </c>
      <c r="Y4" s="12">
        <v>47</v>
      </c>
      <c r="Z4" s="12">
        <v>31</v>
      </c>
      <c r="AA4" s="12">
        <v>22</v>
      </c>
      <c r="AB4" s="12">
        <v>18</v>
      </c>
      <c r="AC4" s="12">
        <v>54</v>
      </c>
      <c r="AD4" s="12">
        <v>36</v>
      </c>
      <c r="AE4" s="12">
        <v>65</v>
      </c>
      <c r="AF4" s="12">
        <v>54</v>
      </c>
      <c r="AG4" s="12">
        <v>7</v>
      </c>
      <c r="AH4" s="12">
        <v>23</v>
      </c>
      <c r="AI4" s="12">
        <v>38</v>
      </c>
      <c r="AJ4" s="12">
        <v>38</v>
      </c>
    </row>
    <row r="5" spans="1:36">
      <c r="A5" s="13" t="s">
        <v>28</v>
      </c>
      <c r="B5" s="11" t="s">
        <v>27</v>
      </c>
      <c r="C5" s="12">
        <f t="shared" si="0"/>
        <v>23211837</v>
      </c>
      <c r="D5" s="12">
        <f t="shared" si="1"/>
        <v>13115</v>
      </c>
      <c r="E5" s="12">
        <v>1112</v>
      </c>
      <c r="F5" s="12">
        <v>834</v>
      </c>
      <c r="G5" s="12">
        <v>834</v>
      </c>
      <c r="H5" s="12">
        <v>139</v>
      </c>
      <c r="I5" s="12">
        <v>417</v>
      </c>
      <c r="J5" s="12">
        <v>625</v>
      </c>
      <c r="K5" s="12">
        <v>973</v>
      </c>
      <c r="L5" s="12">
        <v>1042</v>
      </c>
      <c r="M5" s="12">
        <v>834</v>
      </c>
      <c r="N5" s="12">
        <v>695</v>
      </c>
      <c r="O5" s="12">
        <v>695</v>
      </c>
      <c r="P5" s="12">
        <v>417</v>
      </c>
      <c r="Q5" s="12">
        <v>372</v>
      </c>
      <c r="R5" s="12">
        <v>620</v>
      </c>
      <c r="S5" s="12">
        <v>248</v>
      </c>
      <c r="T5" s="12">
        <v>744</v>
      </c>
      <c r="U5" s="12">
        <v>124</v>
      </c>
      <c r="V5" s="12">
        <v>310</v>
      </c>
      <c r="W5" s="12">
        <v>151</v>
      </c>
      <c r="X5" s="12">
        <v>18</v>
      </c>
      <c r="Y5" s="12">
        <v>226</v>
      </c>
      <c r="Z5" s="12">
        <v>151</v>
      </c>
      <c r="AA5" s="12">
        <v>106</v>
      </c>
      <c r="AB5" s="12">
        <v>87</v>
      </c>
      <c r="AC5" s="12">
        <v>262</v>
      </c>
      <c r="AD5" s="12">
        <v>175</v>
      </c>
      <c r="AE5" s="12">
        <v>279</v>
      </c>
      <c r="AF5" s="12">
        <v>232</v>
      </c>
      <c r="AG5" s="12">
        <v>31</v>
      </c>
      <c r="AH5" s="12">
        <v>84</v>
      </c>
      <c r="AI5" s="12">
        <v>139</v>
      </c>
      <c r="AJ5" s="12">
        <v>139</v>
      </c>
    </row>
    <row r="6" spans="1:36">
      <c r="A6" s="13" t="s">
        <v>29</v>
      </c>
      <c r="B6" s="11" t="s">
        <v>27</v>
      </c>
      <c r="C6" s="12">
        <f t="shared" si="0"/>
        <v>6531030</v>
      </c>
      <c r="D6" s="12">
        <f t="shared" si="1"/>
        <v>3424</v>
      </c>
      <c r="E6" s="12">
        <v>283</v>
      </c>
      <c r="F6" s="12">
        <v>212</v>
      </c>
      <c r="G6" s="12">
        <v>212</v>
      </c>
      <c r="H6" s="12">
        <v>35</v>
      </c>
      <c r="I6" s="12">
        <v>106</v>
      </c>
      <c r="J6" s="12">
        <v>159</v>
      </c>
      <c r="K6" s="12">
        <v>248</v>
      </c>
      <c r="L6" s="12">
        <v>266</v>
      </c>
      <c r="M6" s="12">
        <v>212</v>
      </c>
      <c r="N6" s="12">
        <v>177</v>
      </c>
      <c r="O6" s="12">
        <v>177</v>
      </c>
      <c r="P6" s="12">
        <v>106</v>
      </c>
      <c r="Q6" s="12">
        <v>98</v>
      </c>
      <c r="R6" s="12">
        <v>164</v>
      </c>
      <c r="S6" s="12">
        <v>65</v>
      </c>
      <c r="T6" s="12">
        <v>196</v>
      </c>
      <c r="U6" s="12">
        <v>33</v>
      </c>
      <c r="V6" s="12">
        <v>82</v>
      </c>
      <c r="W6" s="12">
        <v>37</v>
      </c>
      <c r="X6" s="12">
        <v>4</v>
      </c>
      <c r="Y6" s="12">
        <v>55</v>
      </c>
      <c r="Z6" s="12">
        <v>37</v>
      </c>
      <c r="AA6" s="12">
        <v>26</v>
      </c>
      <c r="AB6" s="12">
        <v>13</v>
      </c>
      <c r="AC6" s="12">
        <v>40</v>
      </c>
      <c r="AD6" s="12">
        <v>26</v>
      </c>
      <c r="AE6" s="12">
        <v>120</v>
      </c>
      <c r="AF6" s="12">
        <v>100</v>
      </c>
      <c r="AG6" s="12">
        <v>13</v>
      </c>
      <c r="AH6" s="12">
        <v>28</v>
      </c>
      <c r="AI6" s="12">
        <v>47</v>
      </c>
      <c r="AJ6" s="12">
        <v>47</v>
      </c>
    </row>
    <row r="7" spans="1:36">
      <c r="A7" s="13" t="s">
        <v>30</v>
      </c>
      <c r="B7" s="11" t="s">
        <v>27</v>
      </c>
      <c r="C7" s="12">
        <f t="shared" si="0"/>
        <v>13231583</v>
      </c>
      <c r="D7" s="12">
        <f t="shared" si="1"/>
        <v>7343</v>
      </c>
      <c r="E7" s="12">
        <v>578</v>
      </c>
      <c r="F7" s="12">
        <v>454</v>
      </c>
      <c r="G7" s="12">
        <v>454</v>
      </c>
      <c r="H7" s="12">
        <v>72</v>
      </c>
      <c r="I7" s="12">
        <v>217</v>
      </c>
      <c r="J7" s="12">
        <v>331</v>
      </c>
      <c r="K7" s="12">
        <v>516</v>
      </c>
      <c r="L7" s="12">
        <v>567</v>
      </c>
      <c r="M7" s="12">
        <v>454</v>
      </c>
      <c r="N7" s="12">
        <v>362</v>
      </c>
      <c r="O7" s="12">
        <v>362</v>
      </c>
      <c r="P7" s="12">
        <v>217</v>
      </c>
      <c r="Q7" s="12">
        <v>268</v>
      </c>
      <c r="R7" s="12">
        <v>416</v>
      </c>
      <c r="S7" s="12">
        <v>168</v>
      </c>
      <c r="T7" s="12">
        <v>505</v>
      </c>
      <c r="U7" s="12">
        <v>79</v>
      </c>
      <c r="V7" s="12">
        <v>208</v>
      </c>
      <c r="W7" s="12">
        <v>61</v>
      </c>
      <c r="X7" s="12">
        <v>7</v>
      </c>
      <c r="Y7" s="12">
        <v>93</v>
      </c>
      <c r="Z7" s="12">
        <v>61</v>
      </c>
      <c r="AA7" s="12">
        <v>43</v>
      </c>
      <c r="AB7" s="12">
        <v>36</v>
      </c>
      <c r="AC7" s="12">
        <v>118</v>
      </c>
      <c r="AD7" s="12">
        <v>77</v>
      </c>
      <c r="AE7" s="12">
        <v>187</v>
      </c>
      <c r="AF7" s="12">
        <v>152</v>
      </c>
      <c r="AG7" s="12">
        <v>20</v>
      </c>
      <c r="AH7" s="12">
        <v>60</v>
      </c>
      <c r="AI7" s="12">
        <v>100</v>
      </c>
      <c r="AJ7" s="12">
        <v>100</v>
      </c>
    </row>
    <row r="8" spans="1:36">
      <c r="A8" s="13" t="s">
        <v>31</v>
      </c>
      <c r="B8" s="11" t="s">
        <v>27</v>
      </c>
      <c r="C8" s="12">
        <f t="shared" si="0"/>
        <v>14094948</v>
      </c>
      <c r="D8" s="12">
        <f t="shared" si="1"/>
        <v>7991</v>
      </c>
      <c r="E8" s="12">
        <v>672</v>
      </c>
      <c r="F8" s="12">
        <v>484</v>
      </c>
      <c r="G8" s="12">
        <v>484</v>
      </c>
      <c r="H8" s="12">
        <v>84</v>
      </c>
      <c r="I8" s="12">
        <v>252</v>
      </c>
      <c r="J8" s="12">
        <v>372</v>
      </c>
      <c r="K8" s="12">
        <v>578</v>
      </c>
      <c r="L8" s="12">
        <v>605</v>
      </c>
      <c r="M8" s="12">
        <v>484</v>
      </c>
      <c r="N8" s="12">
        <v>420</v>
      </c>
      <c r="O8" s="12">
        <v>420</v>
      </c>
      <c r="P8" s="12">
        <v>252</v>
      </c>
      <c r="Q8" s="12">
        <v>249</v>
      </c>
      <c r="R8" s="12">
        <v>445</v>
      </c>
      <c r="S8" s="12">
        <v>176</v>
      </c>
      <c r="T8" s="12">
        <v>528</v>
      </c>
      <c r="U8" s="12">
        <v>93</v>
      </c>
      <c r="V8" s="12">
        <v>222</v>
      </c>
      <c r="W8" s="12">
        <v>67</v>
      </c>
      <c r="X8" s="12">
        <v>9</v>
      </c>
      <c r="Y8" s="12">
        <v>97</v>
      </c>
      <c r="Z8" s="12">
        <v>67</v>
      </c>
      <c r="AA8" s="12">
        <v>46</v>
      </c>
      <c r="AB8" s="12">
        <v>44</v>
      </c>
      <c r="AC8" s="12">
        <v>123</v>
      </c>
      <c r="AD8" s="12">
        <v>83</v>
      </c>
      <c r="AE8" s="12">
        <v>191</v>
      </c>
      <c r="AF8" s="12">
        <v>162</v>
      </c>
      <c r="AG8" s="12">
        <v>22</v>
      </c>
      <c r="AH8" s="12">
        <v>60</v>
      </c>
      <c r="AI8" s="12">
        <v>100</v>
      </c>
      <c r="AJ8" s="12">
        <v>100</v>
      </c>
    </row>
    <row r="9" spans="1:36">
      <c r="A9" s="13" t="s">
        <v>32</v>
      </c>
      <c r="B9" s="11" t="s">
        <v>27</v>
      </c>
      <c r="C9" s="12">
        <f t="shared" si="0"/>
        <v>3796049</v>
      </c>
      <c r="D9" s="12">
        <f t="shared" si="1"/>
        <v>3119</v>
      </c>
      <c r="E9" s="12">
        <v>289</v>
      </c>
      <c r="F9" s="12">
        <v>216</v>
      </c>
      <c r="G9" s="12">
        <v>216</v>
      </c>
      <c r="H9" s="12">
        <v>36</v>
      </c>
      <c r="I9" s="12">
        <v>109</v>
      </c>
      <c r="J9" s="12">
        <v>163</v>
      </c>
      <c r="K9" s="12">
        <v>254</v>
      </c>
      <c r="L9" s="12">
        <v>271</v>
      </c>
      <c r="M9" s="12">
        <v>216</v>
      </c>
      <c r="N9" s="12">
        <v>181</v>
      </c>
      <c r="O9" s="12">
        <v>181</v>
      </c>
      <c r="P9" s="12">
        <v>109</v>
      </c>
      <c r="Q9" s="12">
        <v>108</v>
      </c>
      <c r="R9" s="12">
        <v>182</v>
      </c>
      <c r="S9" s="12">
        <v>73</v>
      </c>
      <c r="T9" s="12">
        <v>218</v>
      </c>
      <c r="U9" s="12">
        <v>36</v>
      </c>
      <c r="V9" s="12">
        <v>90</v>
      </c>
      <c r="W9" s="12">
        <v>16</v>
      </c>
      <c r="X9" s="12">
        <v>3</v>
      </c>
      <c r="Y9" s="12">
        <v>24</v>
      </c>
      <c r="Z9" s="12">
        <v>16</v>
      </c>
      <c r="AA9" s="12">
        <v>11</v>
      </c>
      <c r="AB9" s="12">
        <v>6</v>
      </c>
      <c r="AC9" s="12">
        <v>19</v>
      </c>
      <c r="AD9" s="12">
        <v>14</v>
      </c>
      <c r="AE9" s="12">
        <v>19</v>
      </c>
      <c r="AF9" s="12">
        <v>17</v>
      </c>
      <c r="AG9" s="12">
        <v>3</v>
      </c>
      <c r="AH9" s="12">
        <v>5</v>
      </c>
      <c r="AI9" s="12">
        <v>9</v>
      </c>
      <c r="AJ9" s="12">
        <v>9</v>
      </c>
    </row>
    <row r="10" spans="1:36">
      <c r="A10" s="13" t="s">
        <v>33</v>
      </c>
      <c r="B10" s="11" t="s">
        <v>27</v>
      </c>
      <c r="C10" s="12">
        <f t="shared" si="0"/>
        <v>7989346</v>
      </c>
      <c r="D10" s="12">
        <f t="shared" si="1"/>
        <v>5162</v>
      </c>
      <c r="E10" s="12">
        <v>439</v>
      </c>
      <c r="F10" s="12">
        <v>329</v>
      </c>
      <c r="G10" s="12">
        <v>329</v>
      </c>
      <c r="H10" s="12">
        <v>55</v>
      </c>
      <c r="I10" s="12">
        <v>164</v>
      </c>
      <c r="J10" s="12">
        <v>247</v>
      </c>
      <c r="K10" s="12">
        <v>384</v>
      </c>
      <c r="L10" s="12">
        <v>411</v>
      </c>
      <c r="M10" s="12">
        <v>329</v>
      </c>
      <c r="N10" s="12">
        <v>274</v>
      </c>
      <c r="O10" s="12">
        <v>274</v>
      </c>
      <c r="P10" s="12">
        <v>164</v>
      </c>
      <c r="Q10" s="12">
        <v>183</v>
      </c>
      <c r="R10" s="12">
        <v>304</v>
      </c>
      <c r="S10" s="12">
        <v>122</v>
      </c>
      <c r="T10" s="12">
        <v>365</v>
      </c>
      <c r="U10" s="12">
        <v>61</v>
      </c>
      <c r="V10" s="12">
        <v>152</v>
      </c>
      <c r="W10" s="12">
        <v>41</v>
      </c>
      <c r="X10" s="12">
        <v>5</v>
      </c>
      <c r="Y10" s="12">
        <v>62</v>
      </c>
      <c r="Z10" s="12">
        <v>41</v>
      </c>
      <c r="AA10" s="12">
        <v>29</v>
      </c>
      <c r="AB10" s="12">
        <v>19</v>
      </c>
      <c r="AC10" s="12">
        <v>56</v>
      </c>
      <c r="AD10" s="12">
        <v>31</v>
      </c>
      <c r="AE10" s="12">
        <v>97</v>
      </c>
      <c r="AF10" s="12">
        <v>75</v>
      </c>
      <c r="AG10" s="12">
        <v>9</v>
      </c>
      <c r="AH10" s="12">
        <v>25</v>
      </c>
      <c r="AI10" s="12">
        <v>43</v>
      </c>
      <c r="AJ10" s="12">
        <v>43</v>
      </c>
    </row>
    <row r="11" spans="1:36">
      <c r="A11" s="13" t="s">
        <v>34</v>
      </c>
      <c r="B11" s="11" t="s">
        <v>27</v>
      </c>
      <c r="C11" s="12">
        <f t="shared" si="0"/>
        <v>8462670</v>
      </c>
      <c r="D11" s="12">
        <f t="shared" si="1"/>
        <v>7788</v>
      </c>
      <c r="E11" s="12">
        <v>713</v>
      </c>
      <c r="F11" s="12">
        <v>535</v>
      </c>
      <c r="G11" s="12">
        <v>535</v>
      </c>
      <c r="H11" s="12">
        <v>89</v>
      </c>
      <c r="I11" s="12">
        <v>268</v>
      </c>
      <c r="J11" s="12">
        <v>401</v>
      </c>
      <c r="K11" s="12">
        <v>624</v>
      </c>
      <c r="L11" s="12">
        <v>669</v>
      </c>
      <c r="M11" s="12">
        <v>535</v>
      </c>
      <c r="N11" s="12">
        <v>446</v>
      </c>
      <c r="O11" s="12">
        <v>446</v>
      </c>
      <c r="P11" s="12">
        <v>268</v>
      </c>
      <c r="Q11" s="12">
        <v>311</v>
      </c>
      <c r="R11" s="12">
        <v>518</v>
      </c>
      <c r="S11" s="12">
        <v>207</v>
      </c>
      <c r="T11" s="12">
        <v>622</v>
      </c>
      <c r="U11" s="12">
        <v>104</v>
      </c>
      <c r="V11" s="12">
        <v>259</v>
      </c>
      <c r="W11" s="12">
        <v>31</v>
      </c>
      <c r="X11" s="12">
        <v>4</v>
      </c>
      <c r="Y11" s="12">
        <v>46</v>
      </c>
      <c r="Z11" s="12">
        <v>31</v>
      </c>
      <c r="AA11" s="12">
        <v>21</v>
      </c>
      <c r="AB11" s="12">
        <v>10</v>
      </c>
      <c r="AC11" s="12">
        <v>30</v>
      </c>
      <c r="AD11" s="12">
        <v>20</v>
      </c>
      <c r="AE11" s="12">
        <v>15</v>
      </c>
      <c r="AF11" s="12">
        <v>12</v>
      </c>
      <c r="AG11" s="12">
        <v>2</v>
      </c>
      <c r="AH11" s="12">
        <v>4</v>
      </c>
      <c r="AI11" s="12">
        <v>6</v>
      </c>
      <c r="AJ11" s="12">
        <v>6</v>
      </c>
    </row>
    <row r="12" spans="1:36">
      <c r="A12" s="13" t="s">
        <v>35</v>
      </c>
      <c r="B12" s="11" t="s">
        <v>27</v>
      </c>
      <c r="C12" s="12">
        <f t="shared" si="0"/>
        <v>9909556</v>
      </c>
      <c r="D12" s="12">
        <f t="shared" si="1"/>
        <v>5834</v>
      </c>
      <c r="E12" s="12">
        <v>474</v>
      </c>
      <c r="F12" s="12">
        <v>356</v>
      </c>
      <c r="G12" s="12">
        <v>356</v>
      </c>
      <c r="H12" s="12">
        <v>59</v>
      </c>
      <c r="I12" s="12">
        <v>178</v>
      </c>
      <c r="J12" s="12">
        <v>267</v>
      </c>
      <c r="K12" s="12">
        <v>415</v>
      </c>
      <c r="L12" s="12">
        <v>444</v>
      </c>
      <c r="M12" s="12">
        <v>356</v>
      </c>
      <c r="N12" s="12">
        <v>296</v>
      </c>
      <c r="O12" s="12">
        <v>296</v>
      </c>
      <c r="P12" s="12">
        <v>178</v>
      </c>
      <c r="Q12" s="12">
        <v>208</v>
      </c>
      <c r="R12" s="12">
        <v>346</v>
      </c>
      <c r="S12" s="12">
        <v>138</v>
      </c>
      <c r="T12" s="12">
        <v>415</v>
      </c>
      <c r="U12" s="12">
        <v>69</v>
      </c>
      <c r="V12" s="12">
        <v>173</v>
      </c>
      <c r="W12" s="12">
        <v>52</v>
      </c>
      <c r="X12" s="12">
        <v>6</v>
      </c>
      <c r="Y12" s="12">
        <v>78</v>
      </c>
      <c r="Z12" s="12">
        <v>50</v>
      </c>
      <c r="AA12" s="12">
        <v>38</v>
      </c>
      <c r="AB12" s="12">
        <v>32</v>
      </c>
      <c r="AC12" s="12">
        <v>96</v>
      </c>
      <c r="AD12" s="12">
        <v>64</v>
      </c>
      <c r="AE12" s="12">
        <v>126</v>
      </c>
      <c r="AF12" s="12">
        <v>101</v>
      </c>
      <c r="AG12" s="12">
        <v>14</v>
      </c>
      <c r="AH12" s="12">
        <v>36</v>
      </c>
      <c r="AI12" s="12">
        <v>61</v>
      </c>
      <c r="AJ12" s="12">
        <v>56</v>
      </c>
    </row>
    <row r="13" spans="1:36">
      <c r="A13" s="13" t="s">
        <v>36</v>
      </c>
      <c r="B13" s="11" t="s">
        <v>27</v>
      </c>
      <c r="C13" s="12">
        <f t="shared" si="0"/>
        <v>11675794</v>
      </c>
      <c r="D13" s="12">
        <f t="shared" si="1"/>
        <v>6460</v>
      </c>
      <c r="E13" s="12">
        <v>495</v>
      </c>
      <c r="F13" s="12">
        <v>371</v>
      </c>
      <c r="G13" s="12">
        <v>371</v>
      </c>
      <c r="H13" s="12">
        <v>62</v>
      </c>
      <c r="I13" s="12">
        <v>186</v>
      </c>
      <c r="J13" s="12">
        <v>279</v>
      </c>
      <c r="K13" s="12">
        <v>433</v>
      </c>
      <c r="L13" s="12">
        <v>464</v>
      </c>
      <c r="M13" s="12">
        <v>371</v>
      </c>
      <c r="N13" s="12">
        <v>310</v>
      </c>
      <c r="O13" s="12">
        <v>310</v>
      </c>
      <c r="P13" s="12">
        <v>186</v>
      </c>
      <c r="Q13" s="12">
        <v>248</v>
      </c>
      <c r="R13" s="12">
        <v>413</v>
      </c>
      <c r="S13" s="12">
        <v>165</v>
      </c>
      <c r="T13" s="12">
        <v>495</v>
      </c>
      <c r="U13" s="12">
        <v>83</v>
      </c>
      <c r="V13" s="12">
        <v>206</v>
      </c>
      <c r="W13" s="12">
        <v>64</v>
      </c>
      <c r="X13" s="12">
        <v>8</v>
      </c>
      <c r="Y13" s="12">
        <v>95</v>
      </c>
      <c r="Z13" s="12">
        <v>66</v>
      </c>
      <c r="AA13" s="12">
        <v>43</v>
      </c>
      <c r="AB13" s="12">
        <v>42</v>
      </c>
      <c r="AC13" s="12">
        <v>124</v>
      </c>
      <c r="AD13" s="12">
        <v>85</v>
      </c>
      <c r="AE13" s="12">
        <v>130</v>
      </c>
      <c r="AF13" s="12">
        <v>124</v>
      </c>
      <c r="AG13" s="12">
        <v>17</v>
      </c>
      <c r="AH13" s="12">
        <v>47</v>
      </c>
      <c r="AI13" s="12">
        <v>81</v>
      </c>
      <c r="AJ13" s="12">
        <v>86</v>
      </c>
    </row>
    <row r="14" spans="1:36" ht="12" customHeight="1">
      <c r="A14" s="13" t="s">
        <v>37</v>
      </c>
      <c r="B14" s="11" t="s">
        <v>27</v>
      </c>
      <c r="C14" s="12">
        <f t="shared" si="0"/>
        <v>19768647</v>
      </c>
      <c r="D14" s="12">
        <f t="shared" si="1"/>
        <v>11440</v>
      </c>
      <c r="E14" s="12">
        <v>909</v>
      </c>
      <c r="F14" s="12">
        <v>681</v>
      </c>
      <c r="G14" s="12">
        <v>681</v>
      </c>
      <c r="H14" s="12">
        <v>113</v>
      </c>
      <c r="I14" s="12">
        <v>341</v>
      </c>
      <c r="J14" s="12">
        <v>510</v>
      </c>
      <c r="K14" s="12">
        <v>794</v>
      </c>
      <c r="L14" s="12">
        <v>852</v>
      </c>
      <c r="M14" s="12">
        <v>681</v>
      </c>
      <c r="N14" s="12">
        <v>567</v>
      </c>
      <c r="O14" s="12">
        <v>567</v>
      </c>
      <c r="P14" s="12">
        <v>341</v>
      </c>
      <c r="Q14" s="12">
        <v>428</v>
      </c>
      <c r="R14" s="12">
        <v>713</v>
      </c>
      <c r="S14" s="12">
        <v>285</v>
      </c>
      <c r="T14" s="12">
        <v>856</v>
      </c>
      <c r="U14" s="12">
        <v>143</v>
      </c>
      <c r="V14" s="12">
        <v>357</v>
      </c>
      <c r="W14" s="12">
        <v>113</v>
      </c>
      <c r="X14" s="12">
        <v>13</v>
      </c>
      <c r="Y14" s="12">
        <v>170</v>
      </c>
      <c r="Z14" s="12">
        <v>113</v>
      </c>
      <c r="AA14" s="12">
        <v>80</v>
      </c>
      <c r="AB14" s="12">
        <v>42</v>
      </c>
      <c r="AC14" s="12">
        <v>127</v>
      </c>
      <c r="AD14" s="12">
        <v>85</v>
      </c>
      <c r="AE14" s="12">
        <v>272</v>
      </c>
      <c r="AF14" s="12">
        <v>226</v>
      </c>
      <c r="AG14" s="12">
        <v>31</v>
      </c>
      <c r="AH14" s="12">
        <v>81</v>
      </c>
      <c r="AI14" s="12">
        <v>134</v>
      </c>
      <c r="AJ14" s="12">
        <v>134</v>
      </c>
    </row>
    <row r="15" spans="1:36">
      <c r="A15" s="13" t="s">
        <v>38</v>
      </c>
      <c r="B15" s="11" t="s">
        <v>27</v>
      </c>
      <c r="C15" s="12">
        <f t="shared" si="0"/>
        <v>11245488</v>
      </c>
      <c r="D15" s="12">
        <f t="shared" si="1"/>
        <v>7151</v>
      </c>
      <c r="E15" s="12">
        <v>634</v>
      </c>
      <c r="F15" s="12">
        <v>475</v>
      </c>
      <c r="G15" s="12">
        <v>475</v>
      </c>
      <c r="H15" s="12">
        <v>79</v>
      </c>
      <c r="I15" s="12">
        <v>238</v>
      </c>
      <c r="J15" s="12">
        <v>357</v>
      </c>
      <c r="K15" s="12">
        <v>555</v>
      </c>
      <c r="L15" s="12">
        <v>594</v>
      </c>
      <c r="M15" s="12">
        <v>475</v>
      </c>
      <c r="N15" s="12">
        <v>396</v>
      </c>
      <c r="O15" s="12">
        <v>396</v>
      </c>
      <c r="P15" s="12">
        <v>238</v>
      </c>
      <c r="Q15" s="12">
        <v>212</v>
      </c>
      <c r="R15" s="12">
        <v>354</v>
      </c>
      <c r="S15" s="12">
        <v>141</v>
      </c>
      <c r="T15" s="12">
        <v>424</v>
      </c>
      <c r="U15" s="12">
        <v>71</v>
      </c>
      <c r="V15" s="12">
        <v>177</v>
      </c>
      <c r="W15" s="12">
        <v>71</v>
      </c>
      <c r="X15" s="12">
        <v>8</v>
      </c>
      <c r="Y15" s="12">
        <v>105</v>
      </c>
      <c r="Z15" s="12">
        <v>71</v>
      </c>
      <c r="AA15" s="12">
        <v>49</v>
      </c>
      <c r="AB15" s="12">
        <v>26</v>
      </c>
      <c r="AC15" s="12">
        <v>78</v>
      </c>
      <c r="AD15" s="12">
        <v>57</v>
      </c>
      <c r="AE15" s="12">
        <v>112</v>
      </c>
      <c r="AF15" s="12">
        <v>89</v>
      </c>
      <c r="AG15" s="12">
        <v>12</v>
      </c>
      <c r="AH15" s="12">
        <v>44</v>
      </c>
      <c r="AI15" s="12">
        <v>69</v>
      </c>
      <c r="AJ15" s="12">
        <v>69</v>
      </c>
    </row>
    <row r="16" spans="1:36">
      <c r="A16" s="13" t="s">
        <v>39</v>
      </c>
      <c r="B16" s="11" t="s">
        <v>27</v>
      </c>
      <c r="C16" s="12">
        <f t="shared" si="0"/>
        <v>11300181</v>
      </c>
      <c r="D16" s="12">
        <f t="shared" si="1"/>
        <v>7350</v>
      </c>
      <c r="E16" s="12">
        <v>638</v>
      </c>
      <c r="F16" s="12">
        <v>479</v>
      </c>
      <c r="G16" s="12">
        <v>479</v>
      </c>
      <c r="H16" s="12">
        <v>80</v>
      </c>
      <c r="I16" s="12">
        <v>239</v>
      </c>
      <c r="J16" s="12">
        <v>359</v>
      </c>
      <c r="K16" s="12">
        <v>558</v>
      </c>
      <c r="L16" s="12">
        <v>598</v>
      </c>
      <c r="M16" s="12">
        <v>479</v>
      </c>
      <c r="N16" s="12">
        <v>399</v>
      </c>
      <c r="O16" s="12">
        <v>399</v>
      </c>
      <c r="P16" s="12">
        <v>239</v>
      </c>
      <c r="Q16" s="12">
        <v>245</v>
      </c>
      <c r="R16" s="12">
        <v>407</v>
      </c>
      <c r="S16" s="12">
        <v>163</v>
      </c>
      <c r="T16" s="12">
        <v>489</v>
      </c>
      <c r="U16" s="12">
        <v>81</v>
      </c>
      <c r="V16" s="12">
        <v>204</v>
      </c>
      <c r="W16" s="12">
        <v>52</v>
      </c>
      <c r="X16" s="12">
        <v>6</v>
      </c>
      <c r="Y16" s="12">
        <v>78</v>
      </c>
      <c r="Z16" s="12">
        <v>52</v>
      </c>
      <c r="AA16" s="12">
        <v>36</v>
      </c>
      <c r="AB16" s="12">
        <v>36</v>
      </c>
      <c r="AC16" s="12">
        <v>106</v>
      </c>
      <c r="AD16" s="12">
        <v>70</v>
      </c>
      <c r="AE16" s="12">
        <v>125</v>
      </c>
      <c r="AF16" s="12">
        <v>103</v>
      </c>
      <c r="AG16" s="12">
        <v>13</v>
      </c>
      <c r="AH16" s="12">
        <v>32</v>
      </c>
      <c r="AI16" s="12">
        <v>53</v>
      </c>
      <c r="AJ16" s="12">
        <v>53</v>
      </c>
    </row>
    <row r="17" spans="1:36">
      <c r="A17" s="13" t="s">
        <v>40</v>
      </c>
      <c r="B17" s="11" t="s">
        <v>27</v>
      </c>
      <c r="C17" s="12">
        <f t="shared" si="0"/>
        <v>16586354</v>
      </c>
      <c r="D17" s="12">
        <f t="shared" si="1"/>
        <v>11075</v>
      </c>
      <c r="E17" s="12">
        <v>965</v>
      </c>
      <c r="F17" s="12">
        <v>724</v>
      </c>
      <c r="G17" s="12">
        <v>724</v>
      </c>
      <c r="H17" s="12">
        <v>121</v>
      </c>
      <c r="I17" s="12">
        <v>362</v>
      </c>
      <c r="J17" s="12">
        <v>543</v>
      </c>
      <c r="K17" s="12">
        <v>844</v>
      </c>
      <c r="L17" s="12">
        <v>905</v>
      </c>
      <c r="M17" s="12">
        <v>724</v>
      </c>
      <c r="N17" s="12">
        <v>603</v>
      </c>
      <c r="O17" s="12">
        <v>603</v>
      </c>
      <c r="P17" s="12">
        <v>362</v>
      </c>
      <c r="Q17" s="12">
        <v>373</v>
      </c>
      <c r="R17" s="12">
        <v>621</v>
      </c>
      <c r="S17" s="12">
        <v>248</v>
      </c>
      <c r="T17" s="12">
        <v>745</v>
      </c>
      <c r="U17" s="12">
        <v>124</v>
      </c>
      <c r="V17" s="12">
        <v>311</v>
      </c>
      <c r="W17" s="12">
        <v>93</v>
      </c>
      <c r="X17" s="12">
        <v>11</v>
      </c>
      <c r="Y17" s="12">
        <v>140</v>
      </c>
      <c r="Z17" s="12">
        <v>93</v>
      </c>
      <c r="AA17" s="12">
        <v>65</v>
      </c>
      <c r="AB17" s="12">
        <v>36</v>
      </c>
      <c r="AC17" s="12">
        <v>109</v>
      </c>
      <c r="AD17" s="12">
        <v>72</v>
      </c>
      <c r="AE17" s="12">
        <v>193</v>
      </c>
      <c r="AF17" s="12">
        <v>161</v>
      </c>
      <c r="AG17" s="12">
        <v>21</v>
      </c>
      <c r="AH17" s="12">
        <v>41</v>
      </c>
      <c r="AI17" s="12">
        <v>69</v>
      </c>
      <c r="AJ17" s="12">
        <v>69</v>
      </c>
    </row>
    <row r="18" spans="1:36">
      <c r="A18" s="13" t="s">
        <v>41</v>
      </c>
      <c r="B18" s="11" t="s">
        <v>27</v>
      </c>
      <c r="C18" s="12">
        <f t="shared" si="0"/>
        <v>9304559</v>
      </c>
      <c r="D18" s="12">
        <f t="shared" si="1"/>
        <v>5329</v>
      </c>
      <c r="E18" s="12">
        <v>428</v>
      </c>
      <c r="F18" s="12">
        <v>321</v>
      </c>
      <c r="G18" s="12">
        <v>321</v>
      </c>
      <c r="H18" s="12">
        <v>54</v>
      </c>
      <c r="I18" s="12">
        <v>161</v>
      </c>
      <c r="J18" s="12">
        <v>200</v>
      </c>
      <c r="K18" s="12">
        <v>375</v>
      </c>
      <c r="L18" s="12">
        <v>401</v>
      </c>
      <c r="M18" s="12">
        <v>321</v>
      </c>
      <c r="N18" s="12">
        <v>268</v>
      </c>
      <c r="O18" s="12">
        <v>268</v>
      </c>
      <c r="P18" s="12">
        <v>161</v>
      </c>
      <c r="Q18" s="12">
        <v>201</v>
      </c>
      <c r="R18" s="12">
        <v>335</v>
      </c>
      <c r="S18" s="12">
        <v>134</v>
      </c>
      <c r="T18" s="12">
        <v>365</v>
      </c>
      <c r="U18" s="12">
        <v>67</v>
      </c>
      <c r="V18" s="12">
        <v>168</v>
      </c>
      <c r="W18" s="12">
        <v>50</v>
      </c>
      <c r="X18" s="12">
        <v>6</v>
      </c>
      <c r="Y18" s="12">
        <v>70</v>
      </c>
      <c r="Z18" s="12">
        <v>52</v>
      </c>
      <c r="AA18" s="12">
        <v>37</v>
      </c>
      <c r="AB18" s="12">
        <v>30</v>
      </c>
      <c r="AC18" s="12">
        <v>89</v>
      </c>
      <c r="AD18" s="12">
        <v>55</v>
      </c>
      <c r="AE18" s="12">
        <v>125</v>
      </c>
      <c r="AF18" s="12">
        <v>100</v>
      </c>
      <c r="AG18" s="12">
        <v>14</v>
      </c>
      <c r="AH18" s="12">
        <v>32</v>
      </c>
      <c r="AI18" s="12">
        <v>60</v>
      </c>
      <c r="AJ18" s="12">
        <v>60</v>
      </c>
    </row>
    <row r="19" spans="1:36">
      <c r="A19" s="13" t="s">
        <v>42</v>
      </c>
      <c r="B19" s="11" t="s">
        <v>27</v>
      </c>
      <c r="C19" s="12">
        <f t="shared" si="0"/>
        <v>10743356</v>
      </c>
      <c r="D19" s="12">
        <f t="shared" si="1"/>
        <v>6410</v>
      </c>
      <c r="E19" s="12">
        <v>511</v>
      </c>
      <c r="F19" s="12">
        <v>361</v>
      </c>
      <c r="G19" s="12">
        <v>392</v>
      </c>
      <c r="H19" s="12">
        <v>65</v>
      </c>
      <c r="I19" s="12">
        <v>196</v>
      </c>
      <c r="J19" s="12">
        <v>260</v>
      </c>
      <c r="K19" s="12">
        <v>421</v>
      </c>
      <c r="L19" s="12">
        <v>461</v>
      </c>
      <c r="M19" s="12">
        <v>392</v>
      </c>
      <c r="N19" s="12">
        <v>327</v>
      </c>
      <c r="O19" s="12">
        <v>327</v>
      </c>
      <c r="P19" s="12">
        <v>196</v>
      </c>
      <c r="Q19" s="12">
        <v>255</v>
      </c>
      <c r="R19" s="12">
        <v>425</v>
      </c>
      <c r="S19" s="12">
        <v>170</v>
      </c>
      <c r="T19" s="12">
        <v>470</v>
      </c>
      <c r="U19" s="12">
        <v>85</v>
      </c>
      <c r="V19" s="12">
        <v>213</v>
      </c>
      <c r="W19" s="12">
        <v>65</v>
      </c>
      <c r="X19" s="12">
        <v>9</v>
      </c>
      <c r="Y19" s="12">
        <v>100</v>
      </c>
      <c r="Z19" s="12">
        <v>65</v>
      </c>
      <c r="AA19" s="12">
        <v>51</v>
      </c>
      <c r="AB19" s="12">
        <v>35</v>
      </c>
      <c r="AC19" s="12">
        <v>91</v>
      </c>
      <c r="AD19" s="12">
        <v>55</v>
      </c>
      <c r="AE19" s="12">
        <v>142</v>
      </c>
      <c r="AF19" s="12">
        <v>115</v>
      </c>
      <c r="AG19" s="12">
        <v>17</v>
      </c>
      <c r="AH19" s="12">
        <v>30</v>
      </c>
      <c r="AI19" s="12">
        <v>54</v>
      </c>
      <c r="AJ19" s="12">
        <v>54</v>
      </c>
    </row>
    <row r="20" spans="1:36">
      <c r="A20" s="13" t="s">
        <v>43</v>
      </c>
      <c r="B20" s="11" t="s">
        <v>27</v>
      </c>
      <c r="C20" s="12">
        <f t="shared" si="0"/>
        <v>24074002</v>
      </c>
      <c r="D20" s="12">
        <f t="shared" si="1"/>
        <v>11945</v>
      </c>
      <c r="E20" s="12">
        <v>900</v>
      </c>
      <c r="F20" s="12">
        <v>698</v>
      </c>
      <c r="G20" s="12">
        <v>667</v>
      </c>
      <c r="H20" s="12">
        <v>111</v>
      </c>
      <c r="I20" s="12">
        <v>334</v>
      </c>
      <c r="J20" s="12">
        <v>575</v>
      </c>
      <c r="K20" s="12">
        <v>814</v>
      </c>
      <c r="L20" s="12">
        <v>863</v>
      </c>
      <c r="M20" s="12">
        <v>667</v>
      </c>
      <c r="N20" s="12">
        <v>556</v>
      </c>
      <c r="O20" s="12">
        <v>556</v>
      </c>
      <c r="P20" s="12">
        <v>334</v>
      </c>
      <c r="Q20" s="12">
        <v>373</v>
      </c>
      <c r="R20" s="12">
        <v>622</v>
      </c>
      <c r="S20" s="12">
        <v>249</v>
      </c>
      <c r="T20" s="12">
        <v>823</v>
      </c>
      <c r="U20" s="12">
        <v>124</v>
      </c>
      <c r="V20" s="12">
        <v>311</v>
      </c>
      <c r="W20" s="12">
        <v>158</v>
      </c>
      <c r="X20" s="12">
        <v>18</v>
      </c>
      <c r="Y20" s="12">
        <v>241</v>
      </c>
      <c r="Z20" s="12">
        <v>156</v>
      </c>
      <c r="AA20" s="12">
        <v>104</v>
      </c>
      <c r="AB20" s="12">
        <v>84</v>
      </c>
      <c r="AC20" s="12">
        <v>267</v>
      </c>
      <c r="AD20" s="12">
        <v>188</v>
      </c>
      <c r="AE20" s="12">
        <v>348</v>
      </c>
      <c r="AF20" s="12">
        <v>297</v>
      </c>
      <c r="AG20" s="12">
        <v>38</v>
      </c>
      <c r="AH20" s="12">
        <v>113</v>
      </c>
      <c r="AI20" s="12">
        <v>178</v>
      </c>
      <c r="AJ20" s="12">
        <v>178</v>
      </c>
    </row>
    <row r="21" spans="1:36">
      <c r="A21" s="142" t="s">
        <v>44</v>
      </c>
      <c r="B21" s="142"/>
      <c r="C21" s="14">
        <f t="shared" si="0"/>
        <v>207989234</v>
      </c>
      <c r="D21" s="14">
        <f t="shared" ref="D21:AJ21" si="2">SUM(D4:D20)</f>
        <v>124661</v>
      </c>
      <c r="E21" s="14">
        <f t="shared" si="2"/>
        <v>10350</v>
      </c>
      <c r="F21" s="14">
        <f t="shared" si="2"/>
        <v>7763</v>
      </c>
      <c r="G21" s="14">
        <f t="shared" si="2"/>
        <v>7763</v>
      </c>
      <c r="H21" s="14">
        <f t="shared" si="2"/>
        <v>1293</v>
      </c>
      <c r="I21" s="14">
        <f t="shared" si="2"/>
        <v>3884</v>
      </c>
      <c r="J21" s="14">
        <f t="shared" si="2"/>
        <v>5823</v>
      </c>
      <c r="K21" s="14">
        <f t="shared" si="2"/>
        <v>9058</v>
      </c>
      <c r="L21" s="14">
        <f t="shared" si="2"/>
        <v>9704</v>
      </c>
      <c r="M21" s="14">
        <f t="shared" si="2"/>
        <v>7763</v>
      </c>
      <c r="N21" s="14">
        <f t="shared" si="2"/>
        <v>6471</v>
      </c>
      <c r="O21" s="14">
        <f t="shared" si="2"/>
        <v>6471</v>
      </c>
      <c r="P21" s="14">
        <f t="shared" si="2"/>
        <v>3884</v>
      </c>
      <c r="Q21" s="14">
        <f t="shared" si="2"/>
        <v>4263</v>
      </c>
      <c r="R21" s="14">
        <f t="shared" si="2"/>
        <v>7103</v>
      </c>
      <c r="S21" s="14">
        <f t="shared" si="2"/>
        <v>2839</v>
      </c>
      <c r="T21" s="14">
        <f t="shared" si="2"/>
        <v>8522</v>
      </c>
      <c r="U21" s="14">
        <f t="shared" si="2"/>
        <v>1421</v>
      </c>
      <c r="V21" s="14">
        <f t="shared" si="2"/>
        <v>3552</v>
      </c>
      <c r="W21" s="14">
        <f t="shared" si="2"/>
        <v>1153</v>
      </c>
      <c r="X21" s="14">
        <f t="shared" si="2"/>
        <v>139</v>
      </c>
      <c r="Y21" s="14">
        <f t="shared" si="2"/>
        <v>1727</v>
      </c>
      <c r="Z21" s="14">
        <f t="shared" si="2"/>
        <v>1153</v>
      </c>
      <c r="AA21" s="14">
        <f t="shared" si="2"/>
        <v>807</v>
      </c>
      <c r="AB21" s="14">
        <f t="shared" si="2"/>
        <v>596</v>
      </c>
      <c r="AC21" s="14">
        <f t="shared" si="2"/>
        <v>1789</v>
      </c>
      <c r="AD21" s="14">
        <f t="shared" si="2"/>
        <v>1193</v>
      </c>
      <c r="AE21" s="14">
        <f t="shared" si="2"/>
        <v>2546</v>
      </c>
      <c r="AF21" s="14">
        <f t="shared" si="2"/>
        <v>2120</v>
      </c>
      <c r="AG21" s="14">
        <f t="shared" si="2"/>
        <v>284</v>
      </c>
      <c r="AH21" s="14">
        <f t="shared" si="2"/>
        <v>745</v>
      </c>
      <c r="AI21" s="14">
        <f t="shared" si="2"/>
        <v>1241</v>
      </c>
      <c r="AJ21" s="14">
        <f t="shared" si="2"/>
        <v>1241</v>
      </c>
    </row>
  </sheetData>
  <autoFilter ref="A3:AJ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0"/>
  <sheetViews>
    <sheetView workbookViewId="0"/>
  </sheetViews>
  <sheetFormatPr defaultColWidth="9.140625" defaultRowHeight="12.75"/>
  <cols>
    <col min="1" max="1" width="16.7109375" style="2" bestFit="1" customWidth="1"/>
    <col min="2" max="2" width="15.85546875" style="2" bestFit="1" customWidth="1"/>
    <col min="3" max="3" width="12.28515625" style="3" bestFit="1" customWidth="1"/>
    <col min="4" max="4" width="8.7109375" style="3" bestFit="1" customWidth="1"/>
    <col min="5" max="5" width="7.7109375" style="3" bestFit="1" customWidth="1"/>
    <col min="6" max="9" width="6.7109375" style="3" bestFit="1" customWidth="1"/>
    <col min="10" max="10" width="7.5703125" style="3" bestFit="1" customWidth="1"/>
    <col min="11" max="18" width="6.7109375" style="3" bestFit="1" customWidth="1"/>
    <col min="19" max="19" width="6.85546875" style="3" bestFit="1" customWidth="1"/>
    <col min="20" max="20" width="11.42578125" style="3" bestFit="1" customWidth="1"/>
    <col min="21" max="21" width="10.28515625" style="3" bestFit="1" customWidth="1"/>
    <col min="22" max="22" width="6.7109375" style="3" bestFit="1" customWidth="1"/>
    <col min="23" max="23" width="14.140625" style="3" bestFit="1" customWidth="1"/>
    <col min="24" max="24" width="10.28515625" style="3" bestFit="1" customWidth="1"/>
    <col min="25" max="25" width="10.42578125" style="3" bestFit="1" customWidth="1"/>
    <col min="26" max="31" width="9.5703125" style="3" bestFit="1" customWidth="1"/>
    <col min="32" max="36" width="10" style="3" bestFit="1" customWidth="1"/>
    <col min="37" max="16384" width="9.140625" style="4"/>
  </cols>
  <sheetData>
    <row r="1" spans="1:36" ht="14.25">
      <c r="A1" s="1" t="s">
        <v>250</v>
      </c>
      <c r="F1" s="15"/>
      <c r="U1" s="15"/>
      <c r="AH1" s="15"/>
      <c r="AI1" s="15"/>
      <c r="AJ1" s="15"/>
    </row>
    <row r="2" spans="1:36" s="2" customFormat="1">
      <c r="C2" s="3"/>
      <c r="D2" s="5" t="s">
        <v>0</v>
      </c>
      <c r="E2" s="6">
        <v>740</v>
      </c>
      <c r="F2" s="6">
        <v>760</v>
      </c>
      <c r="G2" s="6">
        <v>780</v>
      </c>
      <c r="H2" s="6">
        <v>820</v>
      </c>
      <c r="I2" s="6">
        <v>915</v>
      </c>
      <c r="J2" s="6">
        <v>920</v>
      </c>
      <c r="K2" s="6">
        <v>930</v>
      </c>
      <c r="L2" s="6">
        <v>940</v>
      </c>
      <c r="M2" s="6">
        <v>960</v>
      </c>
      <c r="N2" s="6">
        <v>970</v>
      </c>
      <c r="O2" s="6">
        <v>1010</v>
      </c>
      <c r="P2" s="6">
        <v>1020</v>
      </c>
      <c r="Q2" s="6">
        <v>1070</v>
      </c>
      <c r="R2" s="6">
        <v>1080</v>
      </c>
      <c r="S2" s="6">
        <v>1160</v>
      </c>
      <c r="T2" s="6">
        <v>1170</v>
      </c>
      <c r="U2" s="6">
        <v>1190</v>
      </c>
      <c r="V2" s="6">
        <v>1220</v>
      </c>
      <c r="W2" s="6">
        <v>3640</v>
      </c>
      <c r="X2" s="6">
        <v>3710</v>
      </c>
      <c r="Y2" s="6">
        <v>4050</v>
      </c>
      <c r="Z2" s="6">
        <v>4150</v>
      </c>
      <c r="AA2" s="6">
        <v>4990</v>
      </c>
      <c r="AB2" s="6">
        <v>5510</v>
      </c>
      <c r="AC2" s="6">
        <v>5866</v>
      </c>
      <c r="AD2" s="6">
        <v>5940</v>
      </c>
      <c r="AE2" s="6">
        <v>6580</v>
      </c>
      <c r="AF2" s="6">
        <v>7790</v>
      </c>
      <c r="AG2" s="6">
        <v>7890</v>
      </c>
      <c r="AH2" s="6">
        <v>8310</v>
      </c>
      <c r="AI2" s="6">
        <v>8450</v>
      </c>
      <c r="AJ2" s="6">
        <v>9300</v>
      </c>
    </row>
    <row r="3" spans="1:36" s="10" customFormat="1" ht="32.25" customHeight="1">
      <c r="A3" s="141" t="s">
        <v>47</v>
      </c>
      <c r="B3" s="7" t="s">
        <v>2</v>
      </c>
      <c r="C3" s="8" t="s">
        <v>3</v>
      </c>
      <c r="D3" s="8" t="s">
        <v>4</v>
      </c>
      <c r="E3" s="9" t="s">
        <v>7</v>
      </c>
      <c r="F3" s="9" t="s">
        <v>6</v>
      </c>
      <c r="G3" s="9" t="s">
        <v>5</v>
      </c>
      <c r="H3" s="9" t="s">
        <v>9</v>
      </c>
      <c r="I3" s="9" t="s">
        <v>8</v>
      </c>
      <c r="J3" s="9" t="s">
        <v>10</v>
      </c>
      <c r="K3" s="9" t="s">
        <v>11</v>
      </c>
      <c r="L3" s="9" t="s">
        <v>12</v>
      </c>
      <c r="M3" s="9" t="s">
        <v>239</v>
      </c>
      <c r="N3" s="9" t="s">
        <v>15</v>
      </c>
      <c r="O3" s="9" t="s">
        <v>14</v>
      </c>
      <c r="P3" s="9" t="s">
        <v>13</v>
      </c>
      <c r="Q3" s="9" t="s">
        <v>16</v>
      </c>
      <c r="R3" s="9" t="s">
        <v>240</v>
      </c>
      <c r="S3" s="9" t="s">
        <v>17</v>
      </c>
      <c r="T3" s="9" t="s">
        <v>245</v>
      </c>
      <c r="U3" s="9" t="s">
        <v>238</v>
      </c>
      <c r="V3" s="9" t="s">
        <v>51</v>
      </c>
      <c r="W3" s="9" t="s">
        <v>246</v>
      </c>
      <c r="X3" s="9" t="s">
        <v>241</v>
      </c>
      <c r="Y3" s="9" t="s">
        <v>18</v>
      </c>
      <c r="Z3" s="9" t="s">
        <v>242</v>
      </c>
      <c r="AA3" s="9" t="s">
        <v>19</v>
      </c>
      <c r="AB3" s="9" t="s">
        <v>21</v>
      </c>
      <c r="AC3" s="9" t="s">
        <v>247</v>
      </c>
      <c r="AD3" s="9" t="s">
        <v>20</v>
      </c>
      <c r="AE3" s="9" t="s">
        <v>243</v>
      </c>
      <c r="AF3" s="9" t="s">
        <v>244</v>
      </c>
      <c r="AG3" s="9" t="s">
        <v>22</v>
      </c>
      <c r="AH3" s="9" t="s">
        <v>23</v>
      </c>
      <c r="AI3" s="9" t="s">
        <v>24</v>
      </c>
      <c r="AJ3" s="9" t="s">
        <v>25</v>
      </c>
    </row>
    <row r="4" spans="1:36">
      <c r="A4" s="13" t="s">
        <v>236</v>
      </c>
      <c r="B4" s="11" t="s">
        <v>27</v>
      </c>
      <c r="C4" s="12">
        <f t="shared" ref="C4:C10" si="0">SUMPRODUCT($E$2:$AJ$2,E4:AJ4)</f>
        <v>29275671</v>
      </c>
      <c r="D4" s="12">
        <f t="shared" ref="D4:D9" si="1">SUM(E4:AJ4)</f>
        <v>16840</v>
      </c>
      <c r="E4" s="12">
        <f>'Distributor Secondary'!E4+'Distributor Secondary'!E5</f>
        <v>1422</v>
      </c>
      <c r="F4" s="12">
        <f>'Distributor Secondary'!F4+'Distributor Secondary'!F5</f>
        <v>1067</v>
      </c>
      <c r="G4" s="12">
        <f>'Distributor Secondary'!G4+'Distributor Secondary'!G5</f>
        <v>1067</v>
      </c>
      <c r="H4" s="12">
        <f>'Distributor Secondary'!H4+'Distributor Secondary'!H5</f>
        <v>178</v>
      </c>
      <c r="I4" s="12">
        <f>'Distributor Secondary'!I4+'Distributor Secondary'!I5</f>
        <v>533</v>
      </c>
      <c r="J4" s="12">
        <f>'Distributor Secondary'!J4+'Distributor Secondary'!J5</f>
        <v>800</v>
      </c>
      <c r="K4" s="12">
        <f>'Distributor Secondary'!K4+'Distributor Secondary'!K5</f>
        <v>1245</v>
      </c>
      <c r="L4" s="12">
        <f>'Distributor Secondary'!L4+'Distributor Secondary'!L5</f>
        <v>1333</v>
      </c>
      <c r="M4" s="12">
        <f>'Distributor Secondary'!M4+'Distributor Secondary'!M5</f>
        <v>1067</v>
      </c>
      <c r="N4" s="12">
        <f>'Distributor Secondary'!N4+'Distributor Secondary'!N5</f>
        <v>889</v>
      </c>
      <c r="O4" s="12">
        <f>'Distributor Secondary'!O4+'Distributor Secondary'!O5</f>
        <v>889</v>
      </c>
      <c r="P4" s="12">
        <f>'Distributor Secondary'!P4+'Distributor Secondary'!P5</f>
        <v>533</v>
      </c>
      <c r="Q4" s="12">
        <f>'Distributor Secondary'!Q4+'Distributor Secondary'!Q5</f>
        <v>503</v>
      </c>
      <c r="R4" s="12">
        <f>'Distributor Secondary'!R4+'Distributor Secondary'!R5</f>
        <v>838</v>
      </c>
      <c r="S4" s="12">
        <f>'Distributor Secondary'!S4+'Distributor Secondary'!S5</f>
        <v>335</v>
      </c>
      <c r="T4" s="12">
        <f>'Distributor Secondary'!T4+'Distributor Secondary'!T5</f>
        <v>1006</v>
      </c>
      <c r="U4" s="12">
        <f>'Distributor Secondary'!U4+'Distributor Secondary'!U5</f>
        <v>168</v>
      </c>
      <c r="V4" s="12">
        <f>'Distributor Secondary'!V4+'Distributor Secondary'!V5</f>
        <v>419</v>
      </c>
      <c r="W4" s="12">
        <f>'Distributor Secondary'!W4+'Distributor Secondary'!W5</f>
        <v>182</v>
      </c>
      <c r="X4" s="12">
        <f>'Distributor Secondary'!X4+'Distributor Secondary'!X5</f>
        <v>22</v>
      </c>
      <c r="Y4" s="12">
        <f>'Distributor Secondary'!Y4+'Distributor Secondary'!Y5</f>
        <v>273</v>
      </c>
      <c r="Z4" s="12">
        <f>'Distributor Secondary'!Z4+'Distributor Secondary'!Z5</f>
        <v>182</v>
      </c>
      <c r="AA4" s="12">
        <f>'Distributor Secondary'!AA4+'Distributor Secondary'!AA5</f>
        <v>128</v>
      </c>
      <c r="AB4" s="12">
        <f>'Distributor Secondary'!AB4+'Distributor Secondary'!AB5</f>
        <v>105</v>
      </c>
      <c r="AC4" s="12">
        <f>'Distributor Secondary'!AC4+'Distributor Secondary'!AC5</f>
        <v>316</v>
      </c>
      <c r="AD4" s="12">
        <f>'Distributor Secondary'!AD4+'Distributor Secondary'!AD5</f>
        <v>211</v>
      </c>
      <c r="AE4" s="12">
        <f>'Distributor Secondary'!AE4+'Distributor Secondary'!AE5</f>
        <v>344</v>
      </c>
      <c r="AF4" s="12">
        <f>'Distributor Secondary'!AF4+'Distributor Secondary'!AF5</f>
        <v>286</v>
      </c>
      <c r="AG4" s="12">
        <f>'Distributor Secondary'!AG4+'Distributor Secondary'!AG5</f>
        <v>38</v>
      </c>
      <c r="AH4" s="12">
        <f>'Distributor Secondary'!AH4+'Distributor Secondary'!AH5</f>
        <v>107</v>
      </c>
      <c r="AI4" s="12">
        <f>'Distributor Secondary'!AI4+'Distributor Secondary'!AI5</f>
        <v>177</v>
      </c>
      <c r="AJ4" s="12">
        <f>'Distributor Secondary'!AJ4+'Distributor Secondary'!AJ5</f>
        <v>177</v>
      </c>
    </row>
    <row r="5" spans="1:36">
      <c r="A5" s="13" t="s">
        <v>237</v>
      </c>
      <c r="B5" s="11" t="s">
        <v>27</v>
      </c>
      <c r="C5" s="12">
        <f t="shared" si="0"/>
        <v>33857561</v>
      </c>
      <c r="D5" s="12">
        <f t="shared" si="1"/>
        <v>18758</v>
      </c>
      <c r="E5" s="12">
        <f>'Distributor Secondary'!E6+'Distributor Secondary'!E7+'Distributor Secondary'!E8</f>
        <v>1533</v>
      </c>
      <c r="F5" s="12">
        <f>'Distributor Secondary'!F6+'Distributor Secondary'!F7+'Distributor Secondary'!F8</f>
        <v>1150</v>
      </c>
      <c r="G5" s="12">
        <f>'Distributor Secondary'!G6+'Distributor Secondary'!G7+'Distributor Secondary'!G8</f>
        <v>1150</v>
      </c>
      <c r="H5" s="12">
        <f>'Distributor Secondary'!H6+'Distributor Secondary'!H7+'Distributor Secondary'!H8</f>
        <v>191</v>
      </c>
      <c r="I5" s="12">
        <f>'Distributor Secondary'!I6+'Distributor Secondary'!I7+'Distributor Secondary'!I8</f>
        <v>575</v>
      </c>
      <c r="J5" s="12">
        <f>'Distributor Secondary'!J6+'Distributor Secondary'!J7+'Distributor Secondary'!J8</f>
        <v>862</v>
      </c>
      <c r="K5" s="12">
        <f>'Distributor Secondary'!K6+'Distributor Secondary'!K7+'Distributor Secondary'!K8</f>
        <v>1342</v>
      </c>
      <c r="L5" s="12">
        <f>'Distributor Secondary'!L6+'Distributor Secondary'!L7+'Distributor Secondary'!L8</f>
        <v>1438</v>
      </c>
      <c r="M5" s="12">
        <f>'Distributor Secondary'!M6+'Distributor Secondary'!M7+'Distributor Secondary'!M8</f>
        <v>1150</v>
      </c>
      <c r="N5" s="12">
        <f>'Distributor Secondary'!N6+'Distributor Secondary'!N7+'Distributor Secondary'!N8</f>
        <v>959</v>
      </c>
      <c r="O5" s="12">
        <f>'Distributor Secondary'!O6+'Distributor Secondary'!O7+'Distributor Secondary'!O8</f>
        <v>959</v>
      </c>
      <c r="P5" s="12">
        <f>'Distributor Secondary'!P6+'Distributor Secondary'!P7+'Distributor Secondary'!P8</f>
        <v>575</v>
      </c>
      <c r="Q5" s="12">
        <f>'Distributor Secondary'!Q6+'Distributor Secondary'!Q7+'Distributor Secondary'!Q8</f>
        <v>615</v>
      </c>
      <c r="R5" s="12">
        <f>'Distributor Secondary'!R6+'Distributor Secondary'!R7+'Distributor Secondary'!R8</f>
        <v>1025</v>
      </c>
      <c r="S5" s="12">
        <f>'Distributor Secondary'!S6+'Distributor Secondary'!S7+'Distributor Secondary'!S8</f>
        <v>409</v>
      </c>
      <c r="T5" s="12">
        <f>'Distributor Secondary'!T6+'Distributor Secondary'!T7+'Distributor Secondary'!T8</f>
        <v>1229</v>
      </c>
      <c r="U5" s="12">
        <f>'Distributor Secondary'!U6+'Distributor Secondary'!U7+'Distributor Secondary'!U8</f>
        <v>205</v>
      </c>
      <c r="V5" s="12">
        <f>'Distributor Secondary'!V6+'Distributor Secondary'!V7+'Distributor Secondary'!V8</f>
        <v>512</v>
      </c>
      <c r="W5" s="12">
        <f>'Distributor Secondary'!W6+'Distributor Secondary'!W7+'Distributor Secondary'!W8</f>
        <v>165</v>
      </c>
      <c r="X5" s="12">
        <f>'Distributor Secondary'!X6+'Distributor Secondary'!X7+'Distributor Secondary'!X8</f>
        <v>20</v>
      </c>
      <c r="Y5" s="12">
        <f>'Distributor Secondary'!Y6+'Distributor Secondary'!Y7+'Distributor Secondary'!Y8</f>
        <v>245</v>
      </c>
      <c r="Z5" s="12">
        <f>'Distributor Secondary'!Z6+'Distributor Secondary'!Z7+'Distributor Secondary'!Z8</f>
        <v>165</v>
      </c>
      <c r="AA5" s="12">
        <f>'Distributor Secondary'!AA6+'Distributor Secondary'!AA7+'Distributor Secondary'!AA8</f>
        <v>115</v>
      </c>
      <c r="AB5" s="12">
        <f>'Distributor Secondary'!AB6+'Distributor Secondary'!AB7+'Distributor Secondary'!AB8</f>
        <v>93</v>
      </c>
      <c r="AC5" s="12">
        <f>'Distributor Secondary'!AC6+'Distributor Secondary'!AC7+'Distributor Secondary'!AC8</f>
        <v>281</v>
      </c>
      <c r="AD5" s="12">
        <f>'Distributor Secondary'!AD6+'Distributor Secondary'!AD7+'Distributor Secondary'!AD8</f>
        <v>186</v>
      </c>
      <c r="AE5" s="12">
        <f>'Distributor Secondary'!AE6+'Distributor Secondary'!AE7+'Distributor Secondary'!AE8</f>
        <v>498</v>
      </c>
      <c r="AF5" s="12">
        <f>'Distributor Secondary'!AF6+'Distributor Secondary'!AF7+'Distributor Secondary'!AF8</f>
        <v>414</v>
      </c>
      <c r="AG5" s="12">
        <f>'Distributor Secondary'!AG6+'Distributor Secondary'!AG7+'Distributor Secondary'!AG8</f>
        <v>55</v>
      </c>
      <c r="AH5" s="12">
        <f>'Distributor Secondary'!AH6+'Distributor Secondary'!AH7+'Distributor Secondary'!AH8</f>
        <v>148</v>
      </c>
      <c r="AI5" s="12">
        <f>'Distributor Secondary'!AI6+'Distributor Secondary'!AI7+'Distributor Secondary'!AI8</f>
        <v>247</v>
      </c>
      <c r="AJ5" s="12">
        <f>'Distributor Secondary'!AJ6+'Distributor Secondary'!AJ7+'Distributor Secondary'!AJ8</f>
        <v>247</v>
      </c>
    </row>
    <row r="6" spans="1:36">
      <c r="A6" s="13" t="s">
        <v>27</v>
      </c>
      <c r="B6" s="11" t="s">
        <v>27</v>
      </c>
      <c r="C6" s="12">
        <f t="shared" si="0"/>
        <v>34864877</v>
      </c>
      <c r="D6" s="12">
        <f t="shared" si="1"/>
        <v>21909</v>
      </c>
      <c r="E6" s="12">
        <f>'Distributor Secondary'!E9+'Distributor Secondary'!E14+'Distributor Secondary'!E16</f>
        <v>1836</v>
      </c>
      <c r="F6" s="12">
        <f>'Distributor Secondary'!F9+'Distributor Secondary'!F14+'Distributor Secondary'!F16</f>
        <v>1376</v>
      </c>
      <c r="G6" s="12">
        <f>'Distributor Secondary'!G9+'Distributor Secondary'!G14+'Distributor Secondary'!G16</f>
        <v>1376</v>
      </c>
      <c r="H6" s="12">
        <f>'Distributor Secondary'!H9+'Distributor Secondary'!H14+'Distributor Secondary'!H16</f>
        <v>229</v>
      </c>
      <c r="I6" s="12">
        <f>'Distributor Secondary'!I9+'Distributor Secondary'!I14+'Distributor Secondary'!I16</f>
        <v>689</v>
      </c>
      <c r="J6" s="12">
        <f>'Distributor Secondary'!J9+'Distributor Secondary'!J14+'Distributor Secondary'!J16</f>
        <v>1032</v>
      </c>
      <c r="K6" s="12">
        <f>'Distributor Secondary'!K9+'Distributor Secondary'!K14+'Distributor Secondary'!K16</f>
        <v>1606</v>
      </c>
      <c r="L6" s="12">
        <f>'Distributor Secondary'!L9+'Distributor Secondary'!L14+'Distributor Secondary'!L16</f>
        <v>1721</v>
      </c>
      <c r="M6" s="12">
        <f>'Distributor Secondary'!M9+'Distributor Secondary'!M14+'Distributor Secondary'!M16</f>
        <v>1376</v>
      </c>
      <c r="N6" s="12">
        <f>'Distributor Secondary'!N9+'Distributor Secondary'!N14+'Distributor Secondary'!N16</f>
        <v>1147</v>
      </c>
      <c r="O6" s="12">
        <f>'Distributor Secondary'!O9+'Distributor Secondary'!O14+'Distributor Secondary'!O16</f>
        <v>1147</v>
      </c>
      <c r="P6" s="12">
        <f>'Distributor Secondary'!P9+'Distributor Secondary'!P14+'Distributor Secondary'!P16</f>
        <v>689</v>
      </c>
      <c r="Q6" s="12">
        <f>'Distributor Secondary'!Q9+'Distributor Secondary'!Q14+'Distributor Secondary'!Q16</f>
        <v>781</v>
      </c>
      <c r="R6" s="12">
        <f>'Distributor Secondary'!R9+'Distributor Secondary'!R14+'Distributor Secondary'!R16</f>
        <v>1302</v>
      </c>
      <c r="S6" s="12">
        <f>'Distributor Secondary'!S9+'Distributor Secondary'!S14+'Distributor Secondary'!S16</f>
        <v>521</v>
      </c>
      <c r="T6" s="12">
        <f>'Distributor Secondary'!T9+'Distributor Secondary'!T14+'Distributor Secondary'!T16</f>
        <v>1563</v>
      </c>
      <c r="U6" s="12">
        <f>'Distributor Secondary'!U9+'Distributor Secondary'!U14+'Distributor Secondary'!U16</f>
        <v>260</v>
      </c>
      <c r="V6" s="12">
        <f>'Distributor Secondary'!V9+'Distributor Secondary'!V14+'Distributor Secondary'!V16</f>
        <v>651</v>
      </c>
      <c r="W6" s="12">
        <f>'Distributor Secondary'!W9+'Distributor Secondary'!W14+'Distributor Secondary'!W16</f>
        <v>181</v>
      </c>
      <c r="X6" s="12">
        <f>'Distributor Secondary'!X9+'Distributor Secondary'!X14+'Distributor Secondary'!X16</f>
        <v>22</v>
      </c>
      <c r="Y6" s="12">
        <f>'Distributor Secondary'!Y9+'Distributor Secondary'!Y14+'Distributor Secondary'!Y16</f>
        <v>272</v>
      </c>
      <c r="Z6" s="12">
        <f>'Distributor Secondary'!Z9+'Distributor Secondary'!Z14+'Distributor Secondary'!Z16</f>
        <v>181</v>
      </c>
      <c r="AA6" s="12">
        <f>'Distributor Secondary'!AA9+'Distributor Secondary'!AA14+'Distributor Secondary'!AA16</f>
        <v>127</v>
      </c>
      <c r="AB6" s="12">
        <f>'Distributor Secondary'!AB9+'Distributor Secondary'!AB14+'Distributor Secondary'!AB16</f>
        <v>84</v>
      </c>
      <c r="AC6" s="12">
        <f>'Distributor Secondary'!AC9+'Distributor Secondary'!AC14+'Distributor Secondary'!AC16</f>
        <v>252</v>
      </c>
      <c r="AD6" s="12">
        <f>'Distributor Secondary'!AD9+'Distributor Secondary'!AD14+'Distributor Secondary'!AD16</f>
        <v>169</v>
      </c>
      <c r="AE6" s="12">
        <f>'Distributor Secondary'!AE9+'Distributor Secondary'!AE14+'Distributor Secondary'!AE16</f>
        <v>416</v>
      </c>
      <c r="AF6" s="12">
        <f>'Distributor Secondary'!AF9+'Distributor Secondary'!AF14+'Distributor Secondary'!AF16</f>
        <v>346</v>
      </c>
      <c r="AG6" s="12">
        <f>'Distributor Secondary'!AG9+'Distributor Secondary'!AG14+'Distributor Secondary'!AG16</f>
        <v>47</v>
      </c>
      <c r="AH6" s="12">
        <f>'Distributor Secondary'!AH9+'Distributor Secondary'!AH14+'Distributor Secondary'!AH16</f>
        <v>118</v>
      </c>
      <c r="AI6" s="12">
        <f>'Distributor Secondary'!AI9+'Distributor Secondary'!AI14+'Distributor Secondary'!AI16</f>
        <v>196</v>
      </c>
      <c r="AJ6" s="12">
        <f>'Distributor Secondary'!AJ9+'Distributor Secondary'!AJ14+'Distributor Secondary'!AJ16</f>
        <v>196</v>
      </c>
    </row>
    <row r="7" spans="1:36">
      <c r="A7" s="13" t="s">
        <v>81</v>
      </c>
      <c r="B7" s="11" t="s">
        <v>27</v>
      </c>
      <c r="C7" s="12">
        <f t="shared" si="0"/>
        <v>40820184</v>
      </c>
      <c r="D7" s="12">
        <f t="shared" si="1"/>
        <v>24607</v>
      </c>
      <c r="E7" s="12">
        <f>'Distributor Secondary'!E10+'Distributor Secondary'!E12+'Distributor Secondary'!E13+'Distributor Secondary'!E15</f>
        <v>2042</v>
      </c>
      <c r="F7" s="12">
        <f>'Distributor Secondary'!F10+'Distributor Secondary'!F12+'Distributor Secondary'!F13+'Distributor Secondary'!F15</f>
        <v>1531</v>
      </c>
      <c r="G7" s="12">
        <f>'Distributor Secondary'!G10+'Distributor Secondary'!G12+'Distributor Secondary'!G13+'Distributor Secondary'!G15</f>
        <v>1531</v>
      </c>
      <c r="H7" s="12">
        <f>'Distributor Secondary'!H10+'Distributor Secondary'!H12+'Distributor Secondary'!H13+'Distributor Secondary'!H15</f>
        <v>255</v>
      </c>
      <c r="I7" s="12">
        <f>'Distributor Secondary'!I10+'Distributor Secondary'!I12+'Distributor Secondary'!I13+'Distributor Secondary'!I15</f>
        <v>766</v>
      </c>
      <c r="J7" s="12">
        <f>'Distributor Secondary'!J10+'Distributor Secondary'!J12+'Distributor Secondary'!J13+'Distributor Secondary'!J15</f>
        <v>1150</v>
      </c>
      <c r="K7" s="12">
        <f>'Distributor Secondary'!K10+'Distributor Secondary'!K12+'Distributor Secondary'!K13+'Distributor Secondary'!K15</f>
        <v>1787</v>
      </c>
      <c r="L7" s="12">
        <f>'Distributor Secondary'!L10+'Distributor Secondary'!L12+'Distributor Secondary'!L13+'Distributor Secondary'!L15</f>
        <v>1913</v>
      </c>
      <c r="M7" s="12">
        <f>'Distributor Secondary'!M10+'Distributor Secondary'!M12+'Distributor Secondary'!M13+'Distributor Secondary'!M15</f>
        <v>1531</v>
      </c>
      <c r="N7" s="12">
        <f>'Distributor Secondary'!N10+'Distributor Secondary'!N12+'Distributor Secondary'!N13+'Distributor Secondary'!N15</f>
        <v>1276</v>
      </c>
      <c r="O7" s="12">
        <f>'Distributor Secondary'!O10+'Distributor Secondary'!O12+'Distributor Secondary'!O13+'Distributor Secondary'!O15</f>
        <v>1276</v>
      </c>
      <c r="P7" s="12">
        <f>'Distributor Secondary'!P10+'Distributor Secondary'!P12+'Distributor Secondary'!P13+'Distributor Secondary'!P15</f>
        <v>766</v>
      </c>
      <c r="Q7" s="12">
        <f>'Distributor Secondary'!Q10+'Distributor Secondary'!Q12+'Distributor Secondary'!Q13+'Distributor Secondary'!Q15</f>
        <v>851</v>
      </c>
      <c r="R7" s="12">
        <f>'Distributor Secondary'!R10+'Distributor Secondary'!R12+'Distributor Secondary'!R13+'Distributor Secondary'!R15</f>
        <v>1417</v>
      </c>
      <c r="S7" s="12">
        <f>'Distributor Secondary'!S10+'Distributor Secondary'!S12+'Distributor Secondary'!S13+'Distributor Secondary'!S15</f>
        <v>566</v>
      </c>
      <c r="T7" s="12">
        <f>'Distributor Secondary'!T10+'Distributor Secondary'!T12+'Distributor Secondary'!T13+'Distributor Secondary'!T15</f>
        <v>1699</v>
      </c>
      <c r="U7" s="12">
        <f>'Distributor Secondary'!U10+'Distributor Secondary'!U12+'Distributor Secondary'!U13+'Distributor Secondary'!U15</f>
        <v>284</v>
      </c>
      <c r="V7" s="12">
        <f>'Distributor Secondary'!V10+'Distributor Secondary'!V12+'Distributor Secondary'!V13+'Distributor Secondary'!V15</f>
        <v>708</v>
      </c>
      <c r="W7" s="12">
        <f>'Distributor Secondary'!W10+'Distributor Secondary'!W12+'Distributor Secondary'!W13+'Distributor Secondary'!W15</f>
        <v>228</v>
      </c>
      <c r="X7" s="12">
        <f>'Distributor Secondary'!X10+'Distributor Secondary'!X12+'Distributor Secondary'!X13+'Distributor Secondary'!X15</f>
        <v>27</v>
      </c>
      <c r="Y7" s="12">
        <f>'Distributor Secondary'!Y10+'Distributor Secondary'!Y12+'Distributor Secondary'!Y13+'Distributor Secondary'!Y15</f>
        <v>340</v>
      </c>
      <c r="Z7" s="12">
        <f>'Distributor Secondary'!Z10+'Distributor Secondary'!Z12+'Distributor Secondary'!Z13+'Distributor Secondary'!Z15</f>
        <v>228</v>
      </c>
      <c r="AA7" s="12">
        <f>'Distributor Secondary'!AA10+'Distributor Secondary'!AA12+'Distributor Secondary'!AA13+'Distributor Secondary'!AA15</f>
        <v>159</v>
      </c>
      <c r="AB7" s="12">
        <f>'Distributor Secondary'!AB10+'Distributor Secondary'!AB12+'Distributor Secondary'!AB13+'Distributor Secondary'!AB15</f>
        <v>119</v>
      </c>
      <c r="AC7" s="12">
        <f>'Distributor Secondary'!AC10+'Distributor Secondary'!AC12+'Distributor Secondary'!AC13+'Distributor Secondary'!AC15</f>
        <v>354</v>
      </c>
      <c r="AD7" s="12">
        <f>'Distributor Secondary'!AD10+'Distributor Secondary'!AD12+'Distributor Secondary'!AD13+'Distributor Secondary'!AD15</f>
        <v>237</v>
      </c>
      <c r="AE7" s="12">
        <f>'Distributor Secondary'!AE10+'Distributor Secondary'!AE12+'Distributor Secondary'!AE13+'Distributor Secondary'!AE15</f>
        <v>465</v>
      </c>
      <c r="AF7" s="12">
        <f>'Distributor Secondary'!AF10+'Distributor Secondary'!AF12+'Distributor Secondary'!AF13+'Distributor Secondary'!AF15</f>
        <v>389</v>
      </c>
      <c r="AG7" s="12">
        <f>'Distributor Secondary'!AG10+'Distributor Secondary'!AG12+'Distributor Secondary'!AG13+'Distributor Secondary'!AG15</f>
        <v>52</v>
      </c>
      <c r="AH7" s="12">
        <f>'Distributor Secondary'!AH10+'Distributor Secondary'!AH12+'Distributor Secondary'!AH13+'Distributor Secondary'!AH15</f>
        <v>152</v>
      </c>
      <c r="AI7" s="12">
        <f>'Distributor Secondary'!AI10+'Distributor Secondary'!AI12+'Distributor Secondary'!AI13+'Distributor Secondary'!AI15</f>
        <v>254</v>
      </c>
      <c r="AJ7" s="12">
        <f>'Distributor Secondary'!AJ10+'Distributor Secondary'!AJ12+'Distributor Secondary'!AJ13+'Distributor Secondary'!AJ15</f>
        <v>254</v>
      </c>
    </row>
    <row r="8" spans="1:36">
      <c r="A8" s="13" t="s">
        <v>52</v>
      </c>
      <c r="B8" s="11" t="s">
        <v>27</v>
      </c>
      <c r="C8" s="12">
        <f t="shared" si="0"/>
        <v>25049024</v>
      </c>
      <c r="D8" s="12">
        <f t="shared" si="1"/>
        <v>18863</v>
      </c>
      <c r="E8" s="12">
        <f>'Distributor Secondary'!E11+'Distributor Secondary'!E17</f>
        <v>1678</v>
      </c>
      <c r="F8" s="12">
        <f>'Distributor Secondary'!F11+'Distributor Secondary'!F17</f>
        <v>1259</v>
      </c>
      <c r="G8" s="12">
        <f>'Distributor Secondary'!G11+'Distributor Secondary'!G17</f>
        <v>1259</v>
      </c>
      <c r="H8" s="12">
        <f>'Distributor Secondary'!H11+'Distributor Secondary'!H17</f>
        <v>210</v>
      </c>
      <c r="I8" s="12">
        <f>'Distributor Secondary'!I11+'Distributor Secondary'!I17</f>
        <v>630</v>
      </c>
      <c r="J8" s="12">
        <f>'Distributor Secondary'!J11+'Distributor Secondary'!J17</f>
        <v>944</v>
      </c>
      <c r="K8" s="12">
        <f>'Distributor Secondary'!K11+'Distributor Secondary'!K17</f>
        <v>1468</v>
      </c>
      <c r="L8" s="12">
        <f>'Distributor Secondary'!L11+'Distributor Secondary'!L17</f>
        <v>1574</v>
      </c>
      <c r="M8" s="12">
        <f>'Distributor Secondary'!M11+'Distributor Secondary'!M17</f>
        <v>1259</v>
      </c>
      <c r="N8" s="12">
        <f>'Distributor Secondary'!N11+'Distributor Secondary'!N17</f>
        <v>1049</v>
      </c>
      <c r="O8" s="12">
        <f>'Distributor Secondary'!O11+'Distributor Secondary'!O17</f>
        <v>1049</v>
      </c>
      <c r="P8" s="12">
        <f>'Distributor Secondary'!P11+'Distributor Secondary'!P17</f>
        <v>630</v>
      </c>
      <c r="Q8" s="12">
        <f>'Distributor Secondary'!Q11+'Distributor Secondary'!Q17</f>
        <v>684</v>
      </c>
      <c r="R8" s="12">
        <f>'Distributor Secondary'!R11+'Distributor Secondary'!R17</f>
        <v>1139</v>
      </c>
      <c r="S8" s="12">
        <f>'Distributor Secondary'!S11+'Distributor Secondary'!S17</f>
        <v>455</v>
      </c>
      <c r="T8" s="12">
        <f>'Distributor Secondary'!T11+'Distributor Secondary'!T17</f>
        <v>1367</v>
      </c>
      <c r="U8" s="12">
        <f>'Distributor Secondary'!U11+'Distributor Secondary'!U17</f>
        <v>228</v>
      </c>
      <c r="V8" s="12">
        <f>'Distributor Secondary'!V11+'Distributor Secondary'!V17</f>
        <v>570</v>
      </c>
      <c r="W8" s="12">
        <f>'Distributor Secondary'!W11+'Distributor Secondary'!W17</f>
        <v>124</v>
      </c>
      <c r="X8" s="12">
        <f>'Distributor Secondary'!X11+'Distributor Secondary'!X17</f>
        <v>15</v>
      </c>
      <c r="Y8" s="12">
        <f>'Distributor Secondary'!Y11+'Distributor Secondary'!Y17</f>
        <v>186</v>
      </c>
      <c r="Z8" s="12">
        <f>'Distributor Secondary'!Z11+'Distributor Secondary'!Z17</f>
        <v>124</v>
      </c>
      <c r="AA8" s="12">
        <f>'Distributor Secondary'!AA11+'Distributor Secondary'!AA17</f>
        <v>86</v>
      </c>
      <c r="AB8" s="12">
        <f>'Distributor Secondary'!AB11+'Distributor Secondary'!AB17</f>
        <v>46</v>
      </c>
      <c r="AC8" s="12">
        <f>'Distributor Secondary'!AC11+'Distributor Secondary'!AC17</f>
        <v>139</v>
      </c>
      <c r="AD8" s="12">
        <f>'Distributor Secondary'!AD11+'Distributor Secondary'!AD17</f>
        <v>92</v>
      </c>
      <c r="AE8" s="12">
        <f>'Distributor Secondary'!AE11+'Distributor Secondary'!AE17</f>
        <v>208</v>
      </c>
      <c r="AF8" s="12">
        <f>'Distributor Secondary'!AF11+'Distributor Secondary'!AF17</f>
        <v>173</v>
      </c>
      <c r="AG8" s="12">
        <f>'Distributor Secondary'!AG11+'Distributor Secondary'!AG17</f>
        <v>23</v>
      </c>
      <c r="AH8" s="12">
        <f>'Distributor Secondary'!AH11+'Distributor Secondary'!AH17</f>
        <v>45</v>
      </c>
      <c r="AI8" s="12">
        <f>'Distributor Secondary'!AI11+'Distributor Secondary'!AI17</f>
        <v>75</v>
      </c>
      <c r="AJ8" s="12">
        <f>'Distributor Secondary'!AJ11+'Distributor Secondary'!AJ17</f>
        <v>75</v>
      </c>
    </row>
    <row r="9" spans="1:36">
      <c r="A9" s="13" t="s">
        <v>146</v>
      </c>
      <c r="B9" s="11" t="s">
        <v>27</v>
      </c>
      <c r="C9" s="12">
        <f t="shared" si="0"/>
        <v>44121917</v>
      </c>
      <c r="D9" s="12">
        <f t="shared" si="1"/>
        <v>23684</v>
      </c>
      <c r="E9" s="12">
        <f>'Distributor Secondary'!E18+'Distributor Secondary'!E19+'Distributor Secondary'!E20</f>
        <v>1839</v>
      </c>
      <c r="F9" s="12">
        <f>'Distributor Secondary'!F18+'Distributor Secondary'!F19+'Distributor Secondary'!F20</f>
        <v>1380</v>
      </c>
      <c r="G9" s="12">
        <f>'Distributor Secondary'!G18+'Distributor Secondary'!G19+'Distributor Secondary'!G20</f>
        <v>1380</v>
      </c>
      <c r="H9" s="12">
        <f>'Distributor Secondary'!H18+'Distributor Secondary'!H19+'Distributor Secondary'!H20</f>
        <v>230</v>
      </c>
      <c r="I9" s="12">
        <f>'Distributor Secondary'!I18+'Distributor Secondary'!I19+'Distributor Secondary'!I20</f>
        <v>691</v>
      </c>
      <c r="J9" s="12">
        <f>'Distributor Secondary'!J18+'Distributor Secondary'!J19+'Distributor Secondary'!J20</f>
        <v>1035</v>
      </c>
      <c r="K9" s="12">
        <f>'Distributor Secondary'!K18+'Distributor Secondary'!K19+'Distributor Secondary'!K20</f>
        <v>1610</v>
      </c>
      <c r="L9" s="12">
        <f>'Distributor Secondary'!L18+'Distributor Secondary'!L19+'Distributor Secondary'!L20</f>
        <v>1725</v>
      </c>
      <c r="M9" s="12">
        <f>'Distributor Secondary'!M18+'Distributor Secondary'!M19+'Distributor Secondary'!M20</f>
        <v>1380</v>
      </c>
      <c r="N9" s="12">
        <f>'Distributor Secondary'!N18+'Distributor Secondary'!N19+'Distributor Secondary'!N20</f>
        <v>1151</v>
      </c>
      <c r="O9" s="12">
        <f>'Distributor Secondary'!O18+'Distributor Secondary'!O19+'Distributor Secondary'!O20</f>
        <v>1151</v>
      </c>
      <c r="P9" s="12">
        <f>'Distributor Secondary'!P18+'Distributor Secondary'!P19+'Distributor Secondary'!P20</f>
        <v>691</v>
      </c>
      <c r="Q9" s="12">
        <f>'Distributor Secondary'!Q18+'Distributor Secondary'!Q19+'Distributor Secondary'!Q20</f>
        <v>829</v>
      </c>
      <c r="R9" s="12">
        <f>'Distributor Secondary'!R18+'Distributor Secondary'!R19+'Distributor Secondary'!R20</f>
        <v>1382</v>
      </c>
      <c r="S9" s="12">
        <f>'Distributor Secondary'!S18+'Distributor Secondary'!S19+'Distributor Secondary'!S20</f>
        <v>553</v>
      </c>
      <c r="T9" s="12">
        <f>'Distributor Secondary'!T18+'Distributor Secondary'!T19+'Distributor Secondary'!T20</f>
        <v>1658</v>
      </c>
      <c r="U9" s="12">
        <f>'Distributor Secondary'!U18+'Distributor Secondary'!U19+'Distributor Secondary'!U20</f>
        <v>276</v>
      </c>
      <c r="V9" s="12">
        <f>'Distributor Secondary'!V18+'Distributor Secondary'!V19+'Distributor Secondary'!V20</f>
        <v>692</v>
      </c>
      <c r="W9" s="12">
        <f>'Distributor Secondary'!W18+'Distributor Secondary'!W19+'Distributor Secondary'!W20</f>
        <v>273</v>
      </c>
      <c r="X9" s="12">
        <f>'Distributor Secondary'!X18+'Distributor Secondary'!X19+'Distributor Secondary'!X20</f>
        <v>33</v>
      </c>
      <c r="Y9" s="12">
        <f>'Distributor Secondary'!Y18+'Distributor Secondary'!Y19+'Distributor Secondary'!Y20</f>
        <v>411</v>
      </c>
      <c r="Z9" s="12">
        <f>'Distributor Secondary'!Z18+'Distributor Secondary'!Z19+'Distributor Secondary'!Z20</f>
        <v>273</v>
      </c>
      <c r="AA9" s="12">
        <f>'Distributor Secondary'!AA18+'Distributor Secondary'!AA19+'Distributor Secondary'!AA20</f>
        <v>192</v>
      </c>
      <c r="AB9" s="12">
        <f>'Distributor Secondary'!AB18+'Distributor Secondary'!AB19+'Distributor Secondary'!AB20</f>
        <v>149</v>
      </c>
      <c r="AC9" s="12">
        <f>'Distributor Secondary'!AC18+'Distributor Secondary'!AC19+'Distributor Secondary'!AC20</f>
        <v>447</v>
      </c>
      <c r="AD9" s="12">
        <f>'Distributor Secondary'!AD18+'Distributor Secondary'!AD19+'Distributor Secondary'!AD20</f>
        <v>298</v>
      </c>
      <c r="AE9" s="12">
        <f>'Distributor Secondary'!AE18+'Distributor Secondary'!AE19+'Distributor Secondary'!AE20</f>
        <v>615</v>
      </c>
      <c r="AF9" s="12">
        <f>'Distributor Secondary'!AF18+'Distributor Secondary'!AF19+'Distributor Secondary'!AF20</f>
        <v>512</v>
      </c>
      <c r="AG9" s="12">
        <f>'Distributor Secondary'!AG18+'Distributor Secondary'!AG19+'Distributor Secondary'!AG20</f>
        <v>69</v>
      </c>
      <c r="AH9" s="12">
        <f>'Distributor Secondary'!AH18+'Distributor Secondary'!AH19+'Distributor Secondary'!AH20</f>
        <v>175</v>
      </c>
      <c r="AI9" s="12">
        <f>'Distributor Secondary'!AI18+'Distributor Secondary'!AI19+'Distributor Secondary'!AI20</f>
        <v>292</v>
      </c>
      <c r="AJ9" s="12">
        <f>'Distributor Secondary'!AJ18+'Distributor Secondary'!AJ19+'Distributor Secondary'!AJ20</f>
        <v>292</v>
      </c>
    </row>
    <row r="10" spans="1:36">
      <c r="A10" s="142" t="s">
        <v>44</v>
      </c>
      <c r="B10" s="142"/>
      <c r="C10" s="14">
        <f t="shared" si="0"/>
        <v>207989234</v>
      </c>
      <c r="D10" s="14">
        <f t="shared" ref="D10:AJ10" si="2">SUM(D4:D9)</f>
        <v>124661</v>
      </c>
      <c r="E10" s="14">
        <f t="shared" si="2"/>
        <v>10350</v>
      </c>
      <c r="F10" s="14">
        <f t="shared" si="2"/>
        <v>7763</v>
      </c>
      <c r="G10" s="14">
        <f t="shared" si="2"/>
        <v>7763</v>
      </c>
      <c r="H10" s="14">
        <f t="shared" si="2"/>
        <v>1293</v>
      </c>
      <c r="I10" s="14">
        <f t="shared" si="2"/>
        <v>3884</v>
      </c>
      <c r="J10" s="14">
        <f t="shared" si="2"/>
        <v>5823</v>
      </c>
      <c r="K10" s="14">
        <f t="shared" si="2"/>
        <v>9058</v>
      </c>
      <c r="L10" s="14">
        <f t="shared" si="2"/>
        <v>9704</v>
      </c>
      <c r="M10" s="14">
        <f t="shared" si="2"/>
        <v>7763</v>
      </c>
      <c r="N10" s="14">
        <f t="shared" si="2"/>
        <v>6471</v>
      </c>
      <c r="O10" s="14">
        <f t="shared" si="2"/>
        <v>6471</v>
      </c>
      <c r="P10" s="14">
        <f t="shared" si="2"/>
        <v>3884</v>
      </c>
      <c r="Q10" s="14">
        <f t="shared" si="2"/>
        <v>4263</v>
      </c>
      <c r="R10" s="14">
        <f t="shared" si="2"/>
        <v>7103</v>
      </c>
      <c r="S10" s="14">
        <f t="shared" si="2"/>
        <v>2839</v>
      </c>
      <c r="T10" s="14">
        <f t="shared" si="2"/>
        <v>8522</v>
      </c>
      <c r="U10" s="14">
        <f t="shared" si="2"/>
        <v>1421</v>
      </c>
      <c r="V10" s="14">
        <f t="shared" si="2"/>
        <v>3552</v>
      </c>
      <c r="W10" s="14">
        <f t="shared" si="2"/>
        <v>1153</v>
      </c>
      <c r="X10" s="14">
        <f t="shared" si="2"/>
        <v>139</v>
      </c>
      <c r="Y10" s="14">
        <f t="shared" si="2"/>
        <v>1727</v>
      </c>
      <c r="Z10" s="14">
        <f t="shared" si="2"/>
        <v>1153</v>
      </c>
      <c r="AA10" s="14">
        <f t="shared" si="2"/>
        <v>807</v>
      </c>
      <c r="AB10" s="14">
        <f t="shared" si="2"/>
        <v>596</v>
      </c>
      <c r="AC10" s="14">
        <f t="shared" si="2"/>
        <v>1789</v>
      </c>
      <c r="AD10" s="14">
        <f t="shared" si="2"/>
        <v>1193</v>
      </c>
      <c r="AE10" s="14">
        <f t="shared" si="2"/>
        <v>2546</v>
      </c>
      <c r="AF10" s="14">
        <f t="shared" si="2"/>
        <v>2120</v>
      </c>
      <c r="AG10" s="14">
        <f t="shared" si="2"/>
        <v>284</v>
      </c>
      <c r="AH10" s="14">
        <f t="shared" si="2"/>
        <v>745</v>
      </c>
      <c r="AI10" s="14">
        <f t="shared" si="2"/>
        <v>1241</v>
      </c>
      <c r="AJ10" s="14">
        <f t="shared" si="2"/>
        <v>1241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10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9" defaultRowHeight="12"/>
  <cols>
    <col min="1" max="1" width="22.28515625" style="74" bestFit="1" customWidth="1"/>
    <col min="2" max="2" width="10.85546875" style="74" bestFit="1" customWidth="1"/>
    <col min="3" max="3" width="8.42578125" style="74" bestFit="1" customWidth="1"/>
    <col min="4" max="4" width="10.42578125" style="74" bestFit="1" customWidth="1"/>
    <col min="5" max="5" width="24.5703125" style="74" bestFit="1" customWidth="1"/>
    <col min="6" max="6" width="12.85546875" style="74" bestFit="1" customWidth="1"/>
    <col min="7" max="7" width="12.140625" style="74" bestFit="1" customWidth="1"/>
    <col min="8" max="8" width="9" style="74" bestFit="1" customWidth="1"/>
    <col min="9" max="22" width="8.140625" style="74" bestFit="1" customWidth="1"/>
    <col min="23" max="23" width="11.42578125" style="74" bestFit="1" customWidth="1"/>
    <col min="24" max="24" width="10.28515625" style="74" bestFit="1" customWidth="1"/>
    <col min="25" max="25" width="8.140625" style="74" bestFit="1" customWidth="1"/>
    <col min="26" max="26" width="14.140625" style="74" bestFit="1" customWidth="1"/>
    <col min="27" max="27" width="10.28515625" style="74" bestFit="1" customWidth="1"/>
    <col min="28" max="28" width="10.42578125" style="74" bestFit="1" customWidth="1"/>
    <col min="29" max="34" width="9.5703125" style="74" bestFit="1" customWidth="1"/>
    <col min="35" max="39" width="10" style="74" bestFit="1" customWidth="1"/>
    <col min="40" max="49" width="9" style="73"/>
    <col min="50" max="16384" width="9" style="74"/>
  </cols>
  <sheetData>
    <row r="1" spans="1:49" ht="12.75">
      <c r="A1" s="144" t="s">
        <v>45</v>
      </c>
      <c r="B1" s="146" t="s">
        <v>46</v>
      </c>
      <c r="C1" s="146" t="s">
        <v>47</v>
      </c>
      <c r="D1" s="146" t="s">
        <v>48</v>
      </c>
      <c r="E1" s="148" t="s">
        <v>49</v>
      </c>
      <c r="F1" s="143" t="s">
        <v>3</v>
      </c>
      <c r="G1" s="143" t="s">
        <v>50</v>
      </c>
      <c r="H1" s="6">
        <v>740</v>
      </c>
      <c r="I1" s="6">
        <v>760</v>
      </c>
      <c r="J1" s="6">
        <v>780</v>
      </c>
      <c r="K1" s="6">
        <v>820</v>
      </c>
      <c r="L1" s="6">
        <v>915</v>
      </c>
      <c r="M1" s="6">
        <v>920</v>
      </c>
      <c r="N1" s="6">
        <v>930</v>
      </c>
      <c r="O1" s="6">
        <v>940</v>
      </c>
      <c r="P1" s="6">
        <v>960</v>
      </c>
      <c r="Q1" s="6">
        <v>970</v>
      </c>
      <c r="R1" s="6">
        <v>1010</v>
      </c>
      <c r="S1" s="6">
        <v>1020</v>
      </c>
      <c r="T1" s="6">
        <v>1070</v>
      </c>
      <c r="U1" s="6">
        <v>1080</v>
      </c>
      <c r="V1" s="6">
        <v>1160</v>
      </c>
      <c r="W1" s="6">
        <v>1170</v>
      </c>
      <c r="X1" s="6">
        <v>1190</v>
      </c>
      <c r="Y1" s="6">
        <v>1220</v>
      </c>
      <c r="Z1" s="6">
        <v>3640</v>
      </c>
      <c r="AA1" s="6">
        <v>3710</v>
      </c>
      <c r="AB1" s="6">
        <v>4050</v>
      </c>
      <c r="AC1" s="6">
        <v>4150</v>
      </c>
      <c r="AD1" s="6">
        <v>4990</v>
      </c>
      <c r="AE1" s="6">
        <v>5510</v>
      </c>
      <c r="AF1" s="6">
        <v>5866</v>
      </c>
      <c r="AG1" s="6">
        <v>5940</v>
      </c>
      <c r="AH1" s="6">
        <v>6580</v>
      </c>
      <c r="AI1" s="6">
        <v>7790</v>
      </c>
      <c r="AJ1" s="6">
        <v>7890</v>
      </c>
      <c r="AK1" s="6">
        <v>8310</v>
      </c>
      <c r="AL1" s="6">
        <v>8450</v>
      </c>
      <c r="AM1" s="6">
        <v>9300</v>
      </c>
    </row>
    <row r="2" spans="1:49" ht="12.75">
      <c r="A2" s="145"/>
      <c r="B2" s="147"/>
      <c r="C2" s="147"/>
      <c r="D2" s="147"/>
      <c r="E2" s="148"/>
      <c r="F2" s="143"/>
      <c r="G2" s="143"/>
      <c r="H2" s="9" t="s">
        <v>7</v>
      </c>
      <c r="I2" s="9" t="s">
        <v>6</v>
      </c>
      <c r="J2" s="9" t="s">
        <v>5</v>
      </c>
      <c r="K2" s="9" t="s">
        <v>9</v>
      </c>
      <c r="L2" s="9" t="s">
        <v>8</v>
      </c>
      <c r="M2" s="9" t="s">
        <v>10</v>
      </c>
      <c r="N2" s="9" t="s">
        <v>11</v>
      </c>
      <c r="O2" s="9" t="s">
        <v>12</v>
      </c>
      <c r="P2" s="9" t="s">
        <v>239</v>
      </c>
      <c r="Q2" s="9" t="s">
        <v>15</v>
      </c>
      <c r="R2" s="9" t="s">
        <v>14</v>
      </c>
      <c r="S2" s="9" t="s">
        <v>13</v>
      </c>
      <c r="T2" s="9" t="s">
        <v>16</v>
      </c>
      <c r="U2" s="9" t="s">
        <v>240</v>
      </c>
      <c r="V2" s="9" t="s">
        <v>17</v>
      </c>
      <c r="W2" s="9" t="s">
        <v>245</v>
      </c>
      <c r="X2" s="9" t="s">
        <v>238</v>
      </c>
      <c r="Y2" s="9" t="s">
        <v>51</v>
      </c>
      <c r="Z2" s="9" t="s">
        <v>246</v>
      </c>
      <c r="AA2" s="9" t="s">
        <v>241</v>
      </c>
      <c r="AB2" s="9" t="s">
        <v>18</v>
      </c>
      <c r="AC2" s="9" t="s">
        <v>242</v>
      </c>
      <c r="AD2" s="9" t="s">
        <v>19</v>
      </c>
      <c r="AE2" s="9" t="s">
        <v>21</v>
      </c>
      <c r="AF2" s="9" t="s">
        <v>247</v>
      </c>
      <c r="AG2" s="9" t="s">
        <v>20</v>
      </c>
      <c r="AH2" s="9" t="s">
        <v>243</v>
      </c>
      <c r="AI2" s="9" t="s">
        <v>244</v>
      </c>
      <c r="AJ2" s="9" t="s">
        <v>22</v>
      </c>
      <c r="AK2" s="9" t="s">
        <v>23</v>
      </c>
      <c r="AL2" s="9" t="s">
        <v>24</v>
      </c>
      <c r="AM2" s="9" t="s">
        <v>25</v>
      </c>
    </row>
    <row r="3" spans="1:49">
      <c r="A3" s="75" t="s">
        <v>26</v>
      </c>
      <c r="B3" s="76" t="s">
        <v>180</v>
      </c>
      <c r="C3" s="75" t="s">
        <v>181</v>
      </c>
      <c r="D3" s="75" t="s">
        <v>203</v>
      </c>
      <c r="E3" s="77" t="s">
        <v>204</v>
      </c>
      <c r="F3" s="78">
        <f>SUMPRODUCT(H3:AM3,$H$1:$AM$1)</f>
        <v>2223101</v>
      </c>
      <c r="G3" s="79">
        <f>SUM(H3:AM3)</f>
        <v>1322</v>
      </c>
      <c r="H3" s="80">
        <v>109</v>
      </c>
      <c r="I3" s="80">
        <v>82</v>
      </c>
      <c r="J3" s="80">
        <v>82</v>
      </c>
      <c r="K3" s="80">
        <v>14</v>
      </c>
      <c r="L3" s="80">
        <v>41</v>
      </c>
      <c r="M3" s="80">
        <v>61</v>
      </c>
      <c r="N3" s="80">
        <v>95</v>
      </c>
      <c r="O3" s="80">
        <v>102</v>
      </c>
      <c r="P3" s="80">
        <v>82</v>
      </c>
      <c r="Q3" s="80">
        <v>68</v>
      </c>
      <c r="R3" s="80">
        <v>68</v>
      </c>
      <c r="S3" s="80">
        <v>41</v>
      </c>
      <c r="T3" s="80">
        <v>46</v>
      </c>
      <c r="U3" s="80">
        <v>76</v>
      </c>
      <c r="V3" s="80">
        <v>30</v>
      </c>
      <c r="W3" s="80">
        <v>92</v>
      </c>
      <c r="X3" s="80">
        <v>15</v>
      </c>
      <c r="Y3" s="80">
        <v>38</v>
      </c>
      <c r="Z3" s="80">
        <v>12</v>
      </c>
      <c r="AA3" s="80">
        <v>2</v>
      </c>
      <c r="AB3" s="80">
        <v>18</v>
      </c>
      <c r="AC3" s="80">
        <v>12</v>
      </c>
      <c r="AD3" s="80">
        <v>8</v>
      </c>
      <c r="AE3" s="80">
        <v>7</v>
      </c>
      <c r="AF3" s="80">
        <v>21</v>
      </c>
      <c r="AG3" s="80">
        <v>14</v>
      </c>
      <c r="AH3" s="80">
        <v>25</v>
      </c>
      <c r="AI3" s="80">
        <v>21</v>
      </c>
      <c r="AJ3" s="80">
        <v>3</v>
      </c>
      <c r="AK3" s="80">
        <v>9</v>
      </c>
      <c r="AL3" s="80">
        <v>14</v>
      </c>
      <c r="AM3" s="80">
        <v>14</v>
      </c>
    </row>
    <row r="4" spans="1:49">
      <c r="A4" s="75" t="s">
        <v>26</v>
      </c>
      <c r="B4" s="76" t="s">
        <v>180</v>
      </c>
      <c r="C4" s="75" t="s">
        <v>181</v>
      </c>
      <c r="D4" s="75" t="s">
        <v>205</v>
      </c>
      <c r="E4" s="77" t="s">
        <v>206</v>
      </c>
      <c r="F4" s="78">
        <f>SUMPRODUCT(H4:AM4,$H$1:$AM$1)</f>
        <v>3840733</v>
      </c>
      <c r="G4" s="79">
        <f>SUM(H4:AM4)</f>
        <v>2403</v>
      </c>
      <c r="H4" s="80">
        <v>201</v>
      </c>
      <c r="I4" s="80">
        <v>151</v>
      </c>
      <c r="J4" s="80">
        <v>151</v>
      </c>
      <c r="K4" s="80">
        <v>25</v>
      </c>
      <c r="L4" s="80">
        <v>75</v>
      </c>
      <c r="M4" s="80">
        <v>114</v>
      </c>
      <c r="N4" s="80">
        <v>177</v>
      </c>
      <c r="O4" s="80">
        <v>189</v>
      </c>
      <c r="P4" s="80">
        <v>151</v>
      </c>
      <c r="Q4" s="80">
        <v>126</v>
      </c>
      <c r="R4" s="80">
        <v>126</v>
      </c>
      <c r="S4" s="80">
        <v>75</v>
      </c>
      <c r="T4" s="80">
        <v>85</v>
      </c>
      <c r="U4" s="80">
        <v>142</v>
      </c>
      <c r="V4" s="80">
        <v>57</v>
      </c>
      <c r="W4" s="80">
        <v>170</v>
      </c>
      <c r="X4" s="80">
        <v>29</v>
      </c>
      <c r="Y4" s="80">
        <v>71</v>
      </c>
      <c r="Z4" s="80">
        <v>19</v>
      </c>
      <c r="AA4" s="80">
        <v>2</v>
      </c>
      <c r="AB4" s="80">
        <v>29</v>
      </c>
      <c r="AC4" s="80">
        <v>19</v>
      </c>
      <c r="AD4" s="80">
        <v>14</v>
      </c>
      <c r="AE4" s="80">
        <v>11</v>
      </c>
      <c r="AF4" s="80">
        <v>33</v>
      </c>
      <c r="AG4" s="80">
        <v>22</v>
      </c>
      <c r="AH4" s="80">
        <v>40</v>
      </c>
      <c r="AI4" s="80">
        <v>33</v>
      </c>
      <c r="AJ4" s="80">
        <v>4</v>
      </c>
      <c r="AK4" s="80">
        <v>14</v>
      </c>
      <c r="AL4" s="80">
        <v>24</v>
      </c>
      <c r="AM4" s="80">
        <v>24</v>
      </c>
    </row>
    <row r="5" spans="1:49" s="86" customFormat="1">
      <c r="A5" s="81"/>
      <c r="B5" s="82"/>
      <c r="C5" s="81"/>
      <c r="D5" s="81"/>
      <c r="E5" s="83"/>
      <c r="F5" s="84">
        <f>SUM(F3:F4)</f>
        <v>6063834</v>
      </c>
      <c r="G5" s="85">
        <f>SUM(G3:G4)</f>
        <v>3725</v>
      </c>
      <c r="H5" s="84">
        <f>SUM(H3:H4)</f>
        <v>310</v>
      </c>
      <c r="I5" s="84">
        <f t="shared" ref="I5:AM5" si="0">SUM(I3:I4)</f>
        <v>233</v>
      </c>
      <c r="J5" s="84">
        <f t="shared" si="0"/>
        <v>233</v>
      </c>
      <c r="K5" s="84">
        <f t="shared" si="0"/>
        <v>39</v>
      </c>
      <c r="L5" s="84">
        <f t="shared" si="0"/>
        <v>116</v>
      </c>
      <c r="M5" s="84">
        <f t="shared" si="0"/>
        <v>175</v>
      </c>
      <c r="N5" s="84">
        <f t="shared" si="0"/>
        <v>272</v>
      </c>
      <c r="O5" s="84">
        <f t="shared" si="0"/>
        <v>291</v>
      </c>
      <c r="P5" s="84">
        <f t="shared" si="0"/>
        <v>233</v>
      </c>
      <c r="Q5" s="84">
        <f t="shared" si="0"/>
        <v>194</v>
      </c>
      <c r="R5" s="84">
        <f t="shared" si="0"/>
        <v>194</v>
      </c>
      <c r="S5" s="84">
        <f t="shared" si="0"/>
        <v>116</v>
      </c>
      <c r="T5" s="84">
        <f t="shared" si="0"/>
        <v>131</v>
      </c>
      <c r="U5" s="84">
        <f t="shared" si="0"/>
        <v>218</v>
      </c>
      <c r="V5" s="84">
        <f t="shared" si="0"/>
        <v>87</v>
      </c>
      <c r="W5" s="84">
        <f t="shared" si="0"/>
        <v>262</v>
      </c>
      <c r="X5" s="84">
        <f t="shared" si="0"/>
        <v>44</v>
      </c>
      <c r="Y5" s="84">
        <f t="shared" si="0"/>
        <v>109</v>
      </c>
      <c r="Z5" s="84">
        <f t="shared" si="0"/>
        <v>31</v>
      </c>
      <c r="AA5" s="84">
        <f t="shared" si="0"/>
        <v>4</v>
      </c>
      <c r="AB5" s="84">
        <f t="shared" si="0"/>
        <v>47</v>
      </c>
      <c r="AC5" s="84">
        <f t="shared" si="0"/>
        <v>31</v>
      </c>
      <c r="AD5" s="84">
        <f t="shared" si="0"/>
        <v>22</v>
      </c>
      <c r="AE5" s="84">
        <f t="shared" si="0"/>
        <v>18</v>
      </c>
      <c r="AF5" s="84">
        <f t="shared" si="0"/>
        <v>54</v>
      </c>
      <c r="AG5" s="84">
        <f t="shared" si="0"/>
        <v>36</v>
      </c>
      <c r="AH5" s="84">
        <f t="shared" si="0"/>
        <v>65</v>
      </c>
      <c r="AI5" s="84">
        <f t="shared" si="0"/>
        <v>54</v>
      </c>
      <c r="AJ5" s="84">
        <f t="shared" si="0"/>
        <v>7</v>
      </c>
      <c r="AK5" s="84">
        <f t="shared" si="0"/>
        <v>23</v>
      </c>
      <c r="AL5" s="84">
        <f t="shared" si="0"/>
        <v>38</v>
      </c>
      <c r="AM5" s="84">
        <f t="shared" si="0"/>
        <v>38</v>
      </c>
      <c r="AN5" s="73"/>
      <c r="AO5" s="73"/>
      <c r="AP5" s="73"/>
      <c r="AQ5" s="73"/>
      <c r="AR5" s="73"/>
      <c r="AS5" s="73"/>
      <c r="AT5" s="73"/>
      <c r="AU5" s="73"/>
      <c r="AV5" s="73"/>
      <c r="AW5" s="73"/>
    </row>
    <row r="6" spans="1:49">
      <c r="A6" s="75" t="s">
        <v>28</v>
      </c>
      <c r="B6" s="76" t="s">
        <v>180</v>
      </c>
      <c r="C6" s="75" t="s">
        <v>181</v>
      </c>
      <c r="D6" s="75" t="s">
        <v>182</v>
      </c>
      <c r="E6" s="77" t="s">
        <v>183</v>
      </c>
      <c r="F6" s="78">
        <f t="shared" ref="F6:F16" si="1">SUMPRODUCT(H6:AM6,$H$1:$AM$1)</f>
        <v>2322144</v>
      </c>
      <c r="G6" s="79">
        <f t="shared" ref="G6:G16" si="2">SUM(H6:AM6)</f>
        <v>1405</v>
      </c>
      <c r="H6" s="80">
        <v>122</v>
      </c>
      <c r="I6" s="80">
        <v>92</v>
      </c>
      <c r="J6" s="80">
        <v>92</v>
      </c>
      <c r="K6" s="80">
        <v>15</v>
      </c>
      <c r="L6" s="80">
        <v>46</v>
      </c>
      <c r="M6" s="80">
        <v>69</v>
      </c>
      <c r="N6" s="80">
        <v>107</v>
      </c>
      <c r="O6" s="80">
        <v>115</v>
      </c>
      <c r="P6" s="80">
        <v>92</v>
      </c>
      <c r="Q6" s="80">
        <v>76</v>
      </c>
      <c r="R6" s="80">
        <v>76</v>
      </c>
      <c r="S6" s="80">
        <v>46</v>
      </c>
      <c r="T6" s="80">
        <v>41</v>
      </c>
      <c r="U6" s="80">
        <v>68</v>
      </c>
      <c r="V6" s="80">
        <v>27</v>
      </c>
      <c r="W6" s="80">
        <v>82</v>
      </c>
      <c r="X6" s="80">
        <v>14</v>
      </c>
      <c r="Y6" s="80">
        <v>34</v>
      </c>
      <c r="Z6" s="80">
        <v>14</v>
      </c>
      <c r="AA6" s="80">
        <v>2</v>
      </c>
      <c r="AB6" s="80">
        <v>20</v>
      </c>
      <c r="AC6" s="80">
        <v>14</v>
      </c>
      <c r="AD6" s="80">
        <v>10</v>
      </c>
      <c r="AE6" s="80">
        <v>8</v>
      </c>
      <c r="AF6" s="80">
        <v>24</v>
      </c>
      <c r="AG6" s="80">
        <v>16</v>
      </c>
      <c r="AH6" s="80">
        <v>25</v>
      </c>
      <c r="AI6" s="80">
        <v>21</v>
      </c>
      <c r="AJ6" s="80">
        <v>3</v>
      </c>
      <c r="AK6" s="80">
        <v>8</v>
      </c>
      <c r="AL6" s="80">
        <v>13</v>
      </c>
      <c r="AM6" s="80">
        <v>13</v>
      </c>
    </row>
    <row r="7" spans="1:49">
      <c r="A7" s="75" t="s">
        <v>28</v>
      </c>
      <c r="B7" s="76" t="s">
        <v>180</v>
      </c>
      <c r="C7" s="75" t="s">
        <v>181</v>
      </c>
      <c r="D7" s="75" t="s">
        <v>184</v>
      </c>
      <c r="E7" s="77" t="s">
        <v>185</v>
      </c>
      <c r="F7" s="78">
        <f t="shared" si="1"/>
        <v>1028205</v>
      </c>
      <c r="G7" s="79">
        <f t="shared" si="2"/>
        <v>636</v>
      </c>
      <c r="H7" s="80">
        <v>56</v>
      </c>
      <c r="I7" s="80">
        <v>42</v>
      </c>
      <c r="J7" s="80">
        <v>42</v>
      </c>
      <c r="K7" s="80">
        <v>7</v>
      </c>
      <c r="L7" s="80">
        <v>21</v>
      </c>
      <c r="M7" s="80">
        <v>31</v>
      </c>
      <c r="N7" s="80">
        <v>49</v>
      </c>
      <c r="O7" s="80">
        <v>52</v>
      </c>
      <c r="P7" s="80">
        <v>42</v>
      </c>
      <c r="Q7" s="80">
        <v>35</v>
      </c>
      <c r="R7" s="80">
        <v>35</v>
      </c>
      <c r="S7" s="80">
        <v>21</v>
      </c>
      <c r="T7" s="80">
        <v>19</v>
      </c>
      <c r="U7" s="80">
        <v>31</v>
      </c>
      <c r="V7" s="80">
        <v>12</v>
      </c>
      <c r="W7" s="80">
        <v>37</v>
      </c>
      <c r="X7" s="80">
        <v>6</v>
      </c>
      <c r="Y7" s="80">
        <v>16</v>
      </c>
      <c r="Z7" s="80">
        <v>6</v>
      </c>
      <c r="AA7" s="80">
        <v>1</v>
      </c>
      <c r="AB7" s="80">
        <v>9</v>
      </c>
      <c r="AC7" s="80">
        <v>6</v>
      </c>
      <c r="AD7" s="80">
        <v>4</v>
      </c>
      <c r="AE7" s="80">
        <v>3</v>
      </c>
      <c r="AF7" s="80">
        <v>10</v>
      </c>
      <c r="AG7" s="80">
        <v>7</v>
      </c>
      <c r="AH7" s="80">
        <v>11</v>
      </c>
      <c r="AI7" s="80">
        <v>9</v>
      </c>
      <c r="AJ7" s="80">
        <v>1</v>
      </c>
      <c r="AK7" s="80">
        <v>3</v>
      </c>
      <c r="AL7" s="80">
        <v>6</v>
      </c>
      <c r="AM7" s="80">
        <v>6</v>
      </c>
    </row>
    <row r="8" spans="1:49">
      <c r="A8" s="75" t="s">
        <v>28</v>
      </c>
      <c r="B8" s="76" t="s">
        <v>180</v>
      </c>
      <c r="C8" s="75" t="s">
        <v>181</v>
      </c>
      <c r="D8" s="75" t="s">
        <v>186</v>
      </c>
      <c r="E8" s="77" t="s">
        <v>187</v>
      </c>
      <c r="F8" s="78">
        <f t="shared" si="1"/>
        <v>2115374</v>
      </c>
      <c r="G8" s="79">
        <f t="shared" si="2"/>
        <v>1186</v>
      </c>
      <c r="H8" s="80">
        <v>100</v>
      </c>
      <c r="I8" s="80">
        <v>75</v>
      </c>
      <c r="J8" s="80">
        <v>75</v>
      </c>
      <c r="K8" s="80">
        <v>13</v>
      </c>
      <c r="L8" s="80">
        <v>38</v>
      </c>
      <c r="M8" s="80">
        <v>56</v>
      </c>
      <c r="N8" s="80">
        <v>88</v>
      </c>
      <c r="O8" s="80">
        <v>94</v>
      </c>
      <c r="P8" s="80">
        <v>75</v>
      </c>
      <c r="Q8" s="80">
        <v>63</v>
      </c>
      <c r="R8" s="80">
        <v>63</v>
      </c>
      <c r="S8" s="80">
        <v>38</v>
      </c>
      <c r="T8" s="80">
        <v>33</v>
      </c>
      <c r="U8" s="80">
        <v>56</v>
      </c>
      <c r="V8" s="80">
        <v>22</v>
      </c>
      <c r="W8" s="80">
        <v>67</v>
      </c>
      <c r="X8" s="80">
        <v>11</v>
      </c>
      <c r="Y8" s="80">
        <v>28</v>
      </c>
      <c r="Z8" s="80">
        <v>14</v>
      </c>
      <c r="AA8" s="80">
        <v>2</v>
      </c>
      <c r="AB8" s="80">
        <v>20</v>
      </c>
      <c r="AC8" s="80">
        <v>14</v>
      </c>
      <c r="AD8" s="80">
        <v>10</v>
      </c>
      <c r="AE8" s="80">
        <v>8</v>
      </c>
      <c r="AF8" s="80">
        <v>24</v>
      </c>
      <c r="AG8" s="80">
        <v>16</v>
      </c>
      <c r="AH8" s="80">
        <v>25</v>
      </c>
      <c r="AI8" s="80">
        <v>21</v>
      </c>
      <c r="AJ8" s="80">
        <v>3</v>
      </c>
      <c r="AK8" s="80">
        <v>8</v>
      </c>
      <c r="AL8" s="80">
        <v>13</v>
      </c>
      <c r="AM8" s="80">
        <v>13</v>
      </c>
    </row>
    <row r="9" spans="1:49">
      <c r="A9" s="75" t="s">
        <v>28</v>
      </c>
      <c r="B9" s="76" t="s">
        <v>180</v>
      </c>
      <c r="C9" s="75" t="s">
        <v>181</v>
      </c>
      <c r="D9" s="75" t="s">
        <v>188</v>
      </c>
      <c r="E9" s="77" t="s">
        <v>189</v>
      </c>
      <c r="F9" s="78">
        <f t="shared" si="1"/>
        <v>1942340</v>
      </c>
      <c r="G9" s="79">
        <f t="shared" si="2"/>
        <v>1158</v>
      </c>
      <c r="H9" s="80">
        <v>100</v>
      </c>
      <c r="I9" s="80">
        <v>75</v>
      </c>
      <c r="J9" s="80">
        <v>75</v>
      </c>
      <c r="K9" s="80">
        <v>13</v>
      </c>
      <c r="L9" s="80">
        <v>38</v>
      </c>
      <c r="M9" s="80">
        <v>56</v>
      </c>
      <c r="N9" s="80">
        <v>88</v>
      </c>
      <c r="O9" s="80">
        <v>94</v>
      </c>
      <c r="P9" s="80">
        <v>75</v>
      </c>
      <c r="Q9" s="80">
        <v>63</v>
      </c>
      <c r="R9" s="80">
        <v>63</v>
      </c>
      <c r="S9" s="80">
        <v>38</v>
      </c>
      <c r="T9" s="80">
        <v>33</v>
      </c>
      <c r="U9" s="80">
        <v>56</v>
      </c>
      <c r="V9" s="80">
        <v>22</v>
      </c>
      <c r="W9" s="80">
        <v>67</v>
      </c>
      <c r="X9" s="80">
        <v>11</v>
      </c>
      <c r="Y9" s="80">
        <v>28</v>
      </c>
      <c r="Z9" s="80">
        <v>12</v>
      </c>
      <c r="AA9" s="80">
        <v>1</v>
      </c>
      <c r="AB9" s="80">
        <v>18</v>
      </c>
      <c r="AC9" s="80">
        <v>12</v>
      </c>
      <c r="AD9" s="80">
        <v>8</v>
      </c>
      <c r="AE9" s="80">
        <v>7</v>
      </c>
      <c r="AF9" s="80">
        <v>20</v>
      </c>
      <c r="AG9" s="80">
        <v>14</v>
      </c>
      <c r="AH9" s="80">
        <v>22</v>
      </c>
      <c r="AI9" s="80">
        <v>18</v>
      </c>
      <c r="AJ9" s="80">
        <v>2</v>
      </c>
      <c r="AK9" s="80">
        <v>7</v>
      </c>
      <c r="AL9" s="80">
        <v>11</v>
      </c>
      <c r="AM9" s="80">
        <v>11</v>
      </c>
    </row>
    <row r="10" spans="1:49">
      <c r="A10" s="75" t="s">
        <v>28</v>
      </c>
      <c r="B10" s="76" t="s">
        <v>180</v>
      </c>
      <c r="C10" s="75" t="s">
        <v>181</v>
      </c>
      <c r="D10" s="75" t="s">
        <v>190</v>
      </c>
      <c r="E10" s="77" t="s">
        <v>191</v>
      </c>
      <c r="F10" s="78">
        <f t="shared" si="1"/>
        <v>2370791</v>
      </c>
      <c r="G10" s="79">
        <f t="shared" si="2"/>
        <v>1134</v>
      </c>
      <c r="H10" s="80">
        <v>89</v>
      </c>
      <c r="I10" s="80">
        <v>67</v>
      </c>
      <c r="J10" s="80">
        <v>67</v>
      </c>
      <c r="K10" s="80">
        <v>11</v>
      </c>
      <c r="L10" s="80">
        <v>33</v>
      </c>
      <c r="M10" s="80">
        <v>50</v>
      </c>
      <c r="N10" s="80">
        <v>78</v>
      </c>
      <c r="O10" s="80">
        <v>83</v>
      </c>
      <c r="P10" s="80">
        <v>67</v>
      </c>
      <c r="Q10" s="80">
        <v>56</v>
      </c>
      <c r="R10" s="80">
        <v>56</v>
      </c>
      <c r="S10" s="80">
        <v>33</v>
      </c>
      <c r="T10" s="80">
        <v>30</v>
      </c>
      <c r="U10" s="80">
        <v>50</v>
      </c>
      <c r="V10" s="80">
        <v>20</v>
      </c>
      <c r="W10" s="80">
        <v>60</v>
      </c>
      <c r="X10" s="80">
        <v>10</v>
      </c>
      <c r="Y10" s="80">
        <v>25</v>
      </c>
      <c r="Z10" s="80">
        <v>18</v>
      </c>
      <c r="AA10" s="80">
        <v>2</v>
      </c>
      <c r="AB10" s="80">
        <v>27</v>
      </c>
      <c r="AC10" s="80">
        <v>18</v>
      </c>
      <c r="AD10" s="80">
        <v>13</v>
      </c>
      <c r="AE10" s="80">
        <v>10</v>
      </c>
      <c r="AF10" s="80">
        <v>31</v>
      </c>
      <c r="AG10" s="80">
        <v>21</v>
      </c>
      <c r="AH10" s="80">
        <v>33</v>
      </c>
      <c r="AI10" s="80">
        <v>28</v>
      </c>
      <c r="AJ10" s="80">
        <v>4</v>
      </c>
      <c r="AK10" s="80">
        <v>10</v>
      </c>
      <c r="AL10" s="80">
        <v>17</v>
      </c>
      <c r="AM10" s="80">
        <v>17</v>
      </c>
    </row>
    <row r="11" spans="1:49">
      <c r="A11" s="75" t="s">
        <v>28</v>
      </c>
      <c r="B11" s="76" t="s">
        <v>180</v>
      </c>
      <c r="C11" s="75" t="s">
        <v>181</v>
      </c>
      <c r="D11" s="75" t="s">
        <v>192</v>
      </c>
      <c r="E11" s="77" t="s">
        <v>193</v>
      </c>
      <c r="F11" s="78">
        <f t="shared" si="1"/>
        <v>2909004</v>
      </c>
      <c r="G11" s="79">
        <f t="shared" si="2"/>
        <v>1593</v>
      </c>
      <c r="H11" s="80">
        <v>133</v>
      </c>
      <c r="I11" s="80">
        <v>100</v>
      </c>
      <c r="J11" s="80">
        <v>100</v>
      </c>
      <c r="K11" s="80">
        <v>17</v>
      </c>
      <c r="L11" s="80">
        <v>50</v>
      </c>
      <c r="M11" s="80">
        <v>75</v>
      </c>
      <c r="N11" s="80">
        <v>117</v>
      </c>
      <c r="O11" s="80">
        <v>125</v>
      </c>
      <c r="P11" s="80">
        <v>100</v>
      </c>
      <c r="Q11" s="80">
        <v>83</v>
      </c>
      <c r="R11" s="80">
        <v>83</v>
      </c>
      <c r="S11" s="80">
        <v>50</v>
      </c>
      <c r="T11" s="80">
        <v>45</v>
      </c>
      <c r="U11" s="80">
        <v>74</v>
      </c>
      <c r="V11" s="80">
        <v>30</v>
      </c>
      <c r="W11" s="80">
        <v>89</v>
      </c>
      <c r="X11" s="80">
        <v>15</v>
      </c>
      <c r="Y11" s="80">
        <v>37</v>
      </c>
      <c r="Z11" s="80">
        <v>20</v>
      </c>
      <c r="AA11" s="80">
        <v>2</v>
      </c>
      <c r="AB11" s="80">
        <v>29</v>
      </c>
      <c r="AC11" s="80">
        <v>20</v>
      </c>
      <c r="AD11" s="80">
        <v>14</v>
      </c>
      <c r="AE11" s="80">
        <v>11</v>
      </c>
      <c r="AF11" s="80">
        <v>34</v>
      </c>
      <c r="AG11" s="80">
        <v>23</v>
      </c>
      <c r="AH11" s="80">
        <v>36</v>
      </c>
      <c r="AI11" s="80">
        <v>30</v>
      </c>
      <c r="AJ11" s="80">
        <v>4</v>
      </c>
      <c r="AK11" s="80">
        <v>11</v>
      </c>
      <c r="AL11" s="80">
        <v>18</v>
      </c>
      <c r="AM11" s="80">
        <v>18</v>
      </c>
    </row>
    <row r="12" spans="1:49">
      <c r="A12" s="75" t="s">
        <v>28</v>
      </c>
      <c r="B12" s="76" t="s">
        <v>180</v>
      </c>
      <c r="C12" s="75" t="s">
        <v>181</v>
      </c>
      <c r="D12" s="75" t="s">
        <v>194</v>
      </c>
      <c r="E12" s="77" t="s">
        <v>251</v>
      </c>
      <c r="F12" s="78">
        <f t="shared" si="1"/>
        <v>2263609</v>
      </c>
      <c r="G12" s="79">
        <f t="shared" si="2"/>
        <v>1117</v>
      </c>
      <c r="H12" s="80">
        <v>89</v>
      </c>
      <c r="I12" s="80">
        <v>67</v>
      </c>
      <c r="J12" s="80">
        <v>67</v>
      </c>
      <c r="K12" s="80">
        <v>11</v>
      </c>
      <c r="L12" s="80">
        <v>33</v>
      </c>
      <c r="M12" s="80">
        <v>50</v>
      </c>
      <c r="N12" s="80">
        <v>78</v>
      </c>
      <c r="O12" s="80">
        <v>83</v>
      </c>
      <c r="P12" s="80">
        <v>67</v>
      </c>
      <c r="Q12" s="80">
        <v>56</v>
      </c>
      <c r="R12" s="80">
        <v>56</v>
      </c>
      <c r="S12" s="80">
        <v>33</v>
      </c>
      <c r="T12" s="80">
        <v>30</v>
      </c>
      <c r="U12" s="80">
        <v>50</v>
      </c>
      <c r="V12" s="80">
        <v>20</v>
      </c>
      <c r="W12" s="80">
        <v>60</v>
      </c>
      <c r="X12" s="80">
        <v>10</v>
      </c>
      <c r="Y12" s="80">
        <v>25</v>
      </c>
      <c r="Z12" s="80">
        <v>17</v>
      </c>
      <c r="AA12" s="80">
        <v>2</v>
      </c>
      <c r="AB12" s="80">
        <v>25</v>
      </c>
      <c r="AC12" s="80">
        <v>17</v>
      </c>
      <c r="AD12" s="80">
        <v>12</v>
      </c>
      <c r="AE12" s="80">
        <v>10</v>
      </c>
      <c r="AF12" s="80">
        <v>29</v>
      </c>
      <c r="AG12" s="80">
        <v>19</v>
      </c>
      <c r="AH12" s="80">
        <v>31</v>
      </c>
      <c r="AI12" s="80">
        <v>26</v>
      </c>
      <c r="AJ12" s="80">
        <v>3</v>
      </c>
      <c r="AK12" s="80">
        <v>9</v>
      </c>
      <c r="AL12" s="80">
        <v>16</v>
      </c>
      <c r="AM12" s="80">
        <v>16</v>
      </c>
    </row>
    <row r="13" spans="1:49">
      <c r="A13" s="75" t="s">
        <v>28</v>
      </c>
      <c r="B13" s="76" t="s">
        <v>180</v>
      </c>
      <c r="C13" s="75" t="s">
        <v>181</v>
      </c>
      <c r="D13" s="75" t="s">
        <v>195</v>
      </c>
      <c r="E13" s="77" t="s">
        <v>196</v>
      </c>
      <c r="F13" s="78">
        <f t="shared" si="1"/>
        <v>2423326</v>
      </c>
      <c r="G13" s="79">
        <f t="shared" si="2"/>
        <v>1422</v>
      </c>
      <c r="H13" s="80">
        <v>122</v>
      </c>
      <c r="I13" s="80">
        <v>92</v>
      </c>
      <c r="J13" s="80">
        <v>92</v>
      </c>
      <c r="K13" s="80">
        <v>15</v>
      </c>
      <c r="L13" s="80">
        <v>46</v>
      </c>
      <c r="M13" s="80">
        <v>69</v>
      </c>
      <c r="N13" s="80">
        <v>107</v>
      </c>
      <c r="O13" s="80">
        <v>115</v>
      </c>
      <c r="P13" s="80">
        <v>92</v>
      </c>
      <c r="Q13" s="80">
        <v>76</v>
      </c>
      <c r="R13" s="80">
        <v>76</v>
      </c>
      <c r="S13" s="80">
        <v>46</v>
      </c>
      <c r="T13" s="80">
        <v>41</v>
      </c>
      <c r="U13" s="80">
        <v>68</v>
      </c>
      <c r="V13" s="80">
        <v>27</v>
      </c>
      <c r="W13" s="80">
        <v>82</v>
      </c>
      <c r="X13" s="80">
        <v>14</v>
      </c>
      <c r="Y13" s="80">
        <v>34</v>
      </c>
      <c r="Z13" s="80">
        <v>15</v>
      </c>
      <c r="AA13" s="80">
        <v>2</v>
      </c>
      <c r="AB13" s="80">
        <v>23</v>
      </c>
      <c r="AC13" s="80">
        <v>15</v>
      </c>
      <c r="AD13" s="80">
        <v>11</v>
      </c>
      <c r="AE13" s="80">
        <v>9</v>
      </c>
      <c r="AF13" s="80">
        <v>26</v>
      </c>
      <c r="AG13" s="80">
        <v>17</v>
      </c>
      <c r="AH13" s="80">
        <v>28</v>
      </c>
      <c r="AI13" s="80">
        <v>23</v>
      </c>
      <c r="AJ13" s="80">
        <v>3</v>
      </c>
      <c r="AK13" s="80">
        <v>8</v>
      </c>
      <c r="AL13" s="80">
        <v>14</v>
      </c>
      <c r="AM13" s="80">
        <v>14</v>
      </c>
    </row>
    <row r="14" spans="1:49">
      <c r="A14" s="75" t="s">
        <v>28</v>
      </c>
      <c r="B14" s="76" t="s">
        <v>180</v>
      </c>
      <c r="C14" s="75" t="s">
        <v>181</v>
      </c>
      <c r="D14" s="75" t="s">
        <v>197</v>
      </c>
      <c r="E14" s="77" t="s">
        <v>198</v>
      </c>
      <c r="F14" s="78">
        <f t="shared" si="1"/>
        <v>2737792</v>
      </c>
      <c r="G14" s="79">
        <f t="shared" si="2"/>
        <v>1557</v>
      </c>
      <c r="H14" s="80">
        <v>134</v>
      </c>
      <c r="I14" s="80">
        <v>99</v>
      </c>
      <c r="J14" s="80">
        <v>99</v>
      </c>
      <c r="K14" s="80">
        <v>16</v>
      </c>
      <c r="L14" s="80">
        <v>50</v>
      </c>
      <c r="M14" s="80">
        <v>75</v>
      </c>
      <c r="N14" s="80">
        <v>115</v>
      </c>
      <c r="O14" s="80">
        <v>125</v>
      </c>
      <c r="P14" s="80">
        <v>99</v>
      </c>
      <c r="Q14" s="80">
        <v>82</v>
      </c>
      <c r="R14" s="80">
        <v>82</v>
      </c>
      <c r="S14" s="80">
        <v>50</v>
      </c>
      <c r="T14" s="80">
        <v>44</v>
      </c>
      <c r="U14" s="80">
        <v>74</v>
      </c>
      <c r="V14" s="80">
        <v>31</v>
      </c>
      <c r="W14" s="80">
        <v>88</v>
      </c>
      <c r="X14" s="80">
        <v>14</v>
      </c>
      <c r="Y14" s="80">
        <v>36</v>
      </c>
      <c r="Z14" s="80">
        <v>17</v>
      </c>
      <c r="AA14" s="80">
        <v>2</v>
      </c>
      <c r="AB14" s="80">
        <v>27</v>
      </c>
      <c r="AC14" s="80">
        <v>17</v>
      </c>
      <c r="AD14" s="80">
        <v>12</v>
      </c>
      <c r="AE14" s="80">
        <v>11</v>
      </c>
      <c r="AF14" s="80">
        <v>32</v>
      </c>
      <c r="AG14" s="80">
        <v>20</v>
      </c>
      <c r="AH14" s="80">
        <v>34</v>
      </c>
      <c r="AI14" s="80">
        <v>28</v>
      </c>
      <c r="AJ14" s="80">
        <v>4</v>
      </c>
      <c r="AK14" s="80">
        <v>10</v>
      </c>
      <c r="AL14" s="80">
        <v>15</v>
      </c>
      <c r="AM14" s="80">
        <v>15</v>
      </c>
    </row>
    <row r="15" spans="1:49">
      <c r="A15" s="75" t="s">
        <v>28</v>
      </c>
      <c r="B15" s="76" t="s">
        <v>180</v>
      </c>
      <c r="C15" s="75" t="s">
        <v>181</v>
      </c>
      <c r="D15" s="75" t="s">
        <v>199</v>
      </c>
      <c r="E15" s="77" t="s">
        <v>200</v>
      </c>
      <c r="F15" s="78">
        <f t="shared" si="1"/>
        <v>1603031</v>
      </c>
      <c r="G15" s="79">
        <f t="shared" si="2"/>
        <v>1010</v>
      </c>
      <c r="H15" s="80">
        <v>89</v>
      </c>
      <c r="I15" s="80">
        <v>67</v>
      </c>
      <c r="J15" s="80">
        <v>67</v>
      </c>
      <c r="K15" s="80">
        <v>11</v>
      </c>
      <c r="L15" s="80">
        <v>33</v>
      </c>
      <c r="M15" s="80">
        <v>50</v>
      </c>
      <c r="N15" s="80">
        <v>78</v>
      </c>
      <c r="O15" s="80">
        <v>83</v>
      </c>
      <c r="P15" s="80">
        <v>67</v>
      </c>
      <c r="Q15" s="80">
        <v>56</v>
      </c>
      <c r="R15" s="80">
        <v>56</v>
      </c>
      <c r="S15" s="80">
        <v>33</v>
      </c>
      <c r="T15" s="80">
        <v>30</v>
      </c>
      <c r="U15" s="80">
        <v>50</v>
      </c>
      <c r="V15" s="80">
        <v>20</v>
      </c>
      <c r="W15" s="80">
        <v>60</v>
      </c>
      <c r="X15" s="80">
        <v>10</v>
      </c>
      <c r="Y15" s="80">
        <v>25</v>
      </c>
      <c r="Z15" s="80">
        <v>9</v>
      </c>
      <c r="AA15" s="80">
        <v>1</v>
      </c>
      <c r="AB15" s="80">
        <v>14</v>
      </c>
      <c r="AC15" s="80">
        <v>9</v>
      </c>
      <c r="AD15" s="80">
        <v>6</v>
      </c>
      <c r="AE15" s="80">
        <v>5</v>
      </c>
      <c r="AF15" s="80">
        <v>16</v>
      </c>
      <c r="AG15" s="80">
        <v>11</v>
      </c>
      <c r="AH15" s="80">
        <v>17</v>
      </c>
      <c r="AI15" s="80">
        <v>14</v>
      </c>
      <c r="AJ15" s="80">
        <v>2</v>
      </c>
      <c r="AK15" s="80">
        <v>5</v>
      </c>
      <c r="AL15" s="80">
        <v>8</v>
      </c>
      <c r="AM15" s="80">
        <v>8</v>
      </c>
    </row>
    <row r="16" spans="1:49">
      <c r="A16" s="75" t="s">
        <v>28</v>
      </c>
      <c r="B16" s="76" t="s">
        <v>180</v>
      </c>
      <c r="C16" s="75" t="s">
        <v>181</v>
      </c>
      <c r="D16" s="75" t="s">
        <v>201</v>
      </c>
      <c r="E16" s="77" t="s">
        <v>202</v>
      </c>
      <c r="F16" s="78">
        <f t="shared" si="1"/>
        <v>1496221</v>
      </c>
      <c r="G16" s="79">
        <f t="shared" si="2"/>
        <v>897</v>
      </c>
      <c r="H16" s="80">
        <v>78</v>
      </c>
      <c r="I16" s="80">
        <v>58</v>
      </c>
      <c r="J16" s="80">
        <v>58</v>
      </c>
      <c r="K16" s="80">
        <v>10</v>
      </c>
      <c r="L16" s="80">
        <v>29</v>
      </c>
      <c r="M16" s="80">
        <v>44</v>
      </c>
      <c r="N16" s="80">
        <v>68</v>
      </c>
      <c r="O16" s="80">
        <v>73</v>
      </c>
      <c r="P16" s="80">
        <v>58</v>
      </c>
      <c r="Q16" s="80">
        <v>49</v>
      </c>
      <c r="R16" s="80">
        <v>49</v>
      </c>
      <c r="S16" s="80">
        <v>29</v>
      </c>
      <c r="T16" s="80">
        <v>26</v>
      </c>
      <c r="U16" s="80">
        <v>43</v>
      </c>
      <c r="V16" s="80">
        <v>17</v>
      </c>
      <c r="W16" s="80">
        <v>52</v>
      </c>
      <c r="X16" s="80">
        <v>9</v>
      </c>
      <c r="Y16" s="80">
        <v>22</v>
      </c>
      <c r="Z16" s="80">
        <v>9</v>
      </c>
      <c r="AA16" s="80">
        <v>1</v>
      </c>
      <c r="AB16" s="80">
        <v>14</v>
      </c>
      <c r="AC16" s="80">
        <v>9</v>
      </c>
      <c r="AD16" s="80">
        <v>6</v>
      </c>
      <c r="AE16" s="80">
        <v>5</v>
      </c>
      <c r="AF16" s="80">
        <v>16</v>
      </c>
      <c r="AG16" s="80">
        <v>11</v>
      </c>
      <c r="AH16" s="80">
        <v>17</v>
      </c>
      <c r="AI16" s="80">
        <v>14</v>
      </c>
      <c r="AJ16" s="80">
        <v>2</v>
      </c>
      <c r="AK16" s="80">
        <v>5</v>
      </c>
      <c r="AL16" s="80">
        <v>8</v>
      </c>
      <c r="AM16" s="80">
        <v>8</v>
      </c>
    </row>
    <row r="17" spans="1:49" s="86" customFormat="1">
      <c r="A17" s="87"/>
      <c r="B17" s="82"/>
      <c r="C17" s="81"/>
      <c r="D17" s="81"/>
      <c r="E17" s="83"/>
      <c r="F17" s="84">
        <f>SUM(F6:F16)</f>
        <v>23211837</v>
      </c>
      <c r="G17" s="85">
        <f>SUM(G6:G16)</f>
        <v>13115</v>
      </c>
      <c r="H17" s="84">
        <f>SUM(H6:H16)</f>
        <v>1112</v>
      </c>
      <c r="I17" s="84">
        <f t="shared" ref="I17:AM17" si="3">SUM(I6:I16)</f>
        <v>834</v>
      </c>
      <c r="J17" s="84">
        <f t="shared" si="3"/>
        <v>834</v>
      </c>
      <c r="K17" s="84">
        <f t="shared" si="3"/>
        <v>139</v>
      </c>
      <c r="L17" s="84">
        <f t="shared" si="3"/>
        <v>417</v>
      </c>
      <c r="M17" s="84">
        <f t="shared" si="3"/>
        <v>625</v>
      </c>
      <c r="N17" s="84">
        <f t="shared" si="3"/>
        <v>973</v>
      </c>
      <c r="O17" s="84">
        <f t="shared" si="3"/>
        <v>1042</v>
      </c>
      <c r="P17" s="84">
        <f t="shared" si="3"/>
        <v>834</v>
      </c>
      <c r="Q17" s="84">
        <f t="shared" si="3"/>
        <v>695</v>
      </c>
      <c r="R17" s="84">
        <f t="shared" si="3"/>
        <v>695</v>
      </c>
      <c r="S17" s="84">
        <f t="shared" si="3"/>
        <v>417</v>
      </c>
      <c r="T17" s="84">
        <f t="shared" si="3"/>
        <v>372</v>
      </c>
      <c r="U17" s="84">
        <f t="shared" si="3"/>
        <v>620</v>
      </c>
      <c r="V17" s="84">
        <f t="shared" si="3"/>
        <v>248</v>
      </c>
      <c r="W17" s="84">
        <f t="shared" si="3"/>
        <v>744</v>
      </c>
      <c r="X17" s="84">
        <f t="shared" si="3"/>
        <v>124</v>
      </c>
      <c r="Y17" s="84">
        <f t="shared" si="3"/>
        <v>310</v>
      </c>
      <c r="Z17" s="84">
        <f t="shared" si="3"/>
        <v>151</v>
      </c>
      <c r="AA17" s="84">
        <f t="shared" si="3"/>
        <v>18</v>
      </c>
      <c r="AB17" s="84">
        <f t="shared" si="3"/>
        <v>226</v>
      </c>
      <c r="AC17" s="84">
        <f t="shared" si="3"/>
        <v>151</v>
      </c>
      <c r="AD17" s="84">
        <f t="shared" si="3"/>
        <v>106</v>
      </c>
      <c r="AE17" s="84">
        <f t="shared" si="3"/>
        <v>87</v>
      </c>
      <c r="AF17" s="84">
        <f t="shared" si="3"/>
        <v>262</v>
      </c>
      <c r="AG17" s="84">
        <f t="shared" si="3"/>
        <v>175</v>
      </c>
      <c r="AH17" s="84">
        <f t="shared" si="3"/>
        <v>279</v>
      </c>
      <c r="AI17" s="84">
        <f t="shared" si="3"/>
        <v>232</v>
      </c>
      <c r="AJ17" s="84">
        <f t="shared" si="3"/>
        <v>31</v>
      </c>
      <c r="AK17" s="84">
        <f t="shared" si="3"/>
        <v>84</v>
      </c>
      <c r="AL17" s="84">
        <f t="shared" si="3"/>
        <v>139</v>
      </c>
      <c r="AM17" s="84">
        <f t="shared" si="3"/>
        <v>139</v>
      </c>
      <c r="AN17" s="73"/>
      <c r="AO17" s="73"/>
      <c r="AP17" s="73"/>
      <c r="AQ17" s="73"/>
      <c r="AR17" s="73"/>
      <c r="AS17" s="73"/>
      <c r="AT17" s="73"/>
      <c r="AU17" s="73"/>
      <c r="AV17" s="73"/>
      <c r="AW17" s="73"/>
    </row>
    <row r="18" spans="1:49">
      <c r="A18" s="88" t="s">
        <v>29</v>
      </c>
      <c r="B18" s="89" t="s">
        <v>207</v>
      </c>
      <c r="C18" s="90" t="s">
        <v>208</v>
      </c>
      <c r="D18" s="91" t="s">
        <v>209</v>
      </c>
      <c r="E18" s="91" t="s">
        <v>210</v>
      </c>
      <c r="F18" s="78">
        <f>SUMPRODUCT(H18:AM18,$H$1:$AM$1)</f>
        <v>2790738</v>
      </c>
      <c r="G18" s="92">
        <f>SUM(H18:AM18)</f>
        <v>1462</v>
      </c>
      <c r="H18" s="80">
        <v>118</v>
      </c>
      <c r="I18" s="80">
        <v>90</v>
      </c>
      <c r="J18" s="80">
        <v>90</v>
      </c>
      <c r="K18" s="80">
        <v>15</v>
      </c>
      <c r="L18" s="80">
        <v>50</v>
      </c>
      <c r="M18" s="80">
        <v>68</v>
      </c>
      <c r="N18" s="80">
        <v>111</v>
      </c>
      <c r="O18" s="80">
        <v>111</v>
      </c>
      <c r="P18" s="80">
        <v>91</v>
      </c>
      <c r="Q18" s="80">
        <v>78</v>
      </c>
      <c r="R18" s="80">
        <v>73</v>
      </c>
      <c r="S18" s="80">
        <v>44</v>
      </c>
      <c r="T18" s="80">
        <v>39</v>
      </c>
      <c r="U18" s="80">
        <v>69</v>
      </c>
      <c r="V18" s="80">
        <v>29</v>
      </c>
      <c r="W18" s="80">
        <v>82</v>
      </c>
      <c r="X18" s="80">
        <v>15</v>
      </c>
      <c r="Y18" s="80">
        <v>36</v>
      </c>
      <c r="Z18" s="80">
        <v>16</v>
      </c>
      <c r="AA18" s="80">
        <v>2</v>
      </c>
      <c r="AB18" s="80">
        <v>22</v>
      </c>
      <c r="AC18" s="80">
        <v>15</v>
      </c>
      <c r="AD18" s="80">
        <v>11</v>
      </c>
      <c r="AE18" s="80">
        <v>6</v>
      </c>
      <c r="AF18" s="80">
        <v>18</v>
      </c>
      <c r="AG18" s="80">
        <v>11</v>
      </c>
      <c r="AH18" s="80">
        <v>51</v>
      </c>
      <c r="AI18" s="80">
        <v>44</v>
      </c>
      <c r="AJ18" s="80">
        <v>5</v>
      </c>
      <c r="AK18" s="80">
        <v>13</v>
      </c>
      <c r="AL18" s="80">
        <v>20</v>
      </c>
      <c r="AM18" s="80">
        <v>19</v>
      </c>
    </row>
    <row r="19" spans="1:49">
      <c r="A19" s="88" t="s">
        <v>29</v>
      </c>
      <c r="B19" s="89" t="s">
        <v>207</v>
      </c>
      <c r="C19" s="90" t="s">
        <v>208</v>
      </c>
      <c r="D19" s="91" t="s">
        <v>211</v>
      </c>
      <c r="E19" s="91" t="s">
        <v>212</v>
      </c>
      <c r="F19" s="78">
        <f>SUMPRODUCT(H19:AM19,$H$1:$AM$1)</f>
        <v>2032307</v>
      </c>
      <c r="G19" s="92">
        <f>SUM(H19:AM19)</f>
        <v>1063</v>
      </c>
      <c r="H19" s="80">
        <v>90</v>
      </c>
      <c r="I19" s="80">
        <v>64</v>
      </c>
      <c r="J19" s="80">
        <v>64</v>
      </c>
      <c r="K19" s="80">
        <v>11</v>
      </c>
      <c r="L19" s="80">
        <v>29</v>
      </c>
      <c r="M19" s="80">
        <v>47</v>
      </c>
      <c r="N19" s="80">
        <v>78</v>
      </c>
      <c r="O19" s="80">
        <v>88</v>
      </c>
      <c r="P19" s="80">
        <v>65</v>
      </c>
      <c r="Q19" s="80">
        <v>57</v>
      </c>
      <c r="R19" s="80">
        <v>54</v>
      </c>
      <c r="S19" s="80">
        <v>33</v>
      </c>
      <c r="T19" s="80">
        <v>33</v>
      </c>
      <c r="U19" s="80">
        <v>50</v>
      </c>
      <c r="V19" s="80">
        <v>20</v>
      </c>
      <c r="W19" s="80">
        <v>61</v>
      </c>
      <c r="X19" s="80">
        <v>10</v>
      </c>
      <c r="Y19" s="80">
        <v>24</v>
      </c>
      <c r="Z19" s="80">
        <v>11</v>
      </c>
      <c r="AA19" s="80">
        <v>1</v>
      </c>
      <c r="AB19" s="80">
        <v>18</v>
      </c>
      <c r="AC19" s="80">
        <v>12</v>
      </c>
      <c r="AD19" s="80">
        <v>9</v>
      </c>
      <c r="AE19" s="80">
        <v>4</v>
      </c>
      <c r="AF19" s="80">
        <v>12</v>
      </c>
      <c r="AG19" s="80">
        <v>8</v>
      </c>
      <c r="AH19" s="80">
        <v>36</v>
      </c>
      <c r="AI19" s="80">
        <v>31</v>
      </c>
      <c r="AJ19" s="80">
        <v>4</v>
      </c>
      <c r="AK19" s="80">
        <v>10</v>
      </c>
      <c r="AL19" s="80">
        <v>14</v>
      </c>
      <c r="AM19" s="80">
        <v>15</v>
      </c>
    </row>
    <row r="20" spans="1:49">
      <c r="A20" s="88" t="s">
        <v>29</v>
      </c>
      <c r="B20" s="89" t="s">
        <v>207</v>
      </c>
      <c r="C20" s="90" t="s">
        <v>208</v>
      </c>
      <c r="D20" s="91" t="s">
        <v>213</v>
      </c>
      <c r="E20" s="91" t="s">
        <v>252</v>
      </c>
      <c r="F20" s="78">
        <f>SUMPRODUCT(H20:AM20,$H$1:$AM$1)</f>
        <v>1707985</v>
      </c>
      <c r="G20" s="92">
        <f>SUM(H20:AM20)</f>
        <v>899</v>
      </c>
      <c r="H20" s="80">
        <v>75</v>
      </c>
      <c r="I20" s="80">
        <v>58</v>
      </c>
      <c r="J20" s="80">
        <v>58</v>
      </c>
      <c r="K20" s="80">
        <v>9</v>
      </c>
      <c r="L20" s="80">
        <v>27</v>
      </c>
      <c r="M20" s="80">
        <v>44</v>
      </c>
      <c r="N20" s="80">
        <v>59</v>
      </c>
      <c r="O20" s="80">
        <v>67</v>
      </c>
      <c r="P20" s="80">
        <v>56</v>
      </c>
      <c r="Q20" s="80">
        <v>42</v>
      </c>
      <c r="R20" s="80">
        <v>50</v>
      </c>
      <c r="S20" s="80">
        <v>29</v>
      </c>
      <c r="T20" s="80">
        <v>26</v>
      </c>
      <c r="U20" s="80">
        <v>45</v>
      </c>
      <c r="V20" s="80">
        <v>16</v>
      </c>
      <c r="W20" s="80">
        <v>53</v>
      </c>
      <c r="X20" s="80">
        <v>8</v>
      </c>
      <c r="Y20" s="80">
        <v>22</v>
      </c>
      <c r="Z20" s="80">
        <v>10</v>
      </c>
      <c r="AA20" s="80">
        <v>1</v>
      </c>
      <c r="AB20" s="80">
        <v>15</v>
      </c>
      <c r="AC20" s="80">
        <v>10</v>
      </c>
      <c r="AD20" s="80">
        <v>6</v>
      </c>
      <c r="AE20" s="80">
        <v>3</v>
      </c>
      <c r="AF20" s="80">
        <v>10</v>
      </c>
      <c r="AG20" s="80">
        <v>7</v>
      </c>
      <c r="AH20" s="80">
        <v>33</v>
      </c>
      <c r="AI20" s="80">
        <v>25</v>
      </c>
      <c r="AJ20" s="80">
        <v>4</v>
      </c>
      <c r="AK20" s="80">
        <v>5</v>
      </c>
      <c r="AL20" s="80">
        <v>13</v>
      </c>
      <c r="AM20" s="80">
        <v>13</v>
      </c>
    </row>
    <row r="21" spans="1:49" s="86" customFormat="1">
      <c r="A21" s="93"/>
      <c r="B21" s="94"/>
      <c r="C21" s="95"/>
      <c r="D21" s="96"/>
      <c r="E21" s="96"/>
      <c r="F21" s="97">
        <f>SUM(F18:F20)</f>
        <v>6531030</v>
      </c>
      <c r="G21" s="98">
        <f>SUM(G18:G20)</f>
        <v>3424</v>
      </c>
      <c r="H21" s="84">
        <f>SUM(H18:H20)</f>
        <v>283</v>
      </c>
      <c r="I21" s="84">
        <f t="shared" ref="I21:AM21" si="4">SUM(I18:I20)</f>
        <v>212</v>
      </c>
      <c r="J21" s="84">
        <f t="shared" si="4"/>
        <v>212</v>
      </c>
      <c r="K21" s="84">
        <f t="shared" si="4"/>
        <v>35</v>
      </c>
      <c r="L21" s="84">
        <f t="shared" si="4"/>
        <v>106</v>
      </c>
      <c r="M21" s="84">
        <f t="shared" si="4"/>
        <v>159</v>
      </c>
      <c r="N21" s="84">
        <f t="shared" si="4"/>
        <v>248</v>
      </c>
      <c r="O21" s="84">
        <f t="shared" si="4"/>
        <v>266</v>
      </c>
      <c r="P21" s="84">
        <f t="shared" si="4"/>
        <v>212</v>
      </c>
      <c r="Q21" s="84">
        <f t="shared" si="4"/>
        <v>177</v>
      </c>
      <c r="R21" s="84">
        <f t="shared" si="4"/>
        <v>177</v>
      </c>
      <c r="S21" s="84">
        <f t="shared" si="4"/>
        <v>106</v>
      </c>
      <c r="T21" s="84">
        <f t="shared" si="4"/>
        <v>98</v>
      </c>
      <c r="U21" s="84">
        <f t="shared" si="4"/>
        <v>164</v>
      </c>
      <c r="V21" s="84">
        <f t="shared" si="4"/>
        <v>65</v>
      </c>
      <c r="W21" s="84">
        <f t="shared" si="4"/>
        <v>196</v>
      </c>
      <c r="X21" s="84">
        <f t="shared" si="4"/>
        <v>33</v>
      </c>
      <c r="Y21" s="84">
        <f t="shared" si="4"/>
        <v>82</v>
      </c>
      <c r="Z21" s="84">
        <f t="shared" si="4"/>
        <v>37</v>
      </c>
      <c r="AA21" s="84">
        <f t="shared" si="4"/>
        <v>4</v>
      </c>
      <c r="AB21" s="84">
        <f t="shared" si="4"/>
        <v>55</v>
      </c>
      <c r="AC21" s="84">
        <f t="shared" si="4"/>
        <v>37</v>
      </c>
      <c r="AD21" s="84">
        <f t="shared" si="4"/>
        <v>26</v>
      </c>
      <c r="AE21" s="84">
        <f t="shared" si="4"/>
        <v>13</v>
      </c>
      <c r="AF21" s="84">
        <f t="shared" si="4"/>
        <v>40</v>
      </c>
      <c r="AG21" s="84">
        <f t="shared" si="4"/>
        <v>26</v>
      </c>
      <c r="AH21" s="84">
        <f t="shared" si="4"/>
        <v>120</v>
      </c>
      <c r="AI21" s="84">
        <f t="shared" si="4"/>
        <v>100</v>
      </c>
      <c r="AJ21" s="84">
        <f t="shared" si="4"/>
        <v>13</v>
      </c>
      <c r="AK21" s="84">
        <f t="shared" si="4"/>
        <v>28</v>
      </c>
      <c r="AL21" s="84">
        <f t="shared" si="4"/>
        <v>47</v>
      </c>
      <c r="AM21" s="84">
        <f t="shared" si="4"/>
        <v>47</v>
      </c>
      <c r="AN21" s="73"/>
      <c r="AO21" s="73"/>
      <c r="AP21" s="73"/>
      <c r="AQ21" s="73"/>
      <c r="AR21" s="73"/>
      <c r="AS21" s="73"/>
      <c r="AT21" s="73"/>
      <c r="AU21" s="73"/>
      <c r="AV21" s="73"/>
      <c r="AW21" s="73"/>
    </row>
    <row r="22" spans="1:49">
      <c r="A22" s="99" t="s">
        <v>30</v>
      </c>
      <c r="B22" s="89" t="s">
        <v>207</v>
      </c>
      <c r="C22" s="90" t="s">
        <v>208</v>
      </c>
      <c r="D22" s="91" t="s">
        <v>225</v>
      </c>
      <c r="E22" s="91" t="s">
        <v>226</v>
      </c>
      <c r="F22" s="78">
        <f>SUMPRODUCT(H22:AM22,$H$1:$AM$1)</f>
        <v>2468123</v>
      </c>
      <c r="G22" s="92">
        <f>SUM(H22:AM22)</f>
        <v>1344</v>
      </c>
      <c r="H22" s="80">
        <v>103</v>
      </c>
      <c r="I22" s="80">
        <v>82</v>
      </c>
      <c r="J22" s="80">
        <v>82</v>
      </c>
      <c r="K22" s="80">
        <v>13</v>
      </c>
      <c r="L22" s="80">
        <v>41</v>
      </c>
      <c r="M22" s="80">
        <v>61</v>
      </c>
      <c r="N22" s="80">
        <v>93</v>
      </c>
      <c r="O22" s="80">
        <v>107</v>
      </c>
      <c r="P22" s="80">
        <v>85</v>
      </c>
      <c r="Q22" s="80">
        <v>66</v>
      </c>
      <c r="R22" s="80">
        <v>64</v>
      </c>
      <c r="S22" s="80">
        <v>39</v>
      </c>
      <c r="T22" s="80">
        <v>47</v>
      </c>
      <c r="U22" s="80">
        <v>74</v>
      </c>
      <c r="V22" s="80">
        <v>30</v>
      </c>
      <c r="W22" s="80">
        <v>92</v>
      </c>
      <c r="X22" s="80">
        <v>14</v>
      </c>
      <c r="Y22" s="80">
        <v>38</v>
      </c>
      <c r="Z22" s="80">
        <v>11</v>
      </c>
      <c r="AA22" s="80">
        <v>1</v>
      </c>
      <c r="AB22" s="80">
        <v>19</v>
      </c>
      <c r="AC22" s="80">
        <v>13</v>
      </c>
      <c r="AD22" s="80">
        <v>8</v>
      </c>
      <c r="AE22" s="80">
        <v>7</v>
      </c>
      <c r="AF22" s="80">
        <v>23</v>
      </c>
      <c r="AG22" s="80">
        <v>14</v>
      </c>
      <c r="AH22" s="80">
        <v>35</v>
      </c>
      <c r="AI22" s="80">
        <v>27</v>
      </c>
      <c r="AJ22" s="80">
        <v>4</v>
      </c>
      <c r="AK22" s="80">
        <v>14</v>
      </c>
      <c r="AL22" s="80">
        <v>18</v>
      </c>
      <c r="AM22" s="80">
        <v>19</v>
      </c>
    </row>
    <row r="23" spans="1:49">
      <c r="A23" s="99" t="s">
        <v>30</v>
      </c>
      <c r="B23" s="89" t="s">
        <v>207</v>
      </c>
      <c r="C23" s="90" t="s">
        <v>208</v>
      </c>
      <c r="D23" s="91" t="s">
        <v>227</v>
      </c>
      <c r="E23" s="91" t="s">
        <v>228</v>
      </c>
      <c r="F23" s="78">
        <f>SUMPRODUCT(H23:AM23,$H$1:$AM$1)</f>
        <v>2227319</v>
      </c>
      <c r="G23" s="92">
        <f>SUM(H23:AM23)</f>
        <v>1245</v>
      </c>
      <c r="H23" s="80">
        <v>103</v>
      </c>
      <c r="I23" s="80">
        <v>78</v>
      </c>
      <c r="J23" s="80">
        <v>78</v>
      </c>
      <c r="K23" s="80">
        <v>12</v>
      </c>
      <c r="L23" s="80">
        <v>37</v>
      </c>
      <c r="M23" s="80">
        <v>57</v>
      </c>
      <c r="N23" s="80">
        <v>86</v>
      </c>
      <c r="O23" s="80">
        <v>89</v>
      </c>
      <c r="P23" s="80">
        <v>76</v>
      </c>
      <c r="Q23" s="80">
        <v>61</v>
      </c>
      <c r="R23" s="80">
        <v>64</v>
      </c>
      <c r="S23" s="80">
        <v>36</v>
      </c>
      <c r="T23" s="80">
        <v>47</v>
      </c>
      <c r="U23" s="80">
        <v>70</v>
      </c>
      <c r="V23" s="80">
        <v>28</v>
      </c>
      <c r="W23" s="80">
        <v>83</v>
      </c>
      <c r="X23" s="80">
        <v>13</v>
      </c>
      <c r="Y23" s="80">
        <v>38</v>
      </c>
      <c r="Z23" s="80">
        <v>11</v>
      </c>
      <c r="AA23" s="80">
        <v>1</v>
      </c>
      <c r="AB23" s="80">
        <v>18</v>
      </c>
      <c r="AC23" s="80">
        <v>12</v>
      </c>
      <c r="AD23" s="80">
        <v>7</v>
      </c>
      <c r="AE23" s="80">
        <v>6</v>
      </c>
      <c r="AF23" s="80">
        <v>19</v>
      </c>
      <c r="AG23" s="80">
        <v>13</v>
      </c>
      <c r="AH23" s="80">
        <v>31</v>
      </c>
      <c r="AI23" s="80">
        <v>26</v>
      </c>
      <c r="AJ23" s="80">
        <v>3</v>
      </c>
      <c r="AK23" s="80">
        <v>10</v>
      </c>
      <c r="AL23" s="80">
        <v>16</v>
      </c>
      <c r="AM23" s="80">
        <v>16</v>
      </c>
    </row>
    <row r="24" spans="1:49">
      <c r="A24" s="99" t="s">
        <v>30</v>
      </c>
      <c r="B24" s="89" t="s">
        <v>207</v>
      </c>
      <c r="C24" s="90" t="s">
        <v>208</v>
      </c>
      <c r="D24" s="91" t="s">
        <v>229</v>
      </c>
      <c r="E24" s="91" t="s">
        <v>230</v>
      </c>
      <c r="F24" s="78">
        <f>SUMPRODUCT(H24:AM24,$H$1:$AM$1)</f>
        <v>2982512</v>
      </c>
      <c r="G24" s="92">
        <f>SUM(H24:AM24)</f>
        <v>1674</v>
      </c>
      <c r="H24" s="80">
        <v>137</v>
      </c>
      <c r="I24" s="80">
        <v>106</v>
      </c>
      <c r="J24" s="80">
        <v>106</v>
      </c>
      <c r="K24" s="80">
        <v>16</v>
      </c>
      <c r="L24" s="80">
        <v>50</v>
      </c>
      <c r="M24" s="80">
        <v>77</v>
      </c>
      <c r="N24" s="80">
        <v>121</v>
      </c>
      <c r="O24" s="80">
        <v>131</v>
      </c>
      <c r="P24" s="80">
        <v>98</v>
      </c>
      <c r="Q24" s="80">
        <v>84</v>
      </c>
      <c r="R24" s="80">
        <v>80</v>
      </c>
      <c r="S24" s="80">
        <v>50</v>
      </c>
      <c r="T24" s="80">
        <v>56</v>
      </c>
      <c r="U24" s="80">
        <v>94</v>
      </c>
      <c r="V24" s="80">
        <v>40</v>
      </c>
      <c r="W24" s="80">
        <v>117</v>
      </c>
      <c r="X24" s="80">
        <v>19</v>
      </c>
      <c r="Y24" s="80">
        <v>45</v>
      </c>
      <c r="Z24" s="80">
        <v>13</v>
      </c>
      <c r="AA24" s="80">
        <v>2</v>
      </c>
      <c r="AB24" s="80">
        <v>19</v>
      </c>
      <c r="AC24" s="80">
        <v>12</v>
      </c>
      <c r="AD24" s="80">
        <v>9</v>
      </c>
      <c r="AE24" s="80">
        <v>8</v>
      </c>
      <c r="AF24" s="80">
        <v>27</v>
      </c>
      <c r="AG24" s="80">
        <v>18</v>
      </c>
      <c r="AH24" s="80">
        <v>42</v>
      </c>
      <c r="AI24" s="80">
        <v>35</v>
      </c>
      <c r="AJ24" s="80">
        <v>5</v>
      </c>
      <c r="AK24" s="80">
        <v>12</v>
      </c>
      <c r="AL24" s="80">
        <v>23</v>
      </c>
      <c r="AM24" s="80">
        <v>22</v>
      </c>
    </row>
    <row r="25" spans="1:49">
      <c r="A25" s="99" t="s">
        <v>30</v>
      </c>
      <c r="B25" s="89" t="s">
        <v>207</v>
      </c>
      <c r="C25" s="90" t="s">
        <v>208</v>
      </c>
      <c r="D25" s="91" t="s">
        <v>231</v>
      </c>
      <c r="E25" s="91" t="s">
        <v>232</v>
      </c>
      <c r="F25" s="78">
        <f>SUMPRODUCT(H25:AM25,$H$1:$AM$1)</f>
        <v>3643968</v>
      </c>
      <c r="G25" s="92">
        <f>SUM(H25:AM25)</f>
        <v>2029</v>
      </c>
      <c r="H25" s="80">
        <v>152</v>
      </c>
      <c r="I25" s="80">
        <v>126</v>
      </c>
      <c r="J25" s="80">
        <v>126</v>
      </c>
      <c r="K25" s="80">
        <v>21</v>
      </c>
      <c r="L25" s="80">
        <v>62</v>
      </c>
      <c r="M25" s="80">
        <v>90</v>
      </c>
      <c r="N25" s="80">
        <v>140</v>
      </c>
      <c r="O25" s="80">
        <v>158</v>
      </c>
      <c r="P25" s="80">
        <v>127</v>
      </c>
      <c r="Q25" s="80">
        <v>99</v>
      </c>
      <c r="R25" s="80">
        <v>102</v>
      </c>
      <c r="S25" s="80">
        <v>61</v>
      </c>
      <c r="T25" s="80">
        <v>80</v>
      </c>
      <c r="U25" s="80">
        <v>117</v>
      </c>
      <c r="V25" s="80">
        <v>46</v>
      </c>
      <c r="W25" s="80">
        <v>140</v>
      </c>
      <c r="X25" s="80">
        <v>22</v>
      </c>
      <c r="Y25" s="80">
        <v>55</v>
      </c>
      <c r="Z25" s="80">
        <v>16</v>
      </c>
      <c r="AA25" s="80">
        <v>2</v>
      </c>
      <c r="AB25" s="80">
        <v>26</v>
      </c>
      <c r="AC25" s="80">
        <v>16</v>
      </c>
      <c r="AD25" s="80">
        <v>12</v>
      </c>
      <c r="AE25" s="80">
        <v>10</v>
      </c>
      <c r="AF25" s="80">
        <v>33</v>
      </c>
      <c r="AG25" s="80">
        <v>21</v>
      </c>
      <c r="AH25" s="80">
        <v>50</v>
      </c>
      <c r="AI25" s="80">
        <v>42</v>
      </c>
      <c r="AJ25" s="80">
        <v>5</v>
      </c>
      <c r="AK25" s="80">
        <v>15</v>
      </c>
      <c r="AL25" s="80">
        <v>29</v>
      </c>
      <c r="AM25" s="80">
        <v>28</v>
      </c>
    </row>
    <row r="26" spans="1:49">
      <c r="A26" s="99" t="s">
        <v>30</v>
      </c>
      <c r="B26" s="89" t="s">
        <v>207</v>
      </c>
      <c r="C26" s="90" t="s">
        <v>208</v>
      </c>
      <c r="D26" s="91" t="s">
        <v>233</v>
      </c>
      <c r="E26" s="91" t="s">
        <v>234</v>
      </c>
      <c r="F26" s="78">
        <f>SUMPRODUCT(H26:AM26,$H$1:$AM$1)</f>
        <v>1909661</v>
      </c>
      <c r="G26" s="92">
        <f>SUM(H26:AM26)</f>
        <v>1051</v>
      </c>
      <c r="H26" s="80">
        <v>83</v>
      </c>
      <c r="I26" s="80">
        <v>62</v>
      </c>
      <c r="J26" s="80">
        <v>62</v>
      </c>
      <c r="K26" s="80">
        <v>10</v>
      </c>
      <c r="L26" s="80">
        <v>27</v>
      </c>
      <c r="M26" s="80">
        <v>46</v>
      </c>
      <c r="N26" s="80">
        <v>76</v>
      </c>
      <c r="O26" s="80">
        <v>82</v>
      </c>
      <c r="P26" s="80">
        <v>68</v>
      </c>
      <c r="Q26" s="80">
        <v>52</v>
      </c>
      <c r="R26" s="80">
        <v>52</v>
      </c>
      <c r="S26" s="80">
        <v>31</v>
      </c>
      <c r="T26" s="80">
        <v>38</v>
      </c>
      <c r="U26" s="80">
        <v>61</v>
      </c>
      <c r="V26" s="80">
        <v>24</v>
      </c>
      <c r="W26" s="80">
        <v>73</v>
      </c>
      <c r="X26" s="80">
        <v>11</v>
      </c>
      <c r="Y26" s="80">
        <v>32</v>
      </c>
      <c r="Z26" s="80">
        <v>10</v>
      </c>
      <c r="AA26" s="80">
        <v>1</v>
      </c>
      <c r="AB26" s="80">
        <v>11</v>
      </c>
      <c r="AC26" s="80">
        <v>8</v>
      </c>
      <c r="AD26" s="80">
        <v>7</v>
      </c>
      <c r="AE26" s="80">
        <v>5</v>
      </c>
      <c r="AF26" s="80">
        <v>16</v>
      </c>
      <c r="AG26" s="80">
        <v>11</v>
      </c>
      <c r="AH26" s="80">
        <v>29</v>
      </c>
      <c r="AI26" s="80">
        <v>22</v>
      </c>
      <c r="AJ26" s="80">
        <v>3</v>
      </c>
      <c r="AK26" s="80">
        <v>9</v>
      </c>
      <c r="AL26" s="80">
        <v>14</v>
      </c>
      <c r="AM26" s="80">
        <v>15</v>
      </c>
    </row>
    <row r="27" spans="1:49" s="86" customFormat="1">
      <c r="A27" s="93"/>
      <c r="B27" s="94"/>
      <c r="C27" s="95"/>
      <c r="D27" s="96"/>
      <c r="E27" s="96"/>
      <c r="F27" s="84">
        <f>SUM(F22:F26)</f>
        <v>13231583</v>
      </c>
      <c r="G27" s="98">
        <f>SUM(G22:G26)</f>
        <v>7343</v>
      </c>
      <c r="H27" s="84">
        <f>SUM(H22:H26)</f>
        <v>578</v>
      </c>
      <c r="I27" s="84">
        <f t="shared" ref="I27:AM27" si="5">SUM(I22:I26)</f>
        <v>454</v>
      </c>
      <c r="J27" s="84">
        <f t="shared" si="5"/>
        <v>454</v>
      </c>
      <c r="K27" s="84">
        <f t="shared" si="5"/>
        <v>72</v>
      </c>
      <c r="L27" s="84">
        <f t="shared" si="5"/>
        <v>217</v>
      </c>
      <c r="M27" s="84">
        <f t="shared" si="5"/>
        <v>331</v>
      </c>
      <c r="N27" s="84">
        <f t="shared" si="5"/>
        <v>516</v>
      </c>
      <c r="O27" s="84">
        <f t="shared" si="5"/>
        <v>567</v>
      </c>
      <c r="P27" s="84">
        <f t="shared" si="5"/>
        <v>454</v>
      </c>
      <c r="Q27" s="84">
        <f t="shared" si="5"/>
        <v>362</v>
      </c>
      <c r="R27" s="84">
        <f t="shared" si="5"/>
        <v>362</v>
      </c>
      <c r="S27" s="84">
        <f t="shared" si="5"/>
        <v>217</v>
      </c>
      <c r="T27" s="84">
        <f t="shared" si="5"/>
        <v>268</v>
      </c>
      <c r="U27" s="84">
        <f t="shared" si="5"/>
        <v>416</v>
      </c>
      <c r="V27" s="84">
        <f t="shared" si="5"/>
        <v>168</v>
      </c>
      <c r="W27" s="84">
        <f t="shared" si="5"/>
        <v>505</v>
      </c>
      <c r="X27" s="84">
        <f t="shared" si="5"/>
        <v>79</v>
      </c>
      <c r="Y27" s="84">
        <f t="shared" si="5"/>
        <v>208</v>
      </c>
      <c r="Z27" s="84">
        <f t="shared" si="5"/>
        <v>61</v>
      </c>
      <c r="AA27" s="84">
        <f t="shared" si="5"/>
        <v>7</v>
      </c>
      <c r="AB27" s="84">
        <f t="shared" si="5"/>
        <v>93</v>
      </c>
      <c r="AC27" s="84">
        <f t="shared" si="5"/>
        <v>61</v>
      </c>
      <c r="AD27" s="84">
        <f t="shared" si="5"/>
        <v>43</v>
      </c>
      <c r="AE27" s="84">
        <f t="shared" si="5"/>
        <v>36</v>
      </c>
      <c r="AF27" s="84">
        <f t="shared" si="5"/>
        <v>118</v>
      </c>
      <c r="AG27" s="84">
        <f t="shared" si="5"/>
        <v>77</v>
      </c>
      <c r="AH27" s="84">
        <f t="shared" si="5"/>
        <v>187</v>
      </c>
      <c r="AI27" s="84">
        <f t="shared" si="5"/>
        <v>152</v>
      </c>
      <c r="AJ27" s="84">
        <f t="shared" si="5"/>
        <v>20</v>
      </c>
      <c r="AK27" s="84">
        <f t="shared" si="5"/>
        <v>60</v>
      </c>
      <c r="AL27" s="84">
        <f t="shared" si="5"/>
        <v>100</v>
      </c>
      <c r="AM27" s="84">
        <f t="shared" si="5"/>
        <v>100</v>
      </c>
      <c r="AN27" s="73"/>
      <c r="AO27" s="73"/>
      <c r="AP27" s="73"/>
      <c r="AQ27" s="73"/>
      <c r="AR27" s="73"/>
      <c r="AS27" s="73"/>
      <c r="AT27" s="73"/>
      <c r="AU27" s="73"/>
      <c r="AV27" s="73"/>
      <c r="AW27" s="73"/>
    </row>
    <row r="28" spans="1:49">
      <c r="A28" s="100" t="s">
        <v>31</v>
      </c>
      <c r="B28" s="90" t="s">
        <v>207</v>
      </c>
      <c r="C28" s="90" t="s">
        <v>208</v>
      </c>
      <c r="D28" s="100" t="s">
        <v>215</v>
      </c>
      <c r="E28" s="101" t="s">
        <v>216</v>
      </c>
      <c r="F28" s="78">
        <f>SUMPRODUCT(H28:AM28,$H$1:$AM$1)</f>
        <v>3738878</v>
      </c>
      <c r="G28" s="92">
        <f>SUM(H28:AM28)</f>
        <v>2245</v>
      </c>
      <c r="H28" s="80">
        <v>196</v>
      </c>
      <c r="I28" s="80">
        <v>137</v>
      </c>
      <c r="J28" s="80">
        <v>137</v>
      </c>
      <c r="K28" s="80">
        <v>24</v>
      </c>
      <c r="L28" s="80">
        <v>74</v>
      </c>
      <c r="M28" s="80">
        <v>103</v>
      </c>
      <c r="N28" s="80">
        <v>170</v>
      </c>
      <c r="O28" s="80">
        <v>172</v>
      </c>
      <c r="P28" s="80">
        <v>133</v>
      </c>
      <c r="Q28" s="80">
        <v>123</v>
      </c>
      <c r="R28" s="80">
        <v>120</v>
      </c>
      <c r="S28" s="80">
        <v>72</v>
      </c>
      <c r="T28" s="80">
        <v>73</v>
      </c>
      <c r="U28" s="80">
        <v>127</v>
      </c>
      <c r="V28" s="80">
        <v>52</v>
      </c>
      <c r="W28" s="80">
        <v>151</v>
      </c>
      <c r="X28" s="80">
        <v>26</v>
      </c>
      <c r="Y28" s="80">
        <v>64</v>
      </c>
      <c r="Z28" s="80">
        <v>19</v>
      </c>
      <c r="AA28" s="80">
        <v>3</v>
      </c>
      <c r="AB28" s="80">
        <v>21</v>
      </c>
      <c r="AC28" s="80">
        <v>19</v>
      </c>
      <c r="AD28" s="80">
        <v>13</v>
      </c>
      <c r="AE28" s="80">
        <v>12</v>
      </c>
      <c r="AF28" s="80">
        <v>28</v>
      </c>
      <c r="AG28" s="80">
        <v>20</v>
      </c>
      <c r="AH28" s="80">
        <v>47</v>
      </c>
      <c r="AI28" s="80">
        <v>39</v>
      </c>
      <c r="AJ28" s="80">
        <v>5</v>
      </c>
      <c r="AK28" s="80">
        <v>17</v>
      </c>
      <c r="AL28" s="80">
        <v>24</v>
      </c>
      <c r="AM28" s="80">
        <v>24</v>
      </c>
    </row>
    <row r="29" spans="1:49">
      <c r="A29" s="100" t="s">
        <v>31</v>
      </c>
      <c r="B29" s="90" t="s">
        <v>207</v>
      </c>
      <c r="C29" s="90" t="s">
        <v>208</v>
      </c>
      <c r="D29" s="100" t="s">
        <v>217</v>
      </c>
      <c r="E29" s="101" t="s">
        <v>218</v>
      </c>
      <c r="F29" s="78">
        <f>SUMPRODUCT(H29:AM29,$H$1:$AM$1)</f>
        <v>3311278</v>
      </c>
      <c r="G29" s="92">
        <f>SUM(H29:AM29)</f>
        <v>1774</v>
      </c>
      <c r="H29" s="80">
        <v>138</v>
      </c>
      <c r="I29" s="80">
        <v>107</v>
      </c>
      <c r="J29" s="80">
        <v>107</v>
      </c>
      <c r="K29" s="80">
        <v>19</v>
      </c>
      <c r="L29" s="80">
        <v>52</v>
      </c>
      <c r="M29" s="80">
        <v>83</v>
      </c>
      <c r="N29" s="80">
        <v>117</v>
      </c>
      <c r="O29" s="80">
        <v>131</v>
      </c>
      <c r="P29" s="80">
        <v>111</v>
      </c>
      <c r="Q29" s="80">
        <v>84</v>
      </c>
      <c r="R29" s="80">
        <v>93</v>
      </c>
      <c r="S29" s="80">
        <v>51</v>
      </c>
      <c r="T29" s="80">
        <v>49</v>
      </c>
      <c r="U29" s="80">
        <v>97</v>
      </c>
      <c r="V29" s="80">
        <v>37</v>
      </c>
      <c r="W29" s="80">
        <v>107</v>
      </c>
      <c r="X29" s="80">
        <v>20</v>
      </c>
      <c r="Y29" s="80">
        <v>74</v>
      </c>
      <c r="Z29" s="80">
        <v>22</v>
      </c>
      <c r="AA29" s="80">
        <v>3</v>
      </c>
      <c r="AB29" s="80">
        <v>25</v>
      </c>
      <c r="AC29" s="80">
        <v>20</v>
      </c>
      <c r="AD29" s="80">
        <v>14</v>
      </c>
      <c r="AE29" s="80">
        <v>11</v>
      </c>
      <c r="AF29" s="80">
        <v>28</v>
      </c>
      <c r="AG29" s="80">
        <v>20</v>
      </c>
      <c r="AH29" s="80">
        <v>43</v>
      </c>
      <c r="AI29" s="80">
        <v>40</v>
      </c>
      <c r="AJ29" s="80">
        <v>5</v>
      </c>
      <c r="AK29" s="80">
        <v>17</v>
      </c>
      <c r="AL29" s="80">
        <v>24</v>
      </c>
      <c r="AM29" s="80">
        <v>25</v>
      </c>
    </row>
    <row r="30" spans="1:49">
      <c r="A30" s="100" t="s">
        <v>31</v>
      </c>
      <c r="B30" s="90" t="s">
        <v>207</v>
      </c>
      <c r="C30" s="90" t="s">
        <v>208</v>
      </c>
      <c r="D30" s="100" t="s">
        <v>219</v>
      </c>
      <c r="E30" s="101" t="s">
        <v>220</v>
      </c>
      <c r="F30" s="78">
        <f>SUMPRODUCT(H30:AM30,$H$1:$AM$1)</f>
        <v>2632512</v>
      </c>
      <c r="G30" s="92">
        <f>SUM(H30:AM30)</f>
        <v>1453</v>
      </c>
      <c r="H30" s="80">
        <v>122</v>
      </c>
      <c r="I30" s="80">
        <v>88</v>
      </c>
      <c r="J30" s="80">
        <v>88</v>
      </c>
      <c r="K30" s="80">
        <v>15</v>
      </c>
      <c r="L30" s="80">
        <v>46</v>
      </c>
      <c r="M30" s="80">
        <v>68</v>
      </c>
      <c r="N30" s="80">
        <v>104</v>
      </c>
      <c r="O30" s="80">
        <v>110</v>
      </c>
      <c r="P30" s="80">
        <v>86</v>
      </c>
      <c r="Q30" s="80">
        <v>75</v>
      </c>
      <c r="R30" s="80">
        <v>75</v>
      </c>
      <c r="S30" s="80">
        <v>46</v>
      </c>
      <c r="T30" s="80">
        <v>45</v>
      </c>
      <c r="U30" s="80">
        <v>83</v>
      </c>
      <c r="V30" s="80">
        <v>31</v>
      </c>
      <c r="W30" s="80">
        <v>96</v>
      </c>
      <c r="X30" s="80">
        <v>17</v>
      </c>
      <c r="Y30" s="80">
        <v>35</v>
      </c>
      <c r="Z30" s="80">
        <v>11</v>
      </c>
      <c r="AA30" s="80">
        <v>1</v>
      </c>
      <c r="AB30" s="80">
        <v>17</v>
      </c>
      <c r="AC30" s="80">
        <v>12</v>
      </c>
      <c r="AD30" s="80">
        <v>8</v>
      </c>
      <c r="AE30" s="80">
        <v>9</v>
      </c>
      <c r="AF30" s="80">
        <v>27</v>
      </c>
      <c r="AG30" s="80">
        <v>16</v>
      </c>
      <c r="AH30" s="80">
        <v>36</v>
      </c>
      <c r="AI30" s="80">
        <v>31</v>
      </c>
      <c r="AJ30" s="80">
        <v>4</v>
      </c>
      <c r="AK30" s="80">
        <v>10</v>
      </c>
      <c r="AL30" s="80">
        <v>20</v>
      </c>
      <c r="AM30" s="80">
        <v>21</v>
      </c>
    </row>
    <row r="31" spans="1:49">
      <c r="A31" s="100" t="s">
        <v>31</v>
      </c>
      <c r="B31" s="102" t="s">
        <v>207</v>
      </c>
      <c r="C31" s="90" t="s">
        <v>208</v>
      </c>
      <c r="D31" s="100" t="s">
        <v>221</v>
      </c>
      <c r="E31" s="101" t="s">
        <v>222</v>
      </c>
      <c r="F31" s="78">
        <f>SUMPRODUCT(H31:AM31,$H$1:$AM$1)</f>
        <v>2243730</v>
      </c>
      <c r="G31" s="92">
        <f>SUM(H31:AM31)</f>
        <v>1291</v>
      </c>
      <c r="H31" s="80">
        <v>113</v>
      </c>
      <c r="I31" s="80">
        <v>79</v>
      </c>
      <c r="J31" s="80">
        <v>79</v>
      </c>
      <c r="K31" s="80">
        <v>13</v>
      </c>
      <c r="L31" s="80">
        <v>40</v>
      </c>
      <c r="M31" s="80">
        <v>62</v>
      </c>
      <c r="N31" s="80">
        <v>99</v>
      </c>
      <c r="O31" s="80">
        <v>96</v>
      </c>
      <c r="P31" s="80">
        <v>77</v>
      </c>
      <c r="Q31" s="80">
        <v>73</v>
      </c>
      <c r="R31" s="80">
        <v>66</v>
      </c>
      <c r="S31" s="80">
        <v>42</v>
      </c>
      <c r="T31" s="80">
        <v>41</v>
      </c>
      <c r="U31" s="80">
        <v>70</v>
      </c>
      <c r="V31" s="80">
        <v>29</v>
      </c>
      <c r="W31" s="80">
        <v>88</v>
      </c>
      <c r="X31" s="80">
        <v>16</v>
      </c>
      <c r="Y31" s="80">
        <v>26</v>
      </c>
      <c r="Z31" s="80">
        <v>8</v>
      </c>
      <c r="AA31" s="80">
        <v>1</v>
      </c>
      <c r="AB31" s="80">
        <v>17</v>
      </c>
      <c r="AC31" s="80">
        <v>8</v>
      </c>
      <c r="AD31" s="80">
        <v>6</v>
      </c>
      <c r="AE31" s="80">
        <v>6</v>
      </c>
      <c r="AF31" s="80">
        <v>20</v>
      </c>
      <c r="AG31" s="80">
        <v>14</v>
      </c>
      <c r="AH31" s="80">
        <v>33</v>
      </c>
      <c r="AI31" s="80">
        <v>26</v>
      </c>
      <c r="AJ31" s="80">
        <v>4</v>
      </c>
      <c r="AK31" s="80">
        <v>8</v>
      </c>
      <c r="AL31" s="80">
        <v>16</v>
      </c>
      <c r="AM31" s="80">
        <v>15</v>
      </c>
    </row>
    <row r="32" spans="1:49">
      <c r="A32" s="100" t="s">
        <v>31</v>
      </c>
      <c r="B32" s="102" t="s">
        <v>207</v>
      </c>
      <c r="C32" s="90" t="s">
        <v>208</v>
      </c>
      <c r="D32" s="100" t="s">
        <v>223</v>
      </c>
      <c r="E32" s="101" t="s">
        <v>224</v>
      </c>
      <c r="F32" s="78">
        <f>SUMPRODUCT(H32:AM32,$H$1:$AM$1)</f>
        <v>2168550</v>
      </c>
      <c r="G32" s="92">
        <f>SUM(H32:AM32)</f>
        <v>1228</v>
      </c>
      <c r="H32" s="80">
        <v>103</v>
      </c>
      <c r="I32" s="80">
        <v>73</v>
      </c>
      <c r="J32" s="80">
        <v>73</v>
      </c>
      <c r="K32" s="80">
        <v>13</v>
      </c>
      <c r="L32" s="80">
        <v>40</v>
      </c>
      <c r="M32" s="80">
        <v>56</v>
      </c>
      <c r="N32" s="80">
        <v>88</v>
      </c>
      <c r="O32" s="80">
        <v>96</v>
      </c>
      <c r="P32" s="80">
        <v>77</v>
      </c>
      <c r="Q32" s="80">
        <v>65</v>
      </c>
      <c r="R32" s="80">
        <v>66</v>
      </c>
      <c r="S32" s="80">
        <v>41</v>
      </c>
      <c r="T32" s="80">
        <v>41</v>
      </c>
      <c r="U32" s="80">
        <v>68</v>
      </c>
      <c r="V32" s="80">
        <v>27</v>
      </c>
      <c r="W32" s="80">
        <v>86</v>
      </c>
      <c r="X32" s="80">
        <v>14</v>
      </c>
      <c r="Y32" s="80">
        <v>23</v>
      </c>
      <c r="Z32" s="80">
        <v>7</v>
      </c>
      <c r="AA32" s="80">
        <v>1</v>
      </c>
      <c r="AB32" s="80">
        <v>17</v>
      </c>
      <c r="AC32" s="80">
        <v>8</v>
      </c>
      <c r="AD32" s="80">
        <v>5</v>
      </c>
      <c r="AE32" s="80">
        <v>6</v>
      </c>
      <c r="AF32" s="80">
        <v>20</v>
      </c>
      <c r="AG32" s="80">
        <v>13</v>
      </c>
      <c r="AH32" s="80">
        <v>32</v>
      </c>
      <c r="AI32" s="80">
        <v>26</v>
      </c>
      <c r="AJ32" s="80">
        <v>4</v>
      </c>
      <c r="AK32" s="80">
        <v>8</v>
      </c>
      <c r="AL32" s="80">
        <v>16</v>
      </c>
      <c r="AM32" s="80">
        <v>15</v>
      </c>
    </row>
    <row r="33" spans="1:49" s="86" customFormat="1">
      <c r="A33" s="103"/>
      <c r="B33" s="104"/>
      <c r="C33" s="95"/>
      <c r="D33" s="103"/>
      <c r="E33" s="105"/>
      <c r="F33" s="97">
        <f>SUM(F28:F32)</f>
        <v>14094948</v>
      </c>
      <c r="G33" s="98">
        <f>SUM(G28:G32)</f>
        <v>7991</v>
      </c>
      <c r="H33" s="84">
        <f>SUM(H28:H32)</f>
        <v>672</v>
      </c>
      <c r="I33" s="84">
        <f t="shared" ref="I33:AM33" si="6">SUM(I28:I32)</f>
        <v>484</v>
      </c>
      <c r="J33" s="84">
        <f t="shared" si="6"/>
        <v>484</v>
      </c>
      <c r="K33" s="84">
        <f t="shared" si="6"/>
        <v>84</v>
      </c>
      <c r="L33" s="84">
        <f t="shared" si="6"/>
        <v>252</v>
      </c>
      <c r="M33" s="84">
        <f t="shared" si="6"/>
        <v>372</v>
      </c>
      <c r="N33" s="84">
        <f t="shared" si="6"/>
        <v>578</v>
      </c>
      <c r="O33" s="84">
        <f t="shared" si="6"/>
        <v>605</v>
      </c>
      <c r="P33" s="84">
        <f t="shared" si="6"/>
        <v>484</v>
      </c>
      <c r="Q33" s="84">
        <f t="shared" si="6"/>
        <v>420</v>
      </c>
      <c r="R33" s="84">
        <f t="shared" si="6"/>
        <v>420</v>
      </c>
      <c r="S33" s="84">
        <f t="shared" si="6"/>
        <v>252</v>
      </c>
      <c r="T33" s="84">
        <f t="shared" si="6"/>
        <v>249</v>
      </c>
      <c r="U33" s="84">
        <f t="shared" si="6"/>
        <v>445</v>
      </c>
      <c r="V33" s="84">
        <f t="shared" si="6"/>
        <v>176</v>
      </c>
      <c r="W33" s="84">
        <f t="shared" si="6"/>
        <v>528</v>
      </c>
      <c r="X33" s="84">
        <f t="shared" si="6"/>
        <v>93</v>
      </c>
      <c r="Y33" s="84">
        <f t="shared" si="6"/>
        <v>222</v>
      </c>
      <c r="Z33" s="84">
        <f t="shared" si="6"/>
        <v>67</v>
      </c>
      <c r="AA33" s="84">
        <f t="shared" si="6"/>
        <v>9</v>
      </c>
      <c r="AB33" s="84">
        <f t="shared" si="6"/>
        <v>97</v>
      </c>
      <c r="AC33" s="84">
        <f t="shared" si="6"/>
        <v>67</v>
      </c>
      <c r="AD33" s="84">
        <f t="shared" si="6"/>
        <v>46</v>
      </c>
      <c r="AE33" s="84">
        <f t="shared" si="6"/>
        <v>44</v>
      </c>
      <c r="AF33" s="84">
        <f t="shared" si="6"/>
        <v>123</v>
      </c>
      <c r="AG33" s="84">
        <f t="shared" si="6"/>
        <v>83</v>
      </c>
      <c r="AH33" s="84">
        <f t="shared" si="6"/>
        <v>191</v>
      </c>
      <c r="AI33" s="84">
        <f t="shared" si="6"/>
        <v>162</v>
      </c>
      <c r="AJ33" s="84">
        <f t="shared" si="6"/>
        <v>22</v>
      </c>
      <c r="AK33" s="84">
        <f t="shared" si="6"/>
        <v>60</v>
      </c>
      <c r="AL33" s="84">
        <f t="shared" si="6"/>
        <v>100</v>
      </c>
      <c r="AM33" s="84">
        <f t="shared" si="6"/>
        <v>100</v>
      </c>
      <c r="AN33" s="73"/>
      <c r="AO33" s="73"/>
      <c r="AP33" s="73"/>
      <c r="AQ33" s="73"/>
      <c r="AR33" s="73"/>
      <c r="AS33" s="73"/>
      <c r="AT33" s="73"/>
      <c r="AU33" s="73"/>
      <c r="AV33" s="73"/>
      <c r="AW33" s="73"/>
    </row>
    <row r="34" spans="1:49">
      <c r="A34" s="106" t="s">
        <v>32</v>
      </c>
      <c r="B34" s="76" t="s">
        <v>27</v>
      </c>
      <c r="C34" s="75" t="s">
        <v>27</v>
      </c>
      <c r="D34" s="107" t="s">
        <v>139</v>
      </c>
      <c r="E34" s="106" t="s">
        <v>140</v>
      </c>
      <c r="F34" s="78">
        <f>SUMPRODUCT(H34:AM34,$H$1:$AM$1)</f>
        <v>795581</v>
      </c>
      <c r="G34" s="108">
        <f>SUM(H34:AM34)</f>
        <v>562</v>
      </c>
      <c r="H34" s="80">
        <v>50</v>
      </c>
      <c r="I34" s="80">
        <v>37</v>
      </c>
      <c r="J34" s="80">
        <v>37</v>
      </c>
      <c r="K34" s="80">
        <v>6</v>
      </c>
      <c r="L34" s="80">
        <v>19</v>
      </c>
      <c r="M34" s="80">
        <v>28</v>
      </c>
      <c r="N34" s="80">
        <v>44</v>
      </c>
      <c r="O34" s="80">
        <v>47</v>
      </c>
      <c r="P34" s="80">
        <v>37</v>
      </c>
      <c r="Q34" s="80">
        <v>31</v>
      </c>
      <c r="R34" s="80">
        <v>31</v>
      </c>
      <c r="S34" s="80">
        <v>19</v>
      </c>
      <c r="T34" s="80">
        <v>19</v>
      </c>
      <c r="U34" s="80">
        <v>31</v>
      </c>
      <c r="V34" s="80">
        <v>13</v>
      </c>
      <c r="W34" s="80">
        <v>38</v>
      </c>
      <c r="X34" s="80">
        <v>6</v>
      </c>
      <c r="Y34" s="80">
        <v>16</v>
      </c>
      <c r="Z34" s="80">
        <v>5</v>
      </c>
      <c r="AA34" s="80">
        <v>1</v>
      </c>
      <c r="AB34" s="80">
        <v>7</v>
      </c>
      <c r="AC34" s="80">
        <v>5</v>
      </c>
      <c r="AD34" s="80">
        <v>3</v>
      </c>
      <c r="AE34" s="80">
        <v>2</v>
      </c>
      <c r="AF34" s="80">
        <v>6</v>
      </c>
      <c r="AG34" s="80">
        <v>4</v>
      </c>
      <c r="AH34" s="80">
        <v>6</v>
      </c>
      <c r="AI34" s="80">
        <v>5</v>
      </c>
      <c r="AJ34" s="80">
        <v>1</v>
      </c>
      <c r="AK34" s="80">
        <v>2</v>
      </c>
      <c r="AL34" s="80">
        <v>3</v>
      </c>
      <c r="AM34" s="80">
        <v>3</v>
      </c>
    </row>
    <row r="35" spans="1:49">
      <c r="A35" s="106" t="s">
        <v>32</v>
      </c>
      <c r="B35" s="76" t="s">
        <v>27</v>
      </c>
      <c r="C35" s="75" t="s">
        <v>27</v>
      </c>
      <c r="D35" s="107" t="s">
        <v>141</v>
      </c>
      <c r="E35" s="106" t="s">
        <v>142</v>
      </c>
      <c r="F35" s="78">
        <f>SUMPRODUCT(H35:AM35,$H$1:$AM$1)</f>
        <v>1528891</v>
      </c>
      <c r="G35" s="108">
        <f>SUM(H35:AM35)</f>
        <v>1323</v>
      </c>
      <c r="H35" s="80">
        <v>124</v>
      </c>
      <c r="I35" s="80">
        <v>93</v>
      </c>
      <c r="J35" s="80">
        <v>93</v>
      </c>
      <c r="K35" s="80">
        <v>16</v>
      </c>
      <c r="L35" s="80">
        <v>47</v>
      </c>
      <c r="M35" s="80">
        <v>70</v>
      </c>
      <c r="N35" s="80">
        <v>109</v>
      </c>
      <c r="O35" s="80">
        <v>116</v>
      </c>
      <c r="P35" s="80">
        <v>93</v>
      </c>
      <c r="Q35" s="80">
        <v>78</v>
      </c>
      <c r="R35" s="80">
        <v>78</v>
      </c>
      <c r="S35" s="80">
        <v>47</v>
      </c>
      <c r="T35" s="80">
        <v>46</v>
      </c>
      <c r="U35" s="80">
        <v>79</v>
      </c>
      <c r="V35" s="80">
        <v>31</v>
      </c>
      <c r="W35" s="80">
        <v>93</v>
      </c>
      <c r="X35" s="80">
        <v>16</v>
      </c>
      <c r="Y35" s="80">
        <v>38</v>
      </c>
      <c r="Z35" s="80">
        <v>5</v>
      </c>
      <c r="AA35" s="80">
        <v>1</v>
      </c>
      <c r="AB35" s="80">
        <v>8</v>
      </c>
      <c r="AC35" s="80">
        <v>5</v>
      </c>
      <c r="AD35" s="80">
        <v>4</v>
      </c>
      <c r="AE35" s="80">
        <v>2</v>
      </c>
      <c r="AF35" s="80">
        <v>6</v>
      </c>
      <c r="AG35" s="80">
        <v>5</v>
      </c>
      <c r="AH35" s="80">
        <v>6</v>
      </c>
      <c r="AI35" s="80">
        <v>6</v>
      </c>
      <c r="AJ35" s="80">
        <v>1</v>
      </c>
      <c r="AK35" s="80">
        <v>1</v>
      </c>
      <c r="AL35" s="80">
        <v>3</v>
      </c>
      <c r="AM35" s="80">
        <v>3</v>
      </c>
    </row>
    <row r="36" spans="1:49">
      <c r="A36" s="106" t="s">
        <v>32</v>
      </c>
      <c r="B36" s="76" t="s">
        <v>27</v>
      </c>
      <c r="C36" s="75" t="s">
        <v>27</v>
      </c>
      <c r="D36" s="107" t="s">
        <v>143</v>
      </c>
      <c r="E36" s="106" t="s">
        <v>144</v>
      </c>
      <c r="F36" s="78">
        <f>SUMPRODUCT(H36:AM36,$H$1:$AM$1)</f>
        <v>1471577</v>
      </c>
      <c r="G36" s="108">
        <f>SUM(H36:AM36)</f>
        <v>1234</v>
      </c>
      <c r="H36" s="80">
        <v>115</v>
      </c>
      <c r="I36" s="80">
        <v>86</v>
      </c>
      <c r="J36" s="80">
        <v>86</v>
      </c>
      <c r="K36" s="80">
        <v>14</v>
      </c>
      <c r="L36" s="80">
        <v>43</v>
      </c>
      <c r="M36" s="80">
        <v>65</v>
      </c>
      <c r="N36" s="80">
        <v>101</v>
      </c>
      <c r="O36" s="80">
        <v>108</v>
      </c>
      <c r="P36" s="80">
        <v>86</v>
      </c>
      <c r="Q36" s="80">
        <v>72</v>
      </c>
      <c r="R36" s="80">
        <v>72</v>
      </c>
      <c r="S36" s="80">
        <v>43</v>
      </c>
      <c r="T36" s="80">
        <v>43</v>
      </c>
      <c r="U36" s="80">
        <v>72</v>
      </c>
      <c r="V36" s="80">
        <v>29</v>
      </c>
      <c r="W36" s="80">
        <v>87</v>
      </c>
      <c r="X36" s="80">
        <v>14</v>
      </c>
      <c r="Y36" s="80">
        <v>36</v>
      </c>
      <c r="Z36" s="80">
        <v>6</v>
      </c>
      <c r="AA36" s="80">
        <v>1</v>
      </c>
      <c r="AB36" s="80">
        <v>9</v>
      </c>
      <c r="AC36" s="80">
        <v>6</v>
      </c>
      <c r="AD36" s="80">
        <v>4</v>
      </c>
      <c r="AE36" s="80">
        <v>2</v>
      </c>
      <c r="AF36" s="80">
        <v>7</v>
      </c>
      <c r="AG36" s="80">
        <v>5</v>
      </c>
      <c r="AH36" s="80">
        <v>7</v>
      </c>
      <c r="AI36" s="80">
        <v>6</v>
      </c>
      <c r="AJ36" s="80">
        <v>1</v>
      </c>
      <c r="AK36" s="80">
        <v>2</v>
      </c>
      <c r="AL36" s="80">
        <v>3</v>
      </c>
      <c r="AM36" s="80">
        <v>3</v>
      </c>
    </row>
    <row r="37" spans="1:49" s="86" customFormat="1">
      <c r="A37" s="109"/>
      <c r="B37" s="82"/>
      <c r="C37" s="81"/>
      <c r="D37" s="110"/>
      <c r="E37" s="109"/>
      <c r="F37" s="97">
        <f>SUM(F34:F36)</f>
        <v>3796049</v>
      </c>
      <c r="G37" s="111">
        <f>SUM(G34:G36)</f>
        <v>3119</v>
      </c>
      <c r="H37" s="84">
        <f>SUM(H34:H36)</f>
        <v>289</v>
      </c>
      <c r="I37" s="84">
        <f t="shared" ref="I37:AM37" si="7">SUM(I34:I36)</f>
        <v>216</v>
      </c>
      <c r="J37" s="84">
        <f t="shared" si="7"/>
        <v>216</v>
      </c>
      <c r="K37" s="84">
        <f t="shared" si="7"/>
        <v>36</v>
      </c>
      <c r="L37" s="84">
        <f t="shared" si="7"/>
        <v>109</v>
      </c>
      <c r="M37" s="84">
        <f t="shared" si="7"/>
        <v>163</v>
      </c>
      <c r="N37" s="84">
        <f t="shared" si="7"/>
        <v>254</v>
      </c>
      <c r="O37" s="84">
        <f t="shared" si="7"/>
        <v>271</v>
      </c>
      <c r="P37" s="84">
        <f t="shared" si="7"/>
        <v>216</v>
      </c>
      <c r="Q37" s="84">
        <f t="shared" si="7"/>
        <v>181</v>
      </c>
      <c r="R37" s="84">
        <f t="shared" si="7"/>
        <v>181</v>
      </c>
      <c r="S37" s="84">
        <f t="shared" si="7"/>
        <v>109</v>
      </c>
      <c r="T37" s="84">
        <f t="shared" si="7"/>
        <v>108</v>
      </c>
      <c r="U37" s="84">
        <f t="shared" si="7"/>
        <v>182</v>
      </c>
      <c r="V37" s="84">
        <f t="shared" si="7"/>
        <v>73</v>
      </c>
      <c r="W37" s="84">
        <f t="shared" si="7"/>
        <v>218</v>
      </c>
      <c r="X37" s="84">
        <f t="shared" si="7"/>
        <v>36</v>
      </c>
      <c r="Y37" s="84">
        <f t="shared" si="7"/>
        <v>90</v>
      </c>
      <c r="Z37" s="84">
        <f t="shared" si="7"/>
        <v>16</v>
      </c>
      <c r="AA37" s="84">
        <f t="shared" si="7"/>
        <v>3</v>
      </c>
      <c r="AB37" s="84">
        <f t="shared" si="7"/>
        <v>24</v>
      </c>
      <c r="AC37" s="84">
        <f t="shared" si="7"/>
        <v>16</v>
      </c>
      <c r="AD37" s="84">
        <f t="shared" si="7"/>
        <v>11</v>
      </c>
      <c r="AE37" s="84">
        <f t="shared" si="7"/>
        <v>6</v>
      </c>
      <c r="AF37" s="84">
        <f t="shared" si="7"/>
        <v>19</v>
      </c>
      <c r="AG37" s="84">
        <f t="shared" si="7"/>
        <v>14</v>
      </c>
      <c r="AH37" s="84">
        <f t="shared" si="7"/>
        <v>19</v>
      </c>
      <c r="AI37" s="84">
        <f t="shared" si="7"/>
        <v>17</v>
      </c>
      <c r="AJ37" s="84">
        <f t="shared" si="7"/>
        <v>3</v>
      </c>
      <c r="AK37" s="84">
        <f t="shared" si="7"/>
        <v>5</v>
      </c>
      <c r="AL37" s="84">
        <f t="shared" si="7"/>
        <v>9</v>
      </c>
      <c r="AM37" s="84">
        <f t="shared" si="7"/>
        <v>9</v>
      </c>
      <c r="AN37" s="73"/>
      <c r="AO37" s="73"/>
      <c r="AP37" s="73"/>
      <c r="AQ37" s="73"/>
      <c r="AR37" s="73"/>
      <c r="AS37" s="73"/>
      <c r="AT37" s="73"/>
      <c r="AU37" s="73"/>
      <c r="AV37" s="73"/>
      <c r="AW37" s="73"/>
    </row>
    <row r="38" spans="1:49">
      <c r="A38" s="112" t="s">
        <v>33</v>
      </c>
      <c r="B38" s="76" t="s">
        <v>27</v>
      </c>
      <c r="C38" s="75" t="s">
        <v>81</v>
      </c>
      <c r="D38" s="112" t="s">
        <v>98</v>
      </c>
      <c r="E38" s="112" t="s">
        <v>99</v>
      </c>
      <c r="F38" s="78">
        <f>SUMPRODUCT(H38:AM38,$H$1:$AM$1)</f>
        <v>2080824</v>
      </c>
      <c r="G38" s="108">
        <f>SUM(H38:AM38)</f>
        <v>1366</v>
      </c>
      <c r="H38" s="80">
        <v>120</v>
      </c>
      <c r="I38" s="80">
        <v>88</v>
      </c>
      <c r="J38" s="80">
        <v>88</v>
      </c>
      <c r="K38" s="80">
        <v>16</v>
      </c>
      <c r="L38" s="80">
        <v>44</v>
      </c>
      <c r="M38" s="80">
        <v>68</v>
      </c>
      <c r="N38" s="80">
        <v>104</v>
      </c>
      <c r="O38" s="80">
        <v>111</v>
      </c>
      <c r="P38" s="80">
        <v>91</v>
      </c>
      <c r="Q38" s="80">
        <v>77</v>
      </c>
      <c r="R38" s="80">
        <v>70</v>
      </c>
      <c r="S38" s="80">
        <v>43</v>
      </c>
      <c r="T38" s="80">
        <v>49</v>
      </c>
      <c r="U38" s="80">
        <v>76</v>
      </c>
      <c r="V38" s="80">
        <v>33</v>
      </c>
      <c r="W38" s="80">
        <v>100</v>
      </c>
      <c r="X38" s="80">
        <v>16</v>
      </c>
      <c r="Y38" s="80">
        <v>31</v>
      </c>
      <c r="Z38" s="80">
        <v>8</v>
      </c>
      <c r="AA38" s="80">
        <v>1</v>
      </c>
      <c r="AB38" s="80">
        <v>12</v>
      </c>
      <c r="AC38" s="80">
        <v>8</v>
      </c>
      <c r="AD38" s="80">
        <v>5</v>
      </c>
      <c r="AE38" s="80">
        <v>5</v>
      </c>
      <c r="AF38" s="80">
        <v>14</v>
      </c>
      <c r="AG38" s="80">
        <v>9</v>
      </c>
      <c r="AH38" s="80">
        <v>25</v>
      </c>
      <c r="AI38" s="80">
        <v>22</v>
      </c>
      <c r="AJ38" s="80">
        <v>2</v>
      </c>
      <c r="AK38" s="80">
        <v>7</v>
      </c>
      <c r="AL38" s="80">
        <v>12</v>
      </c>
      <c r="AM38" s="80">
        <v>11</v>
      </c>
    </row>
    <row r="39" spans="1:49">
      <c r="A39" s="112" t="s">
        <v>33</v>
      </c>
      <c r="B39" s="76" t="s">
        <v>27</v>
      </c>
      <c r="C39" s="75" t="s">
        <v>81</v>
      </c>
      <c r="D39" s="112" t="s">
        <v>100</v>
      </c>
      <c r="E39" s="112" t="s">
        <v>101</v>
      </c>
      <c r="F39" s="78">
        <f>SUMPRODUCT(H39:AM39,$H$1:$AM$1)</f>
        <v>1888641</v>
      </c>
      <c r="G39" s="108">
        <f>SUM(H39:AM39)</f>
        <v>1311</v>
      </c>
      <c r="H39" s="80">
        <v>115</v>
      </c>
      <c r="I39" s="80">
        <v>86</v>
      </c>
      <c r="J39" s="80">
        <v>86</v>
      </c>
      <c r="K39" s="80">
        <v>13</v>
      </c>
      <c r="L39" s="80">
        <v>43</v>
      </c>
      <c r="M39" s="80">
        <v>64</v>
      </c>
      <c r="N39" s="80">
        <v>100</v>
      </c>
      <c r="O39" s="80">
        <v>107</v>
      </c>
      <c r="P39" s="80">
        <v>76</v>
      </c>
      <c r="Q39" s="80">
        <v>63</v>
      </c>
      <c r="R39" s="80">
        <v>69</v>
      </c>
      <c r="S39" s="80">
        <v>43</v>
      </c>
      <c r="T39" s="80">
        <v>46</v>
      </c>
      <c r="U39" s="80">
        <v>76</v>
      </c>
      <c r="V39" s="80">
        <v>32</v>
      </c>
      <c r="W39" s="80">
        <v>95</v>
      </c>
      <c r="X39" s="80">
        <v>16</v>
      </c>
      <c r="Y39" s="80">
        <v>55</v>
      </c>
      <c r="Z39" s="80">
        <v>11</v>
      </c>
      <c r="AA39" s="80">
        <v>1</v>
      </c>
      <c r="AB39" s="80">
        <v>19</v>
      </c>
      <c r="AC39" s="80">
        <v>11</v>
      </c>
      <c r="AD39" s="80">
        <v>8</v>
      </c>
      <c r="AE39" s="80">
        <v>4</v>
      </c>
      <c r="AF39" s="80">
        <v>11</v>
      </c>
      <c r="AG39" s="80">
        <v>6</v>
      </c>
      <c r="AH39" s="80">
        <v>18</v>
      </c>
      <c r="AI39" s="80">
        <v>14</v>
      </c>
      <c r="AJ39" s="80">
        <v>2</v>
      </c>
      <c r="AK39" s="80">
        <v>5</v>
      </c>
      <c r="AL39" s="80">
        <v>8</v>
      </c>
      <c r="AM39" s="80">
        <v>8</v>
      </c>
    </row>
    <row r="40" spans="1:49">
      <c r="A40" s="112" t="s">
        <v>33</v>
      </c>
      <c r="B40" s="76" t="s">
        <v>27</v>
      </c>
      <c r="C40" s="75" t="s">
        <v>81</v>
      </c>
      <c r="D40" s="112" t="s">
        <v>102</v>
      </c>
      <c r="E40" s="112" t="s">
        <v>103</v>
      </c>
      <c r="F40" s="78">
        <f>SUMPRODUCT(H40:AM40,$H$1:$AM$1)</f>
        <v>1872229</v>
      </c>
      <c r="G40" s="108">
        <f>SUM(H40:AM40)</f>
        <v>1219</v>
      </c>
      <c r="H40" s="80">
        <v>104</v>
      </c>
      <c r="I40" s="80">
        <v>79</v>
      </c>
      <c r="J40" s="80">
        <v>79</v>
      </c>
      <c r="K40" s="80">
        <v>13</v>
      </c>
      <c r="L40" s="80">
        <v>39</v>
      </c>
      <c r="M40" s="80">
        <v>59</v>
      </c>
      <c r="N40" s="80">
        <v>93</v>
      </c>
      <c r="O40" s="80">
        <v>98</v>
      </c>
      <c r="P40" s="80">
        <v>76</v>
      </c>
      <c r="Q40" s="80">
        <v>63</v>
      </c>
      <c r="R40" s="80">
        <v>69</v>
      </c>
      <c r="S40" s="80">
        <v>39</v>
      </c>
      <c r="T40" s="80">
        <v>46</v>
      </c>
      <c r="U40" s="80">
        <v>79</v>
      </c>
      <c r="V40" s="80">
        <v>28</v>
      </c>
      <c r="W40" s="80">
        <v>83</v>
      </c>
      <c r="X40" s="80">
        <v>14</v>
      </c>
      <c r="Y40" s="80">
        <v>27</v>
      </c>
      <c r="Z40" s="80">
        <v>8</v>
      </c>
      <c r="AA40" s="80">
        <v>1</v>
      </c>
      <c r="AB40" s="80">
        <v>12</v>
      </c>
      <c r="AC40" s="80">
        <v>8</v>
      </c>
      <c r="AD40" s="80">
        <v>6</v>
      </c>
      <c r="AE40" s="80">
        <v>5</v>
      </c>
      <c r="AF40" s="80">
        <v>14</v>
      </c>
      <c r="AG40" s="80">
        <v>7</v>
      </c>
      <c r="AH40" s="80">
        <v>24</v>
      </c>
      <c r="AI40" s="80">
        <v>18</v>
      </c>
      <c r="AJ40" s="80">
        <v>2</v>
      </c>
      <c r="AK40" s="80">
        <v>6</v>
      </c>
      <c r="AL40" s="80">
        <v>10</v>
      </c>
      <c r="AM40" s="80">
        <v>10</v>
      </c>
    </row>
    <row r="41" spans="1:49">
      <c r="A41" s="112" t="s">
        <v>33</v>
      </c>
      <c r="B41" s="76" t="s">
        <v>27</v>
      </c>
      <c r="C41" s="75" t="s">
        <v>81</v>
      </c>
      <c r="D41" s="112" t="s">
        <v>104</v>
      </c>
      <c r="E41" s="112" t="s">
        <v>105</v>
      </c>
      <c r="F41" s="78">
        <f>SUMPRODUCT(H41:AM41,$H$1:$AM$1)</f>
        <v>2147652</v>
      </c>
      <c r="G41" s="108">
        <f>SUM(H41:AM41)</f>
        <v>1266</v>
      </c>
      <c r="H41" s="80">
        <v>100</v>
      </c>
      <c r="I41" s="80">
        <v>76</v>
      </c>
      <c r="J41" s="80">
        <v>76</v>
      </c>
      <c r="K41" s="80">
        <v>13</v>
      </c>
      <c r="L41" s="80">
        <v>38</v>
      </c>
      <c r="M41" s="80">
        <v>56</v>
      </c>
      <c r="N41" s="80">
        <v>87</v>
      </c>
      <c r="O41" s="80">
        <v>95</v>
      </c>
      <c r="P41" s="80">
        <v>86</v>
      </c>
      <c r="Q41" s="80">
        <v>71</v>
      </c>
      <c r="R41" s="80">
        <v>66</v>
      </c>
      <c r="S41" s="80">
        <v>39</v>
      </c>
      <c r="T41" s="80">
        <v>42</v>
      </c>
      <c r="U41" s="80">
        <v>73</v>
      </c>
      <c r="V41" s="80">
        <v>29</v>
      </c>
      <c r="W41" s="80">
        <v>87</v>
      </c>
      <c r="X41" s="80">
        <v>15</v>
      </c>
      <c r="Y41" s="80">
        <v>39</v>
      </c>
      <c r="Z41" s="80">
        <v>14</v>
      </c>
      <c r="AA41" s="80">
        <v>2</v>
      </c>
      <c r="AB41" s="80">
        <v>19</v>
      </c>
      <c r="AC41" s="80">
        <v>14</v>
      </c>
      <c r="AD41" s="80">
        <v>10</v>
      </c>
      <c r="AE41" s="80">
        <v>5</v>
      </c>
      <c r="AF41" s="80">
        <v>17</v>
      </c>
      <c r="AG41" s="80">
        <v>9</v>
      </c>
      <c r="AH41" s="80">
        <v>30</v>
      </c>
      <c r="AI41" s="80">
        <v>21</v>
      </c>
      <c r="AJ41" s="80">
        <v>3</v>
      </c>
      <c r="AK41" s="80">
        <v>7</v>
      </c>
      <c r="AL41" s="80">
        <v>13</v>
      </c>
      <c r="AM41" s="80">
        <v>14</v>
      </c>
    </row>
    <row r="42" spans="1:49" s="86" customFormat="1">
      <c r="A42" s="113"/>
      <c r="B42" s="82"/>
      <c r="C42" s="81"/>
      <c r="D42" s="113"/>
      <c r="E42" s="113"/>
      <c r="F42" s="97">
        <f>SUM(F38:F41)</f>
        <v>7989346</v>
      </c>
      <c r="G42" s="111">
        <f>SUM(G38:G41)</f>
        <v>5162</v>
      </c>
      <c r="H42" s="84">
        <f>SUM(H38:H41)</f>
        <v>439</v>
      </c>
      <c r="I42" s="84">
        <f t="shared" ref="I42:AM42" si="8">SUM(I38:I41)</f>
        <v>329</v>
      </c>
      <c r="J42" s="84">
        <f t="shared" si="8"/>
        <v>329</v>
      </c>
      <c r="K42" s="84">
        <f t="shared" si="8"/>
        <v>55</v>
      </c>
      <c r="L42" s="84">
        <f t="shared" si="8"/>
        <v>164</v>
      </c>
      <c r="M42" s="84">
        <f t="shared" si="8"/>
        <v>247</v>
      </c>
      <c r="N42" s="84">
        <f t="shared" si="8"/>
        <v>384</v>
      </c>
      <c r="O42" s="84">
        <f t="shared" si="8"/>
        <v>411</v>
      </c>
      <c r="P42" s="84">
        <f t="shared" si="8"/>
        <v>329</v>
      </c>
      <c r="Q42" s="84">
        <f t="shared" si="8"/>
        <v>274</v>
      </c>
      <c r="R42" s="84">
        <f t="shared" si="8"/>
        <v>274</v>
      </c>
      <c r="S42" s="84">
        <f t="shared" si="8"/>
        <v>164</v>
      </c>
      <c r="T42" s="84">
        <f t="shared" si="8"/>
        <v>183</v>
      </c>
      <c r="U42" s="84">
        <f t="shared" si="8"/>
        <v>304</v>
      </c>
      <c r="V42" s="84">
        <f t="shared" si="8"/>
        <v>122</v>
      </c>
      <c r="W42" s="84">
        <f t="shared" si="8"/>
        <v>365</v>
      </c>
      <c r="X42" s="84">
        <f t="shared" si="8"/>
        <v>61</v>
      </c>
      <c r="Y42" s="84">
        <f t="shared" si="8"/>
        <v>152</v>
      </c>
      <c r="Z42" s="84">
        <f t="shared" si="8"/>
        <v>41</v>
      </c>
      <c r="AA42" s="84">
        <f t="shared" si="8"/>
        <v>5</v>
      </c>
      <c r="AB42" s="84">
        <f t="shared" si="8"/>
        <v>62</v>
      </c>
      <c r="AC42" s="84">
        <f t="shared" si="8"/>
        <v>41</v>
      </c>
      <c r="AD42" s="84">
        <f t="shared" si="8"/>
        <v>29</v>
      </c>
      <c r="AE42" s="84">
        <f t="shared" si="8"/>
        <v>19</v>
      </c>
      <c r="AF42" s="84">
        <f t="shared" si="8"/>
        <v>56</v>
      </c>
      <c r="AG42" s="84">
        <f t="shared" si="8"/>
        <v>31</v>
      </c>
      <c r="AH42" s="84">
        <f t="shared" si="8"/>
        <v>97</v>
      </c>
      <c r="AI42" s="84">
        <f t="shared" si="8"/>
        <v>75</v>
      </c>
      <c r="AJ42" s="84">
        <f t="shared" si="8"/>
        <v>9</v>
      </c>
      <c r="AK42" s="84">
        <f t="shared" si="8"/>
        <v>25</v>
      </c>
      <c r="AL42" s="84">
        <f t="shared" si="8"/>
        <v>43</v>
      </c>
      <c r="AM42" s="84">
        <f t="shared" si="8"/>
        <v>43</v>
      </c>
      <c r="AN42" s="73"/>
      <c r="AO42" s="73"/>
      <c r="AP42" s="73"/>
      <c r="AQ42" s="73"/>
      <c r="AR42" s="73"/>
      <c r="AS42" s="73"/>
      <c r="AT42" s="73"/>
      <c r="AU42" s="73"/>
      <c r="AV42" s="73"/>
      <c r="AW42" s="73"/>
    </row>
    <row r="43" spans="1:49">
      <c r="A43" s="112" t="s">
        <v>34</v>
      </c>
      <c r="B43" s="76" t="s">
        <v>27</v>
      </c>
      <c r="C43" s="75" t="s">
        <v>52</v>
      </c>
      <c r="D43" s="112" t="s">
        <v>69</v>
      </c>
      <c r="E43" s="112" t="s">
        <v>70</v>
      </c>
      <c r="F43" s="78">
        <f t="shared" ref="F43:F48" si="9">SUMPRODUCT(H43:AM43,$H$1:$AM$1)</f>
        <v>1228149</v>
      </c>
      <c r="G43" s="108">
        <f t="shared" ref="G43:G48" si="10">SUM(H43:AM43)</f>
        <v>1142</v>
      </c>
      <c r="H43" s="80">
        <v>114</v>
      </c>
      <c r="I43" s="80">
        <v>86</v>
      </c>
      <c r="J43" s="80">
        <v>86</v>
      </c>
      <c r="K43" s="80">
        <v>14</v>
      </c>
      <c r="L43" s="80">
        <v>43</v>
      </c>
      <c r="M43" s="80">
        <v>64</v>
      </c>
      <c r="N43" s="80">
        <v>87</v>
      </c>
      <c r="O43" s="80">
        <v>94</v>
      </c>
      <c r="P43" s="80">
        <v>75</v>
      </c>
      <c r="Q43" s="80">
        <v>62</v>
      </c>
      <c r="R43" s="80">
        <v>62</v>
      </c>
      <c r="S43" s="80">
        <v>38</v>
      </c>
      <c r="T43" s="80">
        <v>44</v>
      </c>
      <c r="U43" s="80">
        <v>73</v>
      </c>
      <c r="V43" s="80">
        <v>29</v>
      </c>
      <c r="W43" s="80">
        <v>87</v>
      </c>
      <c r="X43" s="80">
        <v>15</v>
      </c>
      <c r="Y43" s="80">
        <v>36</v>
      </c>
      <c r="Z43" s="80">
        <v>4</v>
      </c>
      <c r="AA43" s="80">
        <v>1</v>
      </c>
      <c r="AB43" s="80">
        <v>6</v>
      </c>
      <c r="AC43" s="80">
        <v>4</v>
      </c>
      <c r="AD43" s="80">
        <v>3</v>
      </c>
      <c r="AE43" s="80">
        <v>1</v>
      </c>
      <c r="AF43" s="80">
        <v>4</v>
      </c>
      <c r="AG43" s="80">
        <v>3</v>
      </c>
      <c r="AH43" s="80">
        <v>2</v>
      </c>
      <c r="AI43" s="80">
        <v>2</v>
      </c>
      <c r="AJ43" s="80">
        <v>0</v>
      </c>
      <c r="AK43" s="80">
        <v>1</v>
      </c>
      <c r="AL43" s="80">
        <v>1</v>
      </c>
      <c r="AM43" s="80">
        <v>1</v>
      </c>
    </row>
    <row r="44" spans="1:49">
      <c r="A44" s="112" t="s">
        <v>34</v>
      </c>
      <c r="B44" s="76" t="s">
        <v>27</v>
      </c>
      <c r="C44" s="75" t="s">
        <v>52</v>
      </c>
      <c r="D44" s="112" t="s">
        <v>71</v>
      </c>
      <c r="E44" s="112" t="s">
        <v>72</v>
      </c>
      <c r="F44" s="78">
        <f t="shared" si="9"/>
        <v>1006787</v>
      </c>
      <c r="G44" s="108">
        <f t="shared" si="10"/>
        <v>997</v>
      </c>
      <c r="H44" s="80">
        <v>93</v>
      </c>
      <c r="I44" s="80">
        <v>70</v>
      </c>
      <c r="J44" s="80">
        <v>70</v>
      </c>
      <c r="K44" s="80">
        <v>12</v>
      </c>
      <c r="L44" s="80">
        <v>35</v>
      </c>
      <c r="M44" s="80">
        <v>52</v>
      </c>
      <c r="N44" s="80">
        <v>81</v>
      </c>
      <c r="O44" s="80">
        <v>87</v>
      </c>
      <c r="P44" s="80">
        <v>70</v>
      </c>
      <c r="Q44" s="80">
        <v>58</v>
      </c>
      <c r="R44" s="80">
        <v>58</v>
      </c>
      <c r="S44" s="80">
        <v>35</v>
      </c>
      <c r="T44" s="80">
        <v>40</v>
      </c>
      <c r="U44" s="80">
        <v>67</v>
      </c>
      <c r="V44" s="80">
        <v>27</v>
      </c>
      <c r="W44" s="80">
        <v>81</v>
      </c>
      <c r="X44" s="80">
        <v>14</v>
      </c>
      <c r="Y44" s="80">
        <v>34</v>
      </c>
      <c r="Z44" s="80">
        <v>2</v>
      </c>
      <c r="AA44" s="80">
        <v>0</v>
      </c>
      <c r="AB44" s="80">
        <v>2</v>
      </c>
      <c r="AC44" s="80">
        <v>2</v>
      </c>
      <c r="AD44" s="80">
        <v>1</v>
      </c>
      <c r="AE44" s="80">
        <v>1</v>
      </c>
      <c r="AF44" s="80">
        <v>2</v>
      </c>
      <c r="AG44" s="80">
        <v>1</v>
      </c>
      <c r="AH44" s="80">
        <v>1</v>
      </c>
      <c r="AI44" s="80">
        <v>1</v>
      </c>
      <c r="AJ44" s="80">
        <v>0</v>
      </c>
      <c r="AK44" s="80">
        <v>0</v>
      </c>
      <c r="AL44" s="80">
        <v>0</v>
      </c>
      <c r="AM44" s="80">
        <v>0</v>
      </c>
    </row>
    <row r="45" spans="1:49">
      <c r="A45" s="112" t="s">
        <v>34</v>
      </c>
      <c r="B45" s="76" t="s">
        <v>27</v>
      </c>
      <c r="C45" s="75" t="s">
        <v>52</v>
      </c>
      <c r="D45" s="112" t="s">
        <v>73</v>
      </c>
      <c r="E45" s="112" t="s">
        <v>74</v>
      </c>
      <c r="F45" s="78">
        <f t="shared" si="9"/>
        <v>2215342</v>
      </c>
      <c r="G45" s="108">
        <f t="shared" si="10"/>
        <v>1697</v>
      </c>
      <c r="H45" s="80">
        <v>143</v>
      </c>
      <c r="I45" s="80">
        <v>107</v>
      </c>
      <c r="J45" s="80">
        <v>107</v>
      </c>
      <c r="K45" s="80">
        <v>18</v>
      </c>
      <c r="L45" s="80">
        <v>54</v>
      </c>
      <c r="M45" s="80">
        <v>80</v>
      </c>
      <c r="N45" s="80">
        <v>131</v>
      </c>
      <c r="O45" s="80">
        <v>140</v>
      </c>
      <c r="P45" s="80">
        <v>112</v>
      </c>
      <c r="Q45" s="80">
        <v>94</v>
      </c>
      <c r="R45" s="80">
        <v>94</v>
      </c>
      <c r="S45" s="80">
        <v>56</v>
      </c>
      <c r="T45" s="80">
        <v>65</v>
      </c>
      <c r="U45" s="80">
        <v>109</v>
      </c>
      <c r="V45" s="80">
        <v>43</v>
      </c>
      <c r="W45" s="80">
        <v>131</v>
      </c>
      <c r="X45" s="80">
        <v>22</v>
      </c>
      <c r="Y45" s="80">
        <v>54</v>
      </c>
      <c r="Z45" s="80">
        <v>18</v>
      </c>
      <c r="AA45" s="80">
        <v>2</v>
      </c>
      <c r="AB45" s="80">
        <v>26</v>
      </c>
      <c r="AC45" s="80">
        <v>18</v>
      </c>
      <c r="AD45" s="80">
        <v>12</v>
      </c>
      <c r="AE45" s="80">
        <v>6</v>
      </c>
      <c r="AF45" s="80">
        <v>17</v>
      </c>
      <c r="AG45" s="80">
        <v>11</v>
      </c>
      <c r="AH45" s="80">
        <v>9</v>
      </c>
      <c r="AI45" s="80">
        <v>6</v>
      </c>
      <c r="AJ45" s="80">
        <v>2</v>
      </c>
      <c r="AK45" s="80">
        <v>2</v>
      </c>
      <c r="AL45" s="80">
        <v>4</v>
      </c>
      <c r="AM45" s="80">
        <v>4</v>
      </c>
    </row>
    <row r="46" spans="1:49">
      <c r="A46" s="112" t="s">
        <v>34</v>
      </c>
      <c r="B46" s="76" t="s">
        <v>27</v>
      </c>
      <c r="C46" s="75" t="s">
        <v>52</v>
      </c>
      <c r="D46" s="112" t="s">
        <v>75</v>
      </c>
      <c r="E46" s="112" t="s">
        <v>76</v>
      </c>
      <c r="F46" s="78">
        <f t="shared" si="9"/>
        <v>1403507</v>
      </c>
      <c r="G46" s="108">
        <f t="shared" si="10"/>
        <v>1400</v>
      </c>
      <c r="H46" s="80">
        <v>135</v>
      </c>
      <c r="I46" s="80">
        <v>102</v>
      </c>
      <c r="J46" s="80">
        <v>102</v>
      </c>
      <c r="K46" s="80">
        <v>17</v>
      </c>
      <c r="L46" s="80">
        <v>51</v>
      </c>
      <c r="M46" s="80">
        <v>76</v>
      </c>
      <c r="N46" s="80">
        <v>112</v>
      </c>
      <c r="O46" s="80">
        <v>120</v>
      </c>
      <c r="P46" s="80">
        <v>96</v>
      </c>
      <c r="Q46" s="80">
        <v>80</v>
      </c>
      <c r="R46" s="80">
        <v>80</v>
      </c>
      <c r="S46" s="80">
        <v>48</v>
      </c>
      <c r="T46" s="80">
        <v>56</v>
      </c>
      <c r="U46" s="80">
        <v>93</v>
      </c>
      <c r="V46" s="80">
        <v>37</v>
      </c>
      <c r="W46" s="80">
        <v>112</v>
      </c>
      <c r="X46" s="80">
        <v>19</v>
      </c>
      <c r="Y46" s="80">
        <v>47</v>
      </c>
      <c r="Z46" s="80">
        <v>2</v>
      </c>
      <c r="AA46" s="80">
        <v>0</v>
      </c>
      <c r="AB46" s="80">
        <v>4</v>
      </c>
      <c r="AC46" s="80">
        <v>2</v>
      </c>
      <c r="AD46" s="80">
        <v>2</v>
      </c>
      <c r="AE46" s="80">
        <v>1</v>
      </c>
      <c r="AF46" s="80">
        <v>2</v>
      </c>
      <c r="AG46" s="80">
        <v>2</v>
      </c>
      <c r="AH46" s="80">
        <v>1</v>
      </c>
      <c r="AI46" s="80">
        <v>1</v>
      </c>
      <c r="AJ46" s="80">
        <v>0</v>
      </c>
      <c r="AK46" s="80">
        <v>0</v>
      </c>
      <c r="AL46" s="80">
        <v>0</v>
      </c>
      <c r="AM46" s="80">
        <v>0</v>
      </c>
    </row>
    <row r="47" spans="1:49">
      <c r="A47" s="91" t="s">
        <v>34</v>
      </c>
      <c r="B47" s="76" t="s">
        <v>27</v>
      </c>
      <c r="C47" s="75" t="s">
        <v>52</v>
      </c>
      <c r="D47" s="91" t="s">
        <v>77</v>
      </c>
      <c r="E47" s="91" t="s">
        <v>78</v>
      </c>
      <c r="F47" s="78">
        <f t="shared" si="9"/>
        <v>1910374</v>
      </c>
      <c r="G47" s="108">
        <f t="shared" si="10"/>
        <v>1841</v>
      </c>
      <c r="H47" s="80">
        <v>157</v>
      </c>
      <c r="I47" s="80">
        <v>116</v>
      </c>
      <c r="J47" s="80">
        <v>116</v>
      </c>
      <c r="K47" s="80">
        <v>19</v>
      </c>
      <c r="L47" s="80">
        <v>58</v>
      </c>
      <c r="M47" s="80">
        <v>89</v>
      </c>
      <c r="N47" s="80">
        <v>157</v>
      </c>
      <c r="O47" s="80">
        <v>168</v>
      </c>
      <c r="P47" s="80">
        <v>134</v>
      </c>
      <c r="Q47" s="80">
        <v>112</v>
      </c>
      <c r="R47" s="80">
        <v>112</v>
      </c>
      <c r="S47" s="80">
        <v>67</v>
      </c>
      <c r="T47" s="80">
        <v>78</v>
      </c>
      <c r="U47" s="80">
        <v>129</v>
      </c>
      <c r="V47" s="80">
        <v>52</v>
      </c>
      <c r="W47" s="80">
        <v>155</v>
      </c>
      <c r="X47" s="80">
        <v>25</v>
      </c>
      <c r="Y47" s="80">
        <v>65</v>
      </c>
      <c r="Z47" s="80">
        <v>4</v>
      </c>
      <c r="AA47" s="80">
        <v>1</v>
      </c>
      <c r="AB47" s="80">
        <v>7</v>
      </c>
      <c r="AC47" s="80">
        <v>4</v>
      </c>
      <c r="AD47" s="80">
        <v>2</v>
      </c>
      <c r="AE47" s="80">
        <v>1</v>
      </c>
      <c r="AF47" s="80">
        <v>4</v>
      </c>
      <c r="AG47" s="80">
        <v>2</v>
      </c>
      <c r="AH47" s="80">
        <v>2</v>
      </c>
      <c r="AI47" s="80">
        <v>2</v>
      </c>
      <c r="AJ47" s="80">
        <v>0</v>
      </c>
      <c r="AK47" s="80">
        <v>1</v>
      </c>
      <c r="AL47" s="80">
        <v>1</v>
      </c>
      <c r="AM47" s="80">
        <v>1</v>
      </c>
    </row>
    <row r="48" spans="1:49">
      <c r="A48" s="91" t="s">
        <v>34</v>
      </c>
      <c r="B48" s="76" t="s">
        <v>27</v>
      </c>
      <c r="C48" s="75" t="s">
        <v>52</v>
      </c>
      <c r="D48" s="91" t="s">
        <v>79</v>
      </c>
      <c r="E48" s="91" t="s">
        <v>80</v>
      </c>
      <c r="F48" s="78">
        <f t="shared" si="9"/>
        <v>698511</v>
      </c>
      <c r="G48" s="108">
        <f t="shared" si="10"/>
        <v>711</v>
      </c>
      <c r="H48" s="80">
        <v>71</v>
      </c>
      <c r="I48" s="80">
        <v>54</v>
      </c>
      <c r="J48" s="80">
        <v>54</v>
      </c>
      <c r="K48" s="80">
        <v>9</v>
      </c>
      <c r="L48" s="80">
        <v>27</v>
      </c>
      <c r="M48" s="80">
        <v>40</v>
      </c>
      <c r="N48" s="80">
        <v>56</v>
      </c>
      <c r="O48" s="80">
        <v>60</v>
      </c>
      <c r="P48" s="80">
        <v>48</v>
      </c>
      <c r="Q48" s="80">
        <v>40</v>
      </c>
      <c r="R48" s="80">
        <v>40</v>
      </c>
      <c r="S48" s="80">
        <v>24</v>
      </c>
      <c r="T48" s="80">
        <v>28</v>
      </c>
      <c r="U48" s="80">
        <v>47</v>
      </c>
      <c r="V48" s="80">
        <v>19</v>
      </c>
      <c r="W48" s="80">
        <v>56</v>
      </c>
      <c r="X48" s="80">
        <v>9</v>
      </c>
      <c r="Y48" s="80">
        <v>23</v>
      </c>
      <c r="Z48" s="80">
        <v>1</v>
      </c>
      <c r="AA48" s="80">
        <v>0</v>
      </c>
      <c r="AB48" s="80">
        <v>1</v>
      </c>
      <c r="AC48" s="80">
        <v>1</v>
      </c>
      <c r="AD48" s="80">
        <v>1</v>
      </c>
      <c r="AE48" s="80">
        <v>0</v>
      </c>
      <c r="AF48" s="80">
        <v>1</v>
      </c>
      <c r="AG48" s="80">
        <v>1</v>
      </c>
      <c r="AH48" s="80">
        <v>0</v>
      </c>
      <c r="AI48" s="80">
        <v>0</v>
      </c>
      <c r="AJ48" s="80">
        <v>0</v>
      </c>
      <c r="AK48" s="80">
        <v>0</v>
      </c>
      <c r="AL48" s="80">
        <v>0</v>
      </c>
      <c r="AM48" s="80">
        <v>0</v>
      </c>
    </row>
    <row r="49" spans="1:49" s="86" customFormat="1">
      <c r="A49" s="96"/>
      <c r="B49" s="82"/>
      <c r="C49" s="81"/>
      <c r="D49" s="96"/>
      <c r="E49" s="96"/>
      <c r="F49" s="84">
        <f>SUM(F43:F48)</f>
        <v>8462670</v>
      </c>
      <c r="G49" s="111">
        <f>SUM(G43:G48)</f>
        <v>7788</v>
      </c>
      <c r="H49" s="84">
        <f>SUM(H43:H48)</f>
        <v>713</v>
      </c>
      <c r="I49" s="84">
        <f t="shared" ref="I49:AM49" si="11">SUM(I43:I48)</f>
        <v>535</v>
      </c>
      <c r="J49" s="84">
        <f t="shared" si="11"/>
        <v>535</v>
      </c>
      <c r="K49" s="84">
        <f t="shared" si="11"/>
        <v>89</v>
      </c>
      <c r="L49" s="84">
        <f t="shared" si="11"/>
        <v>268</v>
      </c>
      <c r="M49" s="84">
        <f t="shared" si="11"/>
        <v>401</v>
      </c>
      <c r="N49" s="84">
        <f t="shared" si="11"/>
        <v>624</v>
      </c>
      <c r="O49" s="84">
        <f t="shared" si="11"/>
        <v>669</v>
      </c>
      <c r="P49" s="84">
        <f t="shared" si="11"/>
        <v>535</v>
      </c>
      <c r="Q49" s="84">
        <f t="shared" si="11"/>
        <v>446</v>
      </c>
      <c r="R49" s="84">
        <f t="shared" si="11"/>
        <v>446</v>
      </c>
      <c r="S49" s="84">
        <f t="shared" si="11"/>
        <v>268</v>
      </c>
      <c r="T49" s="84">
        <f t="shared" si="11"/>
        <v>311</v>
      </c>
      <c r="U49" s="84">
        <f t="shared" si="11"/>
        <v>518</v>
      </c>
      <c r="V49" s="84">
        <f t="shared" si="11"/>
        <v>207</v>
      </c>
      <c r="W49" s="84">
        <f t="shared" si="11"/>
        <v>622</v>
      </c>
      <c r="X49" s="84">
        <f t="shared" si="11"/>
        <v>104</v>
      </c>
      <c r="Y49" s="84">
        <f t="shared" si="11"/>
        <v>259</v>
      </c>
      <c r="Z49" s="84">
        <f t="shared" si="11"/>
        <v>31</v>
      </c>
      <c r="AA49" s="84">
        <f t="shared" si="11"/>
        <v>4</v>
      </c>
      <c r="AB49" s="84">
        <f t="shared" si="11"/>
        <v>46</v>
      </c>
      <c r="AC49" s="84">
        <f t="shared" si="11"/>
        <v>31</v>
      </c>
      <c r="AD49" s="84">
        <f t="shared" si="11"/>
        <v>21</v>
      </c>
      <c r="AE49" s="84">
        <f t="shared" si="11"/>
        <v>10</v>
      </c>
      <c r="AF49" s="84">
        <f t="shared" si="11"/>
        <v>30</v>
      </c>
      <c r="AG49" s="84">
        <f t="shared" si="11"/>
        <v>20</v>
      </c>
      <c r="AH49" s="84">
        <f t="shared" si="11"/>
        <v>15</v>
      </c>
      <c r="AI49" s="84">
        <f t="shared" si="11"/>
        <v>12</v>
      </c>
      <c r="AJ49" s="84">
        <f t="shared" si="11"/>
        <v>2</v>
      </c>
      <c r="AK49" s="84">
        <f t="shared" si="11"/>
        <v>4</v>
      </c>
      <c r="AL49" s="84">
        <f t="shared" si="11"/>
        <v>6</v>
      </c>
      <c r="AM49" s="84">
        <f t="shared" si="11"/>
        <v>6</v>
      </c>
      <c r="AN49" s="73"/>
      <c r="AO49" s="73"/>
      <c r="AP49" s="73"/>
      <c r="AQ49" s="73"/>
      <c r="AR49" s="73"/>
      <c r="AS49" s="73"/>
      <c r="AT49" s="73"/>
      <c r="AU49" s="73"/>
      <c r="AV49" s="73"/>
      <c r="AW49" s="73"/>
    </row>
    <row r="50" spans="1:49">
      <c r="A50" s="112" t="s">
        <v>35</v>
      </c>
      <c r="B50" s="76" t="s">
        <v>27</v>
      </c>
      <c r="C50" s="75" t="s">
        <v>81</v>
      </c>
      <c r="D50" s="112" t="s">
        <v>90</v>
      </c>
      <c r="E50" s="112" t="s">
        <v>91</v>
      </c>
      <c r="F50" s="78">
        <f>SUMPRODUCT(H50:AM50,$H$1:$AM$1)</f>
        <v>2667773</v>
      </c>
      <c r="G50" s="108">
        <f>SUM(H50:AM50)</f>
        <v>1434</v>
      </c>
      <c r="H50" s="80">
        <v>114</v>
      </c>
      <c r="I50" s="80">
        <v>85</v>
      </c>
      <c r="J50" s="80">
        <v>85</v>
      </c>
      <c r="K50" s="80">
        <v>14</v>
      </c>
      <c r="L50" s="80">
        <v>41</v>
      </c>
      <c r="M50" s="80">
        <v>61</v>
      </c>
      <c r="N50" s="80">
        <v>95</v>
      </c>
      <c r="O50" s="80">
        <v>107</v>
      </c>
      <c r="P50" s="80">
        <v>85</v>
      </c>
      <c r="Q50" s="80">
        <v>71</v>
      </c>
      <c r="R50" s="80">
        <v>68</v>
      </c>
      <c r="S50" s="80">
        <v>41</v>
      </c>
      <c r="T50" s="80">
        <v>48</v>
      </c>
      <c r="U50" s="80">
        <v>80</v>
      </c>
      <c r="V50" s="80">
        <v>32</v>
      </c>
      <c r="W50" s="80">
        <v>95</v>
      </c>
      <c r="X50" s="80">
        <v>16</v>
      </c>
      <c r="Y50" s="80">
        <v>48</v>
      </c>
      <c r="Z50" s="80">
        <v>18</v>
      </c>
      <c r="AA50" s="80">
        <v>2</v>
      </c>
      <c r="AB50" s="80">
        <v>27</v>
      </c>
      <c r="AC50" s="80">
        <v>18</v>
      </c>
      <c r="AD50" s="80">
        <v>13</v>
      </c>
      <c r="AE50" s="80">
        <v>9</v>
      </c>
      <c r="AF50" s="80">
        <v>28</v>
      </c>
      <c r="AG50" s="80">
        <v>19</v>
      </c>
      <c r="AH50" s="80">
        <v>37</v>
      </c>
      <c r="AI50" s="80">
        <v>28</v>
      </c>
      <c r="AJ50" s="80">
        <v>4</v>
      </c>
      <c r="AK50" s="80">
        <v>12</v>
      </c>
      <c r="AL50" s="80">
        <v>17</v>
      </c>
      <c r="AM50" s="80">
        <v>16</v>
      </c>
    </row>
    <row r="51" spans="1:49">
      <c r="A51" s="112" t="s">
        <v>35</v>
      </c>
      <c r="B51" s="76" t="s">
        <v>27</v>
      </c>
      <c r="C51" s="75" t="s">
        <v>81</v>
      </c>
      <c r="D51" s="112" t="s">
        <v>92</v>
      </c>
      <c r="E51" s="112" t="s">
        <v>93</v>
      </c>
      <c r="F51" s="78">
        <f>SUMPRODUCT(H51:AM51,$H$1:$AM$1)</f>
        <v>1895627</v>
      </c>
      <c r="G51" s="108">
        <f>SUM(H51:AM51)</f>
        <v>1238</v>
      </c>
      <c r="H51" s="80">
        <v>95</v>
      </c>
      <c r="I51" s="80">
        <v>71</v>
      </c>
      <c r="J51" s="80">
        <v>71</v>
      </c>
      <c r="K51" s="80">
        <v>12</v>
      </c>
      <c r="L51" s="80">
        <v>37</v>
      </c>
      <c r="M51" s="80">
        <v>56</v>
      </c>
      <c r="N51" s="80">
        <v>87</v>
      </c>
      <c r="O51" s="80">
        <v>89</v>
      </c>
      <c r="P51" s="80">
        <v>71</v>
      </c>
      <c r="Q51" s="80">
        <v>59</v>
      </c>
      <c r="R51" s="80">
        <v>77</v>
      </c>
      <c r="S51" s="80">
        <v>46</v>
      </c>
      <c r="T51" s="80">
        <v>54</v>
      </c>
      <c r="U51" s="80">
        <v>90</v>
      </c>
      <c r="V51" s="80">
        <v>36</v>
      </c>
      <c r="W51" s="80">
        <v>108</v>
      </c>
      <c r="X51" s="80">
        <v>18</v>
      </c>
      <c r="Y51" s="80">
        <v>36</v>
      </c>
      <c r="Z51" s="80">
        <v>5</v>
      </c>
      <c r="AA51" s="80">
        <v>1</v>
      </c>
      <c r="AB51" s="80">
        <v>8</v>
      </c>
      <c r="AC51" s="80">
        <v>5</v>
      </c>
      <c r="AD51" s="80">
        <v>4</v>
      </c>
      <c r="AE51" s="80">
        <v>6</v>
      </c>
      <c r="AF51" s="80">
        <v>17</v>
      </c>
      <c r="AG51" s="80">
        <v>12</v>
      </c>
      <c r="AH51" s="80">
        <v>23</v>
      </c>
      <c r="AI51" s="80">
        <v>17</v>
      </c>
      <c r="AJ51" s="80">
        <v>2</v>
      </c>
      <c r="AK51" s="80">
        <v>5</v>
      </c>
      <c r="AL51" s="80">
        <v>10</v>
      </c>
      <c r="AM51" s="80">
        <v>10</v>
      </c>
    </row>
    <row r="52" spans="1:49">
      <c r="A52" s="112" t="s">
        <v>35</v>
      </c>
      <c r="B52" s="76" t="s">
        <v>27</v>
      </c>
      <c r="C52" s="75" t="s">
        <v>81</v>
      </c>
      <c r="D52" s="112" t="s">
        <v>94</v>
      </c>
      <c r="E52" s="112" t="s">
        <v>95</v>
      </c>
      <c r="F52" s="78">
        <f>SUMPRODUCT(H52:AM52,$H$1:$AM$1)</f>
        <v>2431685</v>
      </c>
      <c r="G52" s="108">
        <f>SUM(H52:AM52)</f>
        <v>1389</v>
      </c>
      <c r="H52" s="80">
        <v>114</v>
      </c>
      <c r="I52" s="80">
        <v>85</v>
      </c>
      <c r="J52" s="80">
        <v>85</v>
      </c>
      <c r="K52" s="80">
        <v>14</v>
      </c>
      <c r="L52" s="80">
        <v>43</v>
      </c>
      <c r="M52" s="80">
        <v>64</v>
      </c>
      <c r="N52" s="80">
        <v>100</v>
      </c>
      <c r="O52" s="80">
        <v>107</v>
      </c>
      <c r="P52" s="80">
        <v>85</v>
      </c>
      <c r="Q52" s="80">
        <v>71</v>
      </c>
      <c r="R52" s="80">
        <v>68</v>
      </c>
      <c r="S52" s="80">
        <v>41</v>
      </c>
      <c r="T52" s="80">
        <v>48</v>
      </c>
      <c r="U52" s="80">
        <v>80</v>
      </c>
      <c r="V52" s="80">
        <v>32</v>
      </c>
      <c r="W52" s="80">
        <v>95</v>
      </c>
      <c r="X52" s="80">
        <v>16</v>
      </c>
      <c r="Y52" s="80">
        <v>36</v>
      </c>
      <c r="Z52" s="80">
        <v>12</v>
      </c>
      <c r="AA52" s="80">
        <v>1</v>
      </c>
      <c r="AB52" s="80">
        <v>19</v>
      </c>
      <c r="AC52" s="80">
        <v>12</v>
      </c>
      <c r="AD52" s="80">
        <v>9</v>
      </c>
      <c r="AE52" s="80">
        <v>8</v>
      </c>
      <c r="AF52" s="80">
        <v>25</v>
      </c>
      <c r="AG52" s="80">
        <v>17</v>
      </c>
      <c r="AH52" s="80">
        <v>33</v>
      </c>
      <c r="AI52" s="80">
        <v>26</v>
      </c>
      <c r="AJ52" s="80">
        <v>4</v>
      </c>
      <c r="AK52" s="80">
        <v>8</v>
      </c>
      <c r="AL52" s="80">
        <v>16</v>
      </c>
      <c r="AM52" s="80">
        <v>15</v>
      </c>
    </row>
    <row r="53" spans="1:49">
      <c r="A53" s="112" t="s">
        <v>35</v>
      </c>
      <c r="B53" s="76" t="s">
        <v>27</v>
      </c>
      <c r="C53" s="75" t="s">
        <v>81</v>
      </c>
      <c r="D53" s="112" t="s">
        <v>96</v>
      </c>
      <c r="E53" s="112" t="s">
        <v>97</v>
      </c>
      <c r="F53" s="78">
        <f>SUMPRODUCT(H53:AM53,$H$1:$AM$1)</f>
        <v>2914471</v>
      </c>
      <c r="G53" s="108">
        <f>SUM(H53:AM53)</f>
        <v>1773</v>
      </c>
      <c r="H53" s="80">
        <v>151</v>
      </c>
      <c r="I53" s="80">
        <v>115</v>
      </c>
      <c r="J53" s="80">
        <v>115</v>
      </c>
      <c r="K53" s="80">
        <v>19</v>
      </c>
      <c r="L53" s="80">
        <v>57</v>
      </c>
      <c r="M53" s="80">
        <v>86</v>
      </c>
      <c r="N53" s="80">
        <v>133</v>
      </c>
      <c r="O53" s="80">
        <v>141</v>
      </c>
      <c r="P53" s="80">
        <v>115</v>
      </c>
      <c r="Q53" s="80">
        <v>95</v>
      </c>
      <c r="R53" s="80">
        <v>83</v>
      </c>
      <c r="S53" s="80">
        <v>50</v>
      </c>
      <c r="T53" s="80">
        <v>58</v>
      </c>
      <c r="U53" s="80">
        <v>96</v>
      </c>
      <c r="V53" s="80">
        <v>38</v>
      </c>
      <c r="W53" s="80">
        <v>117</v>
      </c>
      <c r="X53" s="80">
        <v>19</v>
      </c>
      <c r="Y53" s="80">
        <v>53</v>
      </c>
      <c r="Z53" s="80">
        <v>17</v>
      </c>
      <c r="AA53" s="80">
        <v>2</v>
      </c>
      <c r="AB53" s="80">
        <v>24</v>
      </c>
      <c r="AC53" s="80">
        <v>15</v>
      </c>
      <c r="AD53" s="80">
        <v>12</v>
      </c>
      <c r="AE53" s="80">
        <v>9</v>
      </c>
      <c r="AF53" s="80">
        <v>26</v>
      </c>
      <c r="AG53" s="80">
        <v>16</v>
      </c>
      <c r="AH53" s="80">
        <v>33</v>
      </c>
      <c r="AI53" s="80">
        <v>30</v>
      </c>
      <c r="AJ53" s="80">
        <v>4</v>
      </c>
      <c r="AK53" s="80">
        <v>11</v>
      </c>
      <c r="AL53" s="80">
        <v>18</v>
      </c>
      <c r="AM53" s="80">
        <v>15</v>
      </c>
    </row>
    <row r="54" spans="1:49" s="86" customFormat="1">
      <c r="A54" s="113"/>
      <c r="B54" s="82"/>
      <c r="C54" s="81"/>
      <c r="D54" s="113"/>
      <c r="E54" s="113"/>
      <c r="F54" s="97">
        <f>SUM(F50:F53)</f>
        <v>9909556</v>
      </c>
      <c r="G54" s="111">
        <f>SUM(G50:G53)</f>
        <v>5834</v>
      </c>
      <c r="H54" s="84">
        <f>SUM(H50:H53)</f>
        <v>474</v>
      </c>
      <c r="I54" s="84">
        <f t="shared" ref="I54:AM54" si="12">SUM(I50:I53)</f>
        <v>356</v>
      </c>
      <c r="J54" s="84">
        <f t="shared" si="12"/>
        <v>356</v>
      </c>
      <c r="K54" s="84">
        <f t="shared" si="12"/>
        <v>59</v>
      </c>
      <c r="L54" s="84">
        <f t="shared" si="12"/>
        <v>178</v>
      </c>
      <c r="M54" s="84">
        <f t="shared" si="12"/>
        <v>267</v>
      </c>
      <c r="N54" s="84">
        <f t="shared" si="12"/>
        <v>415</v>
      </c>
      <c r="O54" s="84">
        <f t="shared" si="12"/>
        <v>444</v>
      </c>
      <c r="P54" s="84">
        <f t="shared" si="12"/>
        <v>356</v>
      </c>
      <c r="Q54" s="84">
        <f t="shared" si="12"/>
        <v>296</v>
      </c>
      <c r="R54" s="84">
        <f t="shared" si="12"/>
        <v>296</v>
      </c>
      <c r="S54" s="84">
        <f t="shared" si="12"/>
        <v>178</v>
      </c>
      <c r="T54" s="84">
        <f t="shared" si="12"/>
        <v>208</v>
      </c>
      <c r="U54" s="84">
        <f t="shared" si="12"/>
        <v>346</v>
      </c>
      <c r="V54" s="84">
        <f t="shared" si="12"/>
        <v>138</v>
      </c>
      <c r="W54" s="84">
        <f t="shared" si="12"/>
        <v>415</v>
      </c>
      <c r="X54" s="84">
        <f t="shared" si="12"/>
        <v>69</v>
      </c>
      <c r="Y54" s="84">
        <f t="shared" si="12"/>
        <v>173</v>
      </c>
      <c r="Z54" s="84">
        <f t="shared" si="12"/>
        <v>52</v>
      </c>
      <c r="AA54" s="84">
        <f t="shared" si="12"/>
        <v>6</v>
      </c>
      <c r="AB54" s="84">
        <f t="shared" si="12"/>
        <v>78</v>
      </c>
      <c r="AC54" s="84">
        <f t="shared" si="12"/>
        <v>50</v>
      </c>
      <c r="AD54" s="84">
        <f t="shared" si="12"/>
        <v>38</v>
      </c>
      <c r="AE54" s="84">
        <f t="shared" si="12"/>
        <v>32</v>
      </c>
      <c r="AF54" s="84">
        <f t="shared" si="12"/>
        <v>96</v>
      </c>
      <c r="AG54" s="84">
        <f t="shared" si="12"/>
        <v>64</v>
      </c>
      <c r="AH54" s="84">
        <f t="shared" si="12"/>
        <v>126</v>
      </c>
      <c r="AI54" s="84">
        <f t="shared" si="12"/>
        <v>101</v>
      </c>
      <c r="AJ54" s="84">
        <f t="shared" si="12"/>
        <v>14</v>
      </c>
      <c r="AK54" s="84">
        <f t="shared" si="12"/>
        <v>36</v>
      </c>
      <c r="AL54" s="84">
        <f t="shared" si="12"/>
        <v>61</v>
      </c>
      <c r="AM54" s="84">
        <f t="shared" si="12"/>
        <v>56</v>
      </c>
      <c r="AN54" s="73"/>
      <c r="AO54" s="73"/>
      <c r="AP54" s="73"/>
      <c r="AQ54" s="73"/>
      <c r="AR54" s="73"/>
      <c r="AS54" s="73"/>
      <c r="AT54" s="73"/>
      <c r="AU54" s="73"/>
      <c r="AV54" s="73"/>
      <c r="AW54" s="73"/>
    </row>
    <row r="55" spans="1:49">
      <c r="A55" s="91" t="s">
        <v>36</v>
      </c>
      <c r="B55" s="76" t="s">
        <v>27</v>
      </c>
      <c r="C55" s="75" t="s">
        <v>81</v>
      </c>
      <c r="D55" s="91" t="s">
        <v>82</v>
      </c>
      <c r="E55" s="91" t="s">
        <v>83</v>
      </c>
      <c r="F55" s="78">
        <f>SUMPRODUCT(H55:AM55,$H$1:$AM$1)</f>
        <v>3573303</v>
      </c>
      <c r="G55" s="108">
        <f>SUM(H55:AM55)</f>
        <v>1812</v>
      </c>
      <c r="H55" s="80">
        <v>143</v>
      </c>
      <c r="I55" s="80">
        <v>108</v>
      </c>
      <c r="J55" s="80">
        <v>108</v>
      </c>
      <c r="K55" s="80">
        <v>18</v>
      </c>
      <c r="L55" s="80">
        <v>53</v>
      </c>
      <c r="M55" s="80">
        <v>81</v>
      </c>
      <c r="N55" s="80">
        <v>125</v>
      </c>
      <c r="O55" s="80">
        <v>135</v>
      </c>
      <c r="P55" s="80">
        <v>82</v>
      </c>
      <c r="Q55" s="80">
        <v>68</v>
      </c>
      <c r="R55" s="80">
        <v>73</v>
      </c>
      <c r="S55" s="80">
        <v>44</v>
      </c>
      <c r="T55" s="80">
        <v>60</v>
      </c>
      <c r="U55" s="80">
        <v>100</v>
      </c>
      <c r="V55" s="80">
        <v>41</v>
      </c>
      <c r="W55" s="80">
        <v>124</v>
      </c>
      <c r="X55" s="80">
        <v>20</v>
      </c>
      <c r="Y55" s="80">
        <v>74</v>
      </c>
      <c r="Z55" s="80">
        <v>27</v>
      </c>
      <c r="AA55" s="80">
        <v>3</v>
      </c>
      <c r="AB55" s="80">
        <v>39</v>
      </c>
      <c r="AC55" s="80">
        <v>26</v>
      </c>
      <c r="AD55" s="80">
        <v>18</v>
      </c>
      <c r="AE55" s="80">
        <v>15</v>
      </c>
      <c r="AF55" s="80">
        <v>43</v>
      </c>
      <c r="AG55" s="80">
        <v>30</v>
      </c>
      <c r="AH55" s="80">
        <v>46</v>
      </c>
      <c r="AI55" s="80">
        <v>43</v>
      </c>
      <c r="AJ55" s="80">
        <v>6</v>
      </c>
      <c r="AK55" s="80">
        <v>17</v>
      </c>
      <c r="AL55" s="80">
        <v>20</v>
      </c>
      <c r="AM55" s="80">
        <v>22</v>
      </c>
    </row>
    <row r="56" spans="1:49">
      <c r="A56" s="91" t="s">
        <v>36</v>
      </c>
      <c r="B56" s="76" t="s">
        <v>27</v>
      </c>
      <c r="C56" s="75" t="s">
        <v>81</v>
      </c>
      <c r="D56" s="91" t="s">
        <v>84</v>
      </c>
      <c r="E56" s="91" t="s">
        <v>85</v>
      </c>
      <c r="F56" s="78">
        <f>SUMPRODUCT(H56:AM56,$H$1:$AM$1)</f>
        <v>2672715</v>
      </c>
      <c r="G56" s="108">
        <f>SUM(H56:AM56)</f>
        <v>1534</v>
      </c>
      <c r="H56" s="80">
        <v>119</v>
      </c>
      <c r="I56" s="80">
        <v>89</v>
      </c>
      <c r="J56" s="80">
        <v>89</v>
      </c>
      <c r="K56" s="80">
        <v>15</v>
      </c>
      <c r="L56" s="80">
        <v>45</v>
      </c>
      <c r="M56" s="80">
        <v>67</v>
      </c>
      <c r="N56" s="80">
        <v>104</v>
      </c>
      <c r="O56" s="80">
        <v>111</v>
      </c>
      <c r="P56" s="80">
        <v>96</v>
      </c>
      <c r="Q56" s="80">
        <v>81</v>
      </c>
      <c r="R56" s="80">
        <v>78</v>
      </c>
      <c r="S56" s="80">
        <v>47</v>
      </c>
      <c r="T56" s="80">
        <v>62</v>
      </c>
      <c r="U56" s="80">
        <v>103</v>
      </c>
      <c r="V56" s="80">
        <v>38</v>
      </c>
      <c r="W56" s="80">
        <v>113</v>
      </c>
      <c r="X56" s="80">
        <v>19</v>
      </c>
      <c r="Y56" s="80">
        <v>42</v>
      </c>
      <c r="Z56" s="80">
        <v>12</v>
      </c>
      <c r="AA56" s="80">
        <v>2</v>
      </c>
      <c r="AB56" s="80">
        <v>18</v>
      </c>
      <c r="AC56" s="80">
        <v>13</v>
      </c>
      <c r="AD56" s="80">
        <v>8</v>
      </c>
      <c r="AE56" s="80">
        <v>9</v>
      </c>
      <c r="AF56" s="80">
        <v>25</v>
      </c>
      <c r="AG56" s="80">
        <v>18</v>
      </c>
      <c r="AH56" s="80">
        <v>27</v>
      </c>
      <c r="AI56" s="80">
        <v>26</v>
      </c>
      <c r="AJ56" s="80">
        <v>4</v>
      </c>
      <c r="AK56" s="80">
        <v>11</v>
      </c>
      <c r="AL56" s="80">
        <v>21</v>
      </c>
      <c r="AM56" s="80">
        <v>22</v>
      </c>
    </row>
    <row r="57" spans="1:49">
      <c r="A57" s="112" t="s">
        <v>36</v>
      </c>
      <c r="B57" s="76" t="s">
        <v>27</v>
      </c>
      <c r="C57" s="75" t="s">
        <v>81</v>
      </c>
      <c r="D57" s="112" t="s">
        <v>86</v>
      </c>
      <c r="E57" s="112" t="s">
        <v>87</v>
      </c>
      <c r="F57" s="78">
        <f>SUMPRODUCT(H57:AM57,$H$1:$AM$1)</f>
        <v>2887041</v>
      </c>
      <c r="G57" s="108">
        <f>SUM(H57:AM57)</f>
        <v>1600</v>
      </c>
      <c r="H57" s="80">
        <v>119</v>
      </c>
      <c r="I57" s="80">
        <v>89</v>
      </c>
      <c r="J57" s="80">
        <v>89</v>
      </c>
      <c r="K57" s="80">
        <v>15</v>
      </c>
      <c r="L57" s="80">
        <v>45</v>
      </c>
      <c r="M57" s="80">
        <v>67</v>
      </c>
      <c r="N57" s="80">
        <v>104</v>
      </c>
      <c r="O57" s="80">
        <v>111</v>
      </c>
      <c r="P57" s="80">
        <v>93</v>
      </c>
      <c r="Q57" s="80">
        <v>74</v>
      </c>
      <c r="R57" s="80">
        <v>81</v>
      </c>
      <c r="S57" s="80">
        <v>48</v>
      </c>
      <c r="T57" s="80">
        <v>64</v>
      </c>
      <c r="U57" s="80">
        <v>107</v>
      </c>
      <c r="V57" s="80">
        <v>43</v>
      </c>
      <c r="W57" s="80">
        <v>129</v>
      </c>
      <c r="X57" s="80">
        <v>22</v>
      </c>
      <c r="Y57" s="80">
        <v>53</v>
      </c>
      <c r="Z57" s="80">
        <v>15</v>
      </c>
      <c r="AA57" s="80">
        <v>2</v>
      </c>
      <c r="AB57" s="80">
        <v>23</v>
      </c>
      <c r="AC57" s="80">
        <v>16</v>
      </c>
      <c r="AD57" s="80">
        <v>10</v>
      </c>
      <c r="AE57" s="80">
        <v>10</v>
      </c>
      <c r="AF57" s="80">
        <v>31</v>
      </c>
      <c r="AG57" s="80">
        <v>20</v>
      </c>
      <c r="AH57" s="80">
        <v>31</v>
      </c>
      <c r="AI57" s="80">
        <v>30</v>
      </c>
      <c r="AJ57" s="80">
        <v>4</v>
      </c>
      <c r="AK57" s="80">
        <v>12</v>
      </c>
      <c r="AL57" s="80">
        <v>21</v>
      </c>
      <c r="AM57" s="80">
        <v>22</v>
      </c>
    </row>
    <row r="58" spans="1:49">
      <c r="A58" s="112" t="s">
        <v>36</v>
      </c>
      <c r="B58" s="76" t="s">
        <v>27</v>
      </c>
      <c r="C58" s="75" t="s">
        <v>81</v>
      </c>
      <c r="D58" s="112" t="s">
        <v>88</v>
      </c>
      <c r="E58" s="112" t="s">
        <v>89</v>
      </c>
      <c r="F58" s="78">
        <f>SUMPRODUCT(H58:AM58,$H$1:$AM$1)</f>
        <v>2542735</v>
      </c>
      <c r="G58" s="108">
        <f>SUM(H58:AM58)</f>
        <v>1514</v>
      </c>
      <c r="H58" s="80">
        <v>114</v>
      </c>
      <c r="I58" s="80">
        <v>85</v>
      </c>
      <c r="J58" s="80">
        <v>85</v>
      </c>
      <c r="K58" s="80">
        <v>14</v>
      </c>
      <c r="L58" s="80">
        <v>43</v>
      </c>
      <c r="M58" s="80">
        <v>64</v>
      </c>
      <c r="N58" s="80">
        <v>100</v>
      </c>
      <c r="O58" s="80">
        <v>107</v>
      </c>
      <c r="P58" s="80">
        <v>100</v>
      </c>
      <c r="Q58" s="80">
        <v>87</v>
      </c>
      <c r="R58" s="80">
        <v>78</v>
      </c>
      <c r="S58" s="80">
        <v>47</v>
      </c>
      <c r="T58" s="80">
        <v>62</v>
      </c>
      <c r="U58" s="80">
        <v>103</v>
      </c>
      <c r="V58" s="80">
        <v>43</v>
      </c>
      <c r="W58" s="80">
        <v>129</v>
      </c>
      <c r="X58" s="80">
        <v>22</v>
      </c>
      <c r="Y58" s="80">
        <v>37</v>
      </c>
      <c r="Z58" s="80">
        <v>10</v>
      </c>
      <c r="AA58" s="80">
        <v>1</v>
      </c>
      <c r="AB58" s="80">
        <v>15</v>
      </c>
      <c r="AC58" s="80">
        <v>11</v>
      </c>
      <c r="AD58" s="80">
        <v>7</v>
      </c>
      <c r="AE58" s="80">
        <v>8</v>
      </c>
      <c r="AF58" s="80">
        <v>25</v>
      </c>
      <c r="AG58" s="80">
        <v>17</v>
      </c>
      <c r="AH58" s="80">
        <v>26</v>
      </c>
      <c r="AI58" s="80">
        <v>25</v>
      </c>
      <c r="AJ58" s="80">
        <v>3</v>
      </c>
      <c r="AK58" s="80">
        <v>7</v>
      </c>
      <c r="AL58" s="80">
        <v>19</v>
      </c>
      <c r="AM58" s="80">
        <v>20</v>
      </c>
    </row>
    <row r="59" spans="1:49" s="86" customFormat="1">
      <c r="A59" s="113"/>
      <c r="B59" s="82"/>
      <c r="C59" s="81"/>
      <c r="D59" s="113"/>
      <c r="E59" s="113"/>
      <c r="F59" s="97">
        <f>SUM(F55:F58)</f>
        <v>11675794</v>
      </c>
      <c r="G59" s="111">
        <f>SUM(G55:G58)</f>
        <v>6460</v>
      </c>
      <c r="H59" s="84">
        <f>SUM(H55:H58)</f>
        <v>495</v>
      </c>
      <c r="I59" s="84">
        <f t="shared" ref="I59:AM59" si="13">SUM(I55:I58)</f>
        <v>371</v>
      </c>
      <c r="J59" s="84">
        <f t="shared" si="13"/>
        <v>371</v>
      </c>
      <c r="K59" s="84">
        <f t="shared" si="13"/>
        <v>62</v>
      </c>
      <c r="L59" s="84">
        <f t="shared" si="13"/>
        <v>186</v>
      </c>
      <c r="M59" s="84">
        <f t="shared" si="13"/>
        <v>279</v>
      </c>
      <c r="N59" s="84">
        <f t="shared" si="13"/>
        <v>433</v>
      </c>
      <c r="O59" s="84">
        <f t="shared" si="13"/>
        <v>464</v>
      </c>
      <c r="P59" s="84">
        <f t="shared" si="13"/>
        <v>371</v>
      </c>
      <c r="Q59" s="84">
        <f t="shared" si="13"/>
        <v>310</v>
      </c>
      <c r="R59" s="84">
        <f t="shared" si="13"/>
        <v>310</v>
      </c>
      <c r="S59" s="84">
        <f t="shared" si="13"/>
        <v>186</v>
      </c>
      <c r="T59" s="84">
        <f t="shared" si="13"/>
        <v>248</v>
      </c>
      <c r="U59" s="84">
        <f t="shared" si="13"/>
        <v>413</v>
      </c>
      <c r="V59" s="84">
        <f t="shared" si="13"/>
        <v>165</v>
      </c>
      <c r="W59" s="84">
        <f t="shared" si="13"/>
        <v>495</v>
      </c>
      <c r="X59" s="84">
        <f t="shared" si="13"/>
        <v>83</v>
      </c>
      <c r="Y59" s="84">
        <f t="shared" si="13"/>
        <v>206</v>
      </c>
      <c r="Z59" s="84">
        <f t="shared" si="13"/>
        <v>64</v>
      </c>
      <c r="AA59" s="84">
        <f t="shared" si="13"/>
        <v>8</v>
      </c>
      <c r="AB59" s="84">
        <f t="shared" si="13"/>
        <v>95</v>
      </c>
      <c r="AC59" s="84">
        <f t="shared" si="13"/>
        <v>66</v>
      </c>
      <c r="AD59" s="84">
        <f t="shared" si="13"/>
        <v>43</v>
      </c>
      <c r="AE59" s="84">
        <f t="shared" si="13"/>
        <v>42</v>
      </c>
      <c r="AF59" s="84">
        <f t="shared" si="13"/>
        <v>124</v>
      </c>
      <c r="AG59" s="84">
        <f t="shared" si="13"/>
        <v>85</v>
      </c>
      <c r="AH59" s="84">
        <f t="shared" si="13"/>
        <v>130</v>
      </c>
      <c r="AI59" s="84">
        <f t="shared" si="13"/>
        <v>124</v>
      </c>
      <c r="AJ59" s="84">
        <f t="shared" si="13"/>
        <v>17</v>
      </c>
      <c r="AK59" s="84">
        <f t="shared" si="13"/>
        <v>47</v>
      </c>
      <c r="AL59" s="84">
        <f t="shared" si="13"/>
        <v>81</v>
      </c>
      <c r="AM59" s="84">
        <f t="shared" si="13"/>
        <v>86</v>
      </c>
      <c r="AN59" s="73"/>
      <c r="AO59" s="73"/>
      <c r="AP59" s="73"/>
      <c r="AQ59" s="73"/>
      <c r="AR59" s="73"/>
      <c r="AS59" s="73"/>
      <c r="AT59" s="73"/>
      <c r="AU59" s="73"/>
      <c r="AV59" s="73"/>
      <c r="AW59" s="73"/>
    </row>
    <row r="60" spans="1:49">
      <c r="A60" s="106" t="s">
        <v>37</v>
      </c>
      <c r="B60" s="76" t="s">
        <v>27</v>
      </c>
      <c r="C60" s="75" t="s">
        <v>27</v>
      </c>
      <c r="D60" s="107" t="s">
        <v>131</v>
      </c>
      <c r="E60" s="106" t="s">
        <v>132</v>
      </c>
      <c r="F60" s="78">
        <f t="shared" ref="F60:F66" si="14">SUMPRODUCT(H60:AM60,$H$1:$AM$1)</f>
        <v>6723198</v>
      </c>
      <c r="G60" s="108">
        <f t="shared" ref="G60:G66" si="15">SUM(H60:AM60)</f>
        <v>3205</v>
      </c>
      <c r="H60" s="80">
        <v>235</v>
      </c>
      <c r="I60" s="80">
        <v>176</v>
      </c>
      <c r="J60" s="80">
        <v>176</v>
      </c>
      <c r="K60" s="80">
        <v>29</v>
      </c>
      <c r="L60" s="80">
        <v>88</v>
      </c>
      <c r="M60" s="80">
        <v>131</v>
      </c>
      <c r="N60" s="80">
        <v>204</v>
      </c>
      <c r="O60" s="80">
        <v>219</v>
      </c>
      <c r="P60" s="80">
        <v>176</v>
      </c>
      <c r="Q60" s="80">
        <v>147</v>
      </c>
      <c r="R60" s="80">
        <v>147</v>
      </c>
      <c r="S60" s="80">
        <v>88</v>
      </c>
      <c r="T60" s="80">
        <v>110</v>
      </c>
      <c r="U60" s="80">
        <v>185</v>
      </c>
      <c r="V60" s="80">
        <v>74</v>
      </c>
      <c r="W60" s="80">
        <v>220</v>
      </c>
      <c r="X60" s="80">
        <v>37</v>
      </c>
      <c r="Y60" s="80">
        <v>92</v>
      </c>
      <c r="Z60" s="80">
        <v>46</v>
      </c>
      <c r="AA60" s="80">
        <v>6</v>
      </c>
      <c r="AB60" s="80">
        <v>70</v>
      </c>
      <c r="AC60" s="80">
        <v>46</v>
      </c>
      <c r="AD60" s="80">
        <v>32</v>
      </c>
      <c r="AE60" s="80">
        <v>16</v>
      </c>
      <c r="AF60" s="80">
        <v>53</v>
      </c>
      <c r="AG60" s="80">
        <v>36</v>
      </c>
      <c r="AH60" s="80">
        <v>113</v>
      </c>
      <c r="AI60" s="80">
        <v>95</v>
      </c>
      <c r="AJ60" s="80">
        <v>13</v>
      </c>
      <c r="AK60" s="80">
        <v>33</v>
      </c>
      <c r="AL60" s="80">
        <v>56</v>
      </c>
      <c r="AM60" s="80">
        <v>56</v>
      </c>
    </row>
    <row r="61" spans="1:49">
      <c r="A61" s="106" t="s">
        <v>37</v>
      </c>
      <c r="B61" s="76" t="s">
        <v>27</v>
      </c>
      <c r="C61" s="75" t="s">
        <v>27</v>
      </c>
      <c r="D61" s="107" t="s">
        <v>133</v>
      </c>
      <c r="E61" s="106" t="s">
        <v>134</v>
      </c>
      <c r="F61" s="78">
        <f t="shared" si="14"/>
        <v>2224007</v>
      </c>
      <c r="G61" s="108">
        <f t="shared" si="15"/>
        <v>1441</v>
      </c>
      <c r="H61" s="80">
        <v>119</v>
      </c>
      <c r="I61" s="80">
        <v>89</v>
      </c>
      <c r="J61" s="80">
        <v>89</v>
      </c>
      <c r="K61" s="80">
        <v>15</v>
      </c>
      <c r="L61" s="80">
        <v>45</v>
      </c>
      <c r="M61" s="80">
        <v>67</v>
      </c>
      <c r="N61" s="80">
        <v>104</v>
      </c>
      <c r="O61" s="80">
        <v>112</v>
      </c>
      <c r="P61" s="80">
        <v>89</v>
      </c>
      <c r="Q61" s="80">
        <v>74</v>
      </c>
      <c r="R61" s="80">
        <v>74</v>
      </c>
      <c r="S61" s="80">
        <v>45</v>
      </c>
      <c r="T61" s="80">
        <v>56</v>
      </c>
      <c r="U61" s="80">
        <v>93</v>
      </c>
      <c r="V61" s="80">
        <v>37</v>
      </c>
      <c r="W61" s="80">
        <v>112</v>
      </c>
      <c r="X61" s="80">
        <v>19</v>
      </c>
      <c r="Y61" s="80">
        <v>47</v>
      </c>
      <c r="Z61" s="80">
        <v>11</v>
      </c>
      <c r="AA61" s="80">
        <v>1</v>
      </c>
      <c r="AB61" s="80">
        <v>16</v>
      </c>
      <c r="AC61" s="80">
        <v>11</v>
      </c>
      <c r="AD61" s="80">
        <v>8</v>
      </c>
      <c r="AE61" s="80">
        <v>4</v>
      </c>
      <c r="AF61" s="80">
        <v>12</v>
      </c>
      <c r="AG61" s="80">
        <v>8</v>
      </c>
      <c r="AH61" s="80">
        <v>26</v>
      </c>
      <c r="AI61" s="80">
        <v>21</v>
      </c>
      <c r="AJ61" s="80">
        <v>3</v>
      </c>
      <c r="AK61" s="80">
        <v>8</v>
      </c>
      <c r="AL61" s="80">
        <v>13</v>
      </c>
      <c r="AM61" s="80">
        <v>13</v>
      </c>
    </row>
    <row r="62" spans="1:49">
      <c r="A62" s="106" t="s">
        <v>37</v>
      </c>
      <c r="B62" s="76" t="s">
        <v>27</v>
      </c>
      <c r="C62" s="75" t="s">
        <v>27</v>
      </c>
      <c r="D62" s="107" t="s">
        <v>135</v>
      </c>
      <c r="E62" s="106" t="s">
        <v>136</v>
      </c>
      <c r="F62" s="78">
        <f t="shared" si="14"/>
        <v>3181130</v>
      </c>
      <c r="G62" s="108">
        <f t="shared" si="15"/>
        <v>1871</v>
      </c>
      <c r="H62" s="80">
        <v>149</v>
      </c>
      <c r="I62" s="80">
        <v>112</v>
      </c>
      <c r="J62" s="80">
        <v>112</v>
      </c>
      <c r="K62" s="80">
        <v>19</v>
      </c>
      <c r="L62" s="80">
        <v>56</v>
      </c>
      <c r="M62" s="80">
        <v>84</v>
      </c>
      <c r="N62" s="80">
        <v>131</v>
      </c>
      <c r="O62" s="80">
        <v>140</v>
      </c>
      <c r="P62" s="80">
        <v>112</v>
      </c>
      <c r="Q62" s="80">
        <v>93</v>
      </c>
      <c r="R62" s="80">
        <v>93</v>
      </c>
      <c r="S62" s="80">
        <v>56</v>
      </c>
      <c r="T62" s="80">
        <v>70</v>
      </c>
      <c r="U62" s="80">
        <v>117</v>
      </c>
      <c r="V62" s="80">
        <v>47</v>
      </c>
      <c r="W62" s="80">
        <v>141</v>
      </c>
      <c r="X62" s="80">
        <v>24</v>
      </c>
      <c r="Y62" s="80">
        <v>59</v>
      </c>
      <c r="Z62" s="80">
        <v>18</v>
      </c>
      <c r="AA62" s="80">
        <v>2</v>
      </c>
      <c r="AB62" s="80">
        <v>27</v>
      </c>
      <c r="AC62" s="80">
        <v>18</v>
      </c>
      <c r="AD62" s="80">
        <v>13</v>
      </c>
      <c r="AE62" s="80">
        <v>7</v>
      </c>
      <c r="AF62" s="80">
        <v>20</v>
      </c>
      <c r="AG62" s="80">
        <v>13</v>
      </c>
      <c r="AH62" s="80">
        <v>43</v>
      </c>
      <c r="AI62" s="80">
        <v>35</v>
      </c>
      <c r="AJ62" s="80">
        <v>5</v>
      </c>
      <c r="AK62" s="80">
        <v>13</v>
      </c>
      <c r="AL62" s="80">
        <v>21</v>
      </c>
      <c r="AM62" s="80">
        <v>21</v>
      </c>
    </row>
    <row r="63" spans="1:49">
      <c r="A63" s="106" t="s">
        <v>37</v>
      </c>
      <c r="B63" s="76" t="s">
        <v>27</v>
      </c>
      <c r="C63" s="75" t="s">
        <v>27</v>
      </c>
      <c r="D63" s="107" t="s">
        <v>137</v>
      </c>
      <c r="E63" s="106" t="s">
        <v>138</v>
      </c>
      <c r="F63" s="78">
        <f t="shared" si="14"/>
        <v>2425364</v>
      </c>
      <c r="G63" s="108">
        <f t="shared" si="15"/>
        <v>1507</v>
      </c>
      <c r="H63" s="80">
        <v>123</v>
      </c>
      <c r="I63" s="80">
        <v>92</v>
      </c>
      <c r="J63" s="80">
        <v>92</v>
      </c>
      <c r="K63" s="80">
        <v>15</v>
      </c>
      <c r="L63" s="80">
        <v>46</v>
      </c>
      <c r="M63" s="80">
        <v>69</v>
      </c>
      <c r="N63" s="80">
        <v>107</v>
      </c>
      <c r="O63" s="80">
        <v>115</v>
      </c>
      <c r="P63" s="80">
        <v>92</v>
      </c>
      <c r="Q63" s="80">
        <v>77</v>
      </c>
      <c r="R63" s="80">
        <v>77</v>
      </c>
      <c r="S63" s="80">
        <v>46</v>
      </c>
      <c r="T63" s="80">
        <v>58</v>
      </c>
      <c r="U63" s="80">
        <v>96</v>
      </c>
      <c r="V63" s="80">
        <v>38</v>
      </c>
      <c r="W63" s="80">
        <v>116</v>
      </c>
      <c r="X63" s="80">
        <v>19</v>
      </c>
      <c r="Y63" s="80">
        <v>48</v>
      </c>
      <c r="Z63" s="80">
        <v>13</v>
      </c>
      <c r="AA63" s="80">
        <v>1</v>
      </c>
      <c r="AB63" s="80">
        <v>19</v>
      </c>
      <c r="AC63" s="80">
        <v>13</v>
      </c>
      <c r="AD63" s="80">
        <v>9</v>
      </c>
      <c r="AE63" s="80">
        <v>5</v>
      </c>
      <c r="AF63" s="80">
        <v>14</v>
      </c>
      <c r="AG63" s="80">
        <v>10</v>
      </c>
      <c r="AH63" s="80">
        <v>30</v>
      </c>
      <c r="AI63" s="80">
        <v>25</v>
      </c>
      <c r="AJ63" s="80">
        <v>3</v>
      </c>
      <c r="AK63" s="80">
        <v>9</v>
      </c>
      <c r="AL63" s="80">
        <v>15</v>
      </c>
      <c r="AM63" s="80">
        <v>15</v>
      </c>
    </row>
    <row r="64" spans="1:49">
      <c r="A64" s="106" t="s">
        <v>37</v>
      </c>
      <c r="B64" s="76" t="s">
        <v>27</v>
      </c>
      <c r="C64" s="75" t="s">
        <v>27</v>
      </c>
      <c r="D64" s="112" t="s">
        <v>116</v>
      </c>
      <c r="E64" s="112" t="s">
        <v>253</v>
      </c>
      <c r="F64" s="78">
        <f t="shared" si="14"/>
        <v>1445163</v>
      </c>
      <c r="G64" s="108">
        <f t="shared" si="15"/>
        <v>939</v>
      </c>
      <c r="H64" s="80">
        <v>78</v>
      </c>
      <c r="I64" s="80">
        <v>58</v>
      </c>
      <c r="J64" s="80">
        <v>58</v>
      </c>
      <c r="K64" s="80">
        <v>10</v>
      </c>
      <c r="L64" s="80">
        <v>29</v>
      </c>
      <c r="M64" s="80">
        <v>44</v>
      </c>
      <c r="N64" s="80">
        <v>68</v>
      </c>
      <c r="O64" s="80">
        <v>73</v>
      </c>
      <c r="P64" s="80">
        <v>58</v>
      </c>
      <c r="Q64" s="80">
        <v>48</v>
      </c>
      <c r="R64" s="80">
        <v>48</v>
      </c>
      <c r="S64" s="80">
        <v>29</v>
      </c>
      <c r="T64" s="80">
        <v>37</v>
      </c>
      <c r="U64" s="80">
        <v>61</v>
      </c>
      <c r="V64" s="80">
        <v>24</v>
      </c>
      <c r="W64" s="80">
        <v>73</v>
      </c>
      <c r="X64" s="80">
        <v>12</v>
      </c>
      <c r="Y64" s="80">
        <v>30</v>
      </c>
      <c r="Z64" s="80">
        <v>7</v>
      </c>
      <c r="AA64" s="80">
        <v>1</v>
      </c>
      <c r="AB64" s="80">
        <v>11</v>
      </c>
      <c r="AC64" s="80">
        <v>7</v>
      </c>
      <c r="AD64" s="80">
        <v>5</v>
      </c>
      <c r="AE64" s="80">
        <v>3</v>
      </c>
      <c r="AF64" s="80">
        <v>8</v>
      </c>
      <c r="AG64" s="80">
        <v>5</v>
      </c>
      <c r="AH64" s="80">
        <v>17</v>
      </c>
      <c r="AI64" s="80">
        <v>14</v>
      </c>
      <c r="AJ64" s="80">
        <v>2</v>
      </c>
      <c r="AK64" s="80">
        <v>5</v>
      </c>
      <c r="AL64" s="80">
        <v>8</v>
      </c>
      <c r="AM64" s="80">
        <v>8</v>
      </c>
    </row>
    <row r="65" spans="1:49">
      <c r="A65" s="106" t="s">
        <v>37</v>
      </c>
      <c r="B65" s="76" t="s">
        <v>27</v>
      </c>
      <c r="C65" s="75" t="s">
        <v>27</v>
      </c>
      <c r="D65" s="112" t="s">
        <v>117</v>
      </c>
      <c r="E65" s="112" t="s">
        <v>254</v>
      </c>
      <c r="F65" s="78">
        <f t="shared" si="14"/>
        <v>2025826</v>
      </c>
      <c r="G65" s="108">
        <f t="shared" si="15"/>
        <v>1301</v>
      </c>
      <c r="H65" s="80">
        <v>107</v>
      </c>
      <c r="I65" s="80">
        <v>80</v>
      </c>
      <c r="J65" s="80">
        <v>80</v>
      </c>
      <c r="K65" s="80">
        <v>13</v>
      </c>
      <c r="L65" s="80">
        <v>40</v>
      </c>
      <c r="M65" s="80">
        <v>60</v>
      </c>
      <c r="N65" s="80">
        <v>94</v>
      </c>
      <c r="O65" s="80">
        <v>101</v>
      </c>
      <c r="P65" s="80">
        <v>80</v>
      </c>
      <c r="Q65" s="80">
        <v>67</v>
      </c>
      <c r="R65" s="80">
        <v>67</v>
      </c>
      <c r="S65" s="80">
        <v>40</v>
      </c>
      <c r="T65" s="80">
        <v>51</v>
      </c>
      <c r="U65" s="80">
        <v>84</v>
      </c>
      <c r="V65" s="80">
        <v>34</v>
      </c>
      <c r="W65" s="80">
        <v>101</v>
      </c>
      <c r="X65" s="80">
        <v>17</v>
      </c>
      <c r="Y65" s="80">
        <v>42</v>
      </c>
      <c r="Z65" s="80">
        <v>10</v>
      </c>
      <c r="AA65" s="80">
        <v>1</v>
      </c>
      <c r="AB65" s="80">
        <v>15</v>
      </c>
      <c r="AC65" s="80">
        <v>10</v>
      </c>
      <c r="AD65" s="80">
        <v>7</v>
      </c>
      <c r="AE65" s="80">
        <v>4</v>
      </c>
      <c r="AF65" s="80">
        <v>11</v>
      </c>
      <c r="AG65" s="80">
        <v>7</v>
      </c>
      <c r="AH65" s="80">
        <v>24</v>
      </c>
      <c r="AI65" s="80">
        <v>20</v>
      </c>
      <c r="AJ65" s="80">
        <v>3</v>
      </c>
      <c r="AK65" s="80">
        <v>7</v>
      </c>
      <c r="AL65" s="80">
        <v>12</v>
      </c>
      <c r="AM65" s="80">
        <v>12</v>
      </c>
    </row>
    <row r="66" spans="1:49">
      <c r="A66" s="106" t="s">
        <v>37</v>
      </c>
      <c r="B66" s="76" t="s">
        <v>27</v>
      </c>
      <c r="C66" s="75" t="s">
        <v>27</v>
      </c>
      <c r="D66" s="112" t="s">
        <v>118</v>
      </c>
      <c r="E66" s="112" t="s">
        <v>255</v>
      </c>
      <c r="F66" s="78">
        <f t="shared" si="14"/>
        <v>1743959</v>
      </c>
      <c r="G66" s="108">
        <f t="shared" si="15"/>
        <v>1176</v>
      </c>
      <c r="H66" s="80">
        <v>98</v>
      </c>
      <c r="I66" s="80">
        <v>74</v>
      </c>
      <c r="J66" s="80">
        <v>74</v>
      </c>
      <c r="K66" s="80">
        <v>12</v>
      </c>
      <c r="L66" s="80">
        <v>37</v>
      </c>
      <c r="M66" s="80">
        <v>55</v>
      </c>
      <c r="N66" s="80">
        <v>86</v>
      </c>
      <c r="O66" s="80">
        <v>92</v>
      </c>
      <c r="P66" s="80">
        <v>74</v>
      </c>
      <c r="Q66" s="80">
        <v>61</v>
      </c>
      <c r="R66" s="80">
        <v>61</v>
      </c>
      <c r="S66" s="80">
        <v>37</v>
      </c>
      <c r="T66" s="80">
        <v>46</v>
      </c>
      <c r="U66" s="80">
        <v>77</v>
      </c>
      <c r="V66" s="80">
        <v>31</v>
      </c>
      <c r="W66" s="80">
        <v>93</v>
      </c>
      <c r="X66" s="80">
        <v>15</v>
      </c>
      <c r="Y66" s="80">
        <v>39</v>
      </c>
      <c r="Z66" s="80">
        <v>8</v>
      </c>
      <c r="AA66" s="80">
        <v>1</v>
      </c>
      <c r="AB66" s="80">
        <v>12</v>
      </c>
      <c r="AC66" s="80">
        <v>8</v>
      </c>
      <c r="AD66" s="80">
        <v>6</v>
      </c>
      <c r="AE66" s="80">
        <v>3</v>
      </c>
      <c r="AF66" s="80">
        <v>9</v>
      </c>
      <c r="AG66" s="80">
        <v>6</v>
      </c>
      <c r="AH66" s="80">
        <v>19</v>
      </c>
      <c r="AI66" s="80">
        <v>16</v>
      </c>
      <c r="AJ66" s="80">
        <v>2</v>
      </c>
      <c r="AK66" s="80">
        <v>6</v>
      </c>
      <c r="AL66" s="80">
        <v>9</v>
      </c>
      <c r="AM66" s="80">
        <v>9</v>
      </c>
    </row>
    <row r="67" spans="1:49" s="86" customFormat="1">
      <c r="A67" s="109"/>
      <c r="B67" s="82"/>
      <c r="C67" s="81"/>
      <c r="D67" s="110"/>
      <c r="E67" s="109"/>
      <c r="F67" s="97">
        <f>SUM(F60:F66)</f>
        <v>19768647</v>
      </c>
      <c r="G67" s="97">
        <f t="shared" ref="G67" si="16">SUM(G60:G66)</f>
        <v>11440</v>
      </c>
      <c r="H67" s="97">
        <f>SUM(H60:H66)</f>
        <v>909</v>
      </c>
      <c r="I67" s="97">
        <f t="shared" ref="I67:AM67" si="17">SUM(I60:I66)</f>
        <v>681</v>
      </c>
      <c r="J67" s="97">
        <f t="shared" si="17"/>
        <v>681</v>
      </c>
      <c r="K67" s="97">
        <f t="shared" si="17"/>
        <v>113</v>
      </c>
      <c r="L67" s="97">
        <f t="shared" si="17"/>
        <v>341</v>
      </c>
      <c r="M67" s="97">
        <f t="shared" si="17"/>
        <v>510</v>
      </c>
      <c r="N67" s="97">
        <f t="shared" si="17"/>
        <v>794</v>
      </c>
      <c r="O67" s="97">
        <f t="shared" si="17"/>
        <v>852</v>
      </c>
      <c r="P67" s="97">
        <f t="shared" si="17"/>
        <v>681</v>
      </c>
      <c r="Q67" s="97">
        <f t="shared" si="17"/>
        <v>567</v>
      </c>
      <c r="R67" s="97">
        <f t="shared" si="17"/>
        <v>567</v>
      </c>
      <c r="S67" s="97">
        <f t="shared" si="17"/>
        <v>341</v>
      </c>
      <c r="T67" s="97">
        <f t="shared" si="17"/>
        <v>428</v>
      </c>
      <c r="U67" s="97">
        <f t="shared" si="17"/>
        <v>713</v>
      </c>
      <c r="V67" s="97">
        <f t="shared" si="17"/>
        <v>285</v>
      </c>
      <c r="W67" s="97">
        <f t="shared" si="17"/>
        <v>856</v>
      </c>
      <c r="X67" s="97">
        <f t="shared" si="17"/>
        <v>143</v>
      </c>
      <c r="Y67" s="97">
        <f t="shared" si="17"/>
        <v>357</v>
      </c>
      <c r="Z67" s="97">
        <f t="shared" si="17"/>
        <v>113</v>
      </c>
      <c r="AA67" s="97">
        <f t="shared" si="17"/>
        <v>13</v>
      </c>
      <c r="AB67" s="97">
        <f t="shared" si="17"/>
        <v>170</v>
      </c>
      <c r="AC67" s="97">
        <f t="shared" si="17"/>
        <v>113</v>
      </c>
      <c r="AD67" s="97">
        <f t="shared" si="17"/>
        <v>80</v>
      </c>
      <c r="AE67" s="97">
        <f t="shared" si="17"/>
        <v>42</v>
      </c>
      <c r="AF67" s="97">
        <f t="shared" si="17"/>
        <v>127</v>
      </c>
      <c r="AG67" s="97">
        <f t="shared" si="17"/>
        <v>85</v>
      </c>
      <c r="AH67" s="97">
        <f t="shared" si="17"/>
        <v>272</v>
      </c>
      <c r="AI67" s="97">
        <f t="shared" si="17"/>
        <v>226</v>
      </c>
      <c r="AJ67" s="97">
        <f t="shared" si="17"/>
        <v>31</v>
      </c>
      <c r="AK67" s="97">
        <f t="shared" si="17"/>
        <v>81</v>
      </c>
      <c r="AL67" s="97">
        <f t="shared" si="17"/>
        <v>134</v>
      </c>
      <c r="AM67" s="97">
        <f t="shared" si="17"/>
        <v>134</v>
      </c>
      <c r="AN67" s="73"/>
      <c r="AO67" s="73"/>
      <c r="AP67" s="73"/>
      <c r="AQ67" s="73"/>
      <c r="AR67" s="73"/>
      <c r="AS67" s="73"/>
      <c r="AT67" s="73"/>
      <c r="AU67" s="73"/>
      <c r="AV67" s="73"/>
      <c r="AW67" s="73"/>
    </row>
    <row r="68" spans="1:49">
      <c r="A68" s="112" t="s">
        <v>38</v>
      </c>
      <c r="B68" s="76" t="s">
        <v>27</v>
      </c>
      <c r="C68" s="75" t="s">
        <v>81</v>
      </c>
      <c r="D68" s="112" t="s">
        <v>106</v>
      </c>
      <c r="E68" s="112" t="s">
        <v>107</v>
      </c>
      <c r="F68" s="78">
        <f>SUMPRODUCT(H68:AM68,$H$1:$AM$1)</f>
        <v>1976533</v>
      </c>
      <c r="G68" s="108">
        <f>SUM(H68:AM68)</f>
        <v>1306</v>
      </c>
      <c r="H68" s="80">
        <v>114</v>
      </c>
      <c r="I68" s="80">
        <v>85</v>
      </c>
      <c r="J68" s="80">
        <v>85</v>
      </c>
      <c r="K68" s="80">
        <v>14</v>
      </c>
      <c r="L68" s="80">
        <v>43</v>
      </c>
      <c r="M68" s="80">
        <v>63</v>
      </c>
      <c r="N68" s="80">
        <v>94</v>
      </c>
      <c r="O68" s="80">
        <v>101</v>
      </c>
      <c r="P68" s="80">
        <v>81</v>
      </c>
      <c r="Q68" s="80">
        <v>67</v>
      </c>
      <c r="R68" s="80">
        <v>83</v>
      </c>
      <c r="S68" s="80">
        <v>50</v>
      </c>
      <c r="T68" s="80">
        <v>45</v>
      </c>
      <c r="U68" s="80">
        <v>74</v>
      </c>
      <c r="V68" s="80">
        <v>30</v>
      </c>
      <c r="W68" s="80">
        <v>89</v>
      </c>
      <c r="X68" s="80">
        <v>16</v>
      </c>
      <c r="Y68" s="80">
        <v>35</v>
      </c>
      <c r="Z68" s="80">
        <v>10</v>
      </c>
      <c r="AA68" s="80">
        <v>1</v>
      </c>
      <c r="AB68" s="80">
        <v>15</v>
      </c>
      <c r="AC68" s="80">
        <v>10</v>
      </c>
      <c r="AD68" s="80">
        <v>7</v>
      </c>
      <c r="AE68" s="80">
        <v>4</v>
      </c>
      <c r="AF68" s="80">
        <v>13</v>
      </c>
      <c r="AG68" s="80">
        <v>10</v>
      </c>
      <c r="AH68" s="80">
        <v>19</v>
      </c>
      <c r="AI68" s="80">
        <v>15</v>
      </c>
      <c r="AJ68" s="80">
        <v>2</v>
      </c>
      <c r="AK68" s="80">
        <v>7</v>
      </c>
      <c r="AL68" s="80">
        <v>12</v>
      </c>
      <c r="AM68" s="80">
        <v>12</v>
      </c>
    </row>
    <row r="69" spans="1:49">
      <c r="A69" s="112" t="s">
        <v>38</v>
      </c>
      <c r="B69" s="76" t="s">
        <v>27</v>
      </c>
      <c r="C69" s="75" t="s">
        <v>81</v>
      </c>
      <c r="D69" s="112" t="s">
        <v>108</v>
      </c>
      <c r="E69" s="112" t="s">
        <v>109</v>
      </c>
      <c r="F69" s="78">
        <f>SUMPRODUCT(H69:AM69,$H$1:$AM$1)</f>
        <v>1412569</v>
      </c>
      <c r="G69" s="108">
        <f>SUM(H69:AM69)</f>
        <v>1024</v>
      </c>
      <c r="H69" s="80">
        <v>106</v>
      </c>
      <c r="I69" s="80">
        <v>82</v>
      </c>
      <c r="J69" s="80">
        <v>82</v>
      </c>
      <c r="K69" s="80">
        <v>14</v>
      </c>
      <c r="L69" s="80">
        <v>41</v>
      </c>
      <c r="M69" s="80">
        <v>60</v>
      </c>
      <c r="N69" s="80">
        <v>83</v>
      </c>
      <c r="O69" s="80">
        <v>89</v>
      </c>
      <c r="P69" s="80">
        <v>71</v>
      </c>
      <c r="Q69" s="80">
        <v>59</v>
      </c>
      <c r="R69" s="80">
        <v>51</v>
      </c>
      <c r="S69" s="80">
        <v>31</v>
      </c>
      <c r="T69" s="80">
        <v>28</v>
      </c>
      <c r="U69" s="80">
        <v>46</v>
      </c>
      <c r="V69" s="80">
        <v>18</v>
      </c>
      <c r="W69" s="80">
        <v>55</v>
      </c>
      <c r="X69" s="80">
        <v>11</v>
      </c>
      <c r="Y69" s="80">
        <v>14</v>
      </c>
      <c r="Z69" s="80">
        <v>5</v>
      </c>
      <c r="AA69" s="80">
        <v>1</v>
      </c>
      <c r="AB69" s="80">
        <v>7</v>
      </c>
      <c r="AC69" s="80">
        <v>5</v>
      </c>
      <c r="AD69" s="80">
        <v>3</v>
      </c>
      <c r="AE69" s="80">
        <v>3</v>
      </c>
      <c r="AF69" s="80">
        <v>9</v>
      </c>
      <c r="AG69" s="80">
        <v>6</v>
      </c>
      <c r="AH69" s="80">
        <v>12</v>
      </c>
      <c r="AI69" s="80">
        <v>10</v>
      </c>
      <c r="AJ69" s="80">
        <v>1</v>
      </c>
      <c r="AK69" s="80">
        <v>5</v>
      </c>
      <c r="AL69" s="80">
        <v>8</v>
      </c>
      <c r="AM69" s="80">
        <v>8</v>
      </c>
    </row>
    <row r="70" spans="1:49">
      <c r="A70" s="112" t="s">
        <v>38</v>
      </c>
      <c r="B70" s="76" t="s">
        <v>27</v>
      </c>
      <c r="C70" s="75" t="s">
        <v>81</v>
      </c>
      <c r="D70" s="112" t="s">
        <v>110</v>
      </c>
      <c r="E70" s="112" t="s">
        <v>111</v>
      </c>
      <c r="F70" s="78">
        <f>SUMPRODUCT(H70:AM70,$H$1:$AM$1)</f>
        <v>2041364</v>
      </c>
      <c r="G70" s="108">
        <f>SUM(H70:AM70)</f>
        <v>1358</v>
      </c>
      <c r="H70" s="80">
        <v>132</v>
      </c>
      <c r="I70" s="80">
        <v>99</v>
      </c>
      <c r="J70" s="80">
        <v>99</v>
      </c>
      <c r="K70" s="80">
        <v>16</v>
      </c>
      <c r="L70" s="80">
        <v>50</v>
      </c>
      <c r="M70" s="80">
        <v>76</v>
      </c>
      <c r="N70" s="80">
        <v>111</v>
      </c>
      <c r="O70" s="80">
        <v>119</v>
      </c>
      <c r="P70" s="80">
        <v>95</v>
      </c>
      <c r="Q70" s="80">
        <v>79</v>
      </c>
      <c r="R70" s="80">
        <v>67</v>
      </c>
      <c r="S70" s="80">
        <v>40</v>
      </c>
      <c r="T70" s="80">
        <v>36</v>
      </c>
      <c r="U70" s="80">
        <v>60</v>
      </c>
      <c r="V70" s="80">
        <v>24</v>
      </c>
      <c r="W70" s="80">
        <v>72</v>
      </c>
      <c r="X70" s="80">
        <v>14</v>
      </c>
      <c r="Y70" s="80">
        <v>24</v>
      </c>
      <c r="Z70" s="80">
        <v>11</v>
      </c>
      <c r="AA70" s="80">
        <v>1</v>
      </c>
      <c r="AB70" s="80">
        <v>16</v>
      </c>
      <c r="AC70" s="80">
        <v>11</v>
      </c>
      <c r="AD70" s="80">
        <v>7</v>
      </c>
      <c r="AE70" s="80">
        <v>5</v>
      </c>
      <c r="AF70" s="80">
        <v>14</v>
      </c>
      <c r="AG70" s="80">
        <v>10</v>
      </c>
      <c r="AH70" s="80">
        <v>20</v>
      </c>
      <c r="AI70" s="80">
        <v>16</v>
      </c>
      <c r="AJ70" s="80">
        <v>2</v>
      </c>
      <c r="AK70" s="80">
        <v>8</v>
      </c>
      <c r="AL70" s="80">
        <v>12</v>
      </c>
      <c r="AM70" s="80">
        <v>12</v>
      </c>
    </row>
    <row r="71" spans="1:49">
      <c r="A71" s="112" t="s">
        <v>38</v>
      </c>
      <c r="B71" s="76" t="s">
        <v>27</v>
      </c>
      <c r="C71" s="75" t="s">
        <v>81</v>
      </c>
      <c r="D71" s="112" t="s">
        <v>112</v>
      </c>
      <c r="E71" s="112" t="s">
        <v>113</v>
      </c>
      <c r="F71" s="78">
        <f>SUMPRODUCT(H71:AM71,$H$1:$AM$1)</f>
        <v>2040488</v>
      </c>
      <c r="G71" s="108">
        <f>SUM(H71:AM71)</f>
        <v>1408</v>
      </c>
      <c r="H71" s="80">
        <v>141</v>
      </c>
      <c r="I71" s="80">
        <v>105</v>
      </c>
      <c r="J71" s="80">
        <v>105</v>
      </c>
      <c r="K71" s="80">
        <v>18</v>
      </c>
      <c r="L71" s="80">
        <v>52</v>
      </c>
      <c r="M71" s="80">
        <v>79</v>
      </c>
      <c r="N71" s="80">
        <v>105</v>
      </c>
      <c r="O71" s="80">
        <v>113</v>
      </c>
      <c r="P71" s="80">
        <v>90</v>
      </c>
      <c r="Q71" s="80">
        <v>75</v>
      </c>
      <c r="R71" s="80">
        <v>79</v>
      </c>
      <c r="S71" s="80">
        <v>48</v>
      </c>
      <c r="T71" s="80">
        <v>42</v>
      </c>
      <c r="U71" s="80">
        <v>71</v>
      </c>
      <c r="V71" s="80">
        <v>28</v>
      </c>
      <c r="W71" s="80">
        <v>85</v>
      </c>
      <c r="X71" s="80">
        <v>15</v>
      </c>
      <c r="Y71" s="80">
        <v>24</v>
      </c>
      <c r="Z71" s="80">
        <v>9</v>
      </c>
      <c r="AA71" s="80">
        <v>1</v>
      </c>
      <c r="AB71" s="80">
        <v>14</v>
      </c>
      <c r="AC71" s="80">
        <v>9</v>
      </c>
      <c r="AD71" s="80">
        <v>6</v>
      </c>
      <c r="AE71" s="80">
        <v>4</v>
      </c>
      <c r="AF71" s="80">
        <v>13</v>
      </c>
      <c r="AG71" s="80">
        <v>10</v>
      </c>
      <c r="AH71" s="80">
        <v>19</v>
      </c>
      <c r="AI71" s="80">
        <v>15</v>
      </c>
      <c r="AJ71" s="80">
        <v>2</v>
      </c>
      <c r="AK71" s="80">
        <v>7</v>
      </c>
      <c r="AL71" s="80">
        <v>12</v>
      </c>
      <c r="AM71" s="80">
        <v>12</v>
      </c>
    </row>
    <row r="72" spans="1:49">
      <c r="A72" s="112" t="s">
        <v>38</v>
      </c>
      <c r="B72" s="76" t="s">
        <v>27</v>
      </c>
      <c r="C72" s="75" t="s">
        <v>81</v>
      </c>
      <c r="D72" s="112" t="s">
        <v>114</v>
      </c>
      <c r="E72" s="112" t="s">
        <v>115</v>
      </c>
      <c r="F72" s="78">
        <f>SUMPRODUCT(H72:AM72,$H$1:$AM$1)</f>
        <v>3774534</v>
      </c>
      <c r="G72" s="108">
        <f>SUM(H72:AM72)</f>
        <v>2055</v>
      </c>
      <c r="H72" s="80">
        <v>141</v>
      </c>
      <c r="I72" s="80">
        <v>104</v>
      </c>
      <c r="J72" s="80">
        <v>104</v>
      </c>
      <c r="K72" s="80">
        <v>17</v>
      </c>
      <c r="L72" s="80">
        <v>52</v>
      </c>
      <c r="M72" s="80">
        <v>79</v>
      </c>
      <c r="N72" s="80">
        <v>162</v>
      </c>
      <c r="O72" s="80">
        <v>172</v>
      </c>
      <c r="P72" s="80">
        <v>138</v>
      </c>
      <c r="Q72" s="80">
        <v>116</v>
      </c>
      <c r="R72" s="80">
        <v>116</v>
      </c>
      <c r="S72" s="80">
        <v>69</v>
      </c>
      <c r="T72" s="80">
        <v>61</v>
      </c>
      <c r="U72" s="80">
        <v>103</v>
      </c>
      <c r="V72" s="80">
        <v>41</v>
      </c>
      <c r="W72" s="80">
        <v>123</v>
      </c>
      <c r="X72" s="80">
        <v>15</v>
      </c>
      <c r="Y72" s="80">
        <v>80</v>
      </c>
      <c r="Z72" s="80">
        <v>36</v>
      </c>
      <c r="AA72" s="80">
        <v>4</v>
      </c>
      <c r="AB72" s="80">
        <v>53</v>
      </c>
      <c r="AC72" s="80">
        <v>36</v>
      </c>
      <c r="AD72" s="80">
        <v>26</v>
      </c>
      <c r="AE72" s="80">
        <v>10</v>
      </c>
      <c r="AF72" s="80">
        <v>29</v>
      </c>
      <c r="AG72" s="80">
        <v>21</v>
      </c>
      <c r="AH72" s="80">
        <v>42</v>
      </c>
      <c r="AI72" s="80">
        <v>33</v>
      </c>
      <c r="AJ72" s="80">
        <v>5</v>
      </c>
      <c r="AK72" s="80">
        <v>17</v>
      </c>
      <c r="AL72" s="80">
        <v>25</v>
      </c>
      <c r="AM72" s="80">
        <v>25</v>
      </c>
    </row>
    <row r="73" spans="1:49" s="86" customFormat="1">
      <c r="A73" s="113"/>
      <c r="B73" s="82"/>
      <c r="C73" s="81"/>
      <c r="D73" s="113"/>
      <c r="E73" s="113"/>
      <c r="F73" s="84">
        <f>SUM(F68:F72)</f>
        <v>11245488</v>
      </c>
      <c r="G73" s="111">
        <f>SUM(G68:G72)</f>
        <v>7151</v>
      </c>
      <c r="H73" s="84">
        <f>SUM(H68:H72)</f>
        <v>634</v>
      </c>
      <c r="I73" s="84">
        <f t="shared" ref="I73:AM73" si="18">SUM(I68:I72)</f>
        <v>475</v>
      </c>
      <c r="J73" s="84">
        <f t="shared" si="18"/>
        <v>475</v>
      </c>
      <c r="K73" s="84">
        <f t="shared" si="18"/>
        <v>79</v>
      </c>
      <c r="L73" s="84">
        <f t="shared" si="18"/>
        <v>238</v>
      </c>
      <c r="M73" s="84">
        <f t="shared" si="18"/>
        <v>357</v>
      </c>
      <c r="N73" s="84">
        <f t="shared" si="18"/>
        <v>555</v>
      </c>
      <c r="O73" s="84">
        <f t="shared" si="18"/>
        <v>594</v>
      </c>
      <c r="P73" s="84">
        <f t="shared" si="18"/>
        <v>475</v>
      </c>
      <c r="Q73" s="84">
        <f t="shared" si="18"/>
        <v>396</v>
      </c>
      <c r="R73" s="84">
        <f t="shared" si="18"/>
        <v>396</v>
      </c>
      <c r="S73" s="84">
        <f t="shared" si="18"/>
        <v>238</v>
      </c>
      <c r="T73" s="84">
        <f t="shared" si="18"/>
        <v>212</v>
      </c>
      <c r="U73" s="84">
        <f t="shared" si="18"/>
        <v>354</v>
      </c>
      <c r="V73" s="84">
        <f t="shared" si="18"/>
        <v>141</v>
      </c>
      <c r="W73" s="84">
        <f t="shared" si="18"/>
        <v>424</v>
      </c>
      <c r="X73" s="84">
        <f t="shared" si="18"/>
        <v>71</v>
      </c>
      <c r="Y73" s="84">
        <f t="shared" si="18"/>
        <v>177</v>
      </c>
      <c r="Z73" s="84">
        <f t="shared" si="18"/>
        <v>71</v>
      </c>
      <c r="AA73" s="84">
        <f t="shared" si="18"/>
        <v>8</v>
      </c>
      <c r="AB73" s="84">
        <f t="shared" si="18"/>
        <v>105</v>
      </c>
      <c r="AC73" s="84">
        <f t="shared" si="18"/>
        <v>71</v>
      </c>
      <c r="AD73" s="84">
        <f t="shared" si="18"/>
        <v>49</v>
      </c>
      <c r="AE73" s="84">
        <f t="shared" si="18"/>
        <v>26</v>
      </c>
      <c r="AF73" s="84">
        <f t="shared" si="18"/>
        <v>78</v>
      </c>
      <c r="AG73" s="84">
        <f t="shared" si="18"/>
        <v>57</v>
      </c>
      <c r="AH73" s="84">
        <f t="shared" si="18"/>
        <v>112</v>
      </c>
      <c r="AI73" s="84">
        <f t="shared" si="18"/>
        <v>89</v>
      </c>
      <c r="AJ73" s="84">
        <f t="shared" si="18"/>
        <v>12</v>
      </c>
      <c r="AK73" s="84">
        <f t="shared" si="18"/>
        <v>44</v>
      </c>
      <c r="AL73" s="84">
        <f t="shared" si="18"/>
        <v>69</v>
      </c>
      <c r="AM73" s="84">
        <f t="shared" si="18"/>
        <v>69</v>
      </c>
      <c r="AN73" s="73"/>
      <c r="AO73" s="73"/>
      <c r="AP73" s="73"/>
      <c r="AQ73" s="73"/>
      <c r="AR73" s="73"/>
      <c r="AS73" s="73"/>
      <c r="AT73" s="73"/>
      <c r="AU73" s="73"/>
      <c r="AV73" s="73"/>
      <c r="AW73" s="73"/>
    </row>
    <row r="74" spans="1:49">
      <c r="A74" s="112" t="s">
        <v>39</v>
      </c>
      <c r="B74" s="76" t="s">
        <v>27</v>
      </c>
      <c r="C74" s="75" t="s">
        <v>27</v>
      </c>
      <c r="D74" s="112" t="s">
        <v>119</v>
      </c>
      <c r="E74" s="112" t="s">
        <v>120</v>
      </c>
      <c r="F74" s="78">
        <f t="shared" ref="F74:F79" si="19">SUMPRODUCT(H74:AM74,$H$1:$AM$1)</f>
        <v>2132636</v>
      </c>
      <c r="G74" s="108">
        <f t="shared" ref="G74:G79" si="20">SUM(H74:AM74)</f>
        <v>1136</v>
      </c>
      <c r="H74" s="80">
        <v>92</v>
      </c>
      <c r="I74" s="80">
        <v>69</v>
      </c>
      <c r="J74" s="80">
        <v>69</v>
      </c>
      <c r="K74" s="80">
        <v>11</v>
      </c>
      <c r="L74" s="80">
        <v>34</v>
      </c>
      <c r="M74" s="80">
        <v>52</v>
      </c>
      <c r="N74" s="80">
        <v>80</v>
      </c>
      <c r="O74" s="80">
        <v>86</v>
      </c>
      <c r="P74" s="80">
        <v>69</v>
      </c>
      <c r="Q74" s="80">
        <v>57</v>
      </c>
      <c r="R74" s="80">
        <v>57</v>
      </c>
      <c r="S74" s="80">
        <v>34</v>
      </c>
      <c r="T74" s="80">
        <v>35</v>
      </c>
      <c r="U74" s="80">
        <v>58</v>
      </c>
      <c r="V74" s="80">
        <v>23</v>
      </c>
      <c r="W74" s="80">
        <v>70</v>
      </c>
      <c r="X74" s="80">
        <v>12</v>
      </c>
      <c r="Y74" s="80">
        <v>29</v>
      </c>
      <c r="Z74" s="80">
        <v>13</v>
      </c>
      <c r="AA74" s="80">
        <v>1</v>
      </c>
      <c r="AB74" s="80">
        <v>19</v>
      </c>
      <c r="AC74" s="80">
        <v>13</v>
      </c>
      <c r="AD74" s="80">
        <v>9</v>
      </c>
      <c r="AE74" s="80">
        <v>9</v>
      </c>
      <c r="AF74" s="80">
        <v>26</v>
      </c>
      <c r="AG74" s="80">
        <v>17</v>
      </c>
      <c r="AH74" s="80">
        <v>30</v>
      </c>
      <c r="AI74" s="80">
        <v>25</v>
      </c>
      <c r="AJ74" s="80">
        <v>3</v>
      </c>
      <c r="AK74" s="80">
        <v>8</v>
      </c>
      <c r="AL74" s="80">
        <v>13</v>
      </c>
      <c r="AM74" s="80">
        <v>13</v>
      </c>
    </row>
    <row r="75" spans="1:49">
      <c r="A75" s="112" t="s">
        <v>39</v>
      </c>
      <c r="B75" s="76" t="s">
        <v>27</v>
      </c>
      <c r="C75" s="75" t="s">
        <v>27</v>
      </c>
      <c r="D75" s="112" t="s">
        <v>121</v>
      </c>
      <c r="E75" s="112" t="s">
        <v>122</v>
      </c>
      <c r="F75" s="78">
        <f t="shared" si="19"/>
        <v>1550438</v>
      </c>
      <c r="G75" s="108">
        <f t="shared" si="20"/>
        <v>1043</v>
      </c>
      <c r="H75" s="80">
        <v>92</v>
      </c>
      <c r="I75" s="80">
        <v>69</v>
      </c>
      <c r="J75" s="80">
        <v>69</v>
      </c>
      <c r="K75" s="80">
        <v>11</v>
      </c>
      <c r="L75" s="80">
        <v>34</v>
      </c>
      <c r="M75" s="80">
        <v>52</v>
      </c>
      <c r="N75" s="80">
        <v>80</v>
      </c>
      <c r="O75" s="80">
        <v>86</v>
      </c>
      <c r="P75" s="80">
        <v>69</v>
      </c>
      <c r="Q75" s="80">
        <v>57</v>
      </c>
      <c r="R75" s="80">
        <v>57</v>
      </c>
      <c r="S75" s="80">
        <v>34</v>
      </c>
      <c r="T75" s="80">
        <v>35</v>
      </c>
      <c r="U75" s="80">
        <v>58</v>
      </c>
      <c r="V75" s="80">
        <v>23</v>
      </c>
      <c r="W75" s="80">
        <v>70</v>
      </c>
      <c r="X75" s="80">
        <v>12</v>
      </c>
      <c r="Y75" s="80">
        <v>29</v>
      </c>
      <c r="Z75" s="80">
        <v>7</v>
      </c>
      <c r="AA75" s="80">
        <v>1</v>
      </c>
      <c r="AB75" s="80">
        <v>10</v>
      </c>
      <c r="AC75" s="80">
        <v>7</v>
      </c>
      <c r="AD75" s="80">
        <v>5</v>
      </c>
      <c r="AE75" s="80">
        <v>5</v>
      </c>
      <c r="AF75" s="80">
        <v>13</v>
      </c>
      <c r="AG75" s="80">
        <v>9</v>
      </c>
      <c r="AH75" s="80">
        <v>16</v>
      </c>
      <c r="AI75" s="80">
        <v>13</v>
      </c>
      <c r="AJ75" s="80">
        <v>2</v>
      </c>
      <c r="AK75" s="80">
        <v>4</v>
      </c>
      <c r="AL75" s="80">
        <v>7</v>
      </c>
      <c r="AM75" s="80">
        <v>7</v>
      </c>
    </row>
    <row r="76" spans="1:49">
      <c r="A76" s="112" t="s">
        <v>39</v>
      </c>
      <c r="B76" s="76" t="s">
        <v>27</v>
      </c>
      <c r="C76" s="75" t="s">
        <v>27</v>
      </c>
      <c r="D76" s="112" t="s">
        <v>123</v>
      </c>
      <c r="E76" s="112" t="s">
        <v>124</v>
      </c>
      <c r="F76" s="78">
        <f t="shared" si="19"/>
        <v>2547868</v>
      </c>
      <c r="G76" s="108">
        <f t="shared" si="20"/>
        <v>1696</v>
      </c>
      <c r="H76" s="80">
        <v>147</v>
      </c>
      <c r="I76" s="80">
        <v>111</v>
      </c>
      <c r="J76" s="80">
        <v>111</v>
      </c>
      <c r="K76" s="80">
        <v>20</v>
      </c>
      <c r="L76" s="80">
        <v>56</v>
      </c>
      <c r="M76" s="80">
        <v>83</v>
      </c>
      <c r="N76" s="80">
        <v>130</v>
      </c>
      <c r="O76" s="80">
        <v>138</v>
      </c>
      <c r="P76" s="80">
        <v>111</v>
      </c>
      <c r="Q76" s="80">
        <v>93</v>
      </c>
      <c r="R76" s="80">
        <v>93</v>
      </c>
      <c r="S76" s="80">
        <v>56</v>
      </c>
      <c r="T76" s="80">
        <v>57</v>
      </c>
      <c r="U76" s="80">
        <v>96</v>
      </c>
      <c r="V76" s="80">
        <v>38</v>
      </c>
      <c r="W76" s="80">
        <v>114</v>
      </c>
      <c r="X76" s="80">
        <v>18</v>
      </c>
      <c r="Y76" s="80">
        <v>47</v>
      </c>
      <c r="Z76" s="80">
        <v>11</v>
      </c>
      <c r="AA76" s="80">
        <v>1</v>
      </c>
      <c r="AB76" s="80">
        <v>17</v>
      </c>
      <c r="AC76" s="80">
        <v>11</v>
      </c>
      <c r="AD76" s="80">
        <v>8</v>
      </c>
      <c r="AE76" s="80">
        <v>8</v>
      </c>
      <c r="AF76" s="80">
        <v>23</v>
      </c>
      <c r="AG76" s="80">
        <v>16</v>
      </c>
      <c r="AH76" s="80">
        <v>28</v>
      </c>
      <c r="AI76" s="80">
        <v>23</v>
      </c>
      <c r="AJ76" s="80">
        <v>2</v>
      </c>
      <c r="AK76" s="80">
        <v>7</v>
      </c>
      <c r="AL76" s="80">
        <v>11</v>
      </c>
      <c r="AM76" s="80">
        <v>11</v>
      </c>
    </row>
    <row r="77" spans="1:49">
      <c r="A77" s="112" t="s">
        <v>39</v>
      </c>
      <c r="B77" s="76" t="s">
        <v>27</v>
      </c>
      <c r="C77" s="75" t="s">
        <v>27</v>
      </c>
      <c r="D77" s="112" t="s">
        <v>125</v>
      </c>
      <c r="E77" s="112" t="s">
        <v>126</v>
      </c>
      <c r="F77" s="78">
        <f t="shared" si="19"/>
        <v>1624501</v>
      </c>
      <c r="G77" s="108">
        <f t="shared" si="20"/>
        <v>796</v>
      </c>
      <c r="H77" s="80">
        <v>62</v>
      </c>
      <c r="I77" s="80">
        <v>46</v>
      </c>
      <c r="J77" s="80">
        <v>46</v>
      </c>
      <c r="K77" s="80">
        <v>8</v>
      </c>
      <c r="L77" s="80">
        <v>23</v>
      </c>
      <c r="M77" s="80">
        <v>35</v>
      </c>
      <c r="N77" s="80">
        <v>54</v>
      </c>
      <c r="O77" s="80">
        <v>58</v>
      </c>
      <c r="P77" s="80">
        <v>46</v>
      </c>
      <c r="Q77" s="80">
        <v>39</v>
      </c>
      <c r="R77" s="80">
        <v>39</v>
      </c>
      <c r="S77" s="80">
        <v>23</v>
      </c>
      <c r="T77" s="80">
        <v>24</v>
      </c>
      <c r="U77" s="80">
        <v>39</v>
      </c>
      <c r="V77" s="80">
        <v>16</v>
      </c>
      <c r="W77" s="80">
        <v>47</v>
      </c>
      <c r="X77" s="80">
        <v>8</v>
      </c>
      <c r="Y77" s="80">
        <v>20</v>
      </c>
      <c r="Z77" s="80">
        <v>10</v>
      </c>
      <c r="AA77" s="80">
        <v>1</v>
      </c>
      <c r="AB77" s="80">
        <v>16</v>
      </c>
      <c r="AC77" s="80">
        <v>10</v>
      </c>
      <c r="AD77" s="80">
        <v>7</v>
      </c>
      <c r="AE77" s="80">
        <v>7</v>
      </c>
      <c r="AF77" s="80">
        <v>21</v>
      </c>
      <c r="AG77" s="80">
        <v>14</v>
      </c>
      <c r="AH77" s="80">
        <v>25</v>
      </c>
      <c r="AI77" s="80">
        <v>21</v>
      </c>
      <c r="AJ77" s="80">
        <v>3</v>
      </c>
      <c r="AK77" s="80">
        <v>6</v>
      </c>
      <c r="AL77" s="80">
        <v>11</v>
      </c>
      <c r="AM77" s="80">
        <v>11</v>
      </c>
    </row>
    <row r="78" spans="1:49">
      <c r="A78" s="106" t="s">
        <v>39</v>
      </c>
      <c r="B78" s="76" t="s">
        <v>27</v>
      </c>
      <c r="C78" s="75" t="s">
        <v>27</v>
      </c>
      <c r="D78" s="107" t="s">
        <v>127</v>
      </c>
      <c r="E78" s="106" t="s">
        <v>128</v>
      </c>
      <c r="F78" s="78">
        <f t="shared" si="19"/>
        <v>1957018</v>
      </c>
      <c r="G78" s="108">
        <f t="shared" si="20"/>
        <v>1524</v>
      </c>
      <c r="H78" s="80">
        <v>139</v>
      </c>
      <c r="I78" s="80">
        <v>105</v>
      </c>
      <c r="J78" s="80">
        <v>105</v>
      </c>
      <c r="K78" s="80">
        <v>17</v>
      </c>
      <c r="L78" s="80">
        <v>52</v>
      </c>
      <c r="M78" s="80">
        <v>78</v>
      </c>
      <c r="N78" s="80">
        <v>122</v>
      </c>
      <c r="O78" s="80">
        <v>131</v>
      </c>
      <c r="P78" s="80">
        <v>105</v>
      </c>
      <c r="Q78" s="80">
        <v>87</v>
      </c>
      <c r="R78" s="80">
        <v>87</v>
      </c>
      <c r="S78" s="80">
        <v>52</v>
      </c>
      <c r="T78" s="80">
        <v>53</v>
      </c>
      <c r="U78" s="80">
        <v>89</v>
      </c>
      <c r="V78" s="80">
        <v>36</v>
      </c>
      <c r="W78" s="80">
        <v>107</v>
      </c>
      <c r="X78" s="80">
        <v>18</v>
      </c>
      <c r="Y78" s="80">
        <v>45</v>
      </c>
      <c r="Z78" s="80">
        <v>6</v>
      </c>
      <c r="AA78" s="80">
        <v>1</v>
      </c>
      <c r="AB78" s="80">
        <v>9</v>
      </c>
      <c r="AC78" s="80">
        <v>6</v>
      </c>
      <c r="AD78" s="80">
        <v>4</v>
      </c>
      <c r="AE78" s="80">
        <v>4</v>
      </c>
      <c r="AF78" s="80">
        <v>13</v>
      </c>
      <c r="AG78" s="80">
        <v>8</v>
      </c>
      <c r="AH78" s="80">
        <v>15</v>
      </c>
      <c r="AI78" s="80">
        <v>12</v>
      </c>
      <c r="AJ78" s="80">
        <v>2</v>
      </c>
      <c r="AK78" s="80">
        <v>4</v>
      </c>
      <c r="AL78" s="80">
        <v>6</v>
      </c>
      <c r="AM78" s="80">
        <v>6</v>
      </c>
    </row>
    <row r="79" spans="1:49">
      <c r="A79" s="106" t="s">
        <v>39</v>
      </c>
      <c r="B79" s="76" t="s">
        <v>27</v>
      </c>
      <c r="C79" s="75" t="s">
        <v>27</v>
      </c>
      <c r="D79" s="107" t="s">
        <v>129</v>
      </c>
      <c r="E79" s="106" t="s">
        <v>130</v>
      </c>
      <c r="F79" s="78">
        <f t="shared" si="19"/>
        <v>1487720</v>
      </c>
      <c r="G79" s="108">
        <f t="shared" si="20"/>
        <v>1155</v>
      </c>
      <c r="H79" s="80">
        <v>106</v>
      </c>
      <c r="I79" s="80">
        <v>79</v>
      </c>
      <c r="J79" s="80">
        <v>79</v>
      </c>
      <c r="K79" s="80">
        <v>13</v>
      </c>
      <c r="L79" s="80">
        <v>40</v>
      </c>
      <c r="M79" s="80">
        <v>59</v>
      </c>
      <c r="N79" s="80">
        <v>92</v>
      </c>
      <c r="O79" s="80">
        <v>99</v>
      </c>
      <c r="P79" s="80">
        <v>79</v>
      </c>
      <c r="Q79" s="80">
        <v>66</v>
      </c>
      <c r="R79" s="80">
        <v>66</v>
      </c>
      <c r="S79" s="80">
        <v>40</v>
      </c>
      <c r="T79" s="80">
        <v>41</v>
      </c>
      <c r="U79" s="80">
        <v>67</v>
      </c>
      <c r="V79" s="80">
        <v>27</v>
      </c>
      <c r="W79" s="80">
        <v>81</v>
      </c>
      <c r="X79" s="80">
        <v>13</v>
      </c>
      <c r="Y79" s="80">
        <v>34</v>
      </c>
      <c r="Z79" s="80">
        <v>5</v>
      </c>
      <c r="AA79" s="80">
        <v>1</v>
      </c>
      <c r="AB79" s="80">
        <v>7</v>
      </c>
      <c r="AC79" s="80">
        <v>5</v>
      </c>
      <c r="AD79" s="80">
        <v>3</v>
      </c>
      <c r="AE79" s="80">
        <v>3</v>
      </c>
      <c r="AF79" s="80">
        <v>10</v>
      </c>
      <c r="AG79" s="80">
        <v>6</v>
      </c>
      <c r="AH79" s="80">
        <v>11</v>
      </c>
      <c r="AI79" s="80">
        <v>9</v>
      </c>
      <c r="AJ79" s="80">
        <v>1</v>
      </c>
      <c r="AK79" s="80">
        <v>3</v>
      </c>
      <c r="AL79" s="80">
        <v>5</v>
      </c>
      <c r="AM79" s="80">
        <v>5</v>
      </c>
    </row>
    <row r="80" spans="1:49" s="86" customFormat="1">
      <c r="A80" s="109"/>
      <c r="B80" s="82"/>
      <c r="C80" s="81"/>
      <c r="D80" s="110"/>
      <c r="E80" s="109"/>
      <c r="F80" s="97">
        <f>SUM(F74:F79)</f>
        <v>11300181</v>
      </c>
      <c r="G80" s="111">
        <f>SUM(G74:G79)</f>
        <v>7350</v>
      </c>
      <c r="H80" s="84">
        <f>SUM(H74:H79)</f>
        <v>638</v>
      </c>
      <c r="I80" s="84">
        <f t="shared" ref="I80:AM80" si="21">SUM(I74:I79)</f>
        <v>479</v>
      </c>
      <c r="J80" s="84">
        <f t="shared" si="21"/>
        <v>479</v>
      </c>
      <c r="K80" s="84">
        <f t="shared" si="21"/>
        <v>80</v>
      </c>
      <c r="L80" s="84">
        <f t="shared" si="21"/>
        <v>239</v>
      </c>
      <c r="M80" s="84">
        <f t="shared" si="21"/>
        <v>359</v>
      </c>
      <c r="N80" s="84">
        <f t="shared" si="21"/>
        <v>558</v>
      </c>
      <c r="O80" s="84">
        <f t="shared" si="21"/>
        <v>598</v>
      </c>
      <c r="P80" s="84">
        <f t="shared" si="21"/>
        <v>479</v>
      </c>
      <c r="Q80" s="84">
        <f t="shared" si="21"/>
        <v>399</v>
      </c>
      <c r="R80" s="84">
        <f t="shared" si="21"/>
        <v>399</v>
      </c>
      <c r="S80" s="84">
        <f t="shared" si="21"/>
        <v>239</v>
      </c>
      <c r="T80" s="84">
        <f t="shared" si="21"/>
        <v>245</v>
      </c>
      <c r="U80" s="84">
        <f t="shared" si="21"/>
        <v>407</v>
      </c>
      <c r="V80" s="84">
        <f t="shared" si="21"/>
        <v>163</v>
      </c>
      <c r="W80" s="84">
        <f t="shared" si="21"/>
        <v>489</v>
      </c>
      <c r="X80" s="84">
        <f t="shared" si="21"/>
        <v>81</v>
      </c>
      <c r="Y80" s="84">
        <f t="shared" si="21"/>
        <v>204</v>
      </c>
      <c r="Z80" s="84">
        <f t="shared" si="21"/>
        <v>52</v>
      </c>
      <c r="AA80" s="84">
        <f t="shared" si="21"/>
        <v>6</v>
      </c>
      <c r="AB80" s="84">
        <f t="shared" si="21"/>
        <v>78</v>
      </c>
      <c r="AC80" s="84">
        <f t="shared" si="21"/>
        <v>52</v>
      </c>
      <c r="AD80" s="84">
        <f t="shared" si="21"/>
        <v>36</v>
      </c>
      <c r="AE80" s="84">
        <f t="shared" si="21"/>
        <v>36</v>
      </c>
      <c r="AF80" s="84">
        <f t="shared" si="21"/>
        <v>106</v>
      </c>
      <c r="AG80" s="84">
        <f t="shared" si="21"/>
        <v>70</v>
      </c>
      <c r="AH80" s="84">
        <f t="shared" si="21"/>
        <v>125</v>
      </c>
      <c r="AI80" s="84">
        <f t="shared" si="21"/>
        <v>103</v>
      </c>
      <c r="AJ80" s="84">
        <f t="shared" si="21"/>
        <v>13</v>
      </c>
      <c r="AK80" s="84">
        <f t="shared" si="21"/>
        <v>32</v>
      </c>
      <c r="AL80" s="84">
        <f t="shared" si="21"/>
        <v>53</v>
      </c>
      <c r="AM80" s="84">
        <f t="shared" si="21"/>
        <v>53</v>
      </c>
      <c r="AN80" s="73"/>
      <c r="AO80" s="73"/>
      <c r="AP80" s="73"/>
      <c r="AQ80" s="73"/>
      <c r="AR80" s="73"/>
      <c r="AS80" s="73"/>
      <c r="AT80" s="73"/>
      <c r="AU80" s="73"/>
      <c r="AV80" s="73"/>
      <c r="AW80" s="73"/>
    </row>
    <row r="81" spans="1:49">
      <c r="A81" s="112" t="s">
        <v>40</v>
      </c>
      <c r="B81" s="76" t="s">
        <v>27</v>
      </c>
      <c r="C81" s="75" t="s">
        <v>52</v>
      </c>
      <c r="D81" s="112" t="s">
        <v>53</v>
      </c>
      <c r="E81" s="112" t="s">
        <v>54</v>
      </c>
      <c r="F81" s="78">
        <f t="shared" ref="F81:F88" si="22">SUMPRODUCT(H81:AM81,$H$1:$AM$1)</f>
        <v>2158246</v>
      </c>
      <c r="G81" s="108">
        <f t="shared" ref="G81:G88" si="23">SUM(H81:AM81)</f>
        <v>1605</v>
      </c>
      <c r="H81" s="80">
        <v>145</v>
      </c>
      <c r="I81" s="80">
        <v>108</v>
      </c>
      <c r="J81" s="80">
        <v>108</v>
      </c>
      <c r="K81" s="80">
        <v>18</v>
      </c>
      <c r="L81" s="80">
        <v>54</v>
      </c>
      <c r="M81" s="80">
        <v>82</v>
      </c>
      <c r="N81" s="80">
        <v>128</v>
      </c>
      <c r="O81" s="80">
        <v>134</v>
      </c>
      <c r="P81" s="80">
        <v>109</v>
      </c>
      <c r="Q81" s="80">
        <v>91</v>
      </c>
      <c r="R81" s="80">
        <v>91</v>
      </c>
      <c r="S81" s="80">
        <v>53</v>
      </c>
      <c r="T81" s="80">
        <v>57</v>
      </c>
      <c r="U81" s="80">
        <v>92</v>
      </c>
      <c r="V81" s="80">
        <v>37</v>
      </c>
      <c r="W81" s="80">
        <v>112</v>
      </c>
      <c r="X81" s="80">
        <v>19</v>
      </c>
      <c r="Y81" s="80">
        <v>46</v>
      </c>
      <c r="Z81" s="80">
        <v>9</v>
      </c>
      <c r="AA81" s="80">
        <v>1</v>
      </c>
      <c r="AB81" s="80">
        <v>14</v>
      </c>
      <c r="AC81" s="80">
        <v>9</v>
      </c>
      <c r="AD81" s="80">
        <v>7</v>
      </c>
      <c r="AE81" s="80">
        <v>5</v>
      </c>
      <c r="AF81" s="80">
        <v>11</v>
      </c>
      <c r="AG81" s="80">
        <v>7</v>
      </c>
      <c r="AH81" s="80">
        <v>19</v>
      </c>
      <c r="AI81" s="80">
        <v>16</v>
      </c>
      <c r="AJ81" s="80">
        <v>2</v>
      </c>
      <c r="AK81" s="80">
        <v>5</v>
      </c>
      <c r="AL81" s="80">
        <v>8</v>
      </c>
      <c r="AM81" s="80">
        <v>8</v>
      </c>
    </row>
    <row r="82" spans="1:49">
      <c r="A82" s="112" t="s">
        <v>40</v>
      </c>
      <c r="B82" s="76" t="s">
        <v>27</v>
      </c>
      <c r="C82" s="75" t="s">
        <v>52</v>
      </c>
      <c r="D82" s="112" t="s">
        <v>55</v>
      </c>
      <c r="E82" s="112" t="s">
        <v>56</v>
      </c>
      <c r="F82" s="78">
        <f t="shared" si="22"/>
        <v>2309410</v>
      </c>
      <c r="G82" s="108">
        <f t="shared" si="23"/>
        <v>1298</v>
      </c>
      <c r="H82" s="80">
        <v>106</v>
      </c>
      <c r="I82" s="80">
        <v>80</v>
      </c>
      <c r="J82" s="80">
        <v>80</v>
      </c>
      <c r="K82" s="80">
        <v>13</v>
      </c>
      <c r="L82" s="80">
        <v>40</v>
      </c>
      <c r="M82" s="80">
        <v>60</v>
      </c>
      <c r="N82" s="80">
        <v>93</v>
      </c>
      <c r="O82" s="80">
        <v>100</v>
      </c>
      <c r="P82" s="80">
        <v>80</v>
      </c>
      <c r="Q82" s="80">
        <v>66</v>
      </c>
      <c r="R82" s="80">
        <v>66</v>
      </c>
      <c r="S82" s="80">
        <v>40</v>
      </c>
      <c r="T82" s="80">
        <v>41</v>
      </c>
      <c r="U82" s="80">
        <v>68</v>
      </c>
      <c r="V82" s="80">
        <v>27</v>
      </c>
      <c r="W82" s="80">
        <v>82</v>
      </c>
      <c r="X82" s="80">
        <v>14</v>
      </c>
      <c r="Y82" s="80">
        <v>34</v>
      </c>
      <c r="Z82" s="80">
        <v>17</v>
      </c>
      <c r="AA82" s="80">
        <v>1</v>
      </c>
      <c r="AB82" s="80">
        <v>25</v>
      </c>
      <c r="AC82" s="80">
        <v>17</v>
      </c>
      <c r="AD82" s="80">
        <v>10</v>
      </c>
      <c r="AE82" s="80">
        <v>6</v>
      </c>
      <c r="AF82" s="80">
        <v>20</v>
      </c>
      <c r="AG82" s="80">
        <v>13</v>
      </c>
      <c r="AH82" s="80">
        <v>35</v>
      </c>
      <c r="AI82" s="80">
        <v>29</v>
      </c>
      <c r="AJ82" s="80">
        <v>4</v>
      </c>
      <c r="AK82" s="80">
        <v>7</v>
      </c>
      <c r="AL82" s="80">
        <v>12</v>
      </c>
      <c r="AM82" s="80">
        <v>12</v>
      </c>
    </row>
    <row r="83" spans="1:49">
      <c r="A83" s="112" t="s">
        <v>40</v>
      </c>
      <c r="B83" s="76" t="s">
        <v>27</v>
      </c>
      <c r="C83" s="75" t="s">
        <v>52</v>
      </c>
      <c r="D83" s="112" t="s">
        <v>57</v>
      </c>
      <c r="E83" s="112" t="s">
        <v>58</v>
      </c>
      <c r="F83" s="78">
        <f t="shared" si="22"/>
        <v>2146065</v>
      </c>
      <c r="G83" s="108">
        <f t="shared" si="23"/>
        <v>1354</v>
      </c>
      <c r="H83" s="80">
        <v>116</v>
      </c>
      <c r="I83" s="80">
        <v>87</v>
      </c>
      <c r="J83" s="80">
        <v>87</v>
      </c>
      <c r="K83" s="80">
        <v>15</v>
      </c>
      <c r="L83" s="80">
        <v>43</v>
      </c>
      <c r="M83" s="80">
        <v>65</v>
      </c>
      <c r="N83" s="80">
        <v>101</v>
      </c>
      <c r="O83" s="80">
        <v>109</v>
      </c>
      <c r="P83" s="80">
        <v>87</v>
      </c>
      <c r="Q83" s="80">
        <v>72</v>
      </c>
      <c r="R83" s="80">
        <v>72</v>
      </c>
      <c r="S83" s="80">
        <v>43</v>
      </c>
      <c r="T83" s="80">
        <v>45</v>
      </c>
      <c r="U83" s="80">
        <v>75</v>
      </c>
      <c r="V83" s="80">
        <v>30</v>
      </c>
      <c r="W83" s="80">
        <v>89</v>
      </c>
      <c r="X83" s="80">
        <v>15</v>
      </c>
      <c r="Y83" s="80">
        <v>37</v>
      </c>
      <c r="Z83" s="80">
        <v>13</v>
      </c>
      <c r="AA83" s="80">
        <v>2</v>
      </c>
      <c r="AB83" s="80">
        <v>20</v>
      </c>
      <c r="AC83" s="80">
        <v>13</v>
      </c>
      <c r="AD83" s="80">
        <v>9</v>
      </c>
      <c r="AE83" s="80">
        <v>5</v>
      </c>
      <c r="AF83" s="80">
        <v>15</v>
      </c>
      <c r="AG83" s="80">
        <v>10</v>
      </c>
      <c r="AH83" s="80">
        <v>27</v>
      </c>
      <c r="AI83" s="80">
        <v>23</v>
      </c>
      <c r="AJ83" s="80">
        <v>3</v>
      </c>
      <c r="AK83" s="80">
        <v>6</v>
      </c>
      <c r="AL83" s="80">
        <v>10</v>
      </c>
      <c r="AM83" s="80">
        <v>10</v>
      </c>
    </row>
    <row r="84" spans="1:49">
      <c r="A84" s="112" t="s">
        <v>40</v>
      </c>
      <c r="B84" s="76" t="s">
        <v>27</v>
      </c>
      <c r="C84" s="75" t="s">
        <v>52</v>
      </c>
      <c r="D84" s="112" t="s">
        <v>59</v>
      </c>
      <c r="E84" s="112" t="s">
        <v>60</v>
      </c>
      <c r="F84" s="78">
        <f t="shared" si="22"/>
        <v>2403646</v>
      </c>
      <c r="G84" s="108">
        <f t="shared" si="23"/>
        <v>1585</v>
      </c>
      <c r="H84" s="80">
        <v>135</v>
      </c>
      <c r="I84" s="80">
        <v>109</v>
      </c>
      <c r="J84" s="80">
        <v>109</v>
      </c>
      <c r="K84" s="80">
        <v>18</v>
      </c>
      <c r="L84" s="80">
        <v>54</v>
      </c>
      <c r="M84" s="80">
        <v>81</v>
      </c>
      <c r="N84" s="80">
        <v>118</v>
      </c>
      <c r="O84" s="80">
        <v>127</v>
      </c>
      <c r="P84" s="80">
        <v>101</v>
      </c>
      <c r="Q84" s="80">
        <v>84</v>
      </c>
      <c r="R84" s="80">
        <v>84</v>
      </c>
      <c r="S84" s="80">
        <v>51</v>
      </c>
      <c r="T84" s="80">
        <v>52</v>
      </c>
      <c r="U84" s="80">
        <v>87</v>
      </c>
      <c r="V84" s="80">
        <v>35</v>
      </c>
      <c r="W84" s="80">
        <v>104</v>
      </c>
      <c r="X84" s="80">
        <v>17</v>
      </c>
      <c r="Y84" s="80">
        <v>44</v>
      </c>
      <c r="Z84" s="80">
        <v>14</v>
      </c>
      <c r="AA84" s="80">
        <v>2</v>
      </c>
      <c r="AB84" s="80">
        <v>21</v>
      </c>
      <c r="AC84" s="80">
        <v>14</v>
      </c>
      <c r="AD84" s="80">
        <v>10</v>
      </c>
      <c r="AE84" s="80">
        <v>5</v>
      </c>
      <c r="AF84" s="80">
        <v>16</v>
      </c>
      <c r="AG84" s="80">
        <v>11</v>
      </c>
      <c r="AH84" s="80">
        <v>29</v>
      </c>
      <c r="AI84" s="80">
        <v>24</v>
      </c>
      <c r="AJ84" s="80">
        <v>3</v>
      </c>
      <c r="AK84" s="80">
        <v>6</v>
      </c>
      <c r="AL84" s="80">
        <v>10</v>
      </c>
      <c r="AM84" s="80">
        <v>10</v>
      </c>
    </row>
    <row r="85" spans="1:49">
      <c r="A85" s="112" t="s">
        <v>40</v>
      </c>
      <c r="B85" s="76" t="s">
        <v>27</v>
      </c>
      <c r="C85" s="75" t="s">
        <v>52</v>
      </c>
      <c r="D85" s="112" t="s">
        <v>61</v>
      </c>
      <c r="E85" s="112" t="s">
        <v>62</v>
      </c>
      <c r="F85" s="78">
        <f t="shared" si="22"/>
        <v>2944075</v>
      </c>
      <c r="G85" s="108">
        <f t="shared" si="23"/>
        <v>1965</v>
      </c>
      <c r="H85" s="80">
        <v>183</v>
      </c>
      <c r="I85" s="80">
        <v>138</v>
      </c>
      <c r="J85" s="80">
        <v>138</v>
      </c>
      <c r="K85" s="80">
        <v>23</v>
      </c>
      <c r="L85" s="80">
        <v>69</v>
      </c>
      <c r="M85" s="80">
        <v>103</v>
      </c>
      <c r="N85" s="80">
        <v>143</v>
      </c>
      <c r="O85" s="80">
        <v>154</v>
      </c>
      <c r="P85" s="80">
        <v>123</v>
      </c>
      <c r="Q85" s="80">
        <v>103</v>
      </c>
      <c r="R85" s="80">
        <v>103</v>
      </c>
      <c r="S85" s="80">
        <v>62</v>
      </c>
      <c r="T85" s="80">
        <v>63</v>
      </c>
      <c r="U85" s="80">
        <v>106</v>
      </c>
      <c r="V85" s="80">
        <v>42</v>
      </c>
      <c r="W85" s="80">
        <v>127</v>
      </c>
      <c r="X85" s="80">
        <v>21</v>
      </c>
      <c r="Y85" s="80">
        <v>53</v>
      </c>
      <c r="Z85" s="80">
        <v>17</v>
      </c>
      <c r="AA85" s="80">
        <v>2</v>
      </c>
      <c r="AB85" s="80">
        <v>25</v>
      </c>
      <c r="AC85" s="80">
        <v>17</v>
      </c>
      <c r="AD85" s="80">
        <v>12</v>
      </c>
      <c r="AE85" s="80">
        <v>6</v>
      </c>
      <c r="AF85" s="80">
        <v>20</v>
      </c>
      <c r="AG85" s="80">
        <v>13</v>
      </c>
      <c r="AH85" s="80">
        <v>35</v>
      </c>
      <c r="AI85" s="80">
        <v>29</v>
      </c>
      <c r="AJ85" s="80">
        <v>4</v>
      </c>
      <c r="AK85" s="80">
        <v>7</v>
      </c>
      <c r="AL85" s="80">
        <v>12</v>
      </c>
      <c r="AM85" s="80">
        <v>12</v>
      </c>
    </row>
    <row r="86" spans="1:49">
      <c r="A86" s="112" t="s">
        <v>40</v>
      </c>
      <c r="B86" s="76" t="s">
        <v>27</v>
      </c>
      <c r="C86" s="75" t="s">
        <v>52</v>
      </c>
      <c r="D86" s="112" t="s">
        <v>63</v>
      </c>
      <c r="E86" s="112" t="s">
        <v>64</v>
      </c>
      <c r="F86" s="78">
        <f t="shared" si="22"/>
        <v>2040101</v>
      </c>
      <c r="G86" s="108">
        <f t="shared" si="23"/>
        <v>1512</v>
      </c>
      <c r="H86" s="80">
        <v>145</v>
      </c>
      <c r="I86" s="80">
        <v>101</v>
      </c>
      <c r="J86" s="80">
        <v>101</v>
      </c>
      <c r="K86" s="80">
        <v>17</v>
      </c>
      <c r="L86" s="80">
        <v>51</v>
      </c>
      <c r="M86" s="80">
        <v>76</v>
      </c>
      <c r="N86" s="80">
        <v>118</v>
      </c>
      <c r="O86" s="80">
        <v>127</v>
      </c>
      <c r="P86" s="80">
        <v>101</v>
      </c>
      <c r="Q86" s="80">
        <v>84</v>
      </c>
      <c r="R86" s="80">
        <v>84</v>
      </c>
      <c r="S86" s="80">
        <v>51</v>
      </c>
      <c r="T86" s="80">
        <v>52</v>
      </c>
      <c r="U86" s="80">
        <v>87</v>
      </c>
      <c r="V86" s="80">
        <v>35</v>
      </c>
      <c r="W86" s="80">
        <v>104</v>
      </c>
      <c r="X86" s="80">
        <v>17</v>
      </c>
      <c r="Y86" s="80">
        <v>44</v>
      </c>
      <c r="Z86" s="80">
        <v>9</v>
      </c>
      <c r="AA86" s="80">
        <v>1</v>
      </c>
      <c r="AB86" s="80">
        <v>14</v>
      </c>
      <c r="AC86" s="80">
        <v>9</v>
      </c>
      <c r="AD86" s="80">
        <v>7</v>
      </c>
      <c r="AE86" s="80">
        <v>4</v>
      </c>
      <c r="AF86" s="80">
        <v>11</v>
      </c>
      <c r="AG86" s="80">
        <v>7</v>
      </c>
      <c r="AH86" s="80">
        <v>19</v>
      </c>
      <c r="AI86" s="80">
        <v>16</v>
      </c>
      <c r="AJ86" s="80">
        <v>2</v>
      </c>
      <c r="AK86" s="80">
        <v>4</v>
      </c>
      <c r="AL86" s="80">
        <v>7</v>
      </c>
      <c r="AM86" s="80">
        <v>7</v>
      </c>
    </row>
    <row r="87" spans="1:49">
      <c r="A87" s="112" t="s">
        <v>40</v>
      </c>
      <c r="B87" s="76" t="s">
        <v>27</v>
      </c>
      <c r="C87" s="75" t="s">
        <v>52</v>
      </c>
      <c r="D87" s="112" t="s">
        <v>65</v>
      </c>
      <c r="E87" s="112" t="s">
        <v>66</v>
      </c>
      <c r="F87" s="78">
        <f t="shared" si="22"/>
        <v>2584811</v>
      </c>
      <c r="G87" s="108">
        <f t="shared" si="23"/>
        <v>1756</v>
      </c>
      <c r="H87" s="80">
        <v>135</v>
      </c>
      <c r="I87" s="80">
        <v>101</v>
      </c>
      <c r="J87" s="80">
        <v>101</v>
      </c>
      <c r="K87" s="80">
        <v>17</v>
      </c>
      <c r="L87" s="80">
        <v>51</v>
      </c>
      <c r="M87" s="80">
        <v>76</v>
      </c>
      <c r="N87" s="80">
        <v>143</v>
      </c>
      <c r="O87" s="80">
        <v>154</v>
      </c>
      <c r="P87" s="80">
        <v>123</v>
      </c>
      <c r="Q87" s="80">
        <v>103</v>
      </c>
      <c r="R87" s="80">
        <v>103</v>
      </c>
      <c r="S87" s="80">
        <v>62</v>
      </c>
      <c r="T87" s="80">
        <v>63</v>
      </c>
      <c r="U87" s="80">
        <v>106</v>
      </c>
      <c r="V87" s="80">
        <v>42</v>
      </c>
      <c r="W87" s="80">
        <v>127</v>
      </c>
      <c r="X87" s="80">
        <v>21</v>
      </c>
      <c r="Y87" s="80">
        <v>53</v>
      </c>
      <c r="Z87" s="80">
        <v>14</v>
      </c>
      <c r="AA87" s="80">
        <v>2</v>
      </c>
      <c r="AB87" s="80">
        <v>21</v>
      </c>
      <c r="AC87" s="80">
        <v>14</v>
      </c>
      <c r="AD87" s="80">
        <v>10</v>
      </c>
      <c r="AE87" s="80">
        <v>5</v>
      </c>
      <c r="AF87" s="80">
        <v>16</v>
      </c>
      <c r="AG87" s="80">
        <v>11</v>
      </c>
      <c r="AH87" s="80">
        <v>29</v>
      </c>
      <c r="AI87" s="80">
        <v>24</v>
      </c>
      <c r="AJ87" s="80">
        <v>3</v>
      </c>
      <c r="AK87" s="80">
        <v>6</v>
      </c>
      <c r="AL87" s="80">
        <v>10</v>
      </c>
      <c r="AM87" s="80">
        <v>10</v>
      </c>
    </row>
    <row r="88" spans="1:49">
      <c r="A88" s="112" t="s">
        <v>40</v>
      </c>
      <c r="B88" s="76" t="s">
        <v>27</v>
      </c>
      <c r="C88" s="75" t="s">
        <v>52</v>
      </c>
      <c r="D88" s="112" t="s">
        <v>67</v>
      </c>
      <c r="E88" s="112" t="s">
        <v>68</v>
      </c>
      <c r="F88" s="78">
        <f t="shared" si="22"/>
        <v>0</v>
      </c>
      <c r="G88" s="108">
        <f t="shared" si="23"/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0</v>
      </c>
      <c r="AF88" s="80">
        <v>0</v>
      </c>
      <c r="AG88" s="80">
        <v>0</v>
      </c>
      <c r="AH88" s="80">
        <v>0</v>
      </c>
      <c r="AI88" s="80">
        <v>0</v>
      </c>
      <c r="AJ88" s="80">
        <v>0</v>
      </c>
      <c r="AK88" s="80">
        <v>0</v>
      </c>
      <c r="AL88" s="80">
        <v>0</v>
      </c>
      <c r="AM88" s="80">
        <v>0</v>
      </c>
    </row>
    <row r="89" spans="1:49" s="86" customFormat="1">
      <c r="A89" s="113"/>
      <c r="B89" s="82"/>
      <c r="C89" s="81"/>
      <c r="D89" s="113"/>
      <c r="E89" s="113"/>
      <c r="F89" s="97">
        <f>SUM(F81:F88)</f>
        <v>16586354</v>
      </c>
      <c r="G89" s="111">
        <f>SUM(G81:G88)</f>
        <v>11075</v>
      </c>
      <c r="H89" s="84">
        <f>SUM(H81:H88)</f>
        <v>965</v>
      </c>
      <c r="I89" s="84">
        <f t="shared" ref="I89:AM89" si="24">SUM(I81:I88)</f>
        <v>724</v>
      </c>
      <c r="J89" s="84">
        <f t="shared" si="24"/>
        <v>724</v>
      </c>
      <c r="K89" s="84">
        <f t="shared" si="24"/>
        <v>121</v>
      </c>
      <c r="L89" s="84">
        <f t="shared" si="24"/>
        <v>362</v>
      </c>
      <c r="M89" s="84">
        <f t="shared" si="24"/>
        <v>543</v>
      </c>
      <c r="N89" s="84">
        <f t="shared" si="24"/>
        <v>844</v>
      </c>
      <c r="O89" s="84">
        <f t="shared" si="24"/>
        <v>905</v>
      </c>
      <c r="P89" s="84">
        <f t="shared" si="24"/>
        <v>724</v>
      </c>
      <c r="Q89" s="84">
        <f t="shared" si="24"/>
        <v>603</v>
      </c>
      <c r="R89" s="84">
        <f t="shared" si="24"/>
        <v>603</v>
      </c>
      <c r="S89" s="84">
        <f t="shared" si="24"/>
        <v>362</v>
      </c>
      <c r="T89" s="84">
        <f t="shared" si="24"/>
        <v>373</v>
      </c>
      <c r="U89" s="84">
        <f t="shared" si="24"/>
        <v>621</v>
      </c>
      <c r="V89" s="84">
        <f t="shared" si="24"/>
        <v>248</v>
      </c>
      <c r="W89" s="84">
        <f t="shared" si="24"/>
        <v>745</v>
      </c>
      <c r="X89" s="84">
        <f t="shared" si="24"/>
        <v>124</v>
      </c>
      <c r="Y89" s="84">
        <f t="shared" si="24"/>
        <v>311</v>
      </c>
      <c r="Z89" s="84">
        <f t="shared" si="24"/>
        <v>93</v>
      </c>
      <c r="AA89" s="84">
        <f t="shared" si="24"/>
        <v>11</v>
      </c>
      <c r="AB89" s="84">
        <f t="shared" si="24"/>
        <v>140</v>
      </c>
      <c r="AC89" s="84">
        <f t="shared" si="24"/>
        <v>93</v>
      </c>
      <c r="AD89" s="84">
        <f t="shared" si="24"/>
        <v>65</v>
      </c>
      <c r="AE89" s="84">
        <f t="shared" si="24"/>
        <v>36</v>
      </c>
      <c r="AF89" s="84">
        <f t="shared" si="24"/>
        <v>109</v>
      </c>
      <c r="AG89" s="84">
        <f t="shared" si="24"/>
        <v>72</v>
      </c>
      <c r="AH89" s="84">
        <f t="shared" si="24"/>
        <v>193</v>
      </c>
      <c r="AI89" s="84">
        <f t="shared" si="24"/>
        <v>161</v>
      </c>
      <c r="AJ89" s="84">
        <f t="shared" si="24"/>
        <v>21</v>
      </c>
      <c r="AK89" s="84">
        <f t="shared" si="24"/>
        <v>41</v>
      </c>
      <c r="AL89" s="84">
        <f t="shared" si="24"/>
        <v>69</v>
      </c>
      <c r="AM89" s="84">
        <f t="shared" si="24"/>
        <v>69</v>
      </c>
      <c r="AN89" s="73"/>
      <c r="AO89" s="73"/>
      <c r="AP89" s="73"/>
      <c r="AQ89" s="73"/>
      <c r="AR89" s="73"/>
      <c r="AS89" s="73"/>
      <c r="AT89" s="73"/>
      <c r="AU89" s="73"/>
      <c r="AV89" s="73"/>
      <c r="AW89" s="73"/>
    </row>
    <row r="90" spans="1:49" ht="22.5">
      <c r="A90" s="114" t="s">
        <v>155</v>
      </c>
      <c r="B90" s="115" t="s">
        <v>145</v>
      </c>
      <c r="C90" s="116" t="s">
        <v>146</v>
      </c>
      <c r="D90" s="117" t="s">
        <v>156</v>
      </c>
      <c r="E90" s="117" t="s">
        <v>157</v>
      </c>
      <c r="F90" s="78">
        <f>SUMPRODUCT(H90:AM90,$H$1:$AM$1)</f>
        <v>3910954</v>
      </c>
      <c r="G90" s="138">
        <f>SUM(H90:AM90)</f>
        <v>2041</v>
      </c>
      <c r="H90" s="80">
        <v>155</v>
      </c>
      <c r="I90" s="80">
        <v>116</v>
      </c>
      <c r="J90" s="80">
        <v>116</v>
      </c>
      <c r="K90" s="80">
        <v>19</v>
      </c>
      <c r="L90" s="80">
        <v>58</v>
      </c>
      <c r="M90" s="80">
        <v>72</v>
      </c>
      <c r="N90" s="80">
        <v>134</v>
      </c>
      <c r="O90" s="80">
        <v>145</v>
      </c>
      <c r="P90" s="80">
        <v>116</v>
      </c>
      <c r="Q90" s="80">
        <v>96</v>
      </c>
      <c r="R90" s="80">
        <v>96</v>
      </c>
      <c r="S90" s="80">
        <v>58</v>
      </c>
      <c r="T90" s="80">
        <v>73</v>
      </c>
      <c r="U90" s="80">
        <v>120</v>
      </c>
      <c r="V90" s="80">
        <v>49</v>
      </c>
      <c r="W90" s="80">
        <v>132</v>
      </c>
      <c r="X90" s="80">
        <v>25</v>
      </c>
      <c r="Y90" s="80">
        <v>99</v>
      </c>
      <c r="Z90" s="80">
        <v>31</v>
      </c>
      <c r="AA90" s="80">
        <v>3</v>
      </c>
      <c r="AB90" s="80">
        <v>31</v>
      </c>
      <c r="AC90" s="80">
        <v>21</v>
      </c>
      <c r="AD90" s="80">
        <v>15</v>
      </c>
      <c r="AE90" s="80">
        <v>12</v>
      </c>
      <c r="AF90" s="80">
        <v>44</v>
      </c>
      <c r="AG90" s="80">
        <v>19</v>
      </c>
      <c r="AH90" s="80">
        <v>62</v>
      </c>
      <c r="AI90" s="80">
        <v>47</v>
      </c>
      <c r="AJ90" s="80">
        <v>6</v>
      </c>
      <c r="AK90" s="80">
        <v>15</v>
      </c>
      <c r="AL90" s="80">
        <v>28</v>
      </c>
      <c r="AM90" s="80">
        <v>28</v>
      </c>
    </row>
    <row r="91" spans="1:49" ht="22.5">
      <c r="A91" s="114" t="s">
        <v>155</v>
      </c>
      <c r="B91" s="115" t="s">
        <v>145</v>
      </c>
      <c r="C91" s="116" t="s">
        <v>146</v>
      </c>
      <c r="D91" s="117" t="s">
        <v>158</v>
      </c>
      <c r="E91" s="117" t="s">
        <v>159</v>
      </c>
      <c r="F91" s="78">
        <f>SUMPRODUCT(H91:AM91,$H$1:$AM$1)</f>
        <v>2200608</v>
      </c>
      <c r="G91" s="138">
        <f>SUM(H91:AM91)</f>
        <v>1341</v>
      </c>
      <c r="H91" s="80">
        <v>111</v>
      </c>
      <c r="I91" s="80">
        <v>83</v>
      </c>
      <c r="J91" s="80">
        <v>83</v>
      </c>
      <c r="K91" s="80">
        <v>14</v>
      </c>
      <c r="L91" s="80">
        <v>42</v>
      </c>
      <c r="M91" s="80">
        <v>52</v>
      </c>
      <c r="N91" s="80">
        <v>98</v>
      </c>
      <c r="O91" s="80">
        <v>104</v>
      </c>
      <c r="P91" s="80">
        <v>83</v>
      </c>
      <c r="Q91" s="80">
        <v>70</v>
      </c>
      <c r="R91" s="80">
        <v>70</v>
      </c>
      <c r="S91" s="80">
        <v>42</v>
      </c>
      <c r="T91" s="80">
        <v>52</v>
      </c>
      <c r="U91" s="80">
        <v>87</v>
      </c>
      <c r="V91" s="80">
        <v>35</v>
      </c>
      <c r="W91" s="80">
        <v>95</v>
      </c>
      <c r="X91" s="80">
        <v>20</v>
      </c>
      <c r="Y91" s="80">
        <v>30</v>
      </c>
      <c r="Z91" s="80">
        <v>7</v>
      </c>
      <c r="AA91" s="80">
        <v>1</v>
      </c>
      <c r="AB91" s="80">
        <v>14</v>
      </c>
      <c r="AC91" s="80">
        <v>14</v>
      </c>
      <c r="AD91" s="80">
        <v>10</v>
      </c>
      <c r="AE91" s="80">
        <v>8</v>
      </c>
      <c r="AF91" s="80">
        <v>18</v>
      </c>
      <c r="AG91" s="80">
        <v>15</v>
      </c>
      <c r="AH91" s="80">
        <v>25</v>
      </c>
      <c r="AI91" s="80">
        <v>22</v>
      </c>
      <c r="AJ91" s="80">
        <v>3</v>
      </c>
      <c r="AK91" s="80">
        <v>7</v>
      </c>
      <c r="AL91" s="80">
        <v>13</v>
      </c>
      <c r="AM91" s="80">
        <v>13</v>
      </c>
    </row>
    <row r="92" spans="1:49" ht="22.5">
      <c r="A92" s="114" t="s">
        <v>155</v>
      </c>
      <c r="B92" s="115" t="s">
        <v>145</v>
      </c>
      <c r="C92" s="116" t="s">
        <v>146</v>
      </c>
      <c r="D92" s="117" t="s">
        <v>160</v>
      </c>
      <c r="E92" s="117" t="s">
        <v>161</v>
      </c>
      <c r="F92" s="78">
        <f>SUMPRODUCT(H92:AM92,$H$1:$AM$1)</f>
        <v>1271984</v>
      </c>
      <c r="G92" s="138">
        <f>SUM(H92:AM92)</f>
        <v>799</v>
      </c>
      <c r="H92" s="80">
        <v>68</v>
      </c>
      <c r="I92" s="80">
        <v>51</v>
      </c>
      <c r="J92" s="80">
        <v>51</v>
      </c>
      <c r="K92" s="80">
        <v>9</v>
      </c>
      <c r="L92" s="80">
        <v>26</v>
      </c>
      <c r="M92" s="80">
        <v>32</v>
      </c>
      <c r="N92" s="80">
        <v>60</v>
      </c>
      <c r="O92" s="80">
        <v>64</v>
      </c>
      <c r="P92" s="80">
        <v>51</v>
      </c>
      <c r="Q92" s="80">
        <v>43</v>
      </c>
      <c r="R92" s="80">
        <v>43</v>
      </c>
      <c r="S92" s="80">
        <v>26</v>
      </c>
      <c r="T92" s="80">
        <v>32</v>
      </c>
      <c r="U92" s="80">
        <v>54</v>
      </c>
      <c r="V92" s="80">
        <v>21</v>
      </c>
      <c r="W92" s="80">
        <v>58</v>
      </c>
      <c r="X92" s="80">
        <v>7</v>
      </c>
      <c r="Y92" s="80">
        <v>9</v>
      </c>
      <c r="Z92" s="80">
        <v>5</v>
      </c>
      <c r="AA92" s="80">
        <v>1</v>
      </c>
      <c r="AB92" s="80">
        <v>11</v>
      </c>
      <c r="AC92" s="80">
        <v>5</v>
      </c>
      <c r="AD92" s="80">
        <v>4</v>
      </c>
      <c r="AE92" s="80">
        <v>3</v>
      </c>
      <c r="AF92" s="80">
        <v>9</v>
      </c>
      <c r="AG92" s="80">
        <v>8</v>
      </c>
      <c r="AH92" s="80">
        <v>13</v>
      </c>
      <c r="AI92" s="80">
        <v>13</v>
      </c>
      <c r="AJ92" s="80">
        <v>2</v>
      </c>
      <c r="AK92" s="80">
        <v>4</v>
      </c>
      <c r="AL92" s="80">
        <v>8</v>
      </c>
      <c r="AM92" s="80">
        <v>8</v>
      </c>
    </row>
    <row r="93" spans="1:49" ht="22.5">
      <c r="A93" s="114" t="s">
        <v>155</v>
      </c>
      <c r="B93" s="115" t="s">
        <v>145</v>
      </c>
      <c r="C93" s="116" t="s">
        <v>146</v>
      </c>
      <c r="D93" s="117" t="s">
        <v>162</v>
      </c>
      <c r="E93" s="117" t="s">
        <v>163</v>
      </c>
      <c r="F93" s="78">
        <f>SUMPRODUCT(H93:AM93,$H$1:$AM$1)</f>
        <v>1921013</v>
      </c>
      <c r="G93" s="138">
        <f>SUM(H93:AM93)</f>
        <v>1148</v>
      </c>
      <c r="H93" s="80">
        <v>94</v>
      </c>
      <c r="I93" s="80">
        <v>71</v>
      </c>
      <c r="J93" s="80">
        <v>71</v>
      </c>
      <c r="K93" s="80">
        <v>12</v>
      </c>
      <c r="L93" s="80">
        <v>35</v>
      </c>
      <c r="M93" s="80">
        <v>44</v>
      </c>
      <c r="N93" s="80">
        <v>83</v>
      </c>
      <c r="O93" s="80">
        <v>88</v>
      </c>
      <c r="P93" s="80">
        <v>71</v>
      </c>
      <c r="Q93" s="80">
        <v>59</v>
      </c>
      <c r="R93" s="80">
        <v>59</v>
      </c>
      <c r="S93" s="80">
        <v>35</v>
      </c>
      <c r="T93" s="80">
        <v>44</v>
      </c>
      <c r="U93" s="80">
        <v>74</v>
      </c>
      <c r="V93" s="80">
        <v>29</v>
      </c>
      <c r="W93" s="80">
        <v>80</v>
      </c>
      <c r="X93" s="80">
        <v>15</v>
      </c>
      <c r="Y93" s="80">
        <v>30</v>
      </c>
      <c r="Z93" s="80">
        <v>7</v>
      </c>
      <c r="AA93" s="80">
        <v>1</v>
      </c>
      <c r="AB93" s="80">
        <v>14</v>
      </c>
      <c r="AC93" s="80">
        <v>12</v>
      </c>
      <c r="AD93" s="80">
        <v>8</v>
      </c>
      <c r="AE93" s="80">
        <v>7</v>
      </c>
      <c r="AF93" s="80">
        <v>18</v>
      </c>
      <c r="AG93" s="80">
        <v>13</v>
      </c>
      <c r="AH93" s="80">
        <v>25</v>
      </c>
      <c r="AI93" s="80">
        <v>18</v>
      </c>
      <c r="AJ93" s="80">
        <v>3</v>
      </c>
      <c r="AK93" s="80">
        <v>6</v>
      </c>
      <c r="AL93" s="80">
        <v>11</v>
      </c>
      <c r="AM93" s="80">
        <v>11</v>
      </c>
    </row>
    <row r="94" spans="1:49" s="86" customFormat="1">
      <c r="A94" s="118"/>
      <c r="B94" s="119"/>
      <c r="C94" s="120"/>
      <c r="D94" s="121"/>
      <c r="E94" s="121"/>
      <c r="F94" s="97">
        <f>SUM(F90:F93)</f>
        <v>9304559</v>
      </c>
      <c r="G94" s="98">
        <f>SUM(G90:G93)</f>
        <v>5329</v>
      </c>
      <c r="H94" s="84">
        <f>SUM(H90:H93)</f>
        <v>428</v>
      </c>
      <c r="I94" s="84">
        <f t="shared" ref="I94:AM94" si="25">SUM(I90:I93)</f>
        <v>321</v>
      </c>
      <c r="J94" s="84">
        <f t="shared" si="25"/>
        <v>321</v>
      </c>
      <c r="K94" s="84">
        <f t="shared" si="25"/>
        <v>54</v>
      </c>
      <c r="L94" s="84">
        <f t="shared" si="25"/>
        <v>161</v>
      </c>
      <c r="M94" s="84">
        <f t="shared" si="25"/>
        <v>200</v>
      </c>
      <c r="N94" s="84">
        <f t="shared" si="25"/>
        <v>375</v>
      </c>
      <c r="O94" s="84">
        <f t="shared" si="25"/>
        <v>401</v>
      </c>
      <c r="P94" s="84">
        <f t="shared" si="25"/>
        <v>321</v>
      </c>
      <c r="Q94" s="84">
        <f t="shared" si="25"/>
        <v>268</v>
      </c>
      <c r="R94" s="84">
        <f t="shared" si="25"/>
        <v>268</v>
      </c>
      <c r="S94" s="84">
        <f t="shared" si="25"/>
        <v>161</v>
      </c>
      <c r="T94" s="84">
        <f t="shared" si="25"/>
        <v>201</v>
      </c>
      <c r="U94" s="84">
        <f t="shared" si="25"/>
        <v>335</v>
      </c>
      <c r="V94" s="84">
        <f t="shared" si="25"/>
        <v>134</v>
      </c>
      <c r="W94" s="84">
        <f t="shared" si="25"/>
        <v>365</v>
      </c>
      <c r="X94" s="84">
        <f t="shared" si="25"/>
        <v>67</v>
      </c>
      <c r="Y94" s="84">
        <f t="shared" si="25"/>
        <v>168</v>
      </c>
      <c r="Z94" s="84">
        <f t="shared" si="25"/>
        <v>50</v>
      </c>
      <c r="AA94" s="84">
        <f t="shared" si="25"/>
        <v>6</v>
      </c>
      <c r="AB94" s="84">
        <f t="shared" si="25"/>
        <v>70</v>
      </c>
      <c r="AC94" s="84">
        <f t="shared" si="25"/>
        <v>52</v>
      </c>
      <c r="AD94" s="84">
        <f t="shared" si="25"/>
        <v>37</v>
      </c>
      <c r="AE94" s="84">
        <f t="shared" si="25"/>
        <v>30</v>
      </c>
      <c r="AF94" s="84">
        <f t="shared" si="25"/>
        <v>89</v>
      </c>
      <c r="AG94" s="84">
        <f t="shared" si="25"/>
        <v>55</v>
      </c>
      <c r="AH94" s="84">
        <f t="shared" si="25"/>
        <v>125</v>
      </c>
      <c r="AI94" s="84">
        <f t="shared" si="25"/>
        <v>100</v>
      </c>
      <c r="AJ94" s="84">
        <f t="shared" si="25"/>
        <v>14</v>
      </c>
      <c r="AK94" s="84">
        <f t="shared" si="25"/>
        <v>32</v>
      </c>
      <c r="AL94" s="84">
        <f t="shared" si="25"/>
        <v>60</v>
      </c>
      <c r="AM94" s="84">
        <f t="shared" si="25"/>
        <v>60</v>
      </c>
      <c r="AN94" s="73"/>
      <c r="AO94" s="73"/>
      <c r="AP94" s="73"/>
      <c r="AQ94" s="73"/>
      <c r="AR94" s="73"/>
      <c r="AS94" s="73"/>
      <c r="AT94" s="73"/>
      <c r="AU94" s="73"/>
      <c r="AV94" s="73"/>
      <c r="AW94" s="73"/>
    </row>
    <row r="95" spans="1:49">
      <c r="A95" s="122" t="s">
        <v>42</v>
      </c>
      <c r="B95" s="115" t="s">
        <v>145</v>
      </c>
      <c r="C95" s="116" t="s">
        <v>146</v>
      </c>
      <c r="D95" s="123" t="s">
        <v>147</v>
      </c>
      <c r="E95" s="123" t="s">
        <v>148</v>
      </c>
      <c r="F95" s="78">
        <f>SUMPRODUCT(H95:AM95,$H$1:$AM$1)</f>
        <v>3779435</v>
      </c>
      <c r="G95" s="138">
        <f>SUM(H95:AM95)</f>
        <v>2191</v>
      </c>
      <c r="H95" s="80">
        <v>179</v>
      </c>
      <c r="I95" s="80">
        <v>127</v>
      </c>
      <c r="J95" s="80">
        <v>138</v>
      </c>
      <c r="K95" s="80">
        <v>23</v>
      </c>
      <c r="L95" s="80">
        <v>69</v>
      </c>
      <c r="M95" s="80">
        <v>91</v>
      </c>
      <c r="N95" s="80">
        <v>147</v>
      </c>
      <c r="O95" s="80">
        <v>162</v>
      </c>
      <c r="P95" s="80">
        <v>138</v>
      </c>
      <c r="Q95" s="80">
        <v>115</v>
      </c>
      <c r="R95" s="80">
        <v>115</v>
      </c>
      <c r="S95" s="80">
        <v>69</v>
      </c>
      <c r="T95" s="80">
        <v>75</v>
      </c>
      <c r="U95" s="80">
        <v>126</v>
      </c>
      <c r="V95" s="80">
        <v>51</v>
      </c>
      <c r="W95" s="80">
        <v>140</v>
      </c>
      <c r="X95" s="80">
        <v>30</v>
      </c>
      <c r="Y95" s="80">
        <v>75</v>
      </c>
      <c r="Z95" s="80">
        <v>22</v>
      </c>
      <c r="AA95" s="80">
        <v>3</v>
      </c>
      <c r="AB95" s="80">
        <v>35</v>
      </c>
      <c r="AC95" s="80">
        <v>22</v>
      </c>
      <c r="AD95" s="80">
        <v>18</v>
      </c>
      <c r="AE95" s="80">
        <v>10</v>
      </c>
      <c r="AF95" s="80">
        <v>35</v>
      </c>
      <c r="AG95" s="80">
        <v>21</v>
      </c>
      <c r="AH95" s="80">
        <v>54</v>
      </c>
      <c r="AI95" s="80">
        <v>44</v>
      </c>
      <c r="AJ95" s="80">
        <v>6</v>
      </c>
      <c r="AK95" s="80">
        <v>11</v>
      </c>
      <c r="AL95" s="80">
        <v>20</v>
      </c>
      <c r="AM95" s="80">
        <v>20</v>
      </c>
    </row>
    <row r="96" spans="1:49">
      <c r="A96" s="122" t="s">
        <v>42</v>
      </c>
      <c r="B96" s="115" t="s">
        <v>145</v>
      </c>
      <c r="C96" s="116" t="s">
        <v>146</v>
      </c>
      <c r="D96" s="123" t="s">
        <v>149</v>
      </c>
      <c r="E96" s="123" t="s">
        <v>150</v>
      </c>
      <c r="F96" s="78">
        <f>SUMPRODUCT(H96:AM96,$H$1:$AM$1)</f>
        <v>2519395</v>
      </c>
      <c r="G96" s="138">
        <f>SUM(H96:AM96)</f>
        <v>1522</v>
      </c>
      <c r="H96" s="80">
        <v>118</v>
      </c>
      <c r="I96" s="80">
        <v>83</v>
      </c>
      <c r="J96" s="80">
        <v>90</v>
      </c>
      <c r="K96" s="80">
        <v>15</v>
      </c>
      <c r="L96" s="80">
        <v>45</v>
      </c>
      <c r="M96" s="80">
        <v>60</v>
      </c>
      <c r="N96" s="80">
        <v>97</v>
      </c>
      <c r="O96" s="80">
        <v>106</v>
      </c>
      <c r="P96" s="80">
        <v>90</v>
      </c>
      <c r="Q96" s="80">
        <v>75</v>
      </c>
      <c r="R96" s="80">
        <v>75</v>
      </c>
      <c r="S96" s="80">
        <v>45</v>
      </c>
      <c r="T96" s="80">
        <v>68</v>
      </c>
      <c r="U96" s="80">
        <v>109</v>
      </c>
      <c r="V96" s="80">
        <v>45</v>
      </c>
      <c r="W96" s="80">
        <v>122</v>
      </c>
      <c r="X96" s="80">
        <v>21</v>
      </c>
      <c r="Y96" s="80">
        <v>52</v>
      </c>
      <c r="Z96" s="80">
        <v>17</v>
      </c>
      <c r="AA96" s="80">
        <v>2</v>
      </c>
      <c r="AB96" s="80">
        <v>25</v>
      </c>
      <c r="AC96" s="80">
        <v>17</v>
      </c>
      <c r="AD96" s="80">
        <v>13</v>
      </c>
      <c r="AE96" s="80">
        <v>9</v>
      </c>
      <c r="AF96" s="80">
        <v>20</v>
      </c>
      <c r="AG96" s="80">
        <v>12</v>
      </c>
      <c r="AH96" s="80">
        <v>31</v>
      </c>
      <c r="AI96" s="80">
        <v>25</v>
      </c>
      <c r="AJ96" s="80">
        <v>4</v>
      </c>
      <c r="AK96" s="80">
        <v>7</v>
      </c>
      <c r="AL96" s="80">
        <v>12</v>
      </c>
      <c r="AM96" s="80">
        <v>12</v>
      </c>
    </row>
    <row r="97" spans="1:49">
      <c r="A97" s="122" t="s">
        <v>42</v>
      </c>
      <c r="B97" s="115" t="s">
        <v>145</v>
      </c>
      <c r="C97" s="116" t="s">
        <v>146</v>
      </c>
      <c r="D97" s="123" t="s">
        <v>151</v>
      </c>
      <c r="E97" s="123" t="s">
        <v>152</v>
      </c>
      <c r="F97" s="78">
        <f>SUMPRODUCT(H97:AM97,$H$1:$AM$1)</f>
        <v>2107311</v>
      </c>
      <c r="G97" s="138">
        <f>SUM(H97:AM97)</f>
        <v>1298</v>
      </c>
      <c r="H97" s="80">
        <v>102</v>
      </c>
      <c r="I97" s="80">
        <v>72</v>
      </c>
      <c r="J97" s="80">
        <v>78</v>
      </c>
      <c r="K97" s="80">
        <v>13</v>
      </c>
      <c r="L97" s="80">
        <v>39</v>
      </c>
      <c r="M97" s="80">
        <v>52</v>
      </c>
      <c r="N97" s="80">
        <v>84</v>
      </c>
      <c r="O97" s="80">
        <v>92</v>
      </c>
      <c r="P97" s="80">
        <v>78</v>
      </c>
      <c r="Q97" s="80">
        <v>65</v>
      </c>
      <c r="R97" s="80">
        <v>65</v>
      </c>
      <c r="S97" s="80">
        <v>39</v>
      </c>
      <c r="T97" s="80">
        <v>56</v>
      </c>
      <c r="U97" s="80">
        <v>95</v>
      </c>
      <c r="V97" s="80">
        <v>37</v>
      </c>
      <c r="W97" s="80">
        <v>104</v>
      </c>
      <c r="X97" s="80">
        <v>17</v>
      </c>
      <c r="Y97" s="80">
        <v>43</v>
      </c>
      <c r="Z97" s="80">
        <v>13</v>
      </c>
      <c r="AA97" s="80">
        <v>2</v>
      </c>
      <c r="AB97" s="80">
        <v>20</v>
      </c>
      <c r="AC97" s="80">
        <v>13</v>
      </c>
      <c r="AD97" s="80">
        <v>10</v>
      </c>
      <c r="AE97" s="80">
        <v>8</v>
      </c>
      <c r="AF97" s="80">
        <v>16</v>
      </c>
      <c r="AG97" s="80">
        <v>10</v>
      </c>
      <c r="AH97" s="80">
        <v>26</v>
      </c>
      <c r="AI97" s="80">
        <v>21</v>
      </c>
      <c r="AJ97" s="80">
        <v>3</v>
      </c>
      <c r="AK97" s="80">
        <v>5</v>
      </c>
      <c r="AL97" s="80">
        <v>10</v>
      </c>
      <c r="AM97" s="80">
        <v>10</v>
      </c>
    </row>
    <row r="98" spans="1:49">
      <c r="A98" s="122" t="s">
        <v>42</v>
      </c>
      <c r="B98" s="115" t="s">
        <v>145</v>
      </c>
      <c r="C98" s="116" t="s">
        <v>146</v>
      </c>
      <c r="D98" s="123" t="s">
        <v>153</v>
      </c>
      <c r="E98" s="123" t="s">
        <v>154</v>
      </c>
      <c r="F98" s="78">
        <f>SUMPRODUCT(H98:AM98,$H$1:$AM$1)</f>
        <v>2337215</v>
      </c>
      <c r="G98" s="138">
        <f>SUM(H98:AM98)</f>
        <v>1399</v>
      </c>
      <c r="H98" s="80">
        <v>112</v>
      </c>
      <c r="I98" s="80">
        <v>79</v>
      </c>
      <c r="J98" s="80">
        <v>86</v>
      </c>
      <c r="K98" s="80">
        <v>14</v>
      </c>
      <c r="L98" s="80">
        <v>43</v>
      </c>
      <c r="M98" s="80">
        <v>57</v>
      </c>
      <c r="N98" s="80">
        <v>93</v>
      </c>
      <c r="O98" s="80">
        <v>101</v>
      </c>
      <c r="P98" s="80">
        <v>86</v>
      </c>
      <c r="Q98" s="80">
        <v>72</v>
      </c>
      <c r="R98" s="80">
        <v>72</v>
      </c>
      <c r="S98" s="80">
        <v>43</v>
      </c>
      <c r="T98" s="80">
        <v>56</v>
      </c>
      <c r="U98" s="80">
        <v>95</v>
      </c>
      <c r="V98" s="80">
        <v>37</v>
      </c>
      <c r="W98" s="80">
        <v>104</v>
      </c>
      <c r="X98" s="80">
        <v>17</v>
      </c>
      <c r="Y98" s="80">
        <v>43</v>
      </c>
      <c r="Z98" s="80">
        <v>13</v>
      </c>
      <c r="AA98" s="80">
        <v>2</v>
      </c>
      <c r="AB98" s="80">
        <v>20</v>
      </c>
      <c r="AC98" s="80">
        <v>13</v>
      </c>
      <c r="AD98" s="80">
        <v>10</v>
      </c>
      <c r="AE98" s="80">
        <v>8</v>
      </c>
      <c r="AF98" s="80">
        <v>20</v>
      </c>
      <c r="AG98" s="80">
        <v>12</v>
      </c>
      <c r="AH98" s="80">
        <v>31</v>
      </c>
      <c r="AI98" s="80">
        <v>25</v>
      </c>
      <c r="AJ98" s="80">
        <v>4</v>
      </c>
      <c r="AK98" s="80">
        <v>7</v>
      </c>
      <c r="AL98" s="80">
        <v>12</v>
      </c>
      <c r="AM98" s="80">
        <v>12</v>
      </c>
    </row>
    <row r="99" spans="1:49" s="86" customFormat="1">
      <c r="A99" s="124"/>
      <c r="B99" s="119"/>
      <c r="C99" s="120"/>
      <c r="D99" s="125"/>
      <c r="E99" s="125"/>
      <c r="F99" s="97">
        <f>SUM(F95:F98)</f>
        <v>10743356</v>
      </c>
      <c r="G99" s="98">
        <f>SUM(G95:G98)</f>
        <v>6410</v>
      </c>
      <c r="H99" s="84">
        <f>SUM(H95:H98)</f>
        <v>511</v>
      </c>
      <c r="I99" s="84">
        <f t="shared" ref="I99:AM99" si="26">SUM(I95:I98)</f>
        <v>361</v>
      </c>
      <c r="J99" s="84">
        <f t="shared" si="26"/>
        <v>392</v>
      </c>
      <c r="K99" s="84">
        <f t="shared" si="26"/>
        <v>65</v>
      </c>
      <c r="L99" s="84">
        <f t="shared" si="26"/>
        <v>196</v>
      </c>
      <c r="M99" s="84">
        <f t="shared" si="26"/>
        <v>260</v>
      </c>
      <c r="N99" s="84">
        <f t="shared" si="26"/>
        <v>421</v>
      </c>
      <c r="O99" s="84">
        <f t="shared" si="26"/>
        <v>461</v>
      </c>
      <c r="P99" s="84">
        <f t="shared" si="26"/>
        <v>392</v>
      </c>
      <c r="Q99" s="84">
        <f t="shared" si="26"/>
        <v>327</v>
      </c>
      <c r="R99" s="84">
        <f t="shared" si="26"/>
        <v>327</v>
      </c>
      <c r="S99" s="84">
        <f t="shared" si="26"/>
        <v>196</v>
      </c>
      <c r="T99" s="84">
        <f t="shared" si="26"/>
        <v>255</v>
      </c>
      <c r="U99" s="84">
        <f t="shared" si="26"/>
        <v>425</v>
      </c>
      <c r="V99" s="84">
        <f t="shared" si="26"/>
        <v>170</v>
      </c>
      <c r="W99" s="84">
        <f t="shared" si="26"/>
        <v>470</v>
      </c>
      <c r="X99" s="84">
        <f t="shared" si="26"/>
        <v>85</v>
      </c>
      <c r="Y99" s="84">
        <f t="shared" si="26"/>
        <v>213</v>
      </c>
      <c r="Z99" s="84">
        <f t="shared" si="26"/>
        <v>65</v>
      </c>
      <c r="AA99" s="84">
        <f t="shared" si="26"/>
        <v>9</v>
      </c>
      <c r="AB99" s="84">
        <f t="shared" si="26"/>
        <v>100</v>
      </c>
      <c r="AC99" s="84">
        <f t="shared" si="26"/>
        <v>65</v>
      </c>
      <c r="AD99" s="84">
        <f t="shared" si="26"/>
        <v>51</v>
      </c>
      <c r="AE99" s="84">
        <f t="shared" si="26"/>
        <v>35</v>
      </c>
      <c r="AF99" s="84">
        <f t="shared" si="26"/>
        <v>91</v>
      </c>
      <c r="AG99" s="84">
        <f t="shared" si="26"/>
        <v>55</v>
      </c>
      <c r="AH99" s="84">
        <f t="shared" si="26"/>
        <v>142</v>
      </c>
      <c r="AI99" s="84">
        <f t="shared" si="26"/>
        <v>115</v>
      </c>
      <c r="AJ99" s="84">
        <f t="shared" si="26"/>
        <v>17</v>
      </c>
      <c r="AK99" s="84">
        <f t="shared" si="26"/>
        <v>30</v>
      </c>
      <c r="AL99" s="84">
        <f t="shared" si="26"/>
        <v>54</v>
      </c>
      <c r="AM99" s="84">
        <f t="shared" si="26"/>
        <v>54</v>
      </c>
      <c r="AN99" s="73"/>
      <c r="AO99" s="73"/>
      <c r="AP99" s="73"/>
      <c r="AQ99" s="73"/>
      <c r="AR99" s="73"/>
      <c r="AS99" s="73"/>
      <c r="AT99" s="73"/>
      <c r="AU99" s="73"/>
      <c r="AV99" s="73"/>
      <c r="AW99" s="73"/>
    </row>
    <row r="100" spans="1:49">
      <c r="A100" s="126" t="s">
        <v>43</v>
      </c>
      <c r="B100" s="115" t="s">
        <v>145</v>
      </c>
      <c r="C100" s="116" t="s">
        <v>146</v>
      </c>
      <c r="D100" s="117" t="s">
        <v>164</v>
      </c>
      <c r="E100" s="117" t="s">
        <v>165</v>
      </c>
      <c r="F100" s="78">
        <f t="shared" ref="F100:F107" si="27">SUMPRODUCT(H100:AM100,$H$1:$AM$1)</f>
        <v>3954031</v>
      </c>
      <c r="G100" s="138">
        <f t="shared" ref="G100:G107" si="28">SUM(H100:AM100)</f>
        <v>1943</v>
      </c>
      <c r="H100" s="80">
        <v>145</v>
      </c>
      <c r="I100" s="80">
        <v>113</v>
      </c>
      <c r="J100" s="80">
        <v>108</v>
      </c>
      <c r="K100" s="80">
        <v>17</v>
      </c>
      <c r="L100" s="80">
        <v>55</v>
      </c>
      <c r="M100" s="80">
        <v>94</v>
      </c>
      <c r="N100" s="80">
        <v>131</v>
      </c>
      <c r="O100" s="80">
        <v>139</v>
      </c>
      <c r="P100" s="80">
        <v>108</v>
      </c>
      <c r="Q100" s="80">
        <v>90</v>
      </c>
      <c r="R100" s="80">
        <v>90</v>
      </c>
      <c r="S100" s="80">
        <v>54</v>
      </c>
      <c r="T100" s="80">
        <v>60</v>
      </c>
      <c r="U100" s="80">
        <v>101</v>
      </c>
      <c r="V100" s="80">
        <v>41</v>
      </c>
      <c r="W100" s="80">
        <v>133</v>
      </c>
      <c r="X100" s="80">
        <v>19</v>
      </c>
      <c r="Y100" s="80">
        <v>50</v>
      </c>
      <c r="Z100" s="80">
        <v>27</v>
      </c>
      <c r="AA100" s="80">
        <v>3</v>
      </c>
      <c r="AB100" s="80">
        <v>40</v>
      </c>
      <c r="AC100" s="80">
        <v>27</v>
      </c>
      <c r="AD100" s="80">
        <v>18</v>
      </c>
      <c r="AE100" s="80">
        <v>14</v>
      </c>
      <c r="AF100" s="80">
        <v>46</v>
      </c>
      <c r="AG100" s="80">
        <v>32</v>
      </c>
      <c r="AH100" s="80">
        <v>59</v>
      </c>
      <c r="AI100" s="80">
        <v>47</v>
      </c>
      <c r="AJ100" s="80">
        <v>6</v>
      </c>
      <c r="AK100" s="80">
        <v>18</v>
      </c>
      <c r="AL100" s="80">
        <v>29</v>
      </c>
      <c r="AM100" s="80">
        <v>29</v>
      </c>
    </row>
    <row r="101" spans="1:49">
      <c r="A101" s="126" t="s">
        <v>43</v>
      </c>
      <c r="B101" s="115" t="s">
        <v>145</v>
      </c>
      <c r="C101" s="116" t="s">
        <v>146</v>
      </c>
      <c r="D101" s="117" t="s">
        <v>166</v>
      </c>
      <c r="E101" s="117" t="s">
        <v>167</v>
      </c>
      <c r="F101" s="78">
        <f t="shared" si="27"/>
        <v>3870859</v>
      </c>
      <c r="G101" s="138">
        <f t="shared" si="28"/>
        <v>1919</v>
      </c>
      <c r="H101" s="80">
        <v>145</v>
      </c>
      <c r="I101" s="80">
        <v>112</v>
      </c>
      <c r="J101" s="80">
        <v>107</v>
      </c>
      <c r="K101" s="80">
        <v>18</v>
      </c>
      <c r="L101" s="80">
        <v>53</v>
      </c>
      <c r="M101" s="80">
        <v>92</v>
      </c>
      <c r="N101" s="80">
        <v>130</v>
      </c>
      <c r="O101" s="80">
        <v>139</v>
      </c>
      <c r="P101" s="80">
        <v>107</v>
      </c>
      <c r="Q101" s="80">
        <v>90</v>
      </c>
      <c r="R101" s="80">
        <v>90</v>
      </c>
      <c r="S101" s="80">
        <v>54</v>
      </c>
      <c r="T101" s="80">
        <v>60</v>
      </c>
      <c r="U101" s="80">
        <v>100</v>
      </c>
      <c r="V101" s="80">
        <v>40</v>
      </c>
      <c r="W101" s="80">
        <v>132</v>
      </c>
      <c r="X101" s="80">
        <v>19</v>
      </c>
      <c r="Y101" s="80">
        <v>50</v>
      </c>
      <c r="Z101" s="80">
        <v>25</v>
      </c>
      <c r="AA101" s="80">
        <v>3</v>
      </c>
      <c r="AB101" s="80">
        <v>39</v>
      </c>
      <c r="AC101" s="80">
        <v>25</v>
      </c>
      <c r="AD101" s="80">
        <v>17</v>
      </c>
      <c r="AE101" s="80">
        <v>13</v>
      </c>
      <c r="AF101" s="80">
        <v>44</v>
      </c>
      <c r="AG101" s="80">
        <v>30</v>
      </c>
      <c r="AH101" s="80">
        <v>56</v>
      </c>
      <c r="AI101" s="80">
        <v>47</v>
      </c>
      <c r="AJ101" s="80">
        <v>6</v>
      </c>
      <c r="AK101" s="80">
        <v>18</v>
      </c>
      <c r="AL101" s="80">
        <v>29</v>
      </c>
      <c r="AM101" s="80">
        <v>29</v>
      </c>
    </row>
    <row r="102" spans="1:49">
      <c r="A102" s="126" t="s">
        <v>43</v>
      </c>
      <c r="B102" s="115" t="s">
        <v>145</v>
      </c>
      <c r="C102" s="116" t="s">
        <v>146</v>
      </c>
      <c r="D102" s="117" t="s">
        <v>168</v>
      </c>
      <c r="E102" s="117" t="s">
        <v>169</v>
      </c>
      <c r="F102" s="78">
        <f t="shared" si="27"/>
        <v>1864287</v>
      </c>
      <c r="G102" s="138">
        <f t="shared" si="28"/>
        <v>868</v>
      </c>
      <c r="H102" s="80">
        <v>64</v>
      </c>
      <c r="I102" s="80">
        <v>49</v>
      </c>
      <c r="J102" s="80">
        <v>47</v>
      </c>
      <c r="K102" s="80">
        <v>8</v>
      </c>
      <c r="L102" s="80">
        <v>23</v>
      </c>
      <c r="M102" s="80">
        <v>40</v>
      </c>
      <c r="N102" s="80">
        <v>57</v>
      </c>
      <c r="O102" s="80">
        <v>61</v>
      </c>
      <c r="P102" s="80">
        <v>47</v>
      </c>
      <c r="Q102" s="80">
        <v>39</v>
      </c>
      <c r="R102" s="80">
        <v>39</v>
      </c>
      <c r="S102" s="80">
        <v>23</v>
      </c>
      <c r="T102" s="80">
        <v>26</v>
      </c>
      <c r="U102" s="80">
        <v>44</v>
      </c>
      <c r="V102" s="80">
        <v>17</v>
      </c>
      <c r="W102" s="80">
        <v>58</v>
      </c>
      <c r="X102" s="80">
        <v>9</v>
      </c>
      <c r="Y102" s="80">
        <v>22</v>
      </c>
      <c r="Z102" s="80">
        <v>13</v>
      </c>
      <c r="AA102" s="80">
        <v>2</v>
      </c>
      <c r="AB102" s="80">
        <v>20</v>
      </c>
      <c r="AC102" s="80">
        <v>13</v>
      </c>
      <c r="AD102" s="80">
        <v>9</v>
      </c>
      <c r="AE102" s="80">
        <v>7</v>
      </c>
      <c r="AF102" s="80">
        <v>22</v>
      </c>
      <c r="AG102" s="80">
        <v>16</v>
      </c>
      <c r="AH102" s="80">
        <v>29</v>
      </c>
      <c r="AI102" s="80">
        <v>24</v>
      </c>
      <c r="AJ102" s="80">
        <v>3</v>
      </c>
      <c r="AK102" s="80">
        <v>9</v>
      </c>
      <c r="AL102" s="80">
        <v>14</v>
      </c>
      <c r="AM102" s="80">
        <v>14</v>
      </c>
    </row>
    <row r="103" spans="1:49">
      <c r="A103" s="126" t="s">
        <v>43</v>
      </c>
      <c r="B103" s="115" t="s">
        <v>145</v>
      </c>
      <c r="C103" s="116" t="s">
        <v>146</v>
      </c>
      <c r="D103" s="117" t="s">
        <v>170</v>
      </c>
      <c r="E103" s="117" t="s">
        <v>171</v>
      </c>
      <c r="F103" s="78">
        <f t="shared" si="27"/>
        <v>3010126</v>
      </c>
      <c r="G103" s="138">
        <f t="shared" si="28"/>
        <v>1448</v>
      </c>
      <c r="H103" s="80">
        <v>107</v>
      </c>
      <c r="I103" s="80">
        <v>83</v>
      </c>
      <c r="J103" s="80">
        <v>79</v>
      </c>
      <c r="K103" s="80">
        <v>13</v>
      </c>
      <c r="L103" s="80">
        <v>40</v>
      </c>
      <c r="M103" s="80">
        <v>68</v>
      </c>
      <c r="N103" s="80">
        <v>97</v>
      </c>
      <c r="O103" s="80">
        <v>103</v>
      </c>
      <c r="P103" s="80">
        <v>79</v>
      </c>
      <c r="Q103" s="80">
        <v>66</v>
      </c>
      <c r="R103" s="80">
        <v>66</v>
      </c>
      <c r="S103" s="80">
        <v>40</v>
      </c>
      <c r="T103" s="80">
        <v>44</v>
      </c>
      <c r="U103" s="80">
        <v>74</v>
      </c>
      <c r="V103" s="80">
        <v>30</v>
      </c>
      <c r="W103" s="80">
        <v>98</v>
      </c>
      <c r="X103" s="80">
        <v>15</v>
      </c>
      <c r="Y103" s="80">
        <v>37</v>
      </c>
      <c r="Z103" s="80">
        <v>22</v>
      </c>
      <c r="AA103" s="80">
        <v>2</v>
      </c>
      <c r="AB103" s="80">
        <v>33</v>
      </c>
      <c r="AC103" s="80">
        <v>21</v>
      </c>
      <c r="AD103" s="80">
        <v>14</v>
      </c>
      <c r="AE103" s="80">
        <v>11</v>
      </c>
      <c r="AF103" s="80">
        <v>36</v>
      </c>
      <c r="AG103" s="80">
        <v>26</v>
      </c>
      <c r="AH103" s="80">
        <v>47</v>
      </c>
      <c r="AI103" s="80">
        <v>36</v>
      </c>
      <c r="AJ103" s="80">
        <v>5</v>
      </c>
      <c r="AK103" s="80">
        <v>14</v>
      </c>
      <c r="AL103" s="80">
        <v>21</v>
      </c>
      <c r="AM103" s="80">
        <v>21</v>
      </c>
    </row>
    <row r="104" spans="1:49">
      <c r="A104" s="126" t="s">
        <v>43</v>
      </c>
      <c r="B104" s="115" t="s">
        <v>145</v>
      </c>
      <c r="C104" s="116" t="s">
        <v>146</v>
      </c>
      <c r="D104" s="117" t="s">
        <v>172</v>
      </c>
      <c r="E104" s="117" t="s">
        <v>173</v>
      </c>
      <c r="F104" s="78">
        <f t="shared" si="27"/>
        <v>2066144</v>
      </c>
      <c r="G104" s="138">
        <f t="shared" si="28"/>
        <v>972</v>
      </c>
      <c r="H104" s="80">
        <v>71</v>
      </c>
      <c r="I104" s="80">
        <v>55</v>
      </c>
      <c r="J104" s="80">
        <v>53</v>
      </c>
      <c r="K104" s="80">
        <v>9</v>
      </c>
      <c r="L104" s="80">
        <v>26</v>
      </c>
      <c r="M104" s="80">
        <v>46</v>
      </c>
      <c r="N104" s="80">
        <v>65</v>
      </c>
      <c r="O104" s="80">
        <v>68</v>
      </c>
      <c r="P104" s="80">
        <v>53</v>
      </c>
      <c r="Q104" s="80">
        <v>44</v>
      </c>
      <c r="R104" s="80">
        <v>44</v>
      </c>
      <c r="S104" s="80">
        <v>26</v>
      </c>
      <c r="T104" s="80">
        <v>30</v>
      </c>
      <c r="U104" s="80">
        <v>49</v>
      </c>
      <c r="V104" s="80">
        <v>20</v>
      </c>
      <c r="W104" s="80">
        <v>65</v>
      </c>
      <c r="X104" s="80">
        <v>10</v>
      </c>
      <c r="Y104" s="80">
        <v>25</v>
      </c>
      <c r="Z104" s="80">
        <v>14</v>
      </c>
      <c r="AA104" s="80">
        <v>2</v>
      </c>
      <c r="AB104" s="80">
        <v>22</v>
      </c>
      <c r="AC104" s="80">
        <v>14</v>
      </c>
      <c r="AD104" s="80">
        <v>9</v>
      </c>
      <c r="AE104" s="80">
        <v>8</v>
      </c>
      <c r="AF104" s="80">
        <v>24</v>
      </c>
      <c r="AG104" s="80">
        <v>17</v>
      </c>
      <c r="AH104" s="80">
        <v>31</v>
      </c>
      <c r="AI104" s="80">
        <v>27</v>
      </c>
      <c r="AJ104" s="80">
        <v>3</v>
      </c>
      <c r="AK104" s="80">
        <v>10</v>
      </c>
      <c r="AL104" s="80">
        <v>16</v>
      </c>
      <c r="AM104" s="80">
        <v>16</v>
      </c>
    </row>
    <row r="105" spans="1:49">
      <c r="A105" s="126" t="s">
        <v>43</v>
      </c>
      <c r="B105" s="115" t="s">
        <v>145</v>
      </c>
      <c r="C105" s="116" t="s">
        <v>146</v>
      </c>
      <c r="D105" s="117" t="s">
        <v>174</v>
      </c>
      <c r="E105" s="127" t="s">
        <v>175</v>
      </c>
      <c r="F105" s="78">
        <f t="shared" si="27"/>
        <v>3298224</v>
      </c>
      <c r="G105" s="138">
        <f t="shared" si="28"/>
        <v>1740</v>
      </c>
      <c r="H105" s="80">
        <v>135</v>
      </c>
      <c r="I105" s="80">
        <v>105</v>
      </c>
      <c r="J105" s="80">
        <v>100</v>
      </c>
      <c r="K105" s="80">
        <v>17</v>
      </c>
      <c r="L105" s="80">
        <v>50</v>
      </c>
      <c r="M105" s="80">
        <v>86</v>
      </c>
      <c r="N105" s="80">
        <v>122</v>
      </c>
      <c r="O105" s="80">
        <v>129</v>
      </c>
      <c r="P105" s="80">
        <v>100</v>
      </c>
      <c r="Q105" s="80">
        <v>83</v>
      </c>
      <c r="R105" s="80">
        <v>83</v>
      </c>
      <c r="S105" s="80">
        <v>50</v>
      </c>
      <c r="T105" s="80">
        <v>56</v>
      </c>
      <c r="U105" s="80">
        <v>93</v>
      </c>
      <c r="V105" s="80">
        <v>37</v>
      </c>
      <c r="W105" s="80">
        <v>123</v>
      </c>
      <c r="X105" s="80">
        <v>19</v>
      </c>
      <c r="Y105" s="80">
        <v>47</v>
      </c>
      <c r="Z105" s="80">
        <v>20</v>
      </c>
      <c r="AA105" s="80">
        <v>2</v>
      </c>
      <c r="AB105" s="80">
        <v>31</v>
      </c>
      <c r="AC105" s="80">
        <v>20</v>
      </c>
      <c r="AD105" s="80">
        <v>13</v>
      </c>
      <c r="AE105" s="80">
        <v>11</v>
      </c>
      <c r="AF105" s="80">
        <v>34</v>
      </c>
      <c r="AG105" s="80">
        <v>24</v>
      </c>
      <c r="AH105" s="80">
        <v>45</v>
      </c>
      <c r="AI105" s="80">
        <v>39</v>
      </c>
      <c r="AJ105" s="80">
        <v>5</v>
      </c>
      <c r="AK105" s="80">
        <v>15</v>
      </c>
      <c r="AL105" s="80">
        <v>23</v>
      </c>
      <c r="AM105" s="80">
        <v>23</v>
      </c>
    </row>
    <row r="106" spans="1:49">
      <c r="A106" s="126" t="s">
        <v>43</v>
      </c>
      <c r="B106" s="115" t="s">
        <v>145</v>
      </c>
      <c r="C106" s="116" t="s">
        <v>146</v>
      </c>
      <c r="D106" s="117" t="s">
        <v>176</v>
      </c>
      <c r="E106" s="117" t="s">
        <v>177</v>
      </c>
      <c r="F106" s="78">
        <f t="shared" si="27"/>
        <v>3608970</v>
      </c>
      <c r="G106" s="138">
        <f t="shared" si="28"/>
        <v>1789</v>
      </c>
      <c r="H106" s="80">
        <v>134</v>
      </c>
      <c r="I106" s="80">
        <v>104</v>
      </c>
      <c r="J106" s="80">
        <v>100</v>
      </c>
      <c r="K106" s="80">
        <v>17</v>
      </c>
      <c r="L106" s="80">
        <v>50</v>
      </c>
      <c r="M106" s="80">
        <v>86</v>
      </c>
      <c r="N106" s="80">
        <v>122</v>
      </c>
      <c r="O106" s="80">
        <v>129</v>
      </c>
      <c r="P106" s="80">
        <v>100</v>
      </c>
      <c r="Q106" s="80">
        <v>83</v>
      </c>
      <c r="R106" s="80">
        <v>83</v>
      </c>
      <c r="S106" s="80">
        <v>50</v>
      </c>
      <c r="T106" s="80">
        <v>56</v>
      </c>
      <c r="U106" s="80">
        <v>93</v>
      </c>
      <c r="V106" s="80">
        <v>37</v>
      </c>
      <c r="W106" s="80">
        <v>123</v>
      </c>
      <c r="X106" s="80">
        <v>19</v>
      </c>
      <c r="Y106" s="80">
        <v>46</v>
      </c>
      <c r="Z106" s="80">
        <v>24</v>
      </c>
      <c r="AA106" s="80">
        <v>3</v>
      </c>
      <c r="AB106" s="80">
        <v>37</v>
      </c>
      <c r="AC106" s="80">
        <v>24</v>
      </c>
      <c r="AD106" s="80">
        <v>16</v>
      </c>
      <c r="AE106" s="80">
        <v>13</v>
      </c>
      <c r="AF106" s="80">
        <v>40</v>
      </c>
      <c r="AG106" s="80">
        <v>28</v>
      </c>
      <c r="AH106" s="80">
        <v>53</v>
      </c>
      <c r="AI106" s="80">
        <v>44</v>
      </c>
      <c r="AJ106" s="80">
        <v>6</v>
      </c>
      <c r="AK106" s="80">
        <v>17</v>
      </c>
      <c r="AL106" s="80">
        <v>26</v>
      </c>
      <c r="AM106" s="80">
        <v>26</v>
      </c>
    </row>
    <row r="107" spans="1:49">
      <c r="A107" s="128" t="s">
        <v>43</v>
      </c>
      <c r="B107" s="129" t="s">
        <v>145</v>
      </c>
      <c r="C107" s="130" t="s">
        <v>146</v>
      </c>
      <c r="D107" s="127" t="s">
        <v>178</v>
      </c>
      <c r="E107" s="127" t="s">
        <v>179</v>
      </c>
      <c r="F107" s="131">
        <f t="shared" si="27"/>
        <v>2401361</v>
      </c>
      <c r="G107" s="139">
        <f t="shared" si="28"/>
        <v>1266</v>
      </c>
      <c r="H107" s="132">
        <v>99</v>
      </c>
      <c r="I107" s="132">
        <v>77</v>
      </c>
      <c r="J107" s="132">
        <v>73</v>
      </c>
      <c r="K107" s="132">
        <v>12</v>
      </c>
      <c r="L107" s="132">
        <v>37</v>
      </c>
      <c r="M107" s="132">
        <v>63</v>
      </c>
      <c r="N107" s="132">
        <v>90</v>
      </c>
      <c r="O107" s="132">
        <v>95</v>
      </c>
      <c r="P107" s="132">
        <v>73</v>
      </c>
      <c r="Q107" s="132">
        <v>61</v>
      </c>
      <c r="R107" s="132">
        <v>61</v>
      </c>
      <c r="S107" s="132">
        <v>37</v>
      </c>
      <c r="T107" s="132">
        <v>41</v>
      </c>
      <c r="U107" s="132">
        <v>68</v>
      </c>
      <c r="V107" s="132">
        <v>27</v>
      </c>
      <c r="W107" s="132">
        <v>91</v>
      </c>
      <c r="X107" s="132">
        <v>14</v>
      </c>
      <c r="Y107" s="132">
        <v>34</v>
      </c>
      <c r="Z107" s="132">
        <v>13</v>
      </c>
      <c r="AA107" s="132">
        <v>1</v>
      </c>
      <c r="AB107" s="132">
        <v>19</v>
      </c>
      <c r="AC107" s="132">
        <v>12</v>
      </c>
      <c r="AD107" s="132">
        <v>8</v>
      </c>
      <c r="AE107" s="132">
        <v>7</v>
      </c>
      <c r="AF107" s="132">
        <v>21</v>
      </c>
      <c r="AG107" s="132">
        <v>15</v>
      </c>
      <c r="AH107" s="132">
        <v>28</v>
      </c>
      <c r="AI107" s="132">
        <v>33</v>
      </c>
      <c r="AJ107" s="132">
        <v>4</v>
      </c>
      <c r="AK107" s="132">
        <v>12</v>
      </c>
      <c r="AL107" s="132">
        <v>20</v>
      </c>
      <c r="AM107" s="132">
        <v>20</v>
      </c>
    </row>
    <row r="108" spans="1:49" s="86" customFormat="1">
      <c r="A108" s="133"/>
      <c r="B108" s="133"/>
      <c r="C108" s="133"/>
      <c r="D108" s="133"/>
      <c r="E108" s="133"/>
      <c r="F108" s="133">
        <f>SUM(F100:F107)</f>
        <v>24074002</v>
      </c>
      <c r="G108" s="133">
        <f>SUM(G100:G107)</f>
        <v>11945</v>
      </c>
      <c r="H108" s="134">
        <f>SUM(H100:H107)</f>
        <v>900</v>
      </c>
      <c r="I108" s="134">
        <f t="shared" ref="I108:AM108" si="29">SUM(I100:I107)</f>
        <v>698</v>
      </c>
      <c r="J108" s="134">
        <f t="shared" si="29"/>
        <v>667</v>
      </c>
      <c r="K108" s="134">
        <f t="shared" si="29"/>
        <v>111</v>
      </c>
      <c r="L108" s="134">
        <f t="shared" si="29"/>
        <v>334</v>
      </c>
      <c r="M108" s="134">
        <f t="shared" si="29"/>
        <v>575</v>
      </c>
      <c r="N108" s="134">
        <f t="shared" si="29"/>
        <v>814</v>
      </c>
      <c r="O108" s="134">
        <f t="shared" si="29"/>
        <v>863</v>
      </c>
      <c r="P108" s="134">
        <f t="shared" si="29"/>
        <v>667</v>
      </c>
      <c r="Q108" s="134">
        <f t="shared" si="29"/>
        <v>556</v>
      </c>
      <c r="R108" s="134">
        <f t="shared" si="29"/>
        <v>556</v>
      </c>
      <c r="S108" s="134">
        <f t="shared" si="29"/>
        <v>334</v>
      </c>
      <c r="T108" s="134">
        <f t="shared" si="29"/>
        <v>373</v>
      </c>
      <c r="U108" s="134">
        <f t="shared" si="29"/>
        <v>622</v>
      </c>
      <c r="V108" s="134">
        <f t="shared" si="29"/>
        <v>249</v>
      </c>
      <c r="W108" s="134">
        <f t="shared" si="29"/>
        <v>823</v>
      </c>
      <c r="X108" s="134">
        <f t="shared" si="29"/>
        <v>124</v>
      </c>
      <c r="Y108" s="134">
        <f t="shared" si="29"/>
        <v>311</v>
      </c>
      <c r="Z108" s="134">
        <f t="shared" si="29"/>
        <v>158</v>
      </c>
      <c r="AA108" s="134">
        <f t="shared" si="29"/>
        <v>18</v>
      </c>
      <c r="AB108" s="134">
        <f t="shared" si="29"/>
        <v>241</v>
      </c>
      <c r="AC108" s="134">
        <f t="shared" si="29"/>
        <v>156</v>
      </c>
      <c r="AD108" s="134">
        <f t="shared" si="29"/>
        <v>104</v>
      </c>
      <c r="AE108" s="134">
        <f t="shared" si="29"/>
        <v>84</v>
      </c>
      <c r="AF108" s="134">
        <f t="shared" si="29"/>
        <v>267</v>
      </c>
      <c r="AG108" s="134">
        <f t="shared" si="29"/>
        <v>188</v>
      </c>
      <c r="AH108" s="134">
        <f t="shared" si="29"/>
        <v>348</v>
      </c>
      <c r="AI108" s="134">
        <f t="shared" si="29"/>
        <v>297</v>
      </c>
      <c r="AJ108" s="134">
        <f t="shared" si="29"/>
        <v>38</v>
      </c>
      <c r="AK108" s="134">
        <f t="shared" si="29"/>
        <v>113</v>
      </c>
      <c r="AL108" s="134">
        <f t="shared" si="29"/>
        <v>178</v>
      </c>
      <c r="AM108" s="134">
        <f t="shared" si="29"/>
        <v>178</v>
      </c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</row>
    <row r="109" spans="1:49">
      <c r="A109" s="135" t="s">
        <v>235</v>
      </c>
      <c r="B109" s="136"/>
      <c r="C109" s="136"/>
      <c r="D109" s="136"/>
      <c r="E109" s="136"/>
      <c r="F109" s="137">
        <f t="shared" ref="F109:AM109" si="30">F5+F17+F21+F27+F33+F37+F42+F49+F54+F59+F67+F73+F80+F89+F94+F99+F108</f>
        <v>207989234</v>
      </c>
      <c r="G109" s="137">
        <f t="shared" si="30"/>
        <v>124661</v>
      </c>
      <c r="H109" s="137">
        <f t="shared" si="30"/>
        <v>10350</v>
      </c>
      <c r="I109" s="137">
        <f t="shared" si="30"/>
        <v>7763</v>
      </c>
      <c r="J109" s="137">
        <f t="shared" si="30"/>
        <v>7763</v>
      </c>
      <c r="K109" s="137">
        <f t="shared" si="30"/>
        <v>1293</v>
      </c>
      <c r="L109" s="137">
        <f t="shared" si="30"/>
        <v>3884</v>
      </c>
      <c r="M109" s="137">
        <f t="shared" si="30"/>
        <v>5823</v>
      </c>
      <c r="N109" s="137">
        <f t="shared" si="30"/>
        <v>9058</v>
      </c>
      <c r="O109" s="137">
        <f t="shared" si="30"/>
        <v>9704</v>
      </c>
      <c r="P109" s="137">
        <f t="shared" si="30"/>
        <v>7763</v>
      </c>
      <c r="Q109" s="137">
        <f t="shared" si="30"/>
        <v>6471</v>
      </c>
      <c r="R109" s="137">
        <f t="shared" si="30"/>
        <v>6471</v>
      </c>
      <c r="S109" s="137">
        <f t="shared" si="30"/>
        <v>3884</v>
      </c>
      <c r="T109" s="137">
        <f t="shared" si="30"/>
        <v>4263</v>
      </c>
      <c r="U109" s="137">
        <f t="shared" si="30"/>
        <v>7103</v>
      </c>
      <c r="V109" s="137">
        <f t="shared" si="30"/>
        <v>2839</v>
      </c>
      <c r="W109" s="137">
        <f t="shared" si="30"/>
        <v>8522</v>
      </c>
      <c r="X109" s="137">
        <f t="shared" si="30"/>
        <v>1421</v>
      </c>
      <c r="Y109" s="137">
        <f t="shared" si="30"/>
        <v>3552</v>
      </c>
      <c r="Z109" s="137">
        <f t="shared" si="30"/>
        <v>1153</v>
      </c>
      <c r="AA109" s="137">
        <f t="shared" si="30"/>
        <v>139</v>
      </c>
      <c r="AB109" s="137">
        <f t="shared" si="30"/>
        <v>1727</v>
      </c>
      <c r="AC109" s="137">
        <f t="shared" si="30"/>
        <v>1153</v>
      </c>
      <c r="AD109" s="137">
        <f t="shared" si="30"/>
        <v>807</v>
      </c>
      <c r="AE109" s="137">
        <f t="shared" si="30"/>
        <v>596</v>
      </c>
      <c r="AF109" s="137">
        <f t="shared" si="30"/>
        <v>1789</v>
      </c>
      <c r="AG109" s="137">
        <f t="shared" si="30"/>
        <v>1193</v>
      </c>
      <c r="AH109" s="137">
        <f t="shared" si="30"/>
        <v>2546</v>
      </c>
      <c r="AI109" s="137">
        <f t="shared" si="30"/>
        <v>2120</v>
      </c>
      <c r="AJ109" s="137">
        <f t="shared" si="30"/>
        <v>284</v>
      </c>
      <c r="AK109" s="137">
        <f t="shared" si="30"/>
        <v>745</v>
      </c>
      <c r="AL109" s="137">
        <f t="shared" si="30"/>
        <v>1241</v>
      </c>
      <c r="AM109" s="137">
        <f t="shared" si="30"/>
        <v>1241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3"/>
  </conditionalFormatting>
  <conditionalFormatting sqref="G18:G33">
    <cfRule type="cellIs" dxfId="24" priority="1" operator="lessThan">
      <formula>-1</formula>
    </cfRule>
  </conditionalFormatting>
  <conditionalFormatting sqref="D3:D17">
    <cfRule type="duplicateValues" dxfId="23" priority="23"/>
  </conditionalFormatting>
  <conditionalFormatting sqref="D18:D21">
    <cfRule type="duplicateValues" dxfId="22" priority="47"/>
    <cfRule type="duplicateValues" dxfId="21" priority="48"/>
  </conditionalFormatting>
  <conditionalFormatting sqref="D18:E21">
    <cfRule type="duplicateValues" dxfId="20" priority="49"/>
  </conditionalFormatting>
  <conditionalFormatting sqref="D22:D27">
    <cfRule type="duplicateValues" dxfId="19" priority="73"/>
    <cfRule type="duplicateValues" dxfId="18" priority="74"/>
  </conditionalFormatting>
  <conditionalFormatting sqref="D22:E27">
    <cfRule type="duplicateValues" dxfId="17" priority="75"/>
  </conditionalFormatting>
  <conditionalFormatting sqref="D28:D33">
    <cfRule type="duplicateValues" dxfId="16" priority="97"/>
    <cfRule type="duplicateValues" dxfId="15" priority="98"/>
  </conditionalFormatting>
  <conditionalFormatting sqref="D28:E33">
    <cfRule type="duplicateValues" dxfId="14" priority="99"/>
  </conditionalFormatting>
  <conditionalFormatting sqref="D34:E89">
    <cfRule type="duplicateValues" dxfId="13" priority="13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10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5"/>
  <cols>
    <col min="1" max="1" width="29.7109375" bestFit="1" customWidth="1"/>
    <col min="2" max="2" width="12.140625" bestFit="1" customWidth="1"/>
    <col min="3" max="3" width="9.42578125" bestFit="1" customWidth="1"/>
    <col min="4" max="4" width="12" bestFit="1" customWidth="1"/>
    <col min="5" max="5" width="28" bestFit="1" customWidth="1"/>
    <col min="6" max="6" width="13.7109375" bestFit="1" customWidth="1"/>
    <col min="7" max="7" width="16.7109375" bestFit="1" customWidth="1"/>
    <col min="8" max="9" width="7.42578125" bestFit="1" customWidth="1"/>
    <col min="10" max="10" width="8.28515625" bestFit="1" customWidth="1"/>
    <col min="11" max="12" width="8.7109375" bestFit="1" customWidth="1"/>
    <col min="13" max="13" width="9.7109375" bestFit="1" customWidth="1"/>
    <col min="14" max="14" width="7" bestFit="1" customWidth="1"/>
    <col min="15" max="15" width="7.42578125" bestFit="1" customWidth="1"/>
    <col min="16" max="17" width="7.140625" bestFit="1" customWidth="1"/>
    <col min="18" max="18" width="7.7109375" bestFit="1" customWidth="1"/>
    <col min="19" max="19" width="7.42578125" bestFit="1" customWidth="1"/>
    <col min="20" max="20" width="8.140625" bestFit="1" customWidth="1"/>
    <col min="21" max="21" width="7.140625" bestFit="1" customWidth="1"/>
    <col min="22" max="22" width="9.140625" bestFit="1" customWidth="1"/>
    <col min="23" max="23" width="14.5703125" bestFit="1" customWidth="1"/>
    <col min="24" max="24" width="13.28515625" bestFit="1" customWidth="1"/>
    <col min="25" max="25" width="8.140625" bestFit="1" customWidth="1"/>
    <col min="26" max="26" width="17.85546875" bestFit="1" customWidth="1"/>
    <col min="27" max="27" width="13.28515625" bestFit="1" customWidth="1"/>
    <col min="28" max="28" width="13.140625" bestFit="1" customWidth="1"/>
    <col min="29" max="29" width="12" bestFit="1" customWidth="1"/>
    <col min="30" max="34" width="12.28515625" bestFit="1" customWidth="1"/>
    <col min="35" max="36" width="12.7109375" bestFit="1" customWidth="1"/>
    <col min="37" max="39" width="13.140625" bestFit="1" customWidth="1"/>
  </cols>
  <sheetData>
    <row r="1" spans="1:39">
      <c r="A1" s="150" t="s">
        <v>45</v>
      </c>
      <c r="B1" s="152" t="s">
        <v>46</v>
      </c>
      <c r="C1" s="152" t="s">
        <v>47</v>
      </c>
      <c r="D1" s="152" t="s">
        <v>48</v>
      </c>
      <c r="E1" s="154" t="s">
        <v>49</v>
      </c>
      <c r="F1" s="149" t="s">
        <v>3</v>
      </c>
      <c r="G1" s="149" t="s">
        <v>50</v>
      </c>
      <c r="H1" s="16">
        <v>740</v>
      </c>
      <c r="I1" s="16">
        <v>760</v>
      </c>
      <c r="J1" s="16">
        <v>780</v>
      </c>
      <c r="K1" s="16">
        <v>820</v>
      </c>
      <c r="L1" s="16">
        <v>915</v>
      </c>
      <c r="M1" s="16">
        <v>920</v>
      </c>
      <c r="N1" s="16">
        <v>930</v>
      </c>
      <c r="O1" s="16">
        <v>940</v>
      </c>
      <c r="P1" s="16">
        <v>960</v>
      </c>
      <c r="Q1" s="17">
        <v>970</v>
      </c>
      <c r="R1" s="16">
        <v>1010</v>
      </c>
      <c r="S1" s="17">
        <v>1020</v>
      </c>
      <c r="T1" s="16">
        <v>1070</v>
      </c>
      <c r="U1" s="16">
        <v>1080</v>
      </c>
      <c r="V1" s="16">
        <v>1160</v>
      </c>
      <c r="W1" s="16">
        <v>1170</v>
      </c>
      <c r="X1" s="16">
        <v>1190</v>
      </c>
      <c r="Y1" s="16">
        <v>1220</v>
      </c>
      <c r="Z1" s="17">
        <v>3640</v>
      </c>
      <c r="AA1" s="16">
        <v>3710</v>
      </c>
      <c r="AB1" s="16">
        <v>4050</v>
      </c>
      <c r="AC1" s="16">
        <v>4150</v>
      </c>
      <c r="AD1" s="16">
        <v>4990</v>
      </c>
      <c r="AE1" s="16">
        <v>5510</v>
      </c>
      <c r="AF1" s="16">
        <v>5866</v>
      </c>
      <c r="AG1" s="16">
        <v>5940</v>
      </c>
      <c r="AH1" s="16">
        <v>6580</v>
      </c>
      <c r="AI1" s="17">
        <v>7790</v>
      </c>
      <c r="AJ1" s="17">
        <v>7890</v>
      </c>
      <c r="AK1" s="16">
        <v>8310</v>
      </c>
      <c r="AL1" s="16">
        <v>8450</v>
      </c>
      <c r="AM1" s="16">
        <v>9300</v>
      </c>
    </row>
    <row r="2" spans="1:39">
      <c r="A2" s="151"/>
      <c r="B2" s="153"/>
      <c r="C2" s="153"/>
      <c r="D2" s="153"/>
      <c r="E2" s="154"/>
      <c r="F2" s="149"/>
      <c r="G2" s="149"/>
      <c r="H2" s="9" t="s">
        <v>7</v>
      </c>
      <c r="I2" s="9" t="s">
        <v>6</v>
      </c>
      <c r="J2" s="9" t="s">
        <v>5</v>
      </c>
      <c r="K2" s="9" t="s">
        <v>9</v>
      </c>
      <c r="L2" s="9" t="s">
        <v>8</v>
      </c>
      <c r="M2" s="9" t="s">
        <v>10</v>
      </c>
      <c r="N2" s="9" t="s">
        <v>11</v>
      </c>
      <c r="O2" s="9" t="s">
        <v>12</v>
      </c>
      <c r="P2" s="9" t="s">
        <v>239</v>
      </c>
      <c r="Q2" s="9" t="s">
        <v>15</v>
      </c>
      <c r="R2" s="9" t="s">
        <v>14</v>
      </c>
      <c r="S2" s="9" t="s">
        <v>13</v>
      </c>
      <c r="T2" s="9" t="s">
        <v>16</v>
      </c>
      <c r="U2" s="9" t="s">
        <v>240</v>
      </c>
      <c r="V2" s="9" t="s">
        <v>17</v>
      </c>
      <c r="W2" s="9" t="s">
        <v>245</v>
      </c>
      <c r="X2" s="9" t="s">
        <v>238</v>
      </c>
      <c r="Y2" s="9" t="s">
        <v>51</v>
      </c>
      <c r="Z2" s="9" t="s">
        <v>246</v>
      </c>
      <c r="AA2" s="9" t="s">
        <v>241</v>
      </c>
      <c r="AB2" s="9" t="s">
        <v>18</v>
      </c>
      <c r="AC2" s="9" t="s">
        <v>242</v>
      </c>
      <c r="AD2" s="9" t="s">
        <v>19</v>
      </c>
      <c r="AE2" s="9" t="s">
        <v>21</v>
      </c>
      <c r="AF2" s="9" t="s">
        <v>247</v>
      </c>
      <c r="AG2" s="9" t="s">
        <v>20</v>
      </c>
      <c r="AH2" s="9" t="s">
        <v>243</v>
      </c>
      <c r="AI2" s="9" t="s">
        <v>244</v>
      </c>
      <c r="AJ2" s="9" t="s">
        <v>22</v>
      </c>
      <c r="AK2" s="9" t="s">
        <v>23</v>
      </c>
      <c r="AL2" s="9" t="s">
        <v>24</v>
      </c>
      <c r="AM2" s="9" t="s">
        <v>25</v>
      </c>
    </row>
    <row r="3" spans="1:39">
      <c r="A3" s="20" t="s">
        <v>26</v>
      </c>
      <c r="B3" s="19" t="s">
        <v>180</v>
      </c>
      <c r="C3" s="20" t="s">
        <v>181</v>
      </c>
      <c r="D3" s="20" t="s">
        <v>203</v>
      </c>
      <c r="E3" s="35" t="s">
        <v>204</v>
      </c>
      <c r="F3" s="21"/>
      <c r="G3" s="36"/>
      <c r="H3" s="70">
        <v>0.35</v>
      </c>
      <c r="I3" s="70">
        <v>0.35</v>
      </c>
      <c r="J3" s="70">
        <v>0.35</v>
      </c>
      <c r="K3" s="70">
        <v>0.35</v>
      </c>
      <c r="L3" s="70">
        <v>0.35</v>
      </c>
      <c r="M3" s="70">
        <v>0.35</v>
      </c>
      <c r="N3" s="70">
        <v>0.35</v>
      </c>
      <c r="O3" s="70">
        <v>0.35</v>
      </c>
      <c r="P3" s="70">
        <v>0.35</v>
      </c>
      <c r="Q3" s="70">
        <v>0.35</v>
      </c>
      <c r="R3" s="70">
        <v>0.35</v>
      </c>
      <c r="S3" s="70">
        <v>0.35</v>
      </c>
      <c r="T3" s="70">
        <v>0.35</v>
      </c>
      <c r="U3" s="70">
        <v>0.35</v>
      </c>
      <c r="V3" s="70">
        <v>0.35</v>
      </c>
      <c r="W3" s="70">
        <v>0.35</v>
      </c>
      <c r="X3" s="70">
        <v>0.35</v>
      </c>
      <c r="Y3" s="70">
        <v>0.35</v>
      </c>
      <c r="Z3" s="70">
        <v>0.38</v>
      </c>
      <c r="AA3" s="70">
        <v>0.38</v>
      </c>
      <c r="AB3" s="70">
        <v>0.38</v>
      </c>
      <c r="AC3" s="70">
        <v>0.38</v>
      </c>
      <c r="AD3" s="70">
        <v>0.38</v>
      </c>
      <c r="AE3" s="70">
        <v>0.38</v>
      </c>
      <c r="AF3" s="70">
        <v>0.38</v>
      </c>
      <c r="AG3" s="70">
        <v>0.38</v>
      </c>
      <c r="AH3" s="70">
        <v>0.38</v>
      </c>
      <c r="AI3" s="70">
        <v>0.38</v>
      </c>
      <c r="AJ3" s="70">
        <v>0.38</v>
      </c>
      <c r="AK3" s="70">
        <v>0.38</v>
      </c>
      <c r="AL3" s="70">
        <v>0.38</v>
      </c>
      <c r="AM3" s="70">
        <v>0.38</v>
      </c>
    </row>
    <row r="4" spans="1:39">
      <c r="A4" s="20" t="s">
        <v>26</v>
      </c>
      <c r="B4" s="19" t="s">
        <v>180</v>
      </c>
      <c r="C4" s="20" t="s">
        <v>181</v>
      </c>
      <c r="D4" s="20" t="s">
        <v>205</v>
      </c>
      <c r="E4" s="35" t="s">
        <v>206</v>
      </c>
      <c r="F4" s="21"/>
      <c r="G4" s="36"/>
      <c r="H4" s="70">
        <v>0.65</v>
      </c>
      <c r="I4" s="70">
        <v>0.65</v>
      </c>
      <c r="J4" s="70">
        <v>0.65</v>
      </c>
      <c r="K4" s="70">
        <v>0.65</v>
      </c>
      <c r="L4" s="70">
        <v>0.65</v>
      </c>
      <c r="M4" s="70">
        <v>0.65</v>
      </c>
      <c r="N4" s="70">
        <v>0.65</v>
      </c>
      <c r="O4" s="70">
        <v>0.65</v>
      </c>
      <c r="P4" s="70">
        <v>0.65</v>
      </c>
      <c r="Q4" s="70">
        <v>0.65</v>
      </c>
      <c r="R4" s="70">
        <v>0.65</v>
      </c>
      <c r="S4" s="70">
        <v>0.65</v>
      </c>
      <c r="T4" s="70">
        <v>0.65</v>
      </c>
      <c r="U4" s="70">
        <v>0.65</v>
      </c>
      <c r="V4" s="70">
        <v>0.65</v>
      </c>
      <c r="W4" s="70">
        <v>0.65</v>
      </c>
      <c r="X4" s="70">
        <v>0.65</v>
      </c>
      <c r="Y4" s="70">
        <v>0.65</v>
      </c>
      <c r="Z4" s="70">
        <v>0.62</v>
      </c>
      <c r="AA4" s="70">
        <v>0.62</v>
      </c>
      <c r="AB4" s="70">
        <v>0.62</v>
      </c>
      <c r="AC4" s="70">
        <v>0.62</v>
      </c>
      <c r="AD4" s="70">
        <v>0.62</v>
      </c>
      <c r="AE4" s="70">
        <v>0.62</v>
      </c>
      <c r="AF4" s="70">
        <v>0.62</v>
      </c>
      <c r="AG4" s="70">
        <v>0.62</v>
      </c>
      <c r="AH4" s="70">
        <v>0.62</v>
      </c>
      <c r="AI4" s="70">
        <v>0.62</v>
      </c>
      <c r="AJ4" s="70">
        <v>0.62</v>
      </c>
      <c r="AK4" s="70">
        <v>0.62</v>
      </c>
      <c r="AL4" s="70">
        <v>0.62</v>
      </c>
      <c r="AM4" s="70">
        <v>0.62</v>
      </c>
    </row>
    <row r="5" spans="1:39" s="50" customFormat="1">
      <c r="A5" s="45"/>
      <c r="B5" s="46"/>
      <c r="C5" s="45"/>
      <c r="D5" s="45"/>
      <c r="E5" s="47"/>
      <c r="F5" s="48"/>
      <c r="G5" s="49"/>
      <c r="H5" s="71">
        <f>SUM(H3:H4)</f>
        <v>1</v>
      </c>
      <c r="I5" s="71">
        <f t="shared" ref="I5:AM5" si="0">SUM(I3:I4)</f>
        <v>1</v>
      </c>
      <c r="J5" s="71">
        <f t="shared" si="0"/>
        <v>1</v>
      </c>
      <c r="K5" s="71">
        <f t="shared" si="0"/>
        <v>1</v>
      </c>
      <c r="L5" s="71">
        <f t="shared" si="0"/>
        <v>1</v>
      </c>
      <c r="M5" s="71">
        <f t="shared" si="0"/>
        <v>1</v>
      </c>
      <c r="N5" s="71">
        <f t="shared" si="0"/>
        <v>1</v>
      </c>
      <c r="O5" s="71">
        <f t="shared" si="0"/>
        <v>1</v>
      </c>
      <c r="P5" s="71">
        <f t="shared" si="0"/>
        <v>1</v>
      </c>
      <c r="Q5" s="71">
        <f t="shared" si="0"/>
        <v>1</v>
      </c>
      <c r="R5" s="71">
        <f t="shared" si="0"/>
        <v>1</v>
      </c>
      <c r="S5" s="71">
        <f t="shared" si="0"/>
        <v>1</v>
      </c>
      <c r="T5" s="71">
        <f t="shared" si="0"/>
        <v>1</v>
      </c>
      <c r="U5" s="71">
        <f t="shared" si="0"/>
        <v>1</v>
      </c>
      <c r="V5" s="71">
        <f t="shared" si="0"/>
        <v>1</v>
      </c>
      <c r="W5" s="71">
        <f t="shared" si="0"/>
        <v>1</v>
      </c>
      <c r="X5" s="71">
        <f t="shared" si="0"/>
        <v>1</v>
      </c>
      <c r="Y5" s="71">
        <f t="shared" si="0"/>
        <v>1</v>
      </c>
      <c r="Z5" s="71">
        <f t="shared" si="0"/>
        <v>1</v>
      </c>
      <c r="AA5" s="71">
        <f t="shared" si="0"/>
        <v>1</v>
      </c>
      <c r="AB5" s="71">
        <f t="shared" si="0"/>
        <v>1</v>
      </c>
      <c r="AC5" s="71">
        <f t="shared" si="0"/>
        <v>1</v>
      </c>
      <c r="AD5" s="71">
        <f t="shared" si="0"/>
        <v>1</v>
      </c>
      <c r="AE5" s="71">
        <f t="shared" si="0"/>
        <v>1</v>
      </c>
      <c r="AF5" s="71">
        <f t="shared" si="0"/>
        <v>1</v>
      </c>
      <c r="AG5" s="71">
        <f t="shared" si="0"/>
        <v>1</v>
      </c>
      <c r="AH5" s="71">
        <f t="shared" si="0"/>
        <v>1</v>
      </c>
      <c r="AI5" s="71">
        <f t="shared" si="0"/>
        <v>1</v>
      </c>
      <c r="AJ5" s="71">
        <f t="shared" si="0"/>
        <v>1</v>
      </c>
      <c r="AK5" s="71">
        <f t="shared" si="0"/>
        <v>1</v>
      </c>
      <c r="AL5" s="71">
        <f t="shared" si="0"/>
        <v>1</v>
      </c>
      <c r="AM5" s="71">
        <f t="shared" si="0"/>
        <v>1</v>
      </c>
    </row>
    <row r="6" spans="1:39">
      <c r="A6" s="20" t="s">
        <v>28</v>
      </c>
      <c r="B6" s="19" t="s">
        <v>180</v>
      </c>
      <c r="C6" s="20" t="s">
        <v>181</v>
      </c>
      <c r="D6" s="20" t="s">
        <v>182</v>
      </c>
      <c r="E6" s="35" t="s">
        <v>183</v>
      </c>
      <c r="F6" s="21"/>
      <c r="G6" s="36"/>
      <c r="H6" s="70">
        <v>0.11</v>
      </c>
      <c r="I6" s="70">
        <v>0.11</v>
      </c>
      <c r="J6" s="70">
        <v>0.11</v>
      </c>
      <c r="K6" s="70">
        <v>0.11</v>
      </c>
      <c r="L6" s="70">
        <v>0.11</v>
      </c>
      <c r="M6" s="70">
        <v>0.11</v>
      </c>
      <c r="N6" s="70">
        <v>0.11</v>
      </c>
      <c r="O6" s="70">
        <v>0.11</v>
      </c>
      <c r="P6" s="70">
        <v>0.11</v>
      </c>
      <c r="Q6" s="70">
        <v>0.11</v>
      </c>
      <c r="R6" s="70">
        <v>0.11</v>
      </c>
      <c r="S6" s="70">
        <v>0.11</v>
      </c>
      <c r="T6" s="70">
        <v>0.11</v>
      </c>
      <c r="U6" s="70">
        <v>0.11</v>
      </c>
      <c r="V6" s="70">
        <v>0.11</v>
      </c>
      <c r="W6" s="70">
        <v>0.11</v>
      </c>
      <c r="X6" s="70">
        <v>0.11</v>
      </c>
      <c r="Y6" s="70">
        <v>0.11</v>
      </c>
      <c r="Z6" s="70">
        <v>0.09</v>
      </c>
      <c r="AA6" s="70">
        <v>0.09</v>
      </c>
      <c r="AB6" s="70">
        <v>0.09</v>
      </c>
      <c r="AC6" s="70">
        <v>0.09</v>
      </c>
      <c r="AD6" s="70">
        <v>0.09</v>
      </c>
      <c r="AE6" s="70">
        <v>0.09</v>
      </c>
      <c r="AF6" s="70">
        <v>0.09</v>
      </c>
      <c r="AG6" s="70">
        <v>0.09</v>
      </c>
      <c r="AH6" s="70">
        <v>0.09</v>
      </c>
      <c r="AI6" s="70">
        <v>0.09</v>
      </c>
      <c r="AJ6" s="70">
        <v>0.09</v>
      </c>
      <c r="AK6" s="70">
        <v>0.09</v>
      </c>
      <c r="AL6" s="70">
        <v>0.09</v>
      </c>
      <c r="AM6" s="70">
        <v>0.09</v>
      </c>
    </row>
    <row r="7" spans="1:39">
      <c r="A7" s="20" t="s">
        <v>28</v>
      </c>
      <c r="B7" s="19" t="s">
        <v>180</v>
      </c>
      <c r="C7" s="20" t="s">
        <v>181</v>
      </c>
      <c r="D7" s="20" t="s">
        <v>184</v>
      </c>
      <c r="E7" s="35" t="s">
        <v>185</v>
      </c>
      <c r="F7" s="21"/>
      <c r="G7" s="36"/>
      <c r="H7" s="70">
        <v>0.05</v>
      </c>
      <c r="I7" s="70">
        <v>0.05</v>
      </c>
      <c r="J7" s="70">
        <v>0.05</v>
      </c>
      <c r="K7" s="70">
        <v>0.05</v>
      </c>
      <c r="L7" s="70">
        <v>0.05</v>
      </c>
      <c r="M7" s="70">
        <v>0.05</v>
      </c>
      <c r="N7" s="70">
        <v>0.05</v>
      </c>
      <c r="O7" s="70">
        <v>0.05</v>
      </c>
      <c r="P7" s="70">
        <v>0.05</v>
      </c>
      <c r="Q7" s="70">
        <v>0.05</v>
      </c>
      <c r="R7" s="70">
        <v>0.05</v>
      </c>
      <c r="S7" s="70">
        <v>0.05</v>
      </c>
      <c r="T7" s="70">
        <v>0.05</v>
      </c>
      <c r="U7" s="70">
        <v>0.05</v>
      </c>
      <c r="V7" s="70">
        <v>0.05</v>
      </c>
      <c r="W7" s="70">
        <v>0.05</v>
      </c>
      <c r="X7" s="70">
        <v>0.05</v>
      </c>
      <c r="Y7" s="70">
        <v>0.05</v>
      </c>
      <c r="Z7" s="70">
        <v>0.04</v>
      </c>
      <c r="AA7" s="70">
        <v>0.04</v>
      </c>
      <c r="AB7" s="70">
        <v>0.04</v>
      </c>
      <c r="AC7" s="70">
        <v>0.04</v>
      </c>
      <c r="AD7" s="70">
        <v>0.04</v>
      </c>
      <c r="AE7" s="70">
        <v>0.04</v>
      </c>
      <c r="AF7" s="70">
        <v>0.04</v>
      </c>
      <c r="AG7" s="70">
        <v>0.04</v>
      </c>
      <c r="AH7" s="70">
        <v>0.04</v>
      </c>
      <c r="AI7" s="70">
        <v>0.04</v>
      </c>
      <c r="AJ7" s="70">
        <v>0.04</v>
      </c>
      <c r="AK7" s="70">
        <v>0.04</v>
      </c>
      <c r="AL7" s="70">
        <v>0.04</v>
      </c>
      <c r="AM7" s="70">
        <v>0.04</v>
      </c>
    </row>
    <row r="8" spans="1:39">
      <c r="A8" s="20" t="s">
        <v>28</v>
      </c>
      <c r="B8" s="19" t="s">
        <v>180</v>
      </c>
      <c r="C8" s="20" t="s">
        <v>181</v>
      </c>
      <c r="D8" s="20" t="s">
        <v>186</v>
      </c>
      <c r="E8" s="35" t="s">
        <v>187</v>
      </c>
      <c r="F8" s="21"/>
      <c r="G8" s="36"/>
      <c r="H8" s="70">
        <v>0.09</v>
      </c>
      <c r="I8" s="70">
        <v>0.09</v>
      </c>
      <c r="J8" s="70">
        <v>0.09</v>
      </c>
      <c r="K8" s="70">
        <v>0.09</v>
      </c>
      <c r="L8" s="70">
        <v>0.09</v>
      </c>
      <c r="M8" s="70">
        <v>0.09</v>
      </c>
      <c r="N8" s="70">
        <v>0.09</v>
      </c>
      <c r="O8" s="70">
        <v>0.09</v>
      </c>
      <c r="P8" s="70">
        <v>0.09</v>
      </c>
      <c r="Q8" s="70">
        <v>0.09</v>
      </c>
      <c r="R8" s="70">
        <v>0.09</v>
      </c>
      <c r="S8" s="70">
        <v>0.09</v>
      </c>
      <c r="T8" s="70">
        <v>0.09</v>
      </c>
      <c r="U8" s="70">
        <v>0.09</v>
      </c>
      <c r="V8" s="70">
        <v>0.09</v>
      </c>
      <c r="W8" s="70">
        <v>0.09</v>
      </c>
      <c r="X8" s="70">
        <v>0.09</v>
      </c>
      <c r="Y8" s="70">
        <v>0.09</v>
      </c>
      <c r="Z8" s="70">
        <v>0.09</v>
      </c>
      <c r="AA8" s="70">
        <v>0.09</v>
      </c>
      <c r="AB8" s="70">
        <v>0.09</v>
      </c>
      <c r="AC8" s="70">
        <v>0.09</v>
      </c>
      <c r="AD8" s="70">
        <v>0.09</v>
      </c>
      <c r="AE8" s="70">
        <v>0.09</v>
      </c>
      <c r="AF8" s="70">
        <v>0.09</v>
      </c>
      <c r="AG8" s="70">
        <v>0.09</v>
      </c>
      <c r="AH8" s="70">
        <v>0.09</v>
      </c>
      <c r="AI8" s="70">
        <v>0.09</v>
      </c>
      <c r="AJ8" s="70">
        <v>0.09</v>
      </c>
      <c r="AK8" s="70">
        <v>0.09</v>
      </c>
      <c r="AL8" s="70">
        <v>0.09</v>
      </c>
      <c r="AM8" s="70">
        <v>0.09</v>
      </c>
    </row>
    <row r="9" spans="1:39">
      <c r="A9" s="20" t="s">
        <v>28</v>
      </c>
      <c r="B9" s="19" t="s">
        <v>180</v>
      </c>
      <c r="C9" s="20" t="s">
        <v>181</v>
      </c>
      <c r="D9" s="20" t="s">
        <v>188</v>
      </c>
      <c r="E9" s="35" t="s">
        <v>189</v>
      </c>
      <c r="F9" s="21"/>
      <c r="G9" s="36"/>
      <c r="H9" s="70">
        <v>0.09</v>
      </c>
      <c r="I9" s="70">
        <v>0.09</v>
      </c>
      <c r="J9" s="70">
        <v>0.09</v>
      </c>
      <c r="K9" s="70">
        <v>0.09</v>
      </c>
      <c r="L9" s="70">
        <v>0.09</v>
      </c>
      <c r="M9" s="70">
        <v>0.09</v>
      </c>
      <c r="N9" s="70">
        <v>0.09</v>
      </c>
      <c r="O9" s="70">
        <v>0.09</v>
      </c>
      <c r="P9" s="70">
        <v>0.09</v>
      </c>
      <c r="Q9" s="70">
        <v>0.09</v>
      </c>
      <c r="R9" s="70">
        <v>0.09</v>
      </c>
      <c r="S9" s="70">
        <v>0.09</v>
      </c>
      <c r="T9" s="70">
        <v>0.09</v>
      </c>
      <c r="U9" s="70">
        <v>0.09</v>
      </c>
      <c r="V9" s="70">
        <v>0.09</v>
      </c>
      <c r="W9" s="70">
        <v>0.09</v>
      </c>
      <c r="X9" s="70">
        <v>0.09</v>
      </c>
      <c r="Y9" s="70">
        <v>0.09</v>
      </c>
      <c r="Z9" s="70">
        <v>7.7586206896551727E-2</v>
      </c>
      <c r="AA9" s="70">
        <v>7.7586206896551727E-2</v>
      </c>
      <c r="AB9" s="70">
        <v>7.7586206896551727E-2</v>
      </c>
      <c r="AC9" s="70">
        <v>7.7586206896551727E-2</v>
      </c>
      <c r="AD9" s="70">
        <v>7.7586206896551727E-2</v>
      </c>
      <c r="AE9" s="70">
        <v>7.7586206896551727E-2</v>
      </c>
      <c r="AF9" s="70">
        <v>7.7586206896551727E-2</v>
      </c>
      <c r="AG9" s="70">
        <v>7.7586206896551727E-2</v>
      </c>
      <c r="AH9" s="70">
        <v>7.7586206896551727E-2</v>
      </c>
      <c r="AI9" s="70">
        <v>7.7586206896551727E-2</v>
      </c>
      <c r="AJ9" s="70">
        <v>7.7586206896551727E-2</v>
      </c>
      <c r="AK9" s="70">
        <v>7.7586206896551727E-2</v>
      </c>
      <c r="AL9" s="70">
        <v>7.7586206896551727E-2</v>
      </c>
      <c r="AM9" s="70">
        <v>7.7586206896551727E-2</v>
      </c>
    </row>
    <row r="10" spans="1:39">
      <c r="A10" s="20" t="s">
        <v>28</v>
      </c>
      <c r="B10" s="19" t="s">
        <v>180</v>
      </c>
      <c r="C10" s="20" t="s">
        <v>181</v>
      </c>
      <c r="D10" s="20" t="s">
        <v>190</v>
      </c>
      <c r="E10" s="35" t="s">
        <v>191</v>
      </c>
      <c r="F10" s="21"/>
      <c r="G10" s="36"/>
      <c r="H10" s="70">
        <v>0.08</v>
      </c>
      <c r="I10" s="70">
        <v>0.08</v>
      </c>
      <c r="J10" s="70">
        <v>0.08</v>
      </c>
      <c r="K10" s="70">
        <v>0.08</v>
      </c>
      <c r="L10" s="70">
        <v>0.08</v>
      </c>
      <c r="M10" s="70">
        <v>0.08</v>
      </c>
      <c r="N10" s="70">
        <v>0.08</v>
      </c>
      <c r="O10" s="70">
        <v>0.08</v>
      </c>
      <c r="P10" s="70">
        <v>0.08</v>
      </c>
      <c r="Q10" s="70">
        <v>0.08</v>
      </c>
      <c r="R10" s="70">
        <v>0.08</v>
      </c>
      <c r="S10" s="70">
        <v>0.08</v>
      </c>
      <c r="T10" s="70">
        <v>0.08</v>
      </c>
      <c r="U10" s="70">
        <v>0.08</v>
      </c>
      <c r="V10" s="70">
        <v>0.08</v>
      </c>
      <c r="W10" s="70">
        <v>0.08</v>
      </c>
      <c r="X10" s="70">
        <v>0.08</v>
      </c>
      <c r="Y10" s="70">
        <v>0.08</v>
      </c>
      <c r="Z10" s="70">
        <v>0.12</v>
      </c>
      <c r="AA10" s="70">
        <v>0.12</v>
      </c>
      <c r="AB10" s="70">
        <v>0.12</v>
      </c>
      <c r="AC10" s="70">
        <v>0.12</v>
      </c>
      <c r="AD10" s="70">
        <v>0.12</v>
      </c>
      <c r="AE10" s="70">
        <v>0.12</v>
      </c>
      <c r="AF10" s="70">
        <v>0.12</v>
      </c>
      <c r="AG10" s="70">
        <v>0.12</v>
      </c>
      <c r="AH10" s="70">
        <v>0.12</v>
      </c>
      <c r="AI10" s="70">
        <v>0.12</v>
      </c>
      <c r="AJ10" s="70">
        <v>0.12</v>
      </c>
      <c r="AK10" s="70">
        <v>0.12</v>
      </c>
      <c r="AL10" s="70">
        <v>0.12</v>
      </c>
      <c r="AM10" s="70">
        <v>0.12</v>
      </c>
    </row>
    <row r="11" spans="1:39">
      <c r="A11" s="20" t="s">
        <v>28</v>
      </c>
      <c r="B11" s="19" t="s">
        <v>180</v>
      </c>
      <c r="C11" s="20" t="s">
        <v>181</v>
      </c>
      <c r="D11" s="20" t="s">
        <v>192</v>
      </c>
      <c r="E11" s="35" t="s">
        <v>193</v>
      </c>
      <c r="F11" s="21"/>
      <c r="G11" s="36"/>
      <c r="H11" s="70">
        <v>0.12</v>
      </c>
      <c r="I11" s="70">
        <v>0.12</v>
      </c>
      <c r="J11" s="70">
        <v>0.12</v>
      </c>
      <c r="K11" s="70">
        <v>0.12</v>
      </c>
      <c r="L11" s="70">
        <v>0.12</v>
      </c>
      <c r="M11" s="70">
        <v>0.12</v>
      </c>
      <c r="N11" s="70">
        <v>0.12</v>
      </c>
      <c r="O11" s="70">
        <v>0.12</v>
      </c>
      <c r="P11" s="70">
        <v>0.12</v>
      </c>
      <c r="Q11" s="70">
        <v>0.12</v>
      </c>
      <c r="R11" s="70">
        <v>0.12</v>
      </c>
      <c r="S11" s="70">
        <v>0.12</v>
      </c>
      <c r="T11" s="70">
        <v>0.12</v>
      </c>
      <c r="U11" s="70">
        <v>0.12</v>
      </c>
      <c r="V11" s="70">
        <v>0.12</v>
      </c>
      <c r="W11" s="70">
        <v>0.12</v>
      </c>
      <c r="X11" s="70">
        <v>0.12</v>
      </c>
      <c r="Y11" s="70">
        <v>0.12</v>
      </c>
      <c r="Z11" s="70">
        <v>0.13</v>
      </c>
      <c r="AA11" s="70">
        <v>0.13</v>
      </c>
      <c r="AB11" s="70">
        <v>0.13</v>
      </c>
      <c r="AC11" s="70">
        <v>0.13</v>
      </c>
      <c r="AD11" s="70">
        <v>0.13</v>
      </c>
      <c r="AE11" s="70">
        <v>0.13</v>
      </c>
      <c r="AF11" s="70">
        <v>0.13</v>
      </c>
      <c r="AG11" s="70">
        <v>0.13</v>
      </c>
      <c r="AH11" s="70">
        <v>0.13</v>
      </c>
      <c r="AI11" s="70">
        <v>0.13</v>
      </c>
      <c r="AJ11" s="70">
        <v>0.13</v>
      </c>
      <c r="AK11" s="70">
        <v>0.13</v>
      </c>
      <c r="AL11" s="70">
        <v>0.13</v>
      </c>
      <c r="AM11" s="70">
        <v>0.13</v>
      </c>
    </row>
    <row r="12" spans="1:39">
      <c r="A12" s="20" t="s">
        <v>28</v>
      </c>
      <c r="B12" s="19" t="s">
        <v>180</v>
      </c>
      <c r="C12" s="20" t="s">
        <v>181</v>
      </c>
      <c r="D12" s="20" t="s">
        <v>194</v>
      </c>
      <c r="E12" s="35" t="s">
        <v>251</v>
      </c>
      <c r="F12" s="21"/>
      <c r="G12" s="36"/>
      <c r="H12" s="70">
        <v>0.08</v>
      </c>
      <c r="I12" s="70">
        <v>0.08</v>
      </c>
      <c r="J12" s="70">
        <v>0.08</v>
      </c>
      <c r="K12" s="70">
        <v>0.08</v>
      </c>
      <c r="L12" s="70">
        <v>0.08</v>
      </c>
      <c r="M12" s="70">
        <v>0.08</v>
      </c>
      <c r="N12" s="70">
        <v>0.08</v>
      </c>
      <c r="O12" s="70">
        <v>0.08</v>
      </c>
      <c r="P12" s="70">
        <v>0.08</v>
      </c>
      <c r="Q12" s="70">
        <v>0.08</v>
      </c>
      <c r="R12" s="70">
        <v>0.08</v>
      </c>
      <c r="S12" s="70">
        <v>0.08</v>
      </c>
      <c r="T12" s="70">
        <v>0.08</v>
      </c>
      <c r="U12" s="70">
        <v>0.08</v>
      </c>
      <c r="V12" s="70">
        <v>0.08</v>
      </c>
      <c r="W12" s="70">
        <v>0.08</v>
      </c>
      <c r="X12" s="70">
        <v>0.08</v>
      </c>
      <c r="Y12" s="70">
        <v>0.08</v>
      </c>
      <c r="Z12" s="70">
        <v>0.11206896551724138</v>
      </c>
      <c r="AA12" s="70">
        <v>0.11206896551724138</v>
      </c>
      <c r="AB12" s="70">
        <v>0.11206896551724138</v>
      </c>
      <c r="AC12" s="70">
        <v>0.11206896551724138</v>
      </c>
      <c r="AD12" s="70">
        <v>0.11206896551724138</v>
      </c>
      <c r="AE12" s="70">
        <v>0.11206896551724138</v>
      </c>
      <c r="AF12" s="70">
        <v>0.11206896551724138</v>
      </c>
      <c r="AG12" s="70">
        <v>0.11206896551724138</v>
      </c>
      <c r="AH12" s="70">
        <v>0.11206896551724138</v>
      </c>
      <c r="AI12" s="70">
        <v>0.11206896551724138</v>
      </c>
      <c r="AJ12" s="70">
        <v>0.11206896551724138</v>
      </c>
      <c r="AK12" s="70">
        <v>0.11206896551724138</v>
      </c>
      <c r="AL12" s="70">
        <v>0.11206896551724138</v>
      </c>
      <c r="AM12" s="70">
        <v>0.11206896551724138</v>
      </c>
    </row>
    <row r="13" spans="1:39">
      <c r="A13" s="20" t="s">
        <v>28</v>
      </c>
      <c r="B13" s="19" t="s">
        <v>180</v>
      </c>
      <c r="C13" s="20" t="s">
        <v>181</v>
      </c>
      <c r="D13" s="20" t="s">
        <v>195</v>
      </c>
      <c r="E13" s="35" t="s">
        <v>196</v>
      </c>
      <c r="F13" s="21"/>
      <c r="G13" s="36"/>
      <c r="H13" s="70">
        <v>0.11</v>
      </c>
      <c r="I13" s="70">
        <v>0.11</v>
      </c>
      <c r="J13" s="70">
        <v>0.11</v>
      </c>
      <c r="K13" s="70">
        <v>0.11</v>
      </c>
      <c r="L13" s="70">
        <v>0.11</v>
      </c>
      <c r="M13" s="70">
        <v>0.11</v>
      </c>
      <c r="N13" s="70">
        <v>0.11</v>
      </c>
      <c r="O13" s="70">
        <v>0.11</v>
      </c>
      <c r="P13" s="70">
        <v>0.11</v>
      </c>
      <c r="Q13" s="70">
        <v>0.11</v>
      </c>
      <c r="R13" s="70">
        <v>0.11</v>
      </c>
      <c r="S13" s="70">
        <v>0.11</v>
      </c>
      <c r="T13" s="70">
        <v>0.11</v>
      </c>
      <c r="U13" s="70">
        <v>0.11</v>
      </c>
      <c r="V13" s="70">
        <v>0.11</v>
      </c>
      <c r="W13" s="70">
        <v>0.11</v>
      </c>
      <c r="X13" s="70">
        <v>0.11</v>
      </c>
      <c r="Y13" s="70">
        <v>0.11</v>
      </c>
      <c r="Z13" s="70">
        <v>0.1</v>
      </c>
      <c r="AA13" s="70">
        <v>0.1</v>
      </c>
      <c r="AB13" s="70">
        <v>0.1</v>
      </c>
      <c r="AC13" s="70">
        <v>0.1</v>
      </c>
      <c r="AD13" s="70">
        <v>0.1</v>
      </c>
      <c r="AE13" s="70">
        <v>0.1</v>
      </c>
      <c r="AF13" s="70">
        <v>0.1</v>
      </c>
      <c r="AG13" s="70">
        <v>0.1</v>
      </c>
      <c r="AH13" s="70">
        <v>0.1</v>
      </c>
      <c r="AI13" s="70">
        <v>0.1</v>
      </c>
      <c r="AJ13" s="70">
        <v>0.1</v>
      </c>
      <c r="AK13" s="70">
        <v>0.1</v>
      </c>
      <c r="AL13" s="70">
        <v>0.1</v>
      </c>
      <c r="AM13" s="70">
        <v>0.1</v>
      </c>
    </row>
    <row r="14" spans="1:39">
      <c r="A14" s="20" t="s">
        <v>28</v>
      </c>
      <c r="B14" s="19" t="s">
        <v>180</v>
      </c>
      <c r="C14" s="20" t="s">
        <v>181</v>
      </c>
      <c r="D14" s="20" t="s">
        <v>197</v>
      </c>
      <c r="E14" s="35" t="s">
        <v>198</v>
      </c>
      <c r="F14" s="21"/>
      <c r="G14" s="36"/>
      <c r="H14" s="70">
        <v>0.12</v>
      </c>
      <c r="I14" s="70">
        <v>0.12</v>
      </c>
      <c r="J14" s="70">
        <v>0.12</v>
      </c>
      <c r="K14" s="70">
        <v>0.12</v>
      </c>
      <c r="L14" s="70">
        <v>0.12</v>
      </c>
      <c r="M14" s="70">
        <v>0.12</v>
      </c>
      <c r="N14" s="70">
        <v>0.12</v>
      </c>
      <c r="O14" s="70">
        <v>0.12</v>
      </c>
      <c r="P14" s="70">
        <v>0.12</v>
      </c>
      <c r="Q14" s="70">
        <v>0.12</v>
      </c>
      <c r="R14" s="70">
        <v>0.12</v>
      </c>
      <c r="S14" s="70">
        <v>0.12</v>
      </c>
      <c r="T14" s="70">
        <v>0.12</v>
      </c>
      <c r="U14" s="70">
        <v>0.12</v>
      </c>
      <c r="V14" s="70">
        <v>0.12</v>
      </c>
      <c r="W14" s="70">
        <v>0.12</v>
      </c>
      <c r="X14" s="70">
        <v>0.12</v>
      </c>
      <c r="Y14" s="70">
        <v>0.12</v>
      </c>
      <c r="Z14" s="70">
        <v>0.12</v>
      </c>
      <c r="AA14" s="70">
        <v>0.12</v>
      </c>
      <c r="AB14" s="70">
        <v>0.12</v>
      </c>
      <c r="AC14" s="70">
        <v>0.12</v>
      </c>
      <c r="AD14" s="70">
        <v>0.12</v>
      </c>
      <c r="AE14" s="70">
        <v>0.12</v>
      </c>
      <c r="AF14" s="70">
        <v>0.12</v>
      </c>
      <c r="AG14" s="70">
        <v>0.12</v>
      </c>
      <c r="AH14" s="70">
        <v>0.12</v>
      </c>
      <c r="AI14" s="70">
        <v>0.12</v>
      </c>
      <c r="AJ14" s="70">
        <v>0.12</v>
      </c>
      <c r="AK14" s="70">
        <v>0.12</v>
      </c>
      <c r="AL14" s="70">
        <v>0.12</v>
      </c>
      <c r="AM14" s="70">
        <v>0.12</v>
      </c>
    </row>
    <row r="15" spans="1:39">
      <c r="A15" s="20" t="s">
        <v>28</v>
      </c>
      <c r="B15" s="19" t="s">
        <v>180</v>
      </c>
      <c r="C15" s="20" t="s">
        <v>181</v>
      </c>
      <c r="D15" s="20" t="s">
        <v>199</v>
      </c>
      <c r="E15" s="35" t="s">
        <v>200</v>
      </c>
      <c r="F15" s="21"/>
      <c r="G15" s="36"/>
      <c r="H15" s="70">
        <v>0.08</v>
      </c>
      <c r="I15" s="70">
        <v>0.08</v>
      </c>
      <c r="J15" s="70">
        <v>0.08</v>
      </c>
      <c r="K15" s="70">
        <v>0.08</v>
      </c>
      <c r="L15" s="70">
        <v>0.08</v>
      </c>
      <c r="M15" s="70">
        <v>0.08</v>
      </c>
      <c r="N15" s="70">
        <v>0.08</v>
      </c>
      <c r="O15" s="70">
        <v>0.08</v>
      </c>
      <c r="P15" s="70">
        <v>0.08</v>
      </c>
      <c r="Q15" s="70">
        <v>0.08</v>
      </c>
      <c r="R15" s="70">
        <v>0.08</v>
      </c>
      <c r="S15" s="70">
        <v>0.08</v>
      </c>
      <c r="T15" s="70">
        <v>0.08</v>
      </c>
      <c r="U15" s="70">
        <v>0.08</v>
      </c>
      <c r="V15" s="70">
        <v>0.08</v>
      </c>
      <c r="W15" s="70">
        <v>0.08</v>
      </c>
      <c r="X15" s="70">
        <v>0.08</v>
      </c>
      <c r="Y15" s="70">
        <v>0.08</v>
      </c>
      <c r="Z15" s="70">
        <v>0.06</v>
      </c>
      <c r="AA15" s="70">
        <v>0.06</v>
      </c>
      <c r="AB15" s="70">
        <v>0.06</v>
      </c>
      <c r="AC15" s="70">
        <v>0.06</v>
      </c>
      <c r="AD15" s="70">
        <v>0.06</v>
      </c>
      <c r="AE15" s="70">
        <v>0.06</v>
      </c>
      <c r="AF15" s="70">
        <v>0.06</v>
      </c>
      <c r="AG15" s="70">
        <v>0.06</v>
      </c>
      <c r="AH15" s="70">
        <v>0.06</v>
      </c>
      <c r="AI15" s="70">
        <v>0.06</v>
      </c>
      <c r="AJ15" s="70">
        <v>0.06</v>
      </c>
      <c r="AK15" s="70">
        <v>0.06</v>
      </c>
      <c r="AL15" s="70">
        <v>0.06</v>
      </c>
      <c r="AM15" s="70">
        <v>0.06</v>
      </c>
    </row>
    <row r="16" spans="1:39">
      <c r="A16" s="20" t="s">
        <v>28</v>
      </c>
      <c r="B16" s="19" t="s">
        <v>180</v>
      </c>
      <c r="C16" s="20" t="s">
        <v>181</v>
      </c>
      <c r="D16" s="20" t="s">
        <v>201</v>
      </c>
      <c r="E16" s="35" t="s">
        <v>202</v>
      </c>
      <c r="F16" s="21"/>
      <c r="G16" s="36"/>
      <c r="H16" s="70">
        <v>7.0000000000000007E-2</v>
      </c>
      <c r="I16" s="70">
        <v>7.0000000000000007E-2</v>
      </c>
      <c r="J16" s="70">
        <v>7.0000000000000007E-2</v>
      </c>
      <c r="K16" s="70">
        <v>7.0000000000000007E-2</v>
      </c>
      <c r="L16" s="70">
        <v>7.0000000000000007E-2</v>
      </c>
      <c r="M16" s="70">
        <v>7.0000000000000007E-2</v>
      </c>
      <c r="N16" s="70">
        <v>7.0000000000000007E-2</v>
      </c>
      <c r="O16" s="70">
        <v>7.0000000000000007E-2</v>
      </c>
      <c r="P16" s="70">
        <v>7.0000000000000007E-2</v>
      </c>
      <c r="Q16" s="70">
        <v>7.0000000000000007E-2</v>
      </c>
      <c r="R16" s="70">
        <v>7.0000000000000007E-2</v>
      </c>
      <c r="S16" s="70">
        <v>7.0000000000000007E-2</v>
      </c>
      <c r="T16" s="70">
        <v>7.0000000000000007E-2</v>
      </c>
      <c r="U16" s="70">
        <v>7.0000000000000007E-2</v>
      </c>
      <c r="V16" s="70">
        <v>7.0000000000000007E-2</v>
      </c>
      <c r="W16" s="70">
        <v>7.0000000000000007E-2</v>
      </c>
      <c r="X16" s="70">
        <v>7.0000000000000007E-2</v>
      </c>
      <c r="Y16" s="70">
        <v>7.0000000000000007E-2</v>
      </c>
      <c r="Z16" s="70">
        <v>0.06</v>
      </c>
      <c r="AA16" s="70">
        <v>0.06</v>
      </c>
      <c r="AB16" s="70">
        <v>0.06</v>
      </c>
      <c r="AC16" s="70">
        <v>0.06</v>
      </c>
      <c r="AD16" s="70">
        <v>0.06</v>
      </c>
      <c r="AE16" s="70">
        <v>0.06</v>
      </c>
      <c r="AF16" s="70">
        <v>0.06</v>
      </c>
      <c r="AG16" s="70">
        <v>0.06</v>
      </c>
      <c r="AH16" s="70">
        <v>0.06</v>
      </c>
      <c r="AI16" s="70">
        <v>0.06</v>
      </c>
      <c r="AJ16" s="70">
        <v>0.06</v>
      </c>
      <c r="AK16" s="70">
        <v>0.06</v>
      </c>
      <c r="AL16" s="70">
        <v>0.06</v>
      </c>
      <c r="AM16" s="70">
        <v>0.06</v>
      </c>
    </row>
    <row r="17" spans="1:39" s="50" customFormat="1">
      <c r="A17" s="51"/>
      <c r="B17" s="46"/>
      <c r="C17" s="45"/>
      <c r="D17" s="45"/>
      <c r="E17" s="47"/>
      <c r="F17" s="48"/>
      <c r="G17" s="49"/>
      <c r="H17" s="71">
        <f>SUM(H6:H16)</f>
        <v>1</v>
      </c>
      <c r="I17" s="71">
        <f t="shared" ref="I17:AM17" si="1">SUM(I6:I16)</f>
        <v>1</v>
      </c>
      <c r="J17" s="71">
        <f t="shared" si="1"/>
        <v>1</v>
      </c>
      <c r="K17" s="71">
        <f t="shared" si="1"/>
        <v>1</v>
      </c>
      <c r="L17" s="71">
        <f t="shared" si="1"/>
        <v>1</v>
      </c>
      <c r="M17" s="71">
        <f t="shared" si="1"/>
        <v>1</v>
      </c>
      <c r="N17" s="71">
        <f t="shared" si="1"/>
        <v>1</v>
      </c>
      <c r="O17" s="71">
        <f t="shared" si="1"/>
        <v>1</v>
      </c>
      <c r="P17" s="71">
        <f t="shared" si="1"/>
        <v>1</v>
      </c>
      <c r="Q17" s="71">
        <f t="shared" si="1"/>
        <v>1</v>
      </c>
      <c r="R17" s="71">
        <f t="shared" si="1"/>
        <v>1</v>
      </c>
      <c r="S17" s="71">
        <f t="shared" si="1"/>
        <v>1</v>
      </c>
      <c r="T17" s="71">
        <f t="shared" si="1"/>
        <v>1</v>
      </c>
      <c r="U17" s="71">
        <f t="shared" si="1"/>
        <v>1</v>
      </c>
      <c r="V17" s="71">
        <f t="shared" si="1"/>
        <v>1</v>
      </c>
      <c r="W17" s="71">
        <f t="shared" si="1"/>
        <v>1</v>
      </c>
      <c r="X17" s="71">
        <f t="shared" si="1"/>
        <v>1</v>
      </c>
      <c r="Y17" s="71">
        <f t="shared" si="1"/>
        <v>1</v>
      </c>
      <c r="Z17" s="71">
        <f t="shared" si="1"/>
        <v>0.9996551724137932</v>
      </c>
      <c r="AA17" s="71">
        <f t="shared" si="1"/>
        <v>0.9996551724137932</v>
      </c>
      <c r="AB17" s="71">
        <f t="shared" si="1"/>
        <v>0.9996551724137932</v>
      </c>
      <c r="AC17" s="71">
        <f t="shared" si="1"/>
        <v>0.9996551724137932</v>
      </c>
      <c r="AD17" s="71">
        <f t="shared" si="1"/>
        <v>0.9996551724137932</v>
      </c>
      <c r="AE17" s="71">
        <f t="shared" si="1"/>
        <v>0.9996551724137932</v>
      </c>
      <c r="AF17" s="71">
        <f t="shared" si="1"/>
        <v>0.9996551724137932</v>
      </c>
      <c r="AG17" s="71">
        <f t="shared" si="1"/>
        <v>0.9996551724137932</v>
      </c>
      <c r="AH17" s="71">
        <f t="shared" si="1"/>
        <v>0.9996551724137932</v>
      </c>
      <c r="AI17" s="71">
        <f t="shared" si="1"/>
        <v>0.9996551724137932</v>
      </c>
      <c r="AJ17" s="71">
        <f t="shared" si="1"/>
        <v>0.9996551724137932</v>
      </c>
      <c r="AK17" s="71">
        <f t="shared" si="1"/>
        <v>0.9996551724137932</v>
      </c>
      <c r="AL17" s="71">
        <f t="shared" si="1"/>
        <v>0.9996551724137932</v>
      </c>
      <c r="AM17" s="71">
        <f t="shared" si="1"/>
        <v>0.9996551724137932</v>
      </c>
    </row>
    <row r="18" spans="1:39">
      <c r="A18" s="37" t="s">
        <v>29</v>
      </c>
      <c r="B18" s="38" t="s">
        <v>207</v>
      </c>
      <c r="C18" s="39" t="s">
        <v>208</v>
      </c>
      <c r="D18" s="23" t="s">
        <v>209</v>
      </c>
      <c r="E18" s="23" t="s">
        <v>210</v>
      </c>
      <c r="F18" s="21"/>
      <c r="G18" s="40"/>
      <c r="H18" s="70">
        <v>0.41674418604651164</v>
      </c>
      <c r="I18" s="70">
        <v>0.4254368932038835</v>
      </c>
      <c r="J18" s="70">
        <v>0.4254368932038835</v>
      </c>
      <c r="K18" s="70">
        <v>0.41619047619047617</v>
      </c>
      <c r="L18" s="70">
        <v>0.47398058252427183</v>
      </c>
      <c r="M18" s="70">
        <v>0.42571428571428571</v>
      </c>
      <c r="N18" s="70">
        <v>0.44574712643678166</v>
      </c>
      <c r="O18" s="70">
        <v>0.41572815533980584</v>
      </c>
      <c r="P18" s="70">
        <v>0.42888888888888888</v>
      </c>
      <c r="Q18" s="70">
        <v>0.44</v>
      </c>
      <c r="R18" s="70">
        <v>0.41368421052631577</v>
      </c>
      <c r="S18" s="70">
        <v>0.41101449275362317</v>
      </c>
      <c r="T18" s="70">
        <v>0.39833333333333332</v>
      </c>
      <c r="U18" s="70">
        <v>0.41674418604651164</v>
      </c>
      <c r="V18" s="70">
        <v>0.44</v>
      </c>
      <c r="W18" s="70">
        <v>0.41933884297520663</v>
      </c>
      <c r="X18" s="70">
        <v>0.44</v>
      </c>
      <c r="Y18" s="70">
        <v>0.44</v>
      </c>
      <c r="Z18" s="70">
        <v>0.42571428571428571</v>
      </c>
      <c r="AA18" s="70">
        <v>0.54714285714285715</v>
      </c>
      <c r="AB18" s="70">
        <v>0.39161290322580644</v>
      </c>
      <c r="AC18" s="70">
        <v>0.39714285714285713</v>
      </c>
      <c r="AD18" s="70">
        <v>0.42571428571428571</v>
      </c>
      <c r="AE18" s="70">
        <v>0.44</v>
      </c>
      <c r="AF18" s="70">
        <v>0.45428571428571424</v>
      </c>
      <c r="AG18" s="70">
        <v>0.43640287769784175</v>
      </c>
      <c r="AH18" s="70">
        <v>0.42920863309352519</v>
      </c>
      <c r="AI18" s="70">
        <v>0.44</v>
      </c>
      <c r="AJ18" s="70">
        <v>0.42571428571428571</v>
      </c>
      <c r="AK18" s="70">
        <v>0.44</v>
      </c>
      <c r="AL18" s="70">
        <v>0.42571428571428571</v>
      </c>
      <c r="AM18" s="70">
        <v>0.41619047619047617</v>
      </c>
    </row>
    <row r="19" spans="1:39">
      <c r="A19" s="37" t="s">
        <v>29</v>
      </c>
      <c r="B19" s="38" t="s">
        <v>207</v>
      </c>
      <c r="C19" s="39" t="s">
        <v>208</v>
      </c>
      <c r="D19" s="23" t="s">
        <v>211</v>
      </c>
      <c r="E19" s="23" t="s">
        <v>212</v>
      </c>
      <c r="F19" s="21"/>
      <c r="G19" s="40"/>
      <c r="H19" s="70">
        <v>0.31906976744186044</v>
      </c>
      <c r="I19" s="70">
        <v>0.30213592233009706</v>
      </c>
      <c r="J19" s="70">
        <v>0.30213592233009706</v>
      </c>
      <c r="K19" s="70">
        <v>0.32571428571428568</v>
      </c>
      <c r="L19" s="70">
        <v>0.27300970873786407</v>
      </c>
      <c r="M19" s="70">
        <v>0.2971428571428571</v>
      </c>
      <c r="N19" s="70">
        <v>0.31586206896551722</v>
      </c>
      <c r="O19" s="70">
        <v>0.33126213592233006</v>
      </c>
      <c r="P19" s="70">
        <v>0.30666666666666664</v>
      </c>
      <c r="Q19" s="70">
        <v>0.32260869565217387</v>
      </c>
      <c r="R19" s="70">
        <v>0.30315789473684207</v>
      </c>
      <c r="S19" s="70">
        <v>0.31536231884057969</v>
      </c>
      <c r="T19" s="70">
        <v>0.33166666666666667</v>
      </c>
      <c r="U19" s="70">
        <v>0.30744186046511623</v>
      </c>
      <c r="V19" s="70">
        <v>0.31142857142857139</v>
      </c>
      <c r="W19" s="70">
        <v>0.31272727272727269</v>
      </c>
      <c r="X19" s="70">
        <v>0.30436781609195401</v>
      </c>
      <c r="Y19" s="70">
        <v>0.28999999999999998</v>
      </c>
      <c r="Z19" s="70">
        <v>0.2971428571428571</v>
      </c>
      <c r="AA19" s="70">
        <v>0.25428571428571428</v>
      </c>
      <c r="AB19" s="70">
        <v>0.33032258064516129</v>
      </c>
      <c r="AC19" s="70">
        <v>0.32571428571428568</v>
      </c>
      <c r="AD19" s="70">
        <v>0.35428571428571426</v>
      </c>
      <c r="AE19" s="70">
        <v>0.3092307692307692</v>
      </c>
      <c r="AF19" s="70">
        <v>0.2971428571428571</v>
      </c>
      <c r="AG19" s="70">
        <v>0.30618705035971222</v>
      </c>
      <c r="AH19" s="70">
        <v>0.29899280575539566</v>
      </c>
      <c r="AI19" s="70">
        <v>0.31142857142857139</v>
      </c>
      <c r="AJ19" s="70">
        <v>0.2971428571428571</v>
      </c>
      <c r="AK19" s="70">
        <v>0.37333333333333329</v>
      </c>
      <c r="AL19" s="70">
        <v>0.2971428571428571</v>
      </c>
      <c r="AM19" s="70">
        <v>0.30984126984126981</v>
      </c>
    </row>
    <row r="20" spans="1:39">
      <c r="A20" s="37" t="s">
        <v>29</v>
      </c>
      <c r="B20" s="38" t="s">
        <v>207</v>
      </c>
      <c r="C20" s="39" t="s">
        <v>208</v>
      </c>
      <c r="D20" s="23" t="s">
        <v>213</v>
      </c>
      <c r="E20" s="23" t="s">
        <v>214</v>
      </c>
      <c r="F20" s="21"/>
      <c r="G20" s="40"/>
      <c r="H20" s="70">
        <v>0.26418604651162791</v>
      </c>
      <c r="I20" s="70">
        <v>0.27242718446601943</v>
      </c>
      <c r="J20" s="70">
        <v>0.27242718446601943</v>
      </c>
      <c r="K20" s="70">
        <v>0.2580952380952381</v>
      </c>
      <c r="L20" s="70">
        <v>0.2530097087378641</v>
      </c>
      <c r="M20" s="70">
        <v>0.27714285714285714</v>
      </c>
      <c r="N20" s="70">
        <v>0.23839080459770115</v>
      </c>
      <c r="O20" s="70">
        <v>0.2530097087378641</v>
      </c>
      <c r="P20" s="70">
        <v>0.26444444444444443</v>
      </c>
      <c r="Q20" s="70">
        <v>0.23739130434782607</v>
      </c>
      <c r="R20" s="70">
        <v>0.28315789473684211</v>
      </c>
      <c r="S20" s="70">
        <v>0.27362318840579714</v>
      </c>
      <c r="T20" s="70">
        <v>0.27</v>
      </c>
      <c r="U20" s="70">
        <v>0.27581395348837212</v>
      </c>
      <c r="V20" s="70">
        <v>0.24857142857142855</v>
      </c>
      <c r="W20" s="70">
        <v>0.26793388429752069</v>
      </c>
      <c r="X20" s="70">
        <v>0.25563218390804598</v>
      </c>
      <c r="Y20" s="70">
        <v>0.27</v>
      </c>
      <c r="Z20" s="70">
        <v>0.27714285714285714</v>
      </c>
      <c r="AA20" s="70">
        <v>0.19857142857142857</v>
      </c>
      <c r="AB20" s="70">
        <v>0.27806451612903227</v>
      </c>
      <c r="AC20" s="70">
        <v>0.27714285714285714</v>
      </c>
      <c r="AD20" s="70">
        <v>0.22</v>
      </c>
      <c r="AE20" s="70">
        <v>0.2507692307692308</v>
      </c>
      <c r="AF20" s="70">
        <v>0.24857142857142855</v>
      </c>
      <c r="AG20" s="70">
        <v>0.25741007194244603</v>
      </c>
      <c r="AH20" s="70">
        <v>0.27179856115107914</v>
      </c>
      <c r="AI20" s="70">
        <v>0.24857142857142855</v>
      </c>
      <c r="AJ20" s="70">
        <v>0.27714285714285714</v>
      </c>
      <c r="AK20" s="70">
        <v>0.18666666666666665</v>
      </c>
      <c r="AL20" s="70">
        <v>0.27714285714285714</v>
      </c>
      <c r="AM20" s="70">
        <v>0.27396825396825397</v>
      </c>
    </row>
    <row r="21" spans="1:39" s="50" customFormat="1">
      <c r="A21" s="52"/>
      <c r="B21" s="53"/>
      <c r="C21" s="54"/>
      <c r="D21" s="55"/>
      <c r="E21" s="55"/>
      <c r="F21" s="48"/>
      <c r="G21" s="56"/>
      <c r="H21" s="71">
        <f>SUM(H18:H20)</f>
        <v>1</v>
      </c>
      <c r="I21" s="71">
        <f t="shared" ref="I21:AM21" si="2">SUM(I18:I20)</f>
        <v>1</v>
      </c>
      <c r="J21" s="71">
        <f t="shared" si="2"/>
        <v>1</v>
      </c>
      <c r="K21" s="71">
        <f t="shared" si="2"/>
        <v>1</v>
      </c>
      <c r="L21" s="71">
        <f t="shared" si="2"/>
        <v>1</v>
      </c>
      <c r="M21" s="71">
        <f t="shared" si="2"/>
        <v>1</v>
      </c>
      <c r="N21" s="71">
        <f t="shared" si="2"/>
        <v>1</v>
      </c>
      <c r="O21" s="71">
        <f t="shared" si="2"/>
        <v>1</v>
      </c>
      <c r="P21" s="71">
        <f t="shared" si="2"/>
        <v>1</v>
      </c>
      <c r="Q21" s="71">
        <f t="shared" si="2"/>
        <v>0.99999999999999989</v>
      </c>
      <c r="R21" s="71">
        <f t="shared" si="2"/>
        <v>1</v>
      </c>
      <c r="S21" s="71">
        <f t="shared" si="2"/>
        <v>1</v>
      </c>
      <c r="T21" s="71">
        <f t="shared" si="2"/>
        <v>1</v>
      </c>
      <c r="U21" s="71">
        <f t="shared" si="2"/>
        <v>1</v>
      </c>
      <c r="V21" s="71">
        <f t="shared" si="2"/>
        <v>0.99999999999999989</v>
      </c>
      <c r="W21" s="71">
        <f t="shared" si="2"/>
        <v>1</v>
      </c>
      <c r="X21" s="71">
        <f t="shared" si="2"/>
        <v>1</v>
      </c>
      <c r="Y21" s="71">
        <f t="shared" si="2"/>
        <v>1</v>
      </c>
      <c r="Z21" s="71">
        <f t="shared" si="2"/>
        <v>1</v>
      </c>
      <c r="AA21" s="71">
        <f t="shared" si="2"/>
        <v>1</v>
      </c>
      <c r="AB21" s="71">
        <f t="shared" si="2"/>
        <v>1</v>
      </c>
      <c r="AC21" s="71">
        <f t="shared" si="2"/>
        <v>1</v>
      </c>
      <c r="AD21" s="71">
        <f t="shared" si="2"/>
        <v>1</v>
      </c>
      <c r="AE21" s="71">
        <f t="shared" si="2"/>
        <v>1</v>
      </c>
      <c r="AF21" s="71">
        <f t="shared" si="2"/>
        <v>0.99999999999999989</v>
      </c>
      <c r="AG21" s="71">
        <f t="shared" si="2"/>
        <v>1</v>
      </c>
      <c r="AH21" s="71">
        <f t="shared" si="2"/>
        <v>1</v>
      </c>
      <c r="AI21" s="71">
        <f t="shared" si="2"/>
        <v>0.99999999999999989</v>
      </c>
      <c r="AJ21" s="71">
        <f t="shared" si="2"/>
        <v>1</v>
      </c>
      <c r="AK21" s="71">
        <f t="shared" si="2"/>
        <v>0.99999999999999989</v>
      </c>
      <c r="AL21" s="71">
        <f t="shared" si="2"/>
        <v>1</v>
      </c>
      <c r="AM21" s="71">
        <f t="shared" si="2"/>
        <v>1</v>
      </c>
    </row>
    <row r="22" spans="1:39">
      <c r="A22" s="44" t="s">
        <v>30</v>
      </c>
      <c r="B22" s="38" t="s">
        <v>207</v>
      </c>
      <c r="C22" s="39" t="s">
        <v>208</v>
      </c>
      <c r="D22" s="23" t="s">
        <v>225</v>
      </c>
      <c r="E22" s="23" t="s">
        <v>226</v>
      </c>
      <c r="F22" s="21"/>
      <c r="G22" s="40"/>
      <c r="H22" s="70">
        <v>0.17733990147783252</v>
      </c>
      <c r="I22" s="70">
        <v>0.18106995884773663</v>
      </c>
      <c r="J22" s="70">
        <v>0.18106995884773663</v>
      </c>
      <c r="K22" s="70">
        <v>0.18367346938775511</v>
      </c>
      <c r="L22" s="70">
        <v>0.18930041152263374</v>
      </c>
      <c r="M22" s="70">
        <v>0.18292682926829268</v>
      </c>
      <c r="N22" s="70">
        <v>0.18048780487804877</v>
      </c>
      <c r="O22" s="70">
        <v>0.18930041152263374</v>
      </c>
      <c r="P22" s="70">
        <v>0.18691588785046728</v>
      </c>
      <c r="Q22" s="70">
        <v>0.18098159509202455</v>
      </c>
      <c r="R22" s="70">
        <v>0.17777777777777778</v>
      </c>
      <c r="S22" s="70">
        <v>0.18153846153846154</v>
      </c>
      <c r="T22" s="70">
        <v>0.17543859649122806</v>
      </c>
      <c r="U22" s="70">
        <v>0.17733990147783252</v>
      </c>
      <c r="V22" s="70">
        <v>0.17682926829268292</v>
      </c>
      <c r="W22" s="70">
        <v>0.18245614035087721</v>
      </c>
      <c r="X22" s="70">
        <v>0.17560975609756097</v>
      </c>
      <c r="Y22" s="70">
        <v>0.18461538461538463</v>
      </c>
      <c r="Z22" s="70">
        <v>0.18292682926829268</v>
      </c>
      <c r="AA22" s="70">
        <v>0.21212121212121213</v>
      </c>
      <c r="AB22" s="70">
        <v>0.20270270270270271</v>
      </c>
      <c r="AC22" s="70">
        <v>0.21951219512195122</v>
      </c>
      <c r="AD22" s="70">
        <v>0.1951219512195122</v>
      </c>
      <c r="AE22" s="70">
        <v>0.2032520325203252</v>
      </c>
      <c r="AF22" s="70">
        <v>0.1951219512195122</v>
      </c>
      <c r="AG22" s="70">
        <v>0.1798780487804878</v>
      </c>
      <c r="AH22" s="70">
        <v>0.18902439024390244</v>
      </c>
      <c r="AI22" s="70">
        <v>0.17682926829268292</v>
      </c>
      <c r="AJ22" s="70">
        <v>0.18902439024390244</v>
      </c>
      <c r="AK22" s="70">
        <v>0.2413793103448276</v>
      </c>
      <c r="AL22" s="70">
        <v>0.18292682926829268</v>
      </c>
      <c r="AM22" s="70">
        <v>0.1891891891891892</v>
      </c>
    </row>
    <row r="23" spans="1:39">
      <c r="A23" s="44" t="s">
        <v>30</v>
      </c>
      <c r="B23" s="38" t="s">
        <v>207</v>
      </c>
      <c r="C23" s="39" t="s">
        <v>208</v>
      </c>
      <c r="D23" s="23" t="s">
        <v>227</v>
      </c>
      <c r="E23" s="23" t="s">
        <v>228</v>
      </c>
      <c r="F23" s="21"/>
      <c r="G23" s="40"/>
      <c r="H23" s="70">
        <v>0.17733990147783252</v>
      </c>
      <c r="I23" s="70">
        <v>0.1728395061728395</v>
      </c>
      <c r="J23" s="70">
        <v>0.1728395061728395</v>
      </c>
      <c r="K23" s="70">
        <v>0.16326530612244897</v>
      </c>
      <c r="L23" s="70">
        <v>0.16872427983539096</v>
      </c>
      <c r="M23" s="70">
        <v>0.17073170731707318</v>
      </c>
      <c r="N23" s="70">
        <v>0.16585365853658537</v>
      </c>
      <c r="O23" s="70">
        <v>0.15637860082304528</v>
      </c>
      <c r="P23" s="70">
        <v>0.16822429906542055</v>
      </c>
      <c r="Q23" s="70">
        <v>0.16871165644171779</v>
      </c>
      <c r="R23" s="70">
        <v>0.17777777777777778</v>
      </c>
      <c r="S23" s="70">
        <v>0.16615384615384615</v>
      </c>
      <c r="T23" s="70">
        <v>0.17543859649122806</v>
      </c>
      <c r="U23" s="70">
        <v>0.16748768472906403</v>
      </c>
      <c r="V23" s="70">
        <v>0.16463414634146342</v>
      </c>
      <c r="W23" s="70">
        <v>0.1649122807017544</v>
      </c>
      <c r="X23" s="70">
        <v>0.16585365853658537</v>
      </c>
      <c r="Y23" s="70">
        <v>0.18461538461538463</v>
      </c>
      <c r="Z23" s="70">
        <v>0.18292682926829268</v>
      </c>
      <c r="AA23" s="70">
        <v>0.21212121212121213</v>
      </c>
      <c r="AB23" s="70">
        <v>0.1891891891891892</v>
      </c>
      <c r="AC23" s="70">
        <v>0.1951219512195122</v>
      </c>
      <c r="AD23" s="70">
        <v>0.15853658536585366</v>
      </c>
      <c r="AE23" s="70">
        <v>0.15447154471544716</v>
      </c>
      <c r="AF23" s="70">
        <v>0.15853658536585366</v>
      </c>
      <c r="AG23" s="70">
        <v>0.17073170731707318</v>
      </c>
      <c r="AH23" s="70">
        <v>0.1676829268292683</v>
      </c>
      <c r="AI23" s="70">
        <v>0.17073170731707318</v>
      </c>
      <c r="AJ23" s="70">
        <v>0.16463414634146342</v>
      </c>
      <c r="AK23" s="70">
        <v>0.17241379310344829</v>
      </c>
      <c r="AL23" s="70">
        <v>0.15853658536585366</v>
      </c>
      <c r="AM23" s="70">
        <v>0.1554054054054054</v>
      </c>
    </row>
    <row r="24" spans="1:39">
      <c r="A24" s="44" t="s">
        <v>30</v>
      </c>
      <c r="B24" s="38" t="s">
        <v>207</v>
      </c>
      <c r="C24" s="39" t="s">
        <v>208</v>
      </c>
      <c r="D24" s="23" t="s">
        <v>229</v>
      </c>
      <c r="E24" s="23" t="s">
        <v>230</v>
      </c>
      <c r="F24" s="21"/>
      <c r="G24" s="40"/>
      <c r="H24" s="70">
        <v>0.23645320197044334</v>
      </c>
      <c r="I24" s="70">
        <v>0.23456790123456789</v>
      </c>
      <c r="J24" s="70">
        <v>0.23456790123456789</v>
      </c>
      <c r="K24" s="70">
        <v>0.22448979591836735</v>
      </c>
      <c r="L24" s="70">
        <v>0.23045267489711935</v>
      </c>
      <c r="M24" s="70">
        <v>0.23170731707317074</v>
      </c>
      <c r="N24" s="70">
        <v>0.23414634146341465</v>
      </c>
      <c r="O24" s="70">
        <v>0.23045267489711935</v>
      </c>
      <c r="P24" s="70">
        <v>0.21495327102803738</v>
      </c>
      <c r="Q24" s="70">
        <v>0.23312883435582821</v>
      </c>
      <c r="R24" s="70">
        <v>0.22222222222222221</v>
      </c>
      <c r="S24" s="70">
        <v>0.23076923076923078</v>
      </c>
      <c r="T24" s="70">
        <v>0.21052631578947367</v>
      </c>
      <c r="U24" s="70">
        <v>0.22660098522167488</v>
      </c>
      <c r="V24" s="70">
        <v>0.23780487804878048</v>
      </c>
      <c r="W24" s="70">
        <v>0.23157894736842105</v>
      </c>
      <c r="X24" s="70">
        <v>0.23902439024390243</v>
      </c>
      <c r="Y24" s="70">
        <v>0.2153846153846154</v>
      </c>
      <c r="Z24" s="70">
        <v>0.21951219512195122</v>
      </c>
      <c r="AA24" s="70">
        <v>0.21212121212121213</v>
      </c>
      <c r="AB24" s="70">
        <v>0.20270270270270271</v>
      </c>
      <c r="AC24" s="70">
        <v>0.1951219512195122</v>
      </c>
      <c r="AD24" s="70">
        <v>0.21951219512195122</v>
      </c>
      <c r="AE24" s="70">
        <v>0.21951219512195122</v>
      </c>
      <c r="AF24" s="70">
        <v>0.23170731707317074</v>
      </c>
      <c r="AG24" s="70">
        <v>0.23170731707317074</v>
      </c>
      <c r="AH24" s="70">
        <v>0.22560975609756098</v>
      </c>
      <c r="AI24" s="70">
        <v>0.23170731707317074</v>
      </c>
      <c r="AJ24" s="70">
        <v>0.22560975609756098</v>
      </c>
      <c r="AK24" s="70">
        <v>0.20689655172413793</v>
      </c>
      <c r="AL24" s="70">
        <v>0.23170731707317074</v>
      </c>
      <c r="AM24" s="70">
        <v>0.22297297297297297</v>
      </c>
    </row>
    <row r="25" spans="1:39">
      <c r="A25" s="44" t="s">
        <v>30</v>
      </c>
      <c r="B25" s="38" t="s">
        <v>207</v>
      </c>
      <c r="C25" s="39" t="s">
        <v>208</v>
      </c>
      <c r="D25" s="23" t="s">
        <v>231</v>
      </c>
      <c r="E25" s="23" t="s">
        <v>232</v>
      </c>
      <c r="F25" s="21"/>
      <c r="G25" s="40"/>
      <c r="H25" s="70">
        <v>0.26600985221674878</v>
      </c>
      <c r="I25" s="70">
        <v>0.27572016460905352</v>
      </c>
      <c r="J25" s="70">
        <v>0.27572016460905352</v>
      </c>
      <c r="K25" s="70">
        <v>0.2857142857142857</v>
      </c>
      <c r="L25" s="70">
        <v>0.2880658436213992</v>
      </c>
      <c r="M25" s="70">
        <v>0.27439024390243905</v>
      </c>
      <c r="N25" s="70">
        <v>0.27317073170731709</v>
      </c>
      <c r="O25" s="70">
        <v>0.27983539094650206</v>
      </c>
      <c r="P25" s="70">
        <v>0.28037383177570091</v>
      </c>
      <c r="Q25" s="70">
        <v>0.27300613496932513</v>
      </c>
      <c r="R25" s="70">
        <v>0.27777777777777779</v>
      </c>
      <c r="S25" s="70">
        <v>0.27692307692307694</v>
      </c>
      <c r="T25" s="70">
        <v>0.2982456140350877</v>
      </c>
      <c r="U25" s="70">
        <v>0.28078817733990147</v>
      </c>
      <c r="V25" s="70">
        <v>0.28048780487804881</v>
      </c>
      <c r="W25" s="70">
        <v>0.27719298245614032</v>
      </c>
      <c r="X25" s="70">
        <v>0.28048780487804881</v>
      </c>
      <c r="Y25" s="70">
        <v>0.26153846153846155</v>
      </c>
      <c r="Z25" s="70">
        <v>0.25609756097560976</v>
      </c>
      <c r="AA25" s="70">
        <v>0.21212121212121213</v>
      </c>
      <c r="AB25" s="70">
        <v>0.28378378378378377</v>
      </c>
      <c r="AC25" s="70">
        <v>0.25609756097560976</v>
      </c>
      <c r="AD25" s="70">
        <v>0.26829268292682928</v>
      </c>
      <c r="AE25" s="70">
        <v>0.28455284552845528</v>
      </c>
      <c r="AF25" s="70">
        <v>0.28048780487804881</v>
      </c>
      <c r="AG25" s="70">
        <v>0.27134146341463417</v>
      </c>
      <c r="AH25" s="70">
        <v>0.2652439024390244</v>
      </c>
      <c r="AI25" s="70">
        <v>0.27439024390243905</v>
      </c>
      <c r="AJ25" s="70">
        <v>0.26829268292682928</v>
      </c>
      <c r="AK25" s="70">
        <v>0.2413793103448276</v>
      </c>
      <c r="AL25" s="70">
        <v>0.28658536585365851</v>
      </c>
      <c r="AM25" s="70">
        <v>0.28378378378378377</v>
      </c>
    </row>
    <row r="26" spans="1:39">
      <c r="A26" s="44" t="s">
        <v>30</v>
      </c>
      <c r="B26" s="38" t="s">
        <v>207</v>
      </c>
      <c r="C26" s="39" t="s">
        <v>208</v>
      </c>
      <c r="D26" s="23" t="s">
        <v>233</v>
      </c>
      <c r="E26" s="23" t="s">
        <v>234</v>
      </c>
      <c r="F26" s="21"/>
      <c r="G26" s="40"/>
      <c r="H26" s="70">
        <v>0.14285714285714285</v>
      </c>
      <c r="I26" s="70">
        <v>0.13580246913580246</v>
      </c>
      <c r="J26" s="70">
        <v>0.13580246913580246</v>
      </c>
      <c r="K26" s="70">
        <v>0.14285714285714285</v>
      </c>
      <c r="L26" s="70">
        <v>0.12345679012345678</v>
      </c>
      <c r="M26" s="70">
        <v>0.1402439024390244</v>
      </c>
      <c r="N26" s="70">
        <v>0.14634146341463414</v>
      </c>
      <c r="O26" s="70">
        <v>0.1440329218106996</v>
      </c>
      <c r="P26" s="70">
        <v>0.14953271028037382</v>
      </c>
      <c r="Q26" s="70">
        <v>0.14417177914110429</v>
      </c>
      <c r="R26" s="70">
        <v>0.14444444444444443</v>
      </c>
      <c r="S26" s="70">
        <v>0.14461538461538462</v>
      </c>
      <c r="T26" s="70">
        <v>0.14035087719298245</v>
      </c>
      <c r="U26" s="70">
        <v>0.14778325123152711</v>
      </c>
      <c r="V26" s="70">
        <v>0.1402439024390244</v>
      </c>
      <c r="W26" s="70">
        <v>0.14385964912280702</v>
      </c>
      <c r="X26" s="70">
        <v>0.13902439024390245</v>
      </c>
      <c r="Y26" s="70">
        <v>0.15384615384615385</v>
      </c>
      <c r="Z26" s="70">
        <v>0.15853658536585366</v>
      </c>
      <c r="AA26" s="70">
        <v>0.15151515151515152</v>
      </c>
      <c r="AB26" s="70">
        <v>0.12162162162162163</v>
      </c>
      <c r="AC26" s="70">
        <v>0.13414634146341464</v>
      </c>
      <c r="AD26" s="70">
        <v>0.15853658536585366</v>
      </c>
      <c r="AE26" s="70">
        <v>0.13821138211382114</v>
      </c>
      <c r="AF26" s="70">
        <v>0.13414634146341464</v>
      </c>
      <c r="AG26" s="70">
        <v>0.14634146341463414</v>
      </c>
      <c r="AH26" s="70">
        <v>0.1524390243902439</v>
      </c>
      <c r="AI26" s="70">
        <v>0.14634146341463414</v>
      </c>
      <c r="AJ26" s="70">
        <v>0.1524390243902439</v>
      </c>
      <c r="AK26" s="70">
        <v>0.13793103448275862</v>
      </c>
      <c r="AL26" s="70">
        <v>0.1402439024390244</v>
      </c>
      <c r="AM26" s="70">
        <v>0.14864864864864866</v>
      </c>
    </row>
    <row r="27" spans="1:39" s="50" customFormat="1">
      <c r="A27" s="52"/>
      <c r="B27" s="53"/>
      <c r="C27" s="54"/>
      <c r="D27" s="55"/>
      <c r="E27" s="55"/>
      <c r="F27" s="48"/>
      <c r="G27" s="56"/>
      <c r="H27" s="71">
        <f>SUM(H22:H26)</f>
        <v>1</v>
      </c>
      <c r="I27" s="71">
        <f t="shared" ref="I27:AM27" si="3">SUM(I22:I26)</f>
        <v>1</v>
      </c>
      <c r="J27" s="71">
        <f t="shared" si="3"/>
        <v>1</v>
      </c>
      <c r="K27" s="71">
        <f t="shared" si="3"/>
        <v>1</v>
      </c>
      <c r="L27" s="71">
        <f t="shared" si="3"/>
        <v>1</v>
      </c>
      <c r="M27" s="71">
        <f t="shared" si="3"/>
        <v>1</v>
      </c>
      <c r="N27" s="71">
        <f t="shared" si="3"/>
        <v>1</v>
      </c>
      <c r="O27" s="71">
        <f t="shared" si="3"/>
        <v>1</v>
      </c>
      <c r="P27" s="71">
        <f t="shared" si="3"/>
        <v>1</v>
      </c>
      <c r="Q27" s="71">
        <f t="shared" si="3"/>
        <v>1</v>
      </c>
      <c r="R27" s="71">
        <f t="shared" si="3"/>
        <v>1</v>
      </c>
      <c r="S27" s="71">
        <f t="shared" si="3"/>
        <v>1</v>
      </c>
      <c r="T27" s="71">
        <f t="shared" si="3"/>
        <v>1</v>
      </c>
      <c r="U27" s="71">
        <f t="shared" si="3"/>
        <v>1</v>
      </c>
      <c r="V27" s="71">
        <f t="shared" si="3"/>
        <v>1</v>
      </c>
      <c r="W27" s="71">
        <f t="shared" si="3"/>
        <v>1</v>
      </c>
      <c r="X27" s="71">
        <f t="shared" si="3"/>
        <v>1</v>
      </c>
      <c r="Y27" s="71">
        <f t="shared" si="3"/>
        <v>1</v>
      </c>
      <c r="Z27" s="71">
        <f t="shared" si="3"/>
        <v>1</v>
      </c>
      <c r="AA27" s="71">
        <f t="shared" si="3"/>
        <v>1</v>
      </c>
      <c r="AB27" s="71">
        <f t="shared" si="3"/>
        <v>1</v>
      </c>
      <c r="AC27" s="71">
        <f t="shared" si="3"/>
        <v>1</v>
      </c>
      <c r="AD27" s="71">
        <f t="shared" si="3"/>
        <v>1</v>
      </c>
      <c r="AE27" s="71">
        <f t="shared" si="3"/>
        <v>1</v>
      </c>
      <c r="AF27" s="71">
        <f t="shared" si="3"/>
        <v>1</v>
      </c>
      <c r="AG27" s="71">
        <f t="shared" si="3"/>
        <v>1</v>
      </c>
      <c r="AH27" s="71">
        <f t="shared" si="3"/>
        <v>1</v>
      </c>
      <c r="AI27" s="71">
        <f t="shared" si="3"/>
        <v>1</v>
      </c>
      <c r="AJ27" s="71">
        <f t="shared" si="3"/>
        <v>1</v>
      </c>
      <c r="AK27" s="71">
        <f t="shared" si="3"/>
        <v>1</v>
      </c>
      <c r="AL27" s="71">
        <f t="shared" si="3"/>
        <v>0.99999999999999989</v>
      </c>
      <c r="AM27" s="71">
        <f t="shared" si="3"/>
        <v>1</v>
      </c>
    </row>
    <row r="28" spans="1:39">
      <c r="A28" s="41" t="s">
        <v>31</v>
      </c>
      <c r="B28" s="39" t="s">
        <v>207</v>
      </c>
      <c r="C28" s="39" t="s">
        <v>208</v>
      </c>
      <c r="D28" s="41" t="s">
        <v>215</v>
      </c>
      <c r="E28" s="42" t="s">
        <v>216</v>
      </c>
      <c r="F28" s="21"/>
      <c r="G28" s="40"/>
      <c r="H28" s="70">
        <v>0.2930232558139535</v>
      </c>
      <c r="I28" s="70">
        <v>0.28294573643410853</v>
      </c>
      <c r="J28" s="70">
        <v>0.28294573643410853</v>
      </c>
      <c r="K28" s="70">
        <v>0.28846153846153844</v>
      </c>
      <c r="L28" s="70">
        <v>0.29457364341085274</v>
      </c>
      <c r="M28" s="70">
        <v>0.27586206896551724</v>
      </c>
      <c r="N28" s="70">
        <v>0.29493087557603687</v>
      </c>
      <c r="O28" s="70">
        <v>0.28294573643410853</v>
      </c>
      <c r="P28" s="70">
        <v>0.27433628318584069</v>
      </c>
      <c r="Q28" s="70">
        <v>0.29275362318840581</v>
      </c>
      <c r="R28" s="70">
        <v>0.28421052631578947</v>
      </c>
      <c r="S28" s="70">
        <v>0.28488372093023256</v>
      </c>
      <c r="T28" s="70">
        <v>0.29508196721311475</v>
      </c>
      <c r="U28" s="70">
        <v>0.28372093023255812</v>
      </c>
      <c r="V28" s="70">
        <v>0.28735632183908044</v>
      </c>
      <c r="W28" s="70">
        <v>0.2857142857142857</v>
      </c>
      <c r="X28" s="70">
        <v>0.28341013824884792</v>
      </c>
      <c r="Y28" s="70">
        <v>0.28985507246376813</v>
      </c>
      <c r="Z28" s="70">
        <v>0.28735632183908044</v>
      </c>
      <c r="AA28" s="70">
        <v>0.2318840579710145</v>
      </c>
      <c r="AB28" s="70">
        <v>0.20512820512820512</v>
      </c>
      <c r="AC28" s="70">
        <v>0.27586206896551724</v>
      </c>
      <c r="AD28" s="70">
        <v>0.27586206896551724</v>
      </c>
      <c r="AE28" s="70">
        <v>0.246923076923077</v>
      </c>
      <c r="AF28" s="70">
        <v>0.23436781609195401</v>
      </c>
      <c r="AG28" s="70">
        <v>0.23953890489913501</v>
      </c>
      <c r="AH28" s="70">
        <v>0.243775216138329</v>
      </c>
      <c r="AI28" s="70">
        <v>0.241609195402299</v>
      </c>
      <c r="AJ28" s="70">
        <v>0.240114942528736</v>
      </c>
      <c r="AK28" s="70">
        <v>0.28999999999999998</v>
      </c>
      <c r="AL28" s="70">
        <v>0.23287356321839101</v>
      </c>
      <c r="AM28" s="70">
        <v>0.25282051282051299</v>
      </c>
    </row>
    <row r="29" spans="1:39">
      <c r="A29" s="41" t="s">
        <v>31</v>
      </c>
      <c r="B29" s="39" t="s">
        <v>207</v>
      </c>
      <c r="C29" s="39" t="s">
        <v>208</v>
      </c>
      <c r="D29" s="41" t="s">
        <v>217</v>
      </c>
      <c r="E29" s="42" t="s">
        <v>218</v>
      </c>
      <c r="F29" s="21"/>
      <c r="G29" s="40"/>
      <c r="H29" s="70">
        <v>0.20465116279069767</v>
      </c>
      <c r="I29" s="70">
        <v>0.22093023255813954</v>
      </c>
      <c r="J29" s="70">
        <v>0.22093023255813954</v>
      </c>
      <c r="K29" s="70">
        <v>0.23076923076923078</v>
      </c>
      <c r="L29" s="70">
        <v>0.20542635658914729</v>
      </c>
      <c r="M29" s="70">
        <v>0.22413793103448276</v>
      </c>
      <c r="N29" s="70">
        <v>0.20276497695852536</v>
      </c>
      <c r="O29" s="70">
        <v>0.21705426356589147</v>
      </c>
      <c r="P29" s="70">
        <v>0.23008849557522124</v>
      </c>
      <c r="Q29" s="70">
        <v>0.2</v>
      </c>
      <c r="R29" s="70">
        <v>0.22105263157894736</v>
      </c>
      <c r="S29" s="70">
        <v>0.20348837209302326</v>
      </c>
      <c r="T29" s="70">
        <v>0.19672131147540983</v>
      </c>
      <c r="U29" s="70">
        <v>0.21860465116279071</v>
      </c>
      <c r="V29" s="70">
        <v>0.21264367816091953</v>
      </c>
      <c r="W29" s="70">
        <v>0.20265780730897009</v>
      </c>
      <c r="X29" s="70">
        <v>0.21428571428571427</v>
      </c>
      <c r="Y29" s="70">
        <v>0.33333333333333331</v>
      </c>
      <c r="Z29" s="70">
        <v>0.33333333333333331</v>
      </c>
      <c r="AA29" s="70">
        <v>0.28985507246376813</v>
      </c>
      <c r="AB29" s="70">
        <v>0.25641025641025639</v>
      </c>
      <c r="AC29" s="70">
        <v>0.2988505747126437</v>
      </c>
      <c r="AD29" s="70">
        <v>0.2988505747126437</v>
      </c>
      <c r="AE29" s="70">
        <v>0.24538461538461501</v>
      </c>
      <c r="AF29" s="70">
        <v>0.225402298850575</v>
      </c>
      <c r="AG29" s="70">
        <v>0.24461095100864599</v>
      </c>
      <c r="AH29" s="70">
        <v>0.22596541786743499</v>
      </c>
      <c r="AI29" s="70">
        <v>0.24689655172413799</v>
      </c>
      <c r="AJ29" s="70">
        <v>0.23114942528735599</v>
      </c>
      <c r="AK29" s="70">
        <v>0.276666666666667</v>
      </c>
      <c r="AL29" s="70">
        <v>0.244137931034483</v>
      </c>
      <c r="AM29" s="70">
        <v>0.24717948717948701</v>
      </c>
    </row>
    <row r="30" spans="1:39">
      <c r="A30" s="41" t="s">
        <v>31</v>
      </c>
      <c r="B30" s="39" t="s">
        <v>207</v>
      </c>
      <c r="C30" s="39" t="s">
        <v>208</v>
      </c>
      <c r="D30" s="41" t="s">
        <v>219</v>
      </c>
      <c r="E30" s="42" t="s">
        <v>220</v>
      </c>
      <c r="F30" s="21"/>
      <c r="G30" s="40"/>
      <c r="H30" s="70">
        <v>0.18139534883720931</v>
      </c>
      <c r="I30" s="70">
        <v>0.18217054263565891</v>
      </c>
      <c r="J30" s="70">
        <v>0.18217054263565891</v>
      </c>
      <c r="K30" s="70">
        <v>0.17307692307692307</v>
      </c>
      <c r="L30" s="70">
        <v>0.18217054263565891</v>
      </c>
      <c r="M30" s="70">
        <v>0.18390804597701149</v>
      </c>
      <c r="N30" s="70">
        <v>0.17972350230414746</v>
      </c>
      <c r="O30" s="70">
        <v>0.18217054263565891</v>
      </c>
      <c r="P30" s="70">
        <v>0.17699115044247787</v>
      </c>
      <c r="Q30" s="70">
        <v>0.17971014492753623</v>
      </c>
      <c r="R30" s="70">
        <v>0.17894736842105263</v>
      </c>
      <c r="S30" s="70">
        <v>0.18313953488372092</v>
      </c>
      <c r="T30" s="70">
        <v>0.18032786885245902</v>
      </c>
      <c r="U30" s="70">
        <v>0.18604651162790697</v>
      </c>
      <c r="V30" s="70">
        <v>0.17816091954022989</v>
      </c>
      <c r="W30" s="70">
        <v>0.18272425249169436</v>
      </c>
      <c r="X30" s="70">
        <v>0.17972350230414746</v>
      </c>
      <c r="Y30" s="70">
        <v>0.15942028985507245</v>
      </c>
      <c r="Z30" s="70">
        <v>0.16091954022988506</v>
      </c>
      <c r="AA30" s="70">
        <v>0.15942028985507245</v>
      </c>
      <c r="AB30" s="70">
        <v>0.17948717948717949</v>
      </c>
      <c r="AC30" s="70">
        <v>0.17241379310344829</v>
      </c>
      <c r="AD30" s="70">
        <v>0.18390804597701149</v>
      </c>
      <c r="AE30" s="70">
        <v>0.2153846153846154</v>
      </c>
      <c r="AF30" s="70">
        <v>0.21839080459770116</v>
      </c>
      <c r="AG30" s="70">
        <v>0.19020172910662825</v>
      </c>
      <c r="AH30" s="70">
        <v>0.19020172910662825</v>
      </c>
      <c r="AI30" s="70">
        <v>0.18965517241379309</v>
      </c>
      <c r="AJ30" s="70">
        <v>0.18965517241379309</v>
      </c>
      <c r="AK30" s="70">
        <v>0.16666666666666666</v>
      </c>
      <c r="AL30" s="70">
        <v>0.20114942528735633</v>
      </c>
      <c r="AM30" s="70">
        <v>0.20512820512820512</v>
      </c>
    </row>
    <row r="31" spans="1:39">
      <c r="A31" s="41" t="s">
        <v>31</v>
      </c>
      <c r="B31" s="43" t="s">
        <v>207</v>
      </c>
      <c r="C31" s="39" t="s">
        <v>208</v>
      </c>
      <c r="D31" s="41" t="s">
        <v>221</v>
      </c>
      <c r="E31" s="42" t="s">
        <v>222</v>
      </c>
      <c r="F31" s="21"/>
      <c r="G31" s="40"/>
      <c r="H31" s="70">
        <v>0.16744186046511628</v>
      </c>
      <c r="I31" s="70">
        <v>0.16279069767441862</v>
      </c>
      <c r="J31" s="70">
        <v>0.16279069767441862</v>
      </c>
      <c r="K31" s="70">
        <v>0.15384615384615385</v>
      </c>
      <c r="L31" s="70">
        <v>0.15891472868217055</v>
      </c>
      <c r="M31" s="70">
        <v>0.16666666666666666</v>
      </c>
      <c r="N31" s="70">
        <v>0.17050691244239632</v>
      </c>
      <c r="O31" s="70">
        <v>0.15891472868217055</v>
      </c>
      <c r="P31" s="70">
        <v>0.15929203539823009</v>
      </c>
      <c r="Q31" s="70">
        <v>0.17391304347826086</v>
      </c>
      <c r="R31" s="70">
        <v>0.15789473684210525</v>
      </c>
      <c r="S31" s="70">
        <v>0.16569767441860464</v>
      </c>
      <c r="T31" s="70">
        <v>0.16393442622950818</v>
      </c>
      <c r="U31" s="70">
        <v>0.15813953488372093</v>
      </c>
      <c r="V31" s="70">
        <v>0.16666666666666666</v>
      </c>
      <c r="W31" s="70">
        <v>0.16611295681063123</v>
      </c>
      <c r="X31" s="70">
        <v>0.17050691244239632</v>
      </c>
      <c r="Y31" s="70">
        <v>0.11594202898550725</v>
      </c>
      <c r="Z31" s="70">
        <v>0.11494252873563218</v>
      </c>
      <c r="AA31" s="70">
        <v>0.15942028985507245</v>
      </c>
      <c r="AB31" s="70">
        <v>0.17948717948717949</v>
      </c>
      <c r="AC31" s="70">
        <v>0.12643678160919541</v>
      </c>
      <c r="AD31" s="70">
        <v>0.12643678160919541</v>
      </c>
      <c r="AE31" s="70">
        <v>0.14615384615384616</v>
      </c>
      <c r="AF31" s="70">
        <v>0.16091954022988506</v>
      </c>
      <c r="AG31" s="70">
        <v>0.16426512968299711</v>
      </c>
      <c r="AH31" s="70">
        <v>0.1729106628242075</v>
      </c>
      <c r="AI31" s="70">
        <v>0.16091954022988506</v>
      </c>
      <c r="AJ31" s="70">
        <v>0.17241379310344829</v>
      </c>
      <c r="AK31" s="70">
        <v>0.13333333333333333</v>
      </c>
      <c r="AL31" s="70">
        <v>0.16091954022988506</v>
      </c>
      <c r="AM31" s="70">
        <v>0.14743589743589744</v>
      </c>
    </row>
    <row r="32" spans="1:39">
      <c r="A32" s="41" t="s">
        <v>31</v>
      </c>
      <c r="B32" s="43" t="s">
        <v>207</v>
      </c>
      <c r="C32" s="39" t="s">
        <v>208</v>
      </c>
      <c r="D32" s="41" t="s">
        <v>223</v>
      </c>
      <c r="E32" s="42" t="s">
        <v>224</v>
      </c>
      <c r="F32" s="21"/>
      <c r="G32" s="40"/>
      <c r="H32" s="70">
        <v>0.15348837209302327</v>
      </c>
      <c r="I32" s="70">
        <v>0.15116279069767441</v>
      </c>
      <c r="J32" s="70">
        <v>0.15116279069767441</v>
      </c>
      <c r="K32" s="70">
        <v>0.15384615384615385</v>
      </c>
      <c r="L32" s="70">
        <v>0.15891472868217055</v>
      </c>
      <c r="M32" s="70">
        <v>0.14942528735632185</v>
      </c>
      <c r="N32" s="70">
        <v>0.15207373271889402</v>
      </c>
      <c r="O32" s="70">
        <v>0.15891472868217055</v>
      </c>
      <c r="P32" s="70">
        <v>0.15929203539823009</v>
      </c>
      <c r="Q32" s="70">
        <v>0.15362318840579711</v>
      </c>
      <c r="R32" s="70">
        <v>0.15789473684210525</v>
      </c>
      <c r="S32" s="70">
        <v>0.16279069767441862</v>
      </c>
      <c r="T32" s="70">
        <v>0.16393442622950818</v>
      </c>
      <c r="U32" s="70">
        <v>0.15348837209302327</v>
      </c>
      <c r="V32" s="70">
        <v>0.15517241379310345</v>
      </c>
      <c r="W32" s="70">
        <v>0.16279069767441862</v>
      </c>
      <c r="X32" s="70">
        <v>0.15207373271889402</v>
      </c>
      <c r="Y32" s="70">
        <v>0.10144927536231885</v>
      </c>
      <c r="Z32" s="70">
        <v>0.10344827586206896</v>
      </c>
      <c r="AA32" s="70">
        <v>0.15942028985507245</v>
      </c>
      <c r="AB32" s="70">
        <v>0.17948717948717949</v>
      </c>
      <c r="AC32" s="70">
        <v>0.12643678160919541</v>
      </c>
      <c r="AD32" s="70">
        <v>0.11494252873563218</v>
      </c>
      <c r="AE32" s="70">
        <v>0.14615384615384616</v>
      </c>
      <c r="AF32" s="70">
        <v>0.16091954022988506</v>
      </c>
      <c r="AG32" s="70">
        <v>0.16138328530259366</v>
      </c>
      <c r="AH32" s="70">
        <v>0.16714697406340057</v>
      </c>
      <c r="AI32" s="70">
        <v>0.16091954022988506</v>
      </c>
      <c r="AJ32" s="70">
        <v>0.16666666666666666</v>
      </c>
      <c r="AK32" s="70">
        <v>0.13333333333333333</v>
      </c>
      <c r="AL32" s="70">
        <v>0.16091954022988506</v>
      </c>
      <c r="AM32" s="70">
        <v>0.14743589743589744</v>
      </c>
    </row>
    <row r="33" spans="1:40" s="50" customFormat="1">
      <c r="A33" s="57"/>
      <c r="B33" s="58"/>
      <c r="C33" s="54"/>
      <c r="D33" s="57"/>
      <c r="E33" s="59"/>
      <c r="F33" s="48"/>
      <c r="G33" s="56"/>
      <c r="H33" s="71">
        <f>SUM(H28:H32)</f>
        <v>0.99999999999999989</v>
      </c>
      <c r="I33" s="71">
        <f t="shared" ref="I33:AM33" si="4">SUM(I28:I32)</f>
        <v>1</v>
      </c>
      <c r="J33" s="71">
        <f t="shared" si="4"/>
        <v>1</v>
      </c>
      <c r="K33" s="71">
        <f t="shared" si="4"/>
        <v>1</v>
      </c>
      <c r="L33" s="71">
        <f t="shared" si="4"/>
        <v>1</v>
      </c>
      <c r="M33" s="71">
        <f t="shared" si="4"/>
        <v>1</v>
      </c>
      <c r="N33" s="71">
        <f t="shared" si="4"/>
        <v>1</v>
      </c>
      <c r="O33" s="71">
        <f t="shared" si="4"/>
        <v>1</v>
      </c>
      <c r="P33" s="71">
        <f t="shared" si="4"/>
        <v>1</v>
      </c>
      <c r="Q33" s="71">
        <f t="shared" si="4"/>
        <v>1</v>
      </c>
      <c r="R33" s="71">
        <f t="shared" si="4"/>
        <v>1</v>
      </c>
      <c r="S33" s="71">
        <f t="shared" si="4"/>
        <v>1</v>
      </c>
      <c r="T33" s="71">
        <f t="shared" si="4"/>
        <v>0.99999999999999989</v>
      </c>
      <c r="U33" s="71">
        <f t="shared" si="4"/>
        <v>1</v>
      </c>
      <c r="V33" s="71">
        <f t="shared" si="4"/>
        <v>0.99999999999999989</v>
      </c>
      <c r="W33" s="71">
        <f t="shared" si="4"/>
        <v>1</v>
      </c>
      <c r="X33" s="71">
        <f t="shared" si="4"/>
        <v>1</v>
      </c>
      <c r="Y33" s="71">
        <f t="shared" si="4"/>
        <v>0.99999999999999989</v>
      </c>
      <c r="Z33" s="71">
        <f t="shared" si="4"/>
        <v>0.99999999999999989</v>
      </c>
      <c r="AA33" s="71">
        <f t="shared" si="4"/>
        <v>1</v>
      </c>
      <c r="AB33" s="71">
        <f t="shared" si="4"/>
        <v>1</v>
      </c>
      <c r="AC33" s="71">
        <f t="shared" si="4"/>
        <v>1</v>
      </c>
      <c r="AD33" s="71">
        <f t="shared" si="4"/>
        <v>0.99999999999999989</v>
      </c>
      <c r="AE33" s="71">
        <f t="shared" si="4"/>
        <v>0.99999999999999978</v>
      </c>
      <c r="AF33" s="71">
        <f t="shared" si="4"/>
        <v>1.0000000000000002</v>
      </c>
      <c r="AG33" s="71">
        <f t="shared" si="4"/>
        <v>1</v>
      </c>
      <c r="AH33" s="71">
        <f t="shared" si="4"/>
        <v>1.0000000000000002</v>
      </c>
      <c r="AI33" s="71">
        <f t="shared" si="4"/>
        <v>1.0000000000000002</v>
      </c>
      <c r="AJ33" s="71">
        <f t="shared" si="4"/>
        <v>1</v>
      </c>
      <c r="AK33" s="71">
        <f t="shared" si="4"/>
        <v>1.0000000000000002</v>
      </c>
      <c r="AL33" s="71">
        <f t="shared" si="4"/>
        <v>1.0000000000000004</v>
      </c>
      <c r="AM33" s="71">
        <f t="shared" si="4"/>
        <v>1</v>
      </c>
    </row>
    <row r="34" spans="1:40">
      <c r="A34" s="24" t="s">
        <v>32</v>
      </c>
      <c r="B34" s="19" t="s">
        <v>27</v>
      </c>
      <c r="C34" s="20" t="s">
        <v>27</v>
      </c>
      <c r="D34" s="25" t="s">
        <v>139</v>
      </c>
      <c r="E34" s="24" t="s">
        <v>140</v>
      </c>
      <c r="F34" s="21"/>
      <c r="G34" s="22"/>
      <c r="H34" s="70">
        <v>0.17261731273681141</v>
      </c>
      <c r="I34" s="70">
        <v>0.17261731273681141</v>
      </c>
      <c r="J34" s="70">
        <v>0.17261731273681141</v>
      </c>
      <c r="K34" s="70">
        <v>0.17261731273681141</v>
      </c>
      <c r="L34" s="70">
        <v>0.17261731273681141</v>
      </c>
      <c r="M34" s="70">
        <v>0.17261731273681141</v>
      </c>
      <c r="N34" s="70">
        <v>0.17261731273681141</v>
      </c>
      <c r="O34" s="70">
        <v>0.17261731273681141</v>
      </c>
      <c r="P34" s="70">
        <v>0.17261731273681141</v>
      </c>
      <c r="Q34" s="70">
        <v>0.17261731273681141</v>
      </c>
      <c r="R34" s="70">
        <v>0.17261731273681141</v>
      </c>
      <c r="S34" s="70">
        <v>0.17261731273681141</v>
      </c>
      <c r="T34" s="70">
        <v>0.17261731273681141</v>
      </c>
      <c r="U34" s="70">
        <v>0.17261731273681141</v>
      </c>
      <c r="V34" s="70">
        <v>0.17261731273681141</v>
      </c>
      <c r="W34" s="70">
        <v>0.17261731273681141</v>
      </c>
      <c r="X34" s="70">
        <v>0.17261731273681141</v>
      </c>
      <c r="Y34" s="70">
        <v>0.17261731273681141</v>
      </c>
      <c r="Z34" s="70">
        <v>0.3074829931972789</v>
      </c>
      <c r="AA34" s="70">
        <v>0.3074829931972789</v>
      </c>
      <c r="AB34" s="70">
        <v>0.3074829931972789</v>
      </c>
      <c r="AC34" s="70">
        <v>0.3074829931972789</v>
      </c>
      <c r="AD34" s="70">
        <v>0.3074829931972789</v>
      </c>
      <c r="AE34" s="70">
        <v>0.3074829931972789</v>
      </c>
      <c r="AF34" s="70">
        <v>0.3074829931972789</v>
      </c>
      <c r="AG34" s="70">
        <v>0.3074829931972789</v>
      </c>
      <c r="AH34" s="70">
        <v>0.3074829931972789</v>
      </c>
      <c r="AI34" s="70">
        <v>0.3074829931972789</v>
      </c>
      <c r="AJ34" s="70">
        <v>0.3074829931972789</v>
      </c>
      <c r="AK34" s="70">
        <v>0.3074829931972789</v>
      </c>
      <c r="AL34" s="70">
        <v>0.3074829931972789</v>
      </c>
      <c r="AM34" s="70">
        <v>0.3074829931972789</v>
      </c>
    </row>
    <row r="35" spans="1:40">
      <c r="A35" s="24" t="s">
        <v>32</v>
      </c>
      <c r="B35" s="19" t="s">
        <v>27</v>
      </c>
      <c r="C35" s="20" t="s">
        <v>27</v>
      </c>
      <c r="D35" s="25" t="s">
        <v>141</v>
      </c>
      <c r="E35" s="24" t="s">
        <v>142</v>
      </c>
      <c r="F35" s="21"/>
      <c r="G35" s="22"/>
      <c r="H35" s="70">
        <v>0.42946662780530459</v>
      </c>
      <c r="I35" s="70">
        <v>0.42946662780530459</v>
      </c>
      <c r="J35" s="70">
        <v>0.42946662780530459</v>
      </c>
      <c r="K35" s="70">
        <v>0.42946662780530459</v>
      </c>
      <c r="L35" s="70">
        <v>0.42946662780530459</v>
      </c>
      <c r="M35" s="70">
        <v>0.42946662780530459</v>
      </c>
      <c r="N35" s="70">
        <v>0.42946662780530459</v>
      </c>
      <c r="O35" s="70">
        <v>0.42946662780530459</v>
      </c>
      <c r="P35" s="70">
        <v>0.42946662780530459</v>
      </c>
      <c r="Q35" s="70">
        <v>0.42946662780530459</v>
      </c>
      <c r="R35" s="70">
        <v>0.42946662780530459</v>
      </c>
      <c r="S35" s="70">
        <v>0.42946662780530459</v>
      </c>
      <c r="T35" s="70">
        <v>0.42946662780530459</v>
      </c>
      <c r="U35" s="70">
        <v>0.42946662780530459</v>
      </c>
      <c r="V35" s="70">
        <v>0.42946662780530459</v>
      </c>
      <c r="W35" s="70">
        <v>0.42946662780530459</v>
      </c>
      <c r="X35" s="70">
        <v>0.42946662780530459</v>
      </c>
      <c r="Y35" s="70">
        <v>0.42946662780530459</v>
      </c>
      <c r="Z35" s="70">
        <v>0.3183673469387755</v>
      </c>
      <c r="AA35" s="70">
        <v>0.3183673469387755</v>
      </c>
      <c r="AB35" s="70">
        <v>0.3183673469387755</v>
      </c>
      <c r="AC35" s="70">
        <v>0.3183673469387755</v>
      </c>
      <c r="AD35" s="70">
        <v>0.3183673469387755</v>
      </c>
      <c r="AE35" s="70">
        <v>0.3183673469387755</v>
      </c>
      <c r="AF35" s="70">
        <v>0.3183673469387755</v>
      </c>
      <c r="AG35" s="70">
        <v>0.3183673469387755</v>
      </c>
      <c r="AH35" s="70">
        <v>0.3183673469387755</v>
      </c>
      <c r="AI35" s="70">
        <v>0.3183673469387755</v>
      </c>
      <c r="AJ35" s="70">
        <v>0.3183673469387755</v>
      </c>
      <c r="AK35" s="70">
        <v>0.3183673469387755</v>
      </c>
      <c r="AL35" s="70">
        <v>0.3183673469387755</v>
      </c>
      <c r="AM35" s="70">
        <v>0.3183673469387755</v>
      </c>
    </row>
    <row r="36" spans="1:40">
      <c r="A36" s="24" t="s">
        <v>32</v>
      </c>
      <c r="B36" s="19" t="s">
        <v>27</v>
      </c>
      <c r="C36" s="20" t="s">
        <v>27</v>
      </c>
      <c r="D36" s="25" t="s">
        <v>143</v>
      </c>
      <c r="E36" s="24" t="s">
        <v>144</v>
      </c>
      <c r="F36" s="21"/>
      <c r="G36" s="22"/>
      <c r="H36" s="70">
        <v>0.397916059457884</v>
      </c>
      <c r="I36" s="70">
        <v>0.397916059457884</v>
      </c>
      <c r="J36" s="70">
        <v>0.397916059457884</v>
      </c>
      <c r="K36" s="70">
        <v>0.397916059457884</v>
      </c>
      <c r="L36" s="70">
        <v>0.397916059457884</v>
      </c>
      <c r="M36" s="70">
        <v>0.397916059457884</v>
      </c>
      <c r="N36" s="70">
        <v>0.397916059457884</v>
      </c>
      <c r="O36" s="70">
        <v>0.397916059457884</v>
      </c>
      <c r="P36" s="70">
        <v>0.397916059457884</v>
      </c>
      <c r="Q36" s="70">
        <v>0.397916059457884</v>
      </c>
      <c r="R36" s="70">
        <v>0.397916059457884</v>
      </c>
      <c r="S36" s="70">
        <v>0.397916059457884</v>
      </c>
      <c r="T36" s="70">
        <v>0.397916059457884</v>
      </c>
      <c r="U36" s="70">
        <v>0.397916059457884</v>
      </c>
      <c r="V36" s="70">
        <v>0.397916059457884</v>
      </c>
      <c r="W36" s="70">
        <v>0.397916059457884</v>
      </c>
      <c r="X36" s="70">
        <v>0.397916059457884</v>
      </c>
      <c r="Y36" s="70">
        <v>0.397916059457884</v>
      </c>
      <c r="Z36" s="70">
        <v>0.37414965986394561</v>
      </c>
      <c r="AA36" s="70">
        <v>0.37414965986394561</v>
      </c>
      <c r="AB36" s="70">
        <v>0.37414965986394561</v>
      </c>
      <c r="AC36" s="70">
        <v>0.37414965986394561</v>
      </c>
      <c r="AD36" s="70">
        <v>0.37414965986394561</v>
      </c>
      <c r="AE36" s="70">
        <v>0.37414965986394561</v>
      </c>
      <c r="AF36" s="70">
        <v>0.37414965986394561</v>
      </c>
      <c r="AG36" s="70">
        <v>0.37414965986394561</v>
      </c>
      <c r="AH36" s="70">
        <v>0.37414965986394561</v>
      </c>
      <c r="AI36" s="70">
        <v>0.37414965986394561</v>
      </c>
      <c r="AJ36" s="70">
        <v>0.37414965986394561</v>
      </c>
      <c r="AK36" s="70">
        <v>0.37414965986394561</v>
      </c>
      <c r="AL36" s="70">
        <v>0.37414965986394561</v>
      </c>
      <c r="AM36" s="70">
        <v>0.37414965986394561</v>
      </c>
    </row>
    <row r="37" spans="1:40" s="50" customFormat="1">
      <c r="A37" s="60"/>
      <c r="B37" s="46"/>
      <c r="C37" s="45"/>
      <c r="D37" s="61"/>
      <c r="E37" s="60"/>
      <c r="F37" s="48"/>
      <c r="G37" s="62"/>
      <c r="H37" s="71">
        <f>SUM(H34:H36)</f>
        <v>1</v>
      </c>
      <c r="I37" s="71">
        <f t="shared" ref="I37:AM37" si="5">SUM(I34:I36)</f>
        <v>1</v>
      </c>
      <c r="J37" s="71">
        <f t="shared" si="5"/>
        <v>1</v>
      </c>
      <c r="K37" s="71">
        <f t="shared" si="5"/>
        <v>1</v>
      </c>
      <c r="L37" s="71">
        <f t="shared" si="5"/>
        <v>1</v>
      </c>
      <c r="M37" s="71">
        <f t="shared" si="5"/>
        <v>1</v>
      </c>
      <c r="N37" s="71">
        <f t="shared" si="5"/>
        <v>1</v>
      </c>
      <c r="O37" s="71">
        <f t="shared" si="5"/>
        <v>1</v>
      </c>
      <c r="P37" s="71">
        <f t="shared" si="5"/>
        <v>1</v>
      </c>
      <c r="Q37" s="71">
        <f t="shared" si="5"/>
        <v>1</v>
      </c>
      <c r="R37" s="71">
        <f t="shared" si="5"/>
        <v>1</v>
      </c>
      <c r="S37" s="71">
        <f t="shared" si="5"/>
        <v>1</v>
      </c>
      <c r="T37" s="71">
        <f t="shared" si="5"/>
        <v>1</v>
      </c>
      <c r="U37" s="71">
        <f t="shared" si="5"/>
        <v>1</v>
      </c>
      <c r="V37" s="71">
        <f t="shared" si="5"/>
        <v>1</v>
      </c>
      <c r="W37" s="71">
        <f t="shared" si="5"/>
        <v>1</v>
      </c>
      <c r="X37" s="71">
        <f t="shared" si="5"/>
        <v>1</v>
      </c>
      <c r="Y37" s="71">
        <f t="shared" si="5"/>
        <v>1</v>
      </c>
      <c r="Z37" s="71">
        <f t="shared" si="5"/>
        <v>1</v>
      </c>
      <c r="AA37" s="71">
        <f t="shared" si="5"/>
        <v>1</v>
      </c>
      <c r="AB37" s="71">
        <f t="shared" si="5"/>
        <v>1</v>
      </c>
      <c r="AC37" s="71">
        <f t="shared" si="5"/>
        <v>1</v>
      </c>
      <c r="AD37" s="71">
        <f t="shared" si="5"/>
        <v>1</v>
      </c>
      <c r="AE37" s="71">
        <f t="shared" si="5"/>
        <v>1</v>
      </c>
      <c r="AF37" s="71">
        <f t="shared" si="5"/>
        <v>1</v>
      </c>
      <c r="AG37" s="71">
        <f t="shared" si="5"/>
        <v>1</v>
      </c>
      <c r="AH37" s="71">
        <f t="shared" si="5"/>
        <v>1</v>
      </c>
      <c r="AI37" s="71">
        <f t="shared" si="5"/>
        <v>1</v>
      </c>
      <c r="AJ37" s="71">
        <f t="shared" si="5"/>
        <v>1</v>
      </c>
      <c r="AK37" s="71">
        <f t="shared" si="5"/>
        <v>1</v>
      </c>
      <c r="AL37" s="71">
        <f t="shared" si="5"/>
        <v>1</v>
      </c>
      <c r="AM37" s="71">
        <f t="shared" si="5"/>
        <v>1</v>
      </c>
    </row>
    <row r="38" spans="1:40">
      <c r="A38" s="18" t="s">
        <v>33</v>
      </c>
      <c r="B38" s="19" t="s">
        <v>27</v>
      </c>
      <c r="C38" s="20" t="s">
        <v>81</v>
      </c>
      <c r="D38" s="18" t="s">
        <v>98</v>
      </c>
      <c r="E38" s="18" t="s">
        <v>99</v>
      </c>
      <c r="F38" s="21"/>
      <c r="G38" s="22"/>
      <c r="H38" s="70">
        <v>0.2711864406779661</v>
      </c>
      <c r="I38" s="70">
        <v>0.26811594202898553</v>
      </c>
      <c r="J38" s="70">
        <v>0.26811594202898553</v>
      </c>
      <c r="K38" s="70">
        <v>0.27586206896551724</v>
      </c>
      <c r="L38" s="70">
        <v>0.26811594202898553</v>
      </c>
      <c r="M38" s="70">
        <v>0.27173913043478259</v>
      </c>
      <c r="N38" s="70">
        <v>0.26956521739130435</v>
      </c>
      <c r="O38" s="70">
        <v>0.26811594202898553</v>
      </c>
      <c r="P38" s="70">
        <v>0.28000000000000003</v>
      </c>
      <c r="Q38" s="70">
        <v>0.28000000000000003</v>
      </c>
      <c r="R38" s="70">
        <v>0.26</v>
      </c>
      <c r="S38" s="70">
        <v>0.26</v>
      </c>
      <c r="T38" s="70">
        <v>0.27</v>
      </c>
      <c r="U38" s="70">
        <v>0.25</v>
      </c>
      <c r="V38" s="70">
        <v>0.27</v>
      </c>
      <c r="W38" s="70">
        <v>0.27272727272727271</v>
      </c>
      <c r="X38" s="70">
        <v>0.26970954356846472</v>
      </c>
      <c r="Y38" s="70">
        <v>0.20512820512820512</v>
      </c>
      <c r="Z38" s="70">
        <v>0.19</v>
      </c>
      <c r="AA38" s="70">
        <v>0.21</v>
      </c>
      <c r="AB38" s="70">
        <v>0.19</v>
      </c>
      <c r="AC38" s="70">
        <v>0.19</v>
      </c>
      <c r="AD38" s="70">
        <v>0.2</v>
      </c>
      <c r="AE38" s="70">
        <v>0.27</v>
      </c>
      <c r="AF38" s="70">
        <v>0.27</v>
      </c>
      <c r="AG38" s="70">
        <v>0.27</v>
      </c>
      <c r="AH38" s="70">
        <v>0.27</v>
      </c>
      <c r="AI38" s="70">
        <v>0.28000000000000003</v>
      </c>
      <c r="AJ38" s="70">
        <v>0.28000000000000003</v>
      </c>
      <c r="AK38" s="70">
        <v>0.28000000000000003</v>
      </c>
      <c r="AL38" s="70">
        <v>0.27</v>
      </c>
      <c r="AM38" s="70">
        <v>0.26</v>
      </c>
    </row>
    <row r="39" spans="1:40">
      <c r="A39" s="18" t="s">
        <v>33</v>
      </c>
      <c r="B39" s="19" t="s">
        <v>27</v>
      </c>
      <c r="C39" s="20" t="s">
        <v>81</v>
      </c>
      <c r="D39" s="18" t="s">
        <v>100</v>
      </c>
      <c r="E39" s="18" t="s">
        <v>101</v>
      </c>
      <c r="F39" s="21"/>
      <c r="G39" s="22"/>
      <c r="H39" s="70">
        <v>0.26271186440677968</v>
      </c>
      <c r="I39" s="70">
        <v>0.2608695652173913</v>
      </c>
      <c r="J39" s="70">
        <v>0.2608695652173913</v>
      </c>
      <c r="K39" s="70">
        <v>0.2413793103448276</v>
      </c>
      <c r="L39" s="70">
        <v>0.2608695652173913</v>
      </c>
      <c r="M39" s="70">
        <v>0.26086956521739135</v>
      </c>
      <c r="N39" s="70">
        <v>0.2608695652173913</v>
      </c>
      <c r="O39" s="70">
        <v>0.2608695652173913</v>
      </c>
      <c r="P39" s="70">
        <v>0.23</v>
      </c>
      <c r="Q39" s="70">
        <v>0.23</v>
      </c>
      <c r="R39" s="70">
        <v>0.25</v>
      </c>
      <c r="S39" s="70">
        <v>0.26</v>
      </c>
      <c r="T39" s="70">
        <v>0.25</v>
      </c>
      <c r="U39" s="70">
        <v>0.25</v>
      </c>
      <c r="V39" s="70">
        <v>0.26</v>
      </c>
      <c r="W39" s="70">
        <v>0.26136363636363635</v>
      </c>
      <c r="X39" s="70">
        <v>0.26141078838174275</v>
      </c>
      <c r="Y39" s="70">
        <v>0.35897435897435898</v>
      </c>
      <c r="Z39" s="70">
        <v>0.28000000000000003</v>
      </c>
      <c r="AA39" s="70">
        <v>0.27</v>
      </c>
      <c r="AB39" s="70">
        <v>0.31</v>
      </c>
      <c r="AC39" s="70">
        <v>0.27</v>
      </c>
      <c r="AD39" s="70">
        <v>0.26</v>
      </c>
      <c r="AE39" s="70">
        <v>0.22</v>
      </c>
      <c r="AF39" s="70">
        <v>0.19</v>
      </c>
      <c r="AG39" s="70">
        <v>0.19</v>
      </c>
      <c r="AH39" s="70">
        <v>0.18</v>
      </c>
      <c r="AI39" s="70">
        <v>0.19</v>
      </c>
      <c r="AJ39" s="70">
        <v>0.19</v>
      </c>
      <c r="AK39" s="70">
        <v>0.19</v>
      </c>
      <c r="AL39" s="70">
        <v>0.18</v>
      </c>
      <c r="AM39" s="70">
        <v>0.18</v>
      </c>
    </row>
    <row r="40" spans="1:40">
      <c r="A40" s="18" t="s">
        <v>33</v>
      </c>
      <c r="B40" s="19" t="s">
        <v>27</v>
      </c>
      <c r="C40" s="20" t="s">
        <v>81</v>
      </c>
      <c r="D40" s="18" t="s">
        <v>102</v>
      </c>
      <c r="E40" s="18" t="s">
        <v>103</v>
      </c>
      <c r="F40" s="21"/>
      <c r="G40" s="22"/>
      <c r="H40" s="70">
        <v>0.23728813559322035</v>
      </c>
      <c r="I40" s="70">
        <v>0.2391304347826087</v>
      </c>
      <c r="J40" s="70">
        <v>0.2391304347826087</v>
      </c>
      <c r="K40" s="70">
        <v>0.2413793103448276</v>
      </c>
      <c r="L40" s="70">
        <v>0.2391304347826087</v>
      </c>
      <c r="M40" s="70">
        <v>0.23913043478260873</v>
      </c>
      <c r="N40" s="70">
        <v>0.24347826086956523</v>
      </c>
      <c r="O40" s="70">
        <v>0.2391304347826087</v>
      </c>
      <c r="P40" s="70">
        <v>0.23</v>
      </c>
      <c r="Q40" s="70">
        <v>0.23</v>
      </c>
      <c r="R40" s="70">
        <v>0.25</v>
      </c>
      <c r="S40" s="70">
        <v>0.24</v>
      </c>
      <c r="T40" s="70">
        <v>0.25</v>
      </c>
      <c r="U40" s="70">
        <v>0.26</v>
      </c>
      <c r="V40" s="70">
        <v>0.22999999999999998</v>
      </c>
      <c r="W40" s="70">
        <v>0.22727272727272727</v>
      </c>
      <c r="X40" s="70">
        <v>0.22821576763485477</v>
      </c>
      <c r="Y40" s="70">
        <v>0.17948717948717949</v>
      </c>
      <c r="Z40" s="70">
        <v>0.19</v>
      </c>
      <c r="AA40" s="70">
        <v>0.18</v>
      </c>
      <c r="AB40" s="70">
        <v>0.19</v>
      </c>
      <c r="AC40" s="70">
        <v>0.2</v>
      </c>
      <c r="AD40" s="70">
        <v>0.19</v>
      </c>
      <c r="AE40" s="70">
        <v>0.24</v>
      </c>
      <c r="AF40" s="70">
        <v>0.24</v>
      </c>
      <c r="AG40" s="70">
        <v>0.24</v>
      </c>
      <c r="AH40" s="70">
        <v>0.24</v>
      </c>
      <c r="AI40" s="70">
        <v>0.24</v>
      </c>
      <c r="AJ40" s="70">
        <v>0.24</v>
      </c>
      <c r="AK40" s="70">
        <v>0.24</v>
      </c>
      <c r="AL40" s="70">
        <v>0.24</v>
      </c>
      <c r="AM40" s="70">
        <v>0.23</v>
      </c>
    </row>
    <row r="41" spans="1:40">
      <c r="A41" s="18" t="s">
        <v>33</v>
      </c>
      <c r="B41" s="19" t="s">
        <v>27</v>
      </c>
      <c r="C41" s="20" t="s">
        <v>81</v>
      </c>
      <c r="D41" s="18" t="s">
        <v>104</v>
      </c>
      <c r="E41" s="18" t="s">
        <v>105</v>
      </c>
      <c r="F41" s="21"/>
      <c r="G41" s="22"/>
      <c r="H41" s="70">
        <v>0.2288135593220339</v>
      </c>
      <c r="I41" s="70">
        <v>0.2318840579710145</v>
      </c>
      <c r="J41" s="70">
        <v>0.2318840579710145</v>
      </c>
      <c r="K41" s="70">
        <v>0.2413793103448276</v>
      </c>
      <c r="L41" s="70">
        <v>0.2318840579710145</v>
      </c>
      <c r="M41" s="70">
        <v>0.22826086956521741</v>
      </c>
      <c r="N41" s="70">
        <v>0.22608695652173913</v>
      </c>
      <c r="O41" s="70">
        <v>0.2318840579710145</v>
      </c>
      <c r="P41" s="70">
        <v>0.26</v>
      </c>
      <c r="Q41" s="70">
        <v>0.26</v>
      </c>
      <c r="R41" s="70">
        <v>0.24</v>
      </c>
      <c r="S41" s="70">
        <v>0.24</v>
      </c>
      <c r="T41" s="70">
        <v>0.23</v>
      </c>
      <c r="U41" s="70">
        <v>0.24</v>
      </c>
      <c r="V41" s="70">
        <v>0.23999999999999996</v>
      </c>
      <c r="W41" s="70">
        <v>0.23863636363636365</v>
      </c>
      <c r="X41" s="70">
        <v>0.24066390041493776</v>
      </c>
      <c r="Y41" s="70">
        <v>0.25641025641025639</v>
      </c>
      <c r="Z41" s="70">
        <v>0.34</v>
      </c>
      <c r="AA41" s="70">
        <v>0.34</v>
      </c>
      <c r="AB41" s="70">
        <v>0.31</v>
      </c>
      <c r="AC41" s="70">
        <v>0.34</v>
      </c>
      <c r="AD41" s="70">
        <v>0.35</v>
      </c>
      <c r="AE41" s="70">
        <v>0.27</v>
      </c>
      <c r="AF41" s="70">
        <v>0.3</v>
      </c>
      <c r="AG41" s="70">
        <v>0.3</v>
      </c>
      <c r="AH41" s="70">
        <v>0.31</v>
      </c>
      <c r="AI41" s="70">
        <v>0.28999999999999998</v>
      </c>
      <c r="AJ41" s="70">
        <v>0.28999999999999998</v>
      </c>
      <c r="AK41" s="70">
        <v>0.28999999999999998</v>
      </c>
      <c r="AL41" s="70">
        <v>0.31</v>
      </c>
      <c r="AM41" s="70">
        <v>0.33</v>
      </c>
    </row>
    <row r="42" spans="1:40" s="50" customFormat="1">
      <c r="A42" s="63"/>
      <c r="B42" s="46"/>
      <c r="C42" s="45"/>
      <c r="D42" s="63"/>
      <c r="E42" s="63"/>
      <c r="F42" s="48"/>
      <c r="G42" s="62"/>
      <c r="H42" s="71">
        <f>SUM(H38:H41)</f>
        <v>1</v>
      </c>
      <c r="I42" s="71">
        <f t="shared" ref="I42:AM42" si="6">SUM(I38:I41)</f>
        <v>1</v>
      </c>
      <c r="J42" s="71">
        <f t="shared" si="6"/>
        <v>1</v>
      </c>
      <c r="K42" s="71">
        <f t="shared" si="6"/>
        <v>1</v>
      </c>
      <c r="L42" s="71">
        <f t="shared" si="6"/>
        <v>1</v>
      </c>
      <c r="M42" s="71">
        <f t="shared" si="6"/>
        <v>1</v>
      </c>
      <c r="N42" s="71">
        <f t="shared" si="6"/>
        <v>1</v>
      </c>
      <c r="O42" s="71">
        <f t="shared" si="6"/>
        <v>1</v>
      </c>
      <c r="P42" s="71">
        <f t="shared" si="6"/>
        <v>1</v>
      </c>
      <c r="Q42" s="71">
        <f t="shared" si="6"/>
        <v>1</v>
      </c>
      <c r="R42" s="71">
        <f t="shared" si="6"/>
        <v>1</v>
      </c>
      <c r="S42" s="71">
        <f t="shared" si="6"/>
        <v>1</v>
      </c>
      <c r="T42" s="71">
        <f t="shared" si="6"/>
        <v>1</v>
      </c>
      <c r="U42" s="71">
        <f t="shared" si="6"/>
        <v>1</v>
      </c>
      <c r="V42" s="71">
        <f t="shared" si="6"/>
        <v>1</v>
      </c>
      <c r="W42" s="71">
        <f t="shared" si="6"/>
        <v>1</v>
      </c>
      <c r="X42" s="71">
        <f t="shared" si="6"/>
        <v>1</v>
      </c>
      <c r="Y42" s="71">
        <f t="shared" si="6"/>
        <v>1</v>
      </c>
      <c r="Z42" s="71">
        <f t="shared" si="6"/>
        <v>1</v>
      </c>
      <c r="AA42" s="71">
        <f t="shared" si="6"/>
        <v>1</v>
      </c>
      <c r="AB42" s="71">
        <f t="shared" si="6"/>
        <v>1</v>
      </c>
      <c r="AC42" s="71">
        <f t="shared" si="6"/>
        <v>1</v>
      </c>
      <c r="AD42" s="71">
        <f t="shared" si="6"/>
        <v>1</v>
      </c>
      <c r="AE42" s="71">
        <f t="shared" si="6"/>
        <v>1</v>
      </c>
      <c r="AF42" s="71">
        <f t="shared" si="6"/>
        <v>1</v>
      </c>
      <c r="AG42" s="71">
        <f t="shared" si="6"/>
        <v>1</v>
      </c>
      <c r="AH42" s="71">
        <f t="shared" si="6"/>
        <v>1</v>
      </c>
      <c r="AI42" s="71">
        <f t="shared" si="6"/>
        <v>1</v>
      </c>
      <c r="AJ42" s="71">
        <f t="shared" si="6"/>
        <v>1</v>
      </c>
      <c r="AK42" s="71">
        <f t="shared" si="6"/>
        <v>1</v>
      </c>
      <c r="AL42" s="71">
        <f t="shared" si="6"/>
        <v>1</v>
      </c>
      <c r="AM42" s="71">
        <f t="shared" si="6"/>
        <v>1</v>
      </c>
      <c r="AN42" s="71"/>
    </row>
    <row r="43" spans="1:40">
      <c r="A43" s="18" t="s">
        <v>34</v>
      </c>
      <c r="B43" s="19" t="s">
        <v>27</v>
      </c>
      <c r="C43" s="20" t="s">
        <v>52</v>
      </c>
      <c r="D43" s="18" t="s">
        <v>69</v>
      </c>
      <c r="E43" s="18" t="s">
        <v>70</v>
      </c>
      <c r="F43" s="21"/>
      <c r="G43" s="22"/>
      <c r="H43" s="70">
        <v>0.16</v>
      </c>
      <c r="I43" s="70">
        <v>0.16</v>
      </c>
      <c r="J43" s="70">
        <v>0.16</v>
      </c>
      <c r="K43" s="70">
        <v>0.16</v>
      </c>
      <c r="L43" s="70">
        <v>0.16</v>
      </c>
      <c r="M43" s="70">
        <v>0.16</v>
      </c>
      <c r="N43" s="70">
        <v>0.14000000000000001</v>
      </c>
      <c r="O43" s="70">
        <v>0.14000000000000001</v>
      </c>
      <c r="P43" s="70">
        <v>0.14000000000000001</v>
      </c>
      <c r="Q43" s="70">
        <v>0.14000000000000001</v>
      </c>
      <c r="R43" s="70">
        <v>0.14000000000000001</v>
      </c>
      <c r="S43" s="70">
        <v>0.14000000000000001</v>
      </c>
      <c r="T43" s="70">
        <v>0.14000000000000001</v>
      </c>
      <c r="U43" s="70">
        <v>0.14000000000000001</v>
      </c>
      <c r="V43" s="70">
        <v>0.14000000000000001</v>
      </c>
      <c r="W43" s="70">
        <v>0.14000000000000001</v>
      </c>
      <c r="X43" s="70">
        <v>0.14000000000000001</v>
      </c>
      <c r="Y43" s="70">
        <v>0.14000000000000001</v>
      </c>
      <c r="Z43" s="70">
        <v>0.14000000000000001</v>
      </c>
      <c r="AA43" s="70">
        <v>0.14000000000000001</v>
      </c>
      <c r="AB43" s="70">
        <v>0.14000000000000001</v>
      </c>
      <c r="AC43" s="70">
        <v>0.14000000000000001</v>
      </c>
      <c r="AD43" s="70">
        <v>0.14000000000000001</v>
      </c>
      <c r="AE43" s="70">
        <v>0.14000000000000001</v>
      </c>
      <c r="AF43" s="70">
        <v>0.14000000000000001</v>
      </c>
      <c r="AG43" s="70">
        <v>0.14000000000000001</v>
      </c>
      <c r="AH43" s="70">
        <v>0.14000000000000001</v>
      </c>
      <c r="AI43" s="70">
        <v>0.14000000000000001</v>
      </c>
      <c r="AJ43" s="70">
        <v>0.14000000000000001</v>
      </c>
      <c r="AK43" s="70">
        <v>0.14000000000000001</v>
      </c>
      <c r="AL43" s="70">
        <v>0.14000000000000001</v>
      </c>
      <c r="AM43" s="70">
        <v>0.14000000000000001</v>
      </c>
    </row>
    <row r="44" spans="1:40">
      <c r="A44" s="18" t="s">
        <v>34</v>
      </c>
      <c r="B44" s="19" t="s">
        <v>27</v>
      </c>
      <c r="C44" s="20" t="s">
        <v>52</v>
      </c>
      <c r="D44" s="18" t="s">
        <v>71</v>
      </c>
      <c r="E44" s="18" t="s">
        <v>72</v>
      </c>
      <c r="F44" s="21"/>
      <c r="G44" s="22"/>
      <c r="H44" s="70">
        <v>0.13</v>
      </c>
      <c r="I44" s="70">
        <v>0.13</v>
      </c>
      <c r="J44" s="70">
        <v>0.13</v>
      </c>
      <c r="K44" s="70">
        <v>0.13</v>
      </c>
      <c r="L44" s="70">
        <v>0.13</v>
      </c>
      <c r="M44" s="70">
        <v>0.13</v>
      </c>
      <c r="N44" s="70">
        <v>0.13</v>
      </c>
      <c r="O44" s="70">
        <v>0.13</v>
      </c>
      <c r="P44" s="70">
        <v>0.13</v>
      </c>
      <c r="Q44" s="70">
        <v>0.13</v>
      </c>
      <c r="R44" s="70">
        <v>0.13</v>
      </c>
      <c r="S44" s="70">
        <v>0.13</v>
      </c>
      <c r="T44" s="70">
        <v>0.13</v>
      </c>
      <c r="U44" s="70">
        <v>0.13</v>
      </c>
      <c r="V44" s="70">
        <v>0.13</v>
      </c>
      <c r="W44" s="70">
        <v>0.13</v>
      </c>
      <c r="X44" s="70">
        <v>0.13</v>
      </c>
      <c r="Y44" s="70">
        <v>0.13</v>
      </c>
      <c r="Z44" s="70">
        <v>0.05</v>
      </c>
      <c r="AA44" s="70">
        <v>0.05</v>
      </c>
      <c r="AB44" s="70">
        <v>0.05</v>
      </c>
      <c r="AC44" s="70">
        <v>0.05</v>
      </c>
      <c r="AD44" s="70">
        <v>0.05</v>
      </c>
      <c r="AE44" s="70">
        <v>0.05</v>
      </c>
      <c r="AF44" s="70">
        <v>0.05</v>
      </c>
      <c r="AG44" s="70">
        <v>0.05</v>
      </c>
      <c r="AH44" s="70">
        <v>0.05</v>
      </c>
      <c r="AI44" s="70">
        <v>0.05</v>
      </c>
      <c r="AJ44" s="70">
        <v>0.05</v>
      </c>
      <c r="AK44" s="70">
        <v>0.05</v>
      </c>
      <c r="AL44" s="70">
        <v>0.05</v>
      </c>
      <c r="AM44" s="70">
        <v>0.05</v>
      </c>
    </row>
    <row r="45" spans="1:40">
      <c r="A45" s="18" t="s">
        <v>34</v>
      </c>
      <c r="B45" s="19" t="s">
        <v>27</v>
      </c>
      <c r="C45" s="20" t="s">
        <v>52</v>
      </c>
      <c r="D45" s="18" t="s">
        <v>73</v>
      </c>
      <c r="E45" s="18" t="s">
        <v>74</v>
      </c>
      <c r="F45" s="21"/>
      <c r="G45" s="22"/>
      <c r="H45" s="70">
        <v>0.2</v>
      </c>
      <c r="I45" s="70">
        <v>0.2</v>
      </c>
      <c r="J45" s="70">
        <v>0.2</v>
      </c>
      <c r="K45" s="70">
        <v>0.2</v>
      </c>
      <c r="L45" s="70">
        <v>0.2</v>
      </c>
      <c r="M45" s="70">
        <v>0.2</v>
      </c>
      <c r="N45" s="70">
        <v>0.21</v>
      </c>
      <c r="O45" s="70">
        <v>0.21</v>
      </c>
      <c r="P45" s="70">
        <v>0.21</v>
      </c>
      <c r="Q45" s="70">
        <v>0.21</v>
      </c>
      <c r="R45" s="70">
        <v>0.21</v>
      </c>
      <c r="S45" s="70">
        <v>0.21</v>
      </c>
      <c r="T45" s="70">
        <v>0.21</v>
      </c>
      <c r="U45" s="70">
        <v>0.21</v>
      </c>
      <c r="V45" s="70">
        <v>0.21</v>
      </c>
      <c r="W45" s="70">
        <v>0.21</v>
      </c>
      <c r="X45" s="70">
        <v>0.21</v>
      </c>
      <c r="Y45" s="70">
        <v>0.21</v>
      </c>
      <c r="Z45" s="70">
        <v>0.56999999999999995</v>
      </c>
      <c r="AA45" s="70">
        <v>0.56999999999999995</v>
      </c>
      <c r="AB45" s="70">
        <v>0.56999999999999995</v>
      </c>
      <c r="AC45" s="70">
        <v>0.56999999999999995</v>
      </c>
      <c r="AD45" s="70">
        <v>0.56999999999999995</v>
      </c>
      <c r="AE45" s="70">
        <v>0.56999999999999995</v>
      </c>
      <c r="AF45" s="70">
        <v>0.56999999999999995</v>
      </c>
      <c r="AG45" s="70">
        <v>0.56999999999999995</v>
      </c>
      <c r="AH45" s="70">
        <v>0.56999999999999995</v>
      </c>
      <c r="AI45" s="70">
        <v>0.56999999999999995</v>
      </c>
      <c r="AJ45" s="70">
        <v>0.56999999999999995</v>
      </c>
      <c r="AK45" s="70">
        <v>0.56999999999999995</v>
      </c>
      <c r="AL45" s="70">
        <v>0.56999999999999995</v>
      </c>
      <c r="AM45" s="70">
        <v>0.56999999999999995</v>
      </c>
    </row>
    <row r="46" spans="1:40">
      <c r="A46" s="18" t="s">
        <v>34</v>
      </c>
      <c r="B46" s="19" t="s">
        <v>27</v>
      </c>
      <c r="C46" s="20" t="s">
        <v>52</v>
      </c>
      <c r="D46" s="18" t="s">
        <v>75</v>
      </c>
      <c r="E46" s="18" t="s">
        <v>76</v>
      </c>
      <c r="F46" s="21"/>
      <c r="G46" s="22"/>
      <c r="H46" s="70">
        <v>0.19</v>
      </c>
      <c r="I46" s="70">
        <v>0.19</v>
      </c>
      <c r="J46" s="70">
        <v>0.19</v>
      </c>
      <c r="K46" s="70">
        <v>0.19</v>
      </c>
      <c r="L46" s="70">
        <v>0.19</v>
      </c>
      <c r="M46" s="70">
        <v>0.19</v>
      </c>
      <c r="N46" s="70">
        <v>0.18</v>
      </c>
      <c r="O46" s="70">
        <v>0.18</v>
      </c>
      <c r="P46" s="70">
        <v>0.18</v>
      </c>
      <c r="Q46" s="70">
        <v>0.18</v>
      </c>
      <c r="R46" s="70">
        <v>0.18</v>
      </c>
      <c r="S46" s="70">
        <v>0.18</v>
      </c>
      <c r="T46" s="70">
        <v>0.18</v>
      </c>
      <c r="U46" s="70">
        <v>0.18</v>
      </c>
      <c r="V46" s="70">
        <v>0.18</v>
      </c>
      <c r="W46" s="70">
        <v>0.18</v>
      </c>
      <c r="X46" s="70">
        <v>0.18</v>
      </c>
      <c r="Y46" s="70">
        <v>0.18</v>
      </c>
      <c r="Z46" s="70">
        <v>0.08</v>
      </c>
      <c r="AA46" s="70">
        <v>0.08</v>
      </c>
      <c r="AB46" s="70">
        <v>0.08</v>
      </c>
      <c r="AC46" s="70">
        <v>0.08</v>
      </c>
      <c r="AD46" s="70">
        <v>0.08</v>
      </c>
      <c r="AE46" s="70">
        <v>0.08</v>
      </c>
      <c r="AF46" s="70">
        <v>0.08</v>
      </c>
      <c r="AG46" s="70">
        <v>0.08</v>
      </c>
      <c r="AH46" s="70">
        <v>0.08</v>
      </c>
      <c r="AI46" s="70">
        <v>0.08</v>
      </c>
      <c r="AJ46" s="70">
        <v>0.08</v>
      </c>
      <c r="AK46" s="70">
        <v>0.08</v>
      </c>
      <c r="AL46" s="70">
        <v>0.08</v>
      </c>
      <c r="AM46" s="70">
        <v>0.08</v>
      </c>
    </row>
    <row r="47" spans="1:40">
      <c r="A47" s="23" t="s">
        <v>34</v>
      </c>
      <c r="B47" s="19" t="s">
        <v>27</v>
      </c>
      <c r="C47" s="20" t="s">
        <v>52</v>
      </c>
      <c r="D47" s="23" t="s">
        <v>77</v>
      </c>
      <c r="E47" s="23" t="s">
        <v>78</v>
      </c>
      <c r="F47" s="21"/>
      <c r="G47" s="22"/>
      <c r="H47" s="70">
        <v>0.22</v>
      </c>
      <c r="I47" s="70">
        <v>0.22</v>
      </c>
      <c r="J47" s="70">
        <v>0.22</v>
      </c>
      <c r="K47" s="70">
        <v>0.22</v>
      </c>
      <c r="L47" s="70">
        <v>0.22</v>
      </c>
      <c r="M47" s="70">
        <v>0.22</v>
      </c>
      <c r="N47" s="70">
        <v>0.25</v>
      </c>
      <c r="O47" s="70">
        <v>0.25</v>
      </c>
      <c r="P47" s="70">
        <v>0.25</v>
      </c>
      <c r="Q47" s="70">
        <v>0.25</v>
      </c>
      <c r="R47" s="70">
        <v>0.25</v>
      </c>
      <c r="S47" s="70">
        <v>0.25</v>
      </c>
      <c r="T47" s="70">
        <v>0.25</v>
      </c>
      <c r="U47" s="70">
        <v>0.25</v>
      </c>
      <c r="V47" s="70">
        <v>0.25</v>
      </c>
      <c r="W47" s="70">
        <v>0.25</v>
      </c>
      <c r="X47" s="70">
        <v>0.25</v>
      </c>
      <c r="Y47" s="70">
        <v>0.25</v>
      </c>
      <c r="Z47" s="70">
        <v>0.13</v>
      </c>
      <c r="AA47" s="70">
        <v>0.13</v>
      </c>
      <c r="AB47" s="70">
        <v>0.13</v>
      </c>
      <c r="AC47" s="70">
        <v>0.13</v>
      </c>
      <c r="AD47" s="70">
        <v>0.13</v>
      </c>
      <c r="AE47" s="70">
        <v>0.13</v>
      </c>
      <c r="AF47" s="70">
        <v>0.13</v>
      </c>
      <c r="AG47" s="70">
        <v>0.13</v>
      </c>
      <c r="AH47" s="70">
        <v>0.13</v>
      </c>
      <c r="AI47" s="70">
        <v>0.13</v>
      </c>
      <c r="AJ47" s="70">
        <v>0.13</v>
      </c>
      <c r="AK47" s="70">
        <v>0.13</v>
      </c>
      <c r="AL47" s="70">
        <v>0.13</v>
      </c>
      <c r="AM47" s="70">
        <v>0.13</v>
      </c>
    </row>
    <row r="48" spans="1:40">
      <c r="A48" s="23" t="s">
        <v>34</v>
      </c>
      <c r="B48" s="19" t="s">
        <v>27</v>
      </c>
      <c r="C48" s="20" t="s">
        <v>52</v>
      </c>
      <c r="D48" s="23" t="s">
        <v>79</v>
      </c>
      <c r="E48" s="23" t="s">
        <v>80</v>
      </c>
      <c r="F48" s="21"/>
      <c r="G48" s="22"/>
      <c r="H48" s="70">
        <v>0.1</v>
      </c>
      <c r="I48" s="70">
        <v>0.1</v>
      </c>
      <c r="J48" s="70">
        <v>0.1</v>
      </c>
      <c r="K48" s="70">
        <v>0.1</v>
      </c>
      <c r="L48" s="70">
        <v>0.1</v>
      </c>
      <c r="M48" s="70">
        <v>0.1</v>
      </c>
      <c r="N48" s="70">
        <v>0.09</v>
      </c>
      <c r="O48" s="70">
        <v>0.09</v>
      </c>
      <c r="P48" s="70">
        <v>0.09</v>
      </c>
      <c r="Q48" s="70">
        <v>0.09</v>
      </c>
      <c r="R48" s="70">
        <v>0.09</v>
      </c>
      <c r="S48" s="70">
        <v>0.09</v>
      </c>
      <c r="T48" s="70">
        <v>0.09</v>
      </c>
      <c r="U48" s="70">
        <v>0.09</v>
      </c>
      <c r="V48" s="70">
        <v>0.09</v>
      </c>
      <c r="W48" s="70">
        <v>0.09</v>
      </c>
      <c r="X48" s="70">
        <v>0.09</v>
      </c>
      <c r="Y48" s="70">
        <v>0.09</v>
      </c>
      <c r="Z48" s="70">
        <v>0.03</v>
      </c>
      <c r="AA48" s="70">
        <v>0.03</v>
      </c>
      <c r="AB48" s="70">
        <v>0.03</v>
      </c>
      <c r="AC48" s="70">
        <v>0.03</v>
      </c>
      <c r="AD48" s="70">
        <v>0.03</v>
      </c>
      <c r="AE48" s="70">
        <v>0.03</v>
      </c>
      <c r="AF48" s="70">
        <v>0.03</v>
      </c>
      <c r="AG48" s="70">
        <v>0.03</v>
      </c>
      <c r="AH48" s="70">
        <v>0.03</v>
      </c>
      <c r="AI48" s="70">
        <v>0.03</v>
      </c>
      <c r="AJ48" s="70">
        <v>0.03</v>
      </c>
      <c r="AK48" s="70">
        <v>0.03</v>
      </c>
      <c r="AL48" s="70">
        <v>0.03</v>
      </c>
      <c r="AM48" s="70">
        <v>0.03</v>
      </c>
    </row>
    <row r="49" spans="1:39" s="50" customFormat="1">
      <c r="A49" s="55"/>
      <c r="B49" s="46"/>
      <c r="C49" s="45"/>
      <c r="D49" s="55"/>
      <c r="E49" s="55"/>
      <c r="F49" s="48"/>
      <c r="G49" s="62"/>
      <c r="H49" s="71">
        <f>SUM(H43:H48)</f>
        <v>1</v>
      </c>
      <c r="I49" s="71">
        <f t="shared" ref="I49:AM49" si="7">SUM(I43:I48)</f>
        <v>1</v>
      </c>
      <c r="J49" s="71">
        <f t="shared" si="7"/>
        <v>1</v>
      </c>
      <c r="K49" s="71">
        <f t="shared" si="7"/>
        <v>1</v>
      </c>
      <c r="L49" s="71">
        <f t="shared" si="7"/>
        <v>1</v>
      </c>
      <c r="M49" s="71">
        <f t="shared" si="7"/>
        <v>1</v>
      </c>
      <c r="N49" s="71">
        <f t="shared" si="7"/>
        <v>0.99999999999999989</v>
      </c>
      <c r="O49" s="71">
        <f t="shared" si="7"/>
        <v>0.99999999999999989</v>
      </c>
      <c r="P49" s="71">
        <f t="shared" si="7"/>
        <v>0.99999999999999989</v>
      </c>
      <c r="Q49" s="71">
        <f t="shared" si="7"/>
        <v>0.99999999999999989</v>
      </c>
      <c r="R49" s="71">
        <f t="shared" si="7"/>
        <v>0.99999999999999989</v>
      </c>
      <c r="S49" s="71">
        <f t="shared" si="7"/>
        <v>0.99999999999999989</v>
      </c>
      <c r="T49" s="71">
        <f t="shared" si="7"/>
        <v>0.99999999999999989</v>
      </c>
      <c r="U49" s="71">
        <f t="shared" si="7"/>
        <v>0.99999999999999989</v>
      </c>
      <c r="V49" s="71">
        <f t="shared" si="7"/>
        <v>0.99999999999999989</v>
      </c>
      <c r="W49" s="71">
        <f t="shared" si="7"/>
        <v>0.99999999999999989</v>
      </c>
      <c r="X49" s="71">
        <f t="shared" si="7"/>
        <v>0.99999999999999989</v>
      </c>
      <c r="Y49" s="71">
        <f t="shared" si="7"/>
        <v>0.99999999999999989</v>
      </c>
      <c r="Z49" s="71">
        <f t="shared" si="7"/>
        <v>1</v>
      </c>
      <c r="AA49" s="71">
        <f t="shared" si="7"/>
        <v>1</v>
      </c>
      <c r="AB49" s="71">
        <f t="shared" si="7"/>
        <v>1</v>
      </c>
      <c r="AC49" s="71">
        <f t="shared" si="7"/>
        <v>1</v>
      </c>
      <c r="AD49" s="71">
        <f t="shared" si="7"/>
        <v>1</v>
      </c>
      <c r="AE49" s="71">
        <f t="shared" si="7"/>
        <v>1</v>
      </c>
      <c r="AF49" s="71">
        <f t="shared" si="7"/>
        <v>1</v>
      </c>
      <c r="AG49" s="71">
        <f t="shared" si="7"/>
        <v>1</v>
      </c>
      <c r="AH49" s="71">
        <f t="shared" si="7"/>
        <v>1</v>
      </c>
      <c r="AI49" s="71">
        <f t="shared" si="7"/>
        <v>1</v>
      </c>
      <c r="AJ49" s="71">
        <f t="shared" si="7"/>
        <v>1</v>
      </c>
      <c r="AK49" s="71">
        <f t="shared" si="7"/>
        <v>1</v>
      </c>
      <c r="AL49" s="71">
        <f t="shared" si="7"/>
        <v>1</v>
      </c>
      <c r="AM49" s="71">
        <f t="shared" si="7"/>
        <v>1</v>
      </c>
    </row>
    <row r="50" spans="1:39">
      <c r="A50" s="18" t="s">
        <v>35</v>
      </c>
      <c r="B50" s="19" t="s">
        <v>27</v>
      </c>
      <c r="C50" s="20" t="s">
        <v>81</v>
      </c>
      <c r="D50" s="18" t="s">
        <v>90</v>
      </c>
      <c r="E50" s="18" t="s">
        <v>91</v>
      </c>
      <c r="F50" s="21"/>
      <c r="G50" s="22"/>
      <c r="H50" s="70">
        <v>0.24</v>
      </c>
      <c r="I50" s="70">
        <v>0.24</v>
      </c>
      <c r="J50" s="70">
        <v>0.24</v>
      </c>
      <c r="K50" s="70">
        <v>0.23</v>
      </c>
      <c r="L50" s="70">
        <v>0.23</v>
      </c>
      <c r="M50" s="70">
        <v>0.23</v>
      </c>
      <c r="N50" s="70">
        <v>0.23</v>
      </c>
      <c r="O50" s="70">
        <v>0.24</v>
      </c>
      <c r="P50" s="70">
        <v>0.24</v>
      </c>
      <c r="Q50" s="70">
        <v>0.24</v>
      </c>
      <c r="R50" s="70">
        <v>0.23</v>
      </c>
      <c r="S50" s="70">
        <v>0.23</v>
      </c>
      <c r="T50" s="70">
        <v>0.23</v>
      </c>
      <c r="U50" s="70">
        <v>0.23</v>
      </c>
      <c r="V50" s="70">
        <v>0.23</v>
      </c>
      <c r="W50" s="70">
        <v>0.23</v>
      </c>
      <c r="X50" s="70">
        <v>0.23</v>
      </c>
      <c r="Y50" s="70">
        <v>0.28000000000000003</v>
      </c>
      <c r="Z50" s="70">
        <v>0.35</v>
      </c>
      <c r="AA50" s="70">
        <v>0.35</v>
      </c>
      <c r="AB50" s="70">
        <v>0.35</v>
      </c>
      <c r="AC50" s="70">
        <v>0.35</v>
      </c>
      <c r="AD50" s="70">
        <v>0.35</v>
      </c>
      <c r="AE50" s="70">
        <v>0.28999999999999998</v>
      </c>
      <c r="AF50" s="70">
        <v>0.28999999999999998</v>
      </c>
      <c r="AG50" s="70">
        <v>0.28999999999999998</v>
      </c>
      <c r="AH50" s="70">
        <v>0.28999999999999998</v>
      </c>
      <c r="AI50" s="70">
        <v>0.28000000000000003</v>
      </c>
      <c r="AJ50" s="70">
        <v>0.28000000000000003</v>
      </c>
      <c r="AK50" s="70">
        <v>0.34</v>
      </c>
      <c r="AL50" s="70">
        <v>0.28000000000000003</v>
      </c>
      <c r="AM50" s="70">
        <v>0.28000000000000003</v>
      </c>
    </row>
    <row r="51" spans="1:39">
      <c r="A51" s="18" t="s">
        <v>35</v>
      </c>
      <c r="B51" s="19" t="s">
        <v>27</v>
      </c>
      <c r="C51" s="20" t="s">
        <v>81</v>
      </c>
      <c r="D51" s="18" t="s">
        <v>92</v>
      </c>
      <c r="E51" s="18" t="s">
        <v>93</v>
      </c>
      <c r="F51" s="21"/>
      <c r="G51" s="22"/>
      <c r="H51" s="70">
        <v>0.2</v>
      </c>
      <c r="I51" s="70">
        <v>0.2</v>
      </c>
      <c r="J51" s="70">
        <v>0.2</v>
      </c>
      <c r="K51" s="70">
        <v>0.21</v>
      </c>
      <c r="L51" s="70">
        <v>0.21</v>
      </c>
      <c r="M51" s="70">
        <v>0.21</v>
      </c>
      <c r="N51" s="70">
        <v>0.21</v>
      </c>
      <c r="O51" s="70">
        <v>0.2</v>
      </c>
      <c r="P51" s="70">
        <v>0.2</v>
      </c>
      <c r="Q51" s="70">
        <v>0.2</v>
      </c>
      <c r="R51" s="70">
        <v>0.26</v>
      </c>
      <c r="S51" s="70">
        <v>0.26</v>
      </c>
      <c r="T51" s="70">
        <v>0.26</v>
      </c>
      <c r="U51" s="70">
        <v>0.26</v>
      </c>
      <c r="V51" s="70">
        <v>0.26</v>
      </c>
      <c r="W51" s="70">
        <v>0.26</v>
      </c>
      <c r="X51" s="70">
        <v>0.26</v>
      </c>
      <c r="Y51" s="70">
        <v>0.21</v>
      </c>
      <c r="Z51" s="70">
        <v>0.1</v>
      </c>
      <c r="AA51" s="70">
        <v>0.1</v>
      </c>
      <c r="AB51" s="70">
        <v>0.1</v>
      </c>
      <c r="AC51" s="70">
        <v>0.1</v>
      </c>
      <c r="AD51" s="70">
        <v>0.1</v>
      </c>
      <c r="AE51" s="70">
        <v>0.18</v>
      </c>
      <c r="AF51" s="70">
        <v>0.18</v>
      </c>
      <c r="AG51" s="70">
        <v>0.18</v>
      </c>
      <c r="AH51" s="70">
        <v>0.18</v>
      </c>
      <c r="AI51" s="70">
        <v>0.17</v>
      </c>
      <c r="AJ51" s="70">
        <v>0.17</v>
      </c>
      <c r="AK51" s="70">
        <v>0.13</v>
      </c>
      <c r="AL51" s="70">
        <v>0.17</v>
      </c>
      <c r="AM51" s="70">
        <v>0.17</v>
      </c>
    </row>
    <row r="52" spans="1:39">
      <c r="A52" s="18" t="s">
        <v>35</v>
      </c>
      <c r="B52" s="19" t="s">
        <v>27</v>
      </c>
      <c r="C52" s="20" t="s">
        <v>81</v>
      </c>
      <c r="D52" s="18" t="s">
        <v>94</v>
      </c>
      <c r="E52" s="18" t="s">
        <v>95</v>
      </c>
      <c r="F52" s="21"/>
      <c r="G52" s="22"/>
      <c r="H52" s="70">
        <v>0.24</v>
      </c>
      <c r="I52" s="70">
        <v>0.24</v>
      </c>
      <c r="J52" s="70">
        <v>0.24</v>
      </c>
      <c r="K52" s="70">
        <v>0.24</v>
      </c>
      <c r="L52" s="70">
        <v>0.24</v>
      </c>
      <c r="M52" s="70">
        <v>0.24</v>
      </c>
      <c r="N52" s="70">
        <v>0.24</v>
      </c>
      <c r="O52" s="70">
        <v>0.24</v>
      </c>
      <c r="P52" s="70">
        <v>0.24</v>
      </c>
      <c r="Q52" s="70">
        <v>0.24</v>
      </c>
      <c r="R52" s="70">
        <v>0.23</v>
      </c>
      <c r="S52" s="70">
        <v>0.23</v>
      </c>
      <c r="T52" s="70">
        <v>0.23</v>
      </c>
      <c r="U52" s="70">
        <v>0.23</v>
      </c>
      <c r="V52" s="70">
        <v>0.23</v>
      </c>
      <c r="W52" s="70">
        <v>0.23</v>
      </c>
      <c r="X52" s="70">
        <v>0.23</v>
      </c>
      <c r="Y52" s="70">
        <v>0.21</v>
      </c>
      <c r="Z52" s="70">
        <v>0.24</v>
      </c>
      <c r="AA52" s="70">
        <v>0.24</v>
      </c>
      <c r="AB52" s="70">
        <v>0.24</v>
      </c>
      <c r="AC52" s="70">
        <v>0.24</v>
      </c>
      <c r="AD52" s="70">
        <v>0.24</v>
      </c>
      <c r="AE52" s="70">
        <v>0.26</v>
      </c>
      <c r="AF52" s="70">
        <v>0.26</v>
      </c>
      <c r="AG52" s="70">
        <v>0.26</v>
      </c>
      <c r="AH52" s="70">
        <v>0.26</v>
      </c>
      <c r="AI52" s="70">
        <v>0.26</v>
      </c>
      <c r="AJ52" s="70">
        <v>0.26</v>
      </c>
      <c r="AK52" s="70">
        <v>0.22</v>
      </c>
      <c r="AL52" s="70">
        <v>0.26</v>
      </c>
      <c r="AM52" s="70">
        <v>0.26</v>
      </c>
    </row>
    <row r="53" spans="1:39">
      <c r="A53" s="18" t="s">
        <v>35</v>
      </c>
      <c r="B53" s="19" t="s">
        <v>27</v>
      </c>
      <c r="C53" s="20" t="s">
        <v>81</v>
      </c>
      <c r="D53" s="18" t="s">
        <v>96</v>
      </c>
      <c r="E53" s="18" t="s">
        <v>97</v>
      </c>
      <c r="F53" s="21"/>
      <c r="G53" s="22"/>
      <c r="H53" s="70">
        <v>0.32</v>
      </c>
      <c r="I53" s="70">
        <v>0.32</v>
      </c>
      <c r="J53" s="70">
        <v>0.32</v>
      </c>
      <c r="K53" s="70">
        <v>0.32</v>
      </c>
      <c r="L53" s="70">
        <v>0.32</v>
      </c>
      <c r="M53" s="70">
        <v>0.32</v>
      </c>
      <c r="N53" s="70">
        <v>0.32</v>
      </c>
      <c r="O53" s="70">
        <v>0.32</v>
      </c>
      <c r="P53" s="70">
        <v>0.32</v>
      </c>
      <c r="Q53" s="70">
        <v>0.32</v>
      </c>
      <c r="R53" s="70">
        <v>0.28000000000000003</v>
      </c>
      <c r="S53" s="70">
        <v>0.28000000000000003</v>
      </c>
      <c r="T53" s="70">
        <v>0.28000000000000003</v>
      </c>
      <c r="U53" s="70">
        <v>0.28000000000000003</v>
      </c>
      <c r="V53" s="70">
        <v>0.28000000000000003</v>
      </c>
      <c r="W53" s="70">
        <v>0.28000000000000003</v>
      </c>
      <c r="X53" s="70">
        <v>0.28000000000000003</v>
      </c>
      <c r="Y53" s="70">
        <v>0.3</v>
      </c>
      <c r="Z53" s="70">
        <v>0.31</v>
      </c>
      <c r="AA53" s="70">
        <v>0.31</v>
      </c>
      <c r="AB53" s="70">
        <v>0.31</v>
      </c>
      <c r="AC53" s="70">
        <v>0.31</v>
      </c>
      <c r="AD53" s="70">
        <v>0.31</v>
      </c>
      <c r="AE53" s="70">
        <v>0.27</v>
      </c>
      <c r="AF53" s="70">
        <v>0.27</v>
      </c>
      <c r="AG53" s="70">
        <v>0.27</v>
      </c>
      <c r="AH53" s="70">
        <v>0.27</v>
      </c>
      <c r="AI53" s="70">
        <v>0.28999999999999998</v>
      </c>
      <c r="AJ53" s="70">
        <v>0.28999999999999998</v>
      </c>
      <c r="AK53" s="70">
        <v>0.31</v>
      </c>
      <c r="AL53" s="70">
        <v>0.28999999999999998</v>
      </c>
      <c r="AM53" s="70">
        <v>0.28999999999999998</v>
      </c>
    </row>
    <row r="54" spans="1:39" s="50" customFormat="1">
      <c r="A54" s="63"/>
      <c r="B54" s="46"/>
      <c r="C54" s="45"/>
      <c r="D54" s="63"/>
      <c r="E54" s="63"/>
      <c r="F54" s="48"/>
      <c r="G54" s="62"/>
      <c r="H54" s="71">
        <f>SUM(H50:H53)</f>
        <v>1</v>
      </c>
      <c r="I54" s="71">
        <f t="shared" ref="I54:AM54" si="8">SUM(I50:I53)</f>
        <v>1</v>
      </c>
      <c r="J54" s="71">
        <f t="shared" si="8"/>
        <v>1</v>
      </c>
      <c r="K54" s="71">
        <f t="shared" si="8"/>
        <v>1</v>
      </c>
      <c r="L54" s="71">
        <f t="shared" si="8"/>
        <v>1</v>
      </c>
      <c r="M54" s="71">
        <f t="shared" si="8"/>
        <v>1</v>
      </c>
      <c r="N54" s="71">
        <f t="shared" si="8"/>
        <v>1</v>
      </c>
      <c r="O54" s="71">
        <f t="shared" si="8"/>
        <v>1</v>
      </c>
      <c r="P54" s="71">
        <f t="shared" si="8"/>
        <v>1</v>
      </c>
      <c r="Q54" s="71">
        <f t="shared" si="8"/>
        <v>1</v>
      </c>
      <c r="R54" s="71">
        <f t="shared" si="8"/>
        <v>1</v>
      </c>
      <c r="S54" s="71">
        <f t="shared" si="8"/>
        <v>1</v>
      </c>
      <c r="T54" s="71">
        <f t="shared" si="8"/>
        <v>1</v>
      </c>
      <c r="U54" s="71">
        <f t="shared" si="8"/>
        <v>1</v>
      </c>
      <c r="V54" s="71">
        <f t="shared" si="8"/>
        <v>1</v>
      </c>
      <c r="W54" s="71">
        <f t="shared" si="8"/>
        <v>1</v>
      </c>
      <c r="X54" s="71">
        <f t="shared" si="8"/>
        <v>1</v>
      </c>
      <c r="Y54" s="71">
        <f t="shared" si="8"/>
        <v>1</v>
      </c>
      <c r="Z54" s="71">
        <f t="shared" si="8"/>
        <v>1</v>
      </c>
      <c r="AA54" s="71">
        <f t="shared" si="8"/>
        <v>1</v>
      </c>
      <c r="AB54" s="71">
        <f t="shared" si="8"/>
        <v>1</v>
      </c>
      <c r="AC54" s="71">
        <f t="shared" si="8"/>
        <v>1</v>
      </c>
      <c r="AD54" s="71">
        <f t="shared" si="8"/>
        <v>1</v>
      </c>
      <c r="AE54" s="71">
        <f t="shared" si="8"/>
        <v>1</v>
      </c>
      <c r="AF54" s="71">
        <f t="shared" si="8"/>
        <v>1</v>
      </c>
      <c r="AG54" s="71">
        <f t="shared" si="8"/>
        <v>1</v>
      </c>
      <c r="AH54" s="71">
        <f t="shared" si="8"/>
        <v>1</v>
      </c>
      <c r="AI54" s="71">
        <f t="shared" si="8"/>
        <v>1</v>
      </c>
      <c r="AJ54" s="71">
        <f t="shared" si="8"/>
        <v>1</v>
      </c>
      <c r="AK54" s="71">
        <f t="shared" si="8"/>
        <v>1</v>
      </c>
      <c r="AL54" s="71">
        <f t="shared" si="8"/>
        <v>1</v>
      </c>
      <c r="AM54" s="71">
        <f t="shared" si="8"/>
        <v>1</v>
      </c>
    </row>
    <row r="55" spans="1:39">
      <c r="A55" s="23" t="s">
        <v>36</v>
      </c>
      <c r="B55" s="19" t="s">
        <v>27</v>
      </c>
      <c r="C55" s="20" t="s">
        <v>81</v>
      </c>
      <c r="D55" s="23" t="s">
        <v>82</v>
      </c>
      <c r="E55" s="23" t="s">
        <v>83</v>
      </c>
      <c r="F55" s="21"/>
      <c r="G55" s="22"/>
      <c r="H55" s="70">
        <v>0.28999999999999998</v>
      </c>
      <c r="I55" s="70">
        <v>0.28999999999999998</v>
      </c>
      <c r="J55" s="70">
        <v>0.28999999999999998</v>
      </c>
      <c r="K55" s="70">
        <v>0.28999999999999998</v>
      </c>
      <c r="L55" s="70">
        <v>0.28999999999999998</v>
      </c>
      <c r="M55" s="70">
        <v>0.28999999999999998</v>
      </c>
      <c r="N55" s="70">
        <v>0.28999999999999998</v>
      </c>
      <c r="O55" s="70">
        <v>0.28999999999999998</v>
      </c>
      <c r="P55" s="70">
        <v>0.22</v>
      </c>
      <c r="Q55" s="70">
        <v>0.22</v>
      </c>
      <c r="R55" s="70">
        <v>0.24</v>
      </c>
      <c r="S55" s="70">
        <v>0.24</v>
      </c>
      <c r="T55" s="70">
        <v>0.24</v>
      </c>
      <c r="U55" s="70">
        <v>0.24</v>
      </c>
      <c r="V55" s="70">
        <v>0.25174825174825177</v>
      </c>
      <c r="W55" s="70">
        <v>0.24899598393574296</v>
      </c>
      <c r="X55" s="70">
        <v>0.249266862170088</v>
      </c>
      <c r="Y55" s="70">
        <v>0.3595505617977528</v>
      </c>
      <c r="Z55" s="70">
        <v>0.41</v>
      </c>
      <c r="AA55" s="70">
        <v>0.41</v>
      </c>
      <c r="AB55" s="70">
        <v>0.41</v>
      </c>
      <c r="AC55" s="70">
        <v>0.41</v>
      </c>
      <c r="AD55" s="70">
        <v>0.41</v>
      </c>
      <c r="AE55" s="70">
        <v>0.35</v>
      </c>
      <c r="AF55" s="70">
        <v>0.35</v>
      </c>
      <c r="AG55" s="70">
        <v>0.35</v>
      </c>
      <c r="AH55" s="70">
        <v>0.35</v>
      </c>
      <c r="AI55" s="70">
        <v>0.35</v>
      </c>
      <c r="AJ55" s="70">
        <v>0.35</v>
      </c>
      <c r="AK55" s="70">
        <v>0.38</v>
      </c>
      <c r="AL55" s="70">
        <v>0.25</v>
      </c>
      <c r="AM55" s="70">
        <v>0.25</v>
      </c>
    </row>
    <row r="56" spans="1:39">
      <c r="A56" s="23" t="s">
        <v>36</v>
      </c>
      <c r="B56" s="19" t="s">
        <v>27</v>
      </c>
      <c r="C56" s="20" t="s">
        <v>81</v>
      </c>
      <c r="D56" s="23" t="s">
        <v>84</v>
      </c>
      <c r="E56" s="23" t="s">
        <v>85</v>
      </c>
      <c r="F56" s="21"/>
      <c r="G56" s="22"/>
      <c r="H56" s="70">
        <v>0.24</v>
      </c>
      <c r="I56" s="70">
        <v>0.24</v>
      </c>
      <c r="J56" s="70">
        <v>0.24</v>
      </c>
      <c r="K56" s="70">
        <v>0.24</v>
      </c>
      <c r="L56" s="70">
        <v>0.24</v>
      </c>
      <c r="M56" s="70">
        <v>0.24</v>
      </c>
      <c r="N56" s="70">
        <v>0.24</v>
      </c>
      <c r="O56" s="70">
        <v>0.24</v>
      </c>
      <c r="P56" s="70">
        <v>0.26</v>
      </c>
      <c r="Q56" s="70">
        <v>0.26</v>
      </c>
      <c r="R56" s="70">
        <v>0.25</v>
      </c>
      <c r="S56" s="70">
        <v>0.25</v>
      </c>
      <c r="T56" s="70">
        <v>0.25</v>
      </c>
      <c r="U56" s="70">
        <v>0.25</v>
      </c>
      <c r="V56" s="70">
        <v>0.23076923076923078</v>
      </c>
      <c r="W56" s="70">
        <v>0.2289156626506024</v>
      </c>
      <c r="X56" s="70">
        <v>0.22873900293255134</v>
      </c>
      <c r="Y56" s="70">
        <v>0.20224719101123595</v>
      </c>
      <c r="Z56" s="70">
        <v>0.19</v>
      </c>
      <c r="AA56" s="70">
        <v>0.19</v>
      </c>
      <c r="AB56" s="70">
        <v>0.19</v>
      </c>
      <c r="AC56" s="70">
        <v>0.19</v>
      </c>
      <c r="AD56" s="70">
        <v>0.19</v>
      </c>
      <c r="AE56" s="70">
        <v>0.22</v>
      </c>
      <c r="AF56" s="70">
        <v>0.2</v>
      </c>
      <c r="AG56" s="70">
        <v>0.21</v>
      </c>
      <c r="AH56" s="70">
        <v>0.21</v>
      </c>
      <c r="AI56" s="70">
        <v>0.21</v>
      </c>
      <c r="AJ56" s="70">
        <v>0.21</v>
      </c>
      <c r="AK56" s="70">
        <v>0.23</v>
      </c>
      <c r="AL56" s="70">
        <v>0.26</v>
      </c>
      <c r="AM56" s="70">
        <v>0.26</v>
      </c>
    </row>
    <row r="57" spans="1:39">
      <c r="A57" s="18" t="s">
        <v>36</v>
      </c>
      <c r="B57" s="19" t="s">
        <v>27</v>
      </c>
      <c r="C57" s="20" t="s">
        <v>81</v>
      </c>
      <c r="D57" s="18" t="s">
        <v>86</v>
      </c>
      <c r="E57" s="18" t="s">
        <v>87</v>
      </c>
      <c r="F57" s="21"/>
      <c r="G57" s="22"/>
      <c r="H57" s="70">
        <v>0.24</v>
      </c>
      <c r="I57" s="70">
        <v>0.24</v>
      </c>
      <c r="J57" s="70">
        <v>0.24</v>
      </c>
      <c r="K57" s="70">
        <v>0.24</v>
      </c>
      <c r="L57" s="70">
        <v>0.24</v>
      </c>
      <c r="M57" s="70">
        <v>0.24</v>
      </c>
      <c r="N57" s="70">
        <v>0.24</v>
      </c>
      <c r="O57" s="70">
        <v>0.24</v>
      </c>
      <c r="P57" s="70">
        <v>0.25</v>
      </c>
      <c r="Q57" s="70">
        <v>0.24</v>
      </c>
      <c r="R57" s="70">
        <v>0.26</v>
      </c>
      <c r="S57" s="70">
        <v>0.26</v>
      </c>
      <c r="T57" s="70">
        <v>0.26</v>
      </c>
      <c r="U57" s="70">
        <v>0.26</v>
      </c>
      <c r="V57" s="70">
        <v>0.25874125874125875</v>
      </c>
      <c r="W57" s="70">
        <v>0.26104417670682734</v>
      </c>
      <c r="X57" s="70">
        <v>0.26099706744868034</v>
      </c>
      <c r="Y57" s="70">
        <v>0.25842696629213485</v>
      </c>
      <c r="Z57" s="70">
        <v>0.24</v>
      </c>
      <c r="AA57" s="70">
        <v>0.24</v>
      </c>
      <c r="AB57" s="70">
        <v>0.24</v>
      </c>
      <c r="AC57" s="70">
        <v>0.24</v>
      </c>
      <c r="AD57" s="70">
        <v>0.24</v>
      </c>
      <c r="AE57" s="70">
        <v>0.24</v>
      </c>
      <c r="AF57" s="70">
        <v>0.25</v>
      </c>
      <c r="AG57" s="70">
        <v>0.24</v>
      </c>
      <c r="AH57" s="70">
        <v>0.24</v>
      </c>
      <c r="AI57" s="70">
        <v>0.24</v>
      </c>
      <c r="AJ57" s="70">
        <v>0.24</v>
      </c>
      <c r="AK57" s="70">
        <v>0.25</v>
      </c>
      <c r="AL57" s="70">
        <v>0.26</v>
      </c>
      <c r="AM57" s="70">
        <v>0.26</v>
      </c>
    </row>
    <row r="58" spans="1:39">
      <c r="A58" s="18" t="s">
        <v>36</v>
      </c>
      <c r="B58" s="19" t="s">
        <v>27</v>
      </c>
      <c r="C58" s="20" t="s">
        <v>81</v>
      </c>
      <c r="D58" s="18" t="s">
        <v>88</v>
      </c>
      <c r="E58" s="18" t="s">
        <v>89</v>
      </c>
      <c r="F58" s="21"/>
      <c r="G58" s="22"/>
      <c r="H58" s="70">
        <v>0.23</v>
      </c>
      <c r="I58" s="70">
        <v>0.23</v>
      </c>
      <c r="J58" s="70">
        <v>0.23</v>
      </c>
      <c r="K58" s="70">
        <v>0.23</v>
      </c>
      <c r="L58" s="70">
        <v>0.23</v>
      </c>
      <c r="M58" s="70">
        <v>0.23</v>
      </c>
      <c r="N58" s="70">
        <v>0.23</v>
      </c>
      <c r="O58" s="70">
        <v>0.23</v>
      </c>
      <c r="P58" s="70">
        <v>0.27</v>
      </c>
      <c r="Q58" s="70">
        <v>0.28000000000000003</v>
      </c>
      <c r="R58" s="70">
        <v>0.25</v>
      </c>
      <c r="S58" s="70">
        <v>0.25</v>
      </c>
      <c r="T58" s="70">
        <v>0.25</v>
      </c>
      <c r="U58" s="70">
        <v>0.25</v>
      </c>
      <c r="V58" s="70">
        <v>0.25874125874125875</v>
      </c>
      <c r="W58" s="70">
        <v>0.26104417670682734</v>
      </c>
      <c r="X58" s="70">
        <v>0.26099706744868034</v>
      </c>
      <c r="Y58" s="70">
        <v>0.1797752808988764</v>
      </c>
      <c r="Z58" s="70">
        <v>0.16</v>
      </c>
      <c r="AA58" s="70">
        <v>0.16</v>
      </c>
      <c r="AB58" s="70">
        <v>0.16</v>
      </c>
      <c r="AC58" s="70">
        <v>0.16</v>
      </c>
      <c r="AD58" s="70">
        <v>0.16</v>
      </c>
      <c r="AE58" s="70">
        <v>0.19</v>
      </c>
      <c r="AF58" s="70">
        <v>0.2</v>
      </c>
      <c r="AG58" s="70">
        <v>0.2</v>
      </c>
      <c r="AH58" s="70">
        <v>0.2</v>
      </c>
      <c r="AI58" s="70">
        <v>0.2</v>
      </c>
      <c r="AJ58" s="70">
        <v>0.2</v>
      </c>
      <c r="AK58" s="70">
        <v>0.14000000000000001</v>
      </c>
      <c r="AL58" s="70">
        <v>0.23</v>
      </c>
      <c r="AM58" s="70">
        <v>0.23</v>
      </c>
    </row>
    <row r="59" spans="1:39" s="50" customFormat="1">
      <c r="A59" s="63"/>
      <c r="B59" s="46"/>
      <c r="C59" s="45"/>
      <c r="D59" s="63"/>
      <c r="E59" s="63"/>
      <c r="F59" s="48"/>
      <c r="G59" s="62"/>
      <c r="H59" s="71">
        <f>SUM(H55:H58)</f>
        <v>1</v>
      </c>
      <c r="I59" s="71">
        <f t="shared" ref="I59:AM59" si="9">SUM(I55:I58)</f>
        <v>1</v>
      </c>
      <c r="J59" s="71">
        <f t="shared" si="9"/>
        <v>1</v>
      </c>
      <c r="K59" s="71">
        <f t="shared" si="9"/>
        <v>1</v>
      </c>
      <c r="L59" s="71">
        <f t="shared" si="9"/>
        <v>1</v>
      </c>
      <c r="M59" s="71">
        <f t="shared" si="9"/>
        <v>1</v>
      </c>
      <c r="N59" s="71">
        <f t="shared" si="9"/>
        <v>1</v>
      </c>
      <c r="O59" s="71">
        <f t="shared" si="9"/>
        <v>1</v>
      </c>
      <c r="P59" s="71">
        <f t="shared" si="9"/>
        <v>1</v>
      </c>
      <c r="Q59" s="71">
        <f t="shared" si="9"/>
        <v>1</v>
      </c>
      <c r="R59" s="71">
        <f t="shared" si="9"/>
        <v>1</v>
      </c>
      <c r="S59" s="71">
        <f t="shared" si="9"/>
        <v>1</v>
      </c>
      <c r="T59" s="71">
        <f t="shared" si="9"/>
        <v>1</v>
      </c>
      <c r="U59" s="71">
        <f t="shared" si="9"/>
        <v>1</v>
      </c>
      <c r="V59" s="71">
        <f t="shared" si="9"/>
        <v>1</v>
      </c>
      <c r="W59" s="71">
        <f t="shared" si="9"/>
        <v>1</v>
      </c>
      <c r="X59" s="71">
        <f t="shared" si="9"/>
        <v>1</v>
      </c>
      <c r="Y59" s="71">
        <f t="shared" si="9"/>
        <v>1</v>
      </c>
      <c r="Z59" s="71">
        <f t="shared" si="9"/>
        <v>1</v>
      </c>
      <c r="AA59" s="71">
        <f t="shared" si="9"/>
        <v>1</v>
      </c>
      <c r="AB59" s="71">
        <f t="shared" si="9"/>
        <v>1</v>
      </c>
      <c r="AC59" s="71">
        <f t="shared" si="9"/>
        <v>1</v>
      </c>
      <c r="AD59" s="71">
        <f t="shared" si="9"/>
        <v>1</v>
      </c>
      <c r="AE59" s="71">
        <f t="shared" si="9"/>
        <v>1</v>
      </c>
      <c r="AF59" s="71">
        <f t="shared" si="9"/>
        <v>1</v>
      </c>
      <c r="AG59" s="71">
        <f t="shared" si="9"/>
        <v>1</v>
      </c>
      <c r="AH59" s="71">
        <f t="shared" si="9"/>
        <v>1</v>
      </c>
      <c r="AI59" s="71">
        <f t="shared" si="9"/>
        <v>1</v>
      </c>
      <c r="AJ59" s="71">
        <f t="shared" si="9"/>
        <v>1</v>
      </c>
      <c r="AK59" s="71">
        <f t="shared" si="9"/>
        <v>1</v>
      </c>
      <c r="AL59" s="71">
        <f t="shared" si="9"/>
        <v>1</v>
      </c>
      <c r="AM59" s="71">
        <f t="shared" si="9"/>
        <v>1</v>
      </c>
    </row>
    <row r="60" spans="1:39">
      <c r="A60" s="24" t="s">
        <v>37</v>
      </c>
      <c r="B60" s="19" t="s">
        <v>27</v>
      </c>
      <c r="C60" s="20" t="s">
        <v>27</v>
      </c>
      <c r="D60" s="25" t="s">
        <v>131</v>
      </c>
      <c r="E60" s="24" t="s">
        <v>132</v>
      </c>
      <c r="F60" s="21"/>
      <c r="G60" s="22"/>
      <c r="H60" s="70">
        <v>0.25792307171395679</v>
      </c>
      <c r="I60" s="70">
        <v>0.25792307171395679</v>
      </c>
      <c r="J60" s="70">
        <v>0.25792307171395679</v>
      </c>
      <c r="K60" s="70">
        <v>0.25792307171395679</v>
      </c>
      <c r="L60" s="70">
        <v>0.25792307171395679</v>
      </c>
      <c r="M60" s="70">
        <v>0.25792307171395679</v>
      </c>
      <c r="N60" s="70">
        <v>0.25792307171395679</v>
      </c>
      <c r="O60" s="70">
        <v>0.25792307171395679</v>
      </c>
      <c r="P60" s="70">
        <v>0.25792307171395679</v>
      </c>
      <c r="Q60" s="70">
        <v>0.25792307171395679</v>
      </c>
      <c r="R60" s="70">
        <v>0.25792307171395679</v>
      </c>
      <c r="S60" s="70">
        <v>0.25792307171395679</v>
      </c>
      <c r="T60" s="70">
        <v>0.25792307171395679</v>
      </c>
      <c r="U60" s="70">
        <v>0.25792307171395679</v>
      </c>
      <c r="V60" s="70">
        <v>0.25792307171395679</v>
      </c>
      <c r="W60" s="70">
        <v>0.25792307171395679</v>
      </c>
      <c r="X60" s="70">
        <v>0.25792307171395679</v>
      </c>
      <c r="Y60" s="70">
        <v>0.25792307171395679</v>
      </c>
      <c r="Z60" s="70">
        <v>0.41738847986141187</v>
      </c>
      <c r="AA60" s="70">
        <v>0.41738847986141187</v>
      </c>
      <c r="AB60" s="70">
        <v>0.41738847986141187</v>
      </c>
      <c r="AC60" s="70">
        <v>0.41738847986141187</v>
      </c>
      <c r="AD60" s="70">
        <v>0.41738847986141187</v>
      </c>
      <c r="AE60" s="70">
        <v>0.41738847986141187</v>
      </c>
      <c r="AF60" s="70">
        <v>0.41738847986141187</v>
      </c>
      <c r="AG60" s="70">
        <v>0.41738847986141187</v>
      </c>
      <c r="AH60" s="70">
        <v>0.41738847986141187</v>
      </c>
      <c r="AI60" s="70">
        <v>0.41738847986141187</v>
      </c>
      <c r="AJ60" s="70">
        <v>0.41738847986141187</v>
      </c>
      <c r="AK60" s="70">
        <v>0.41738847986141187</v>
      </c>
      <c r="AL60" s="70">
        <v>0.41738847986141187</v>
      </c>
      <c r="AM60" s="70">
        <v>0.41738847986141187</v>
      </c>
    </row>
    <row r="61" spans="1:39">
      <c r="A61" s="24" t="s">
        <v>37</v>
      </c>
      <c r="B61" s="19" t="s">
        <v>27</v>
      </c>
      <c r="C61" s="20" t="s">
        <v>27</v>
      </c>
      <c r="D61" s="25" t="s">
        <v>133</v>
      </c>
      <c r="E61" s="24" t="s">
        <v>134</v>
      </c>
      <c r="F61" s="21"/>
      <c r="G61" s="22"/>
      <c r="H61" s="70">
        <v>0.13093383896526037</v>
      </c>
      <c r="I61" s="70">
        <v>0.13093383896526037</v>
      </c>
      <c r="J61" s="70">
        <v>0.13093383896526037</v>
      </c>
      <c r="K61" s="70">
        <v>0.13093383896526037</v>
      </c>
      <c r="L61" s="70">
        <v>0.13093383896526037</v>
      </c>
      <c r="M61" s="70">
        <v>0.13093383896526037</v>
      </c>
      <c r="N61" s="70">
        <v>0.13093383896526037</v>
      </c>
      <c r="O61" s="70">
        <v>0.13093383896526037</v>
      </c>
      <c r="P61" s="70">
        <v>0.13093383896526037</v>
      </c>
      <c r="Q61" s="70">
        <v>0.13093383896526037</v>
      </c>
      <c r="R61" s="70">
        <v>0.13093383896526037</v>
      </c>
      <c r="S61" s="70">
        <v>0.13093383896526037</v>
      </c>
      <c r="T61" s="70">
        <v>0.13093383896526037</v>
      </c>
      <c r="U61" s="70">
        <v>0.13093383896526037</v>
      </c>
      <c r="V61" s="70">
        <v>0.13093383896526037</v>
      </c>
      <c r="W61" s="70">
        <v>0.13093383896526037</v>
      </c>
      <c r="X61" s="70">
        <v>0.13093383896526037</v>
      </c>
      <c r="Y61" s="70">
        <v>0.13093383896526037</v>
      </c>
      <c r="Z61" s="70">
        <v>9.4196621914248588E-2</v>
      </c>
      <c r="AA61" s="70">
        <v>9.4196621914248588E-2</v>
      </c>
      <c r="AB61" s="70">
        <v>9.4196621914248588E-2</v>
      </c>
      <c r="AC61" s="70">
        <v>9.4196621914248588E-2</v>
      </c>
      <c r="AD61" s="70">
        <v>9.4196621914248588E-2</v>
      </c>
      <c r="AE61" s="70">
        <v>9.4196621914248588E-2</v>
      </c>
      <c r="AF61" s="70">
        <v>9.4196621914248588E-2</v>
      </c>
      <c r="AG61" s="70">
        <v>9.4196621914248588E-2</v>
      </c>
      <c r="AH61" s="70">
        <v>9.4196621914248588E-2</v>
      </c>
      <c r="AI61" s="70">
        <v>9.4196621914248588E-2</v>
      </c>
      <c r="AJ61" s="70">
        <v>9.4196621914248588E-2</v>
      </c>
      <c r="AK61" s="70">
        <v>9.4196621914248588E-2</v>
      </c>
      <c r="AL61" s="70">
        <v>9.4196621914248588E-2</v>
      </c>
      <c r="AM61" s="70">
        <v>9.4196621914248588E-2</v>
      </c>
    </row>
    <row r="62" spans="1:39">
      <c r="A62" s="24" t="s">
        <v>37</v>
      </c>
      <c r="B62" s="19" t="s">
        <v>27</v>
      </c>
      <c r="C62" s="20" t="s">
        <v>27</v>
      </c>
      <c r="D62" s="25" t="s">
        <v>135</v>
      </c>
      <c r="E62" s="24" t="s">
        <v>136</v>
      </c>
      <c r="F62" s="21"/>
      <c r="G62" s="22"/>
      <c r="H62" s="70">
        <v>0.16442066770501795</v>
      </c>
      <c r="I62" s="70">
        <v>0.16442066770501795</v>
      </c>
      <c r="J62" s="70">
        <v>0.16442066770501795</v>
      </c>
      <c r="K62" s="70">
        <v>0.16442066770501795</v>
      </c>
      <c r="L62" s="70">
        <v>0.16442066770501795</v>
      </c>
      <c r="M62" s="70">
        <v>0.16442066770501795</v>
      </c>
      <c r="N62" s="70">
        <v>0.16442066770501795</v>
      </c>
      <c r="O62" s="70">
        <v>0.16442066770501795</v>
      </c>
      <c r="P62" s="70">
        <v>0.16442066770501795</v>
      </c>
      <c r="Q62" s="70">
        <v>0.16442066770501795</v>
      </c>
      <c r="R62" s="70">
        <v>0.16442066770501795</v>
      </c>
      <c r="S62" s="70">
        <v>0.16442066770501795</v>
      </c>
      <c r="T62" s="70">
        <v>0.16442066770501795</v>
      </c>
      <c r="U62" s="70">
        <v>0.16442066770501795</v>
      </c>
      <c r="V62" s="70">
        <v>0.16442066770501795</v>
      </c>
      <c r="W62" s="70">
        <v>0.16442066770501795</v>
      </c>
      <c r="X62" s="70">
        <v>0.16442066770501795</v>
      </c>
      <c r="Y62" s="70">
        <v>0.16442066770501795</v>
      </c>
      <c r="Z62" s="70">
        <v>0.15699436985708098</v>
      </c>
      <c r="AA62" s="70">
        <v>0.15699436985708098</v>
      </c>
      <c r="AB62" s="70">
        <v>0.15699436985708098</v>
      </c>
      <c r="AC62" s="70">
        <v>0.15699436985708098</v>
      </c>
      <c r="AD62" s="70">
        <v>0.15699436985708098</v>
      </c>
      <c r="AE62" s="70">
        <v>0.15699436985708098</v>
      </c>
      <c r="AF62" s="70">
        <v>0.15699436985708098</v>
      </c>
      <c r="AG62" s="70">
        <v>0.15699436985708098</v>
      </c>
      <c r="AH62" s="70">
        <v>0.15699436985708098</v>
      </c>
      <c r="AI62" s="70">
        <v>0.15699436985708098</v>
      </c>
      <c r="AJ62" s="70">
        <v>0.15699436985708098</v>
      </c>
      <c r="AK62" s="70">
        <v>0.15699436985708098</v>
      </c>
      <c r="AL62" s="70">
        <v>0.15699436985708098</v>
      </c>
      <c r="AM62" s="70">
        <v>0.15699436985708098</v>
      </c>
    </row>
    <row r="63" spans="1:39">
      <c r="A63" s="24" t="s">
        <v>37</v>
      </c>
      <c r="B63" s="19" t="s">
        <v>27</v>
      </c>
      <c r="C63" s="20" t="s">
        <v>27</v>
      </c>
      <c r="D63" s="25" t="s">
        <v>137</v>
      </c>
      <c r="E63" s="24" t="s">
        <v>138</v>
      </c>
      <c r="F63" s="21"/>
      <c r="G63" s="22"/>
      <c r="H63" s="70">
        <v>0.1350816008667976</v>
      </c>
      <c r="I63" s="70">
        <v>0.1350816008667976</v>
      </c>
      <c r="J63" s="70">
        <v>0.1350816008667976</v>
      </c>
      <c r="K63" s="70">
        <v>0.1350816008667976</v>
      </c>
      <c r="L63" s="70">
        <v>0.1350816008667976</v>
      </c>
      <c r="M63" s="70">
        <v>0.1350816008667976</v>
      </c>
      <c r="N63" s="70">
        <v>0.1350816008667976</v>
      </c>
      <c r="O63" s="70">
        <v>0.1350816008667976</v>
      </c>
      <c r="P63" s="70">
        <v>0.1350816008667976</v>
      </c>
      <c r="Q63" s="70">
        <v>0.1350816008667976</v>
      </c>
      <c r="R63" s="70">
        <v>0.1350816008667976</v>
      </c>
      <c r="S63" s="70">
        <v>0.1350816008667976</v>
      </c>
      <c r="T63" s="70">
        <v>0.1350816008667976</v>
      </c>
      <c r="U63" s="70">
        <v>0.1350816008667976</v>
      </c>
      <c r="V63" s="70">
        <v>0.1350816008667976</v>
      </c>
      <c r="W63" s="70">
        <v>0.1350816008667976</v>
      </c>
      <c r="X63" s="70">
        <v>0.1350816008667976</v>
      </c>
      <c r="Y63" s="70">
        <v>0.1350816008667976</v>
      </c>
      <c r="Z63" s="70">
        <v>0.1119532265049805</v>
      </c>
      <c r="AA63" s="70">
        <v>0.1119532265049805</v>
      </c>
      <c r="AB63" s="70">
        <v>0.1119532265049805</v>
      </c>
      <c r="AC63" s="70">
        <v>0.1119532265049805</v>
      </c>
      <c r="AD63" s="70">
        <v>0.1119532265049805</v>
      </c>
      <c r="AE63" s="70">
        <v>0.1119532265049805</v>
      </c>
      <c r="AF63" s="70">
        <v>0.1119532265049805</v>
      </c>
      <c r="AG63" s="70">
        <v>0.1119532265049805</v>
      </c>
      <c r="AH63" s="70">
        <v>0.1119532265049805</v>
      </c>
      <c r="AI63" s="70">
        <v>0.1119532265049805</v>
      </c>
      <c r="AJ63" s="70">
        <v>0.1119532265049805</v>
      </c>
      <c r="AK63" s="70">
        <v>0.1119532265049805</v>
      </c>
      <c r="AL63" s="70">
        <v>0.1119532265049805</v>
      </c>
      <c r="AM63" s="70">
        <v>0.1119532265049805</v>
      </c>
    </row>
    <row r="64" spans="1:39">
      <c r="A64" s="24" t="s">
        <v>37</v>
      </c>
      <c r="B64" s="19" t="s">
        <v>27</v>
      </c>
      <c r="C64" s="20" t="s">
        <v>27</v>
      </c>
      <c r="D64" s="18" t="s">
        <v>116</v>
      </c>
      <c r="E64" s="18" t="s">
        <v>253</v>
      </c>
      <c r="F64" s="21"/>
      <c r="G64" s="22"/>
      <c r="H64" s="70">
        <v>8.5342317329179934E-2</v>
      </c>
      <c r="I64" s="70">
        <v>8.5342317329179934E-2</v>
      </c>
      <c r="J64" s="70">
        <v>8.5342317329179934E-2</v>
      </c>
      <c r="K64" s="70">
        <v>8.5342317329179934E-2</v>
      </c>
      <c r="L64" s="70">
        <v>8.5342317329179934E-2</v>
      </c>
      <c r="M64" s="70">
        <v>8.5342317329179934E-2</v>
      </c>
      <c r="N64" s="70">
        <v>8.5342317329179934E-2</v>
      </c>
      <c r="O64" s="70">
        <v>8.5342317329179934E-2</v>
      </c>
      <c r="P64" s="70">
        <v>8.5342317329179934E-2</v>
      </c>
      <c r="Q64" s="70">
        <v>8.5342317329179934E-2</v>
      </c>
      <c r="R64" s="70">
        <v>8.5342317329179934E-2</v>
      </c>
      <c r="S64" s="70">
        <v>8.5342317329179934E-2</v>
      </c>
      <c r="T64" s="70">
        <v>8.5342317329179934E-2</v>
      </c>
      <c r="U64" s="70">
        <v>8.5342317329179934E-2</v>
      </c>
      <c r="V64" s="70">
        <v>8.5342317329179934E-2</v>
      </c>
      <c r="W64" s="70">
        <v>8.5342317329179934E-2</v>
      </c>
      <c r="X64" s="70">
        <v>8.5342317329179934E-2</v>
      </c>
      <c r="Y64" s="70">
        <v>8.5342317329179934E-2</v>
      </c>
      <c r="Z64" s="70">
        <v>6.2256388046773498E-2</v>
      </c>
      <c r="AA64" s="70">
        <v>6.2256388046773498E-2</v>
      </c>
      <c r="AB64" s="70">
        <v>6.2256388046773498E-2</v>
      </c>
      <c r="AC64" s="70">
        <v>6.2256388046773498E-2</v>
      </c>
      <c r="AD64" s="70">
        <v>6.2256388046773498E-2</v>
      </c>
      <c r="AE64" s="70">
        <v>6.2256388046773498E-2</v>
      </c>
      <c r="AF64" s="70">
        <v>6.2256388046773498E-2</v>
      </c>
      <c r="AG64" s="70">
        <v>6.2256388046773498E-2</v>
      </c>
      <c r="AH64" s="70">
        <v>6.2256388046773498E-2</v>
      </c>
      <c r="AI64" s="70">
        <v>6.2256388046773498E-2</v>
      </c>
      <c r="AJ64" s="70">
        <v>6.2256388046773498E-2</v>
      </c>
      <c r="AK64" s="70">
        <v>6.2256388046773498E-2</v>
      </c>
      <c r="AL64" s="70">
        <v>6.2256388046773498E-2</v>
      </c>
      <c r="AM64" s="70">
        <v>6.2256388046773498E-2</v>
      </c>
    </row>
    <row r="65" spans="1:39">
      <c r="A65" s="24" t="s">
        <v>37</v>
      </c>
      <c r="B65" s="19" t="s">
        <v>27</v>
      </c>
      <c r="C65" s="20" t="s">
        <v>27</v>
      </c>
      <c r="D65" s="18" t="s">
        <v>117</v>
      </c>
      <c r="E65" s="18" t="s">
        <v>254</v>
      </c>
      <c r="F65" s="21"/>
      <c r="G65" s="22"/>
      <c r="H65" s="70">
        <v>0.11799959368863006</v>
      </c>
      <c r="I65" s="70">
        <v>0.11799959368863006</v>
      </c>
      <c r="J65" s="70">
        <v>0.11799959368863006</v>
      </c>
      <c r="K65" s="70">
        <v>0.11799959368863006</v>
      </c>
      <c r="L65" s="70">
        <v>0.11799959368863006</v>
      </c>
      <c r="M65" s="70">
        <v>0.11799959368863006</v>
      </c>
      <c r="N65" s="70">
        <v>0.11799959368863006</v>
      </c>
      <c r="O65" s="70">
        <v>0.11799959368863006</v>
      </c>
      <c r="P65" s="70">
        <v>0.11799959368863006</v>
      </c>
      <c r="Q65" s="70">
        <v>0.11799959368863006</v>
      </c>
      <c r="R65" s="70">
        <v>0.11799959368863006</v>
      </c>
      <c r="S65" s="70">
        <v>0.11799959368863006</v>
      </c>
      <c r="T65" s="70">
        <v>0.11799959368863006</v>
      </c>
      <c r="U65" s="70">
        <v>0.11799959368863006</v>
      </c>
      <c r="V65" s="70">
        <v>0.11799959368863006</v>
      </c>
      <c r="W65" s="70">
        <v>0.11799959368863006</v>
      </c>
      <c r="X65" s="70">
        <v>0.11799959368863006</v>
      </c>
      <c r="Y65" s="70">
        <v>0.11799959368863006</v>
      </c>
      <c r="Z65" s="70">
        <v>8.8025119099177138E-2</v>
      </c>
      <c r="AA65" s="70">
        <v>8.8025119099177138E-2</v>
      </c>
      <c r="AB65" s="70">
        <v>8.8025119099177138E-2</v>
      </c>
      <c r="AC65" s="70">
        <v>8.8025119099177138E-2</v>
      </c>
      <c r="AD65" s="70">
        <v>8.8025119099177138E-2</v>
      </c>
      <c r="AE65" s="70">
        <v>8.8025119099177138E-2</v>
      </c>
      <c r="AF65" s="70">
        <v>8.8025119099177138E-2</v>
      </c>
      <c r="AG65" s="70">
        <v>8.8025119099177138E-2</v>
      </c>
      <c r="AH65" s="70">
        <v>8.8025119099177138E-2</v>
      </c>
      <c r="AI65" s="70">
        <v>8.8025119099177138E-2</v>
      </c>
      <c r="AJ65" s="70">
        <v>8.8025119099177138E-2</v>
      </c>
      <c r="AK65" s="70">
        <v>8.8025119099177138E-2</v>
      </c>
      <c r="AL65" s="70">
        <v>8.8025119099177138E-2</v>
      </c>
      <c r="AM65" s="70">
        <v>8.8025119099177138E-2</v>
      </c>
    </row>
    <row r="66" spans="1:39">
      <c r="A66" s="24" t="s">
        <v>37</v>
      </c>
      <c r="B66" s="19" t="s">
        <v>27</v>
      </c>
      <c r="C66" s="20" t="s">
        <v>27</v>
      </c>
      <c r="D66" s="18" t="s">
        <v>118</v>
      </c>
      <c r="E66" s="18" t="s">
        <v>255</v>
      </c>
      <c r="F66" s="21"/>
      <c r="G66" s="22"/>
      <c r="H66" s="70">
        <v>0.10829890973115731</v>
      </c>
      <c r="I66" s="70">
        <v>0.10829890973115731</v>
      </c>
      <c r="J66" s="70">
        <v>0.10829890973115731</v>
      </c>
      <c r="K66" s="70">
        <v>0.10829890973115731</v>
      </c>
      <c r="L66" s="70">
        <v>0.10829890973115731</v>
      </c>
      <c r="M66" s="70">
        <v>0.10829890973115731</v>
      </c>
      <c r="N66" s="70">
        <v>0.10829890973115731</v>
      </c>
      <c r="O66" s="70">
        <v>0.10829890973115731</v>
      </c>
      <c r="P66" s="70">
        <v>0.10829890973115731</v>
      </c>
      <c r="Q66" s="70">
        <v>0.10829890973115731</v>
      </c>
      <c r="R66" s="70">
        <v>0.10829890973115731</v>
      </c>
      <c r="S66" s="70">
        <v>0.10829890973115731</v>
      </c>
      <c r="T66" s="70">
        <v>0.10829890973115731</v>
      </c>
      <c r="U66" s="70">
        <v>0.10829890973115731</v>
      </c>
      <c r="V66" s="70">
        <v>0.10829890973115731</v>
      </c>
      <c r="W66" s="70">
        <v>0.10829890973115731</v>
      </c>
      <c r="X66" s="70">
        <v>0.10829890973115731</v>
      </c>
      <c r="Y66" s="70">
        <v>0.10829890973115731</v>
      </c>
      <c r="Z66" s="70">
        <v>6.9185794716327409E-2</v>
      </c>
      <c r="AA66" s="70">
        <v>6.9185794716327409E-2</v>
      </c>
      <c r="AB66" s="70">
        <v>6.9185794716327409E-2</v>
      </c>
      <c r="AC66" s="70">
        <v>6.9185794716327409E-2</v>
      </c>
      <c r="AD66" s="70">
        <v>6.9185794716327409E-2</v>
      </c>
      <c r="AE66" s="70">
        <v>6.9185794716327409E-2</v>
      </c>
      <c r="AF66" s="70">
        <v>6.9185794716327409E-2</v>
      </c>
      <c r="AG66" s="70">
        <v>6.9185794716327409E-2</v>
      </c>
      <c r="AH66" s="70">
        <v>6.9185794716327409E-2</v>
      </c>
      <c r="AI66" s="70">
        <v>6.9185794716327409E-2</v>
      </c>
      <c r="AJ66" s="70">
        <v>6.9185794716327409E-2</v>
      </c>
      <c r="AK66" s="70">
        <v>6.9185794716327409E-2</v>
      </c>
      <c r="AL66" s="70">
        <v>6.9185794716327409E-2</v>
      </c>
      <c r="AM66" s="70">
        <v>6.9185794716327409E-2</v>
      </c>
    </row>
    <row r="67" spans="1:39" s="50" customFormat="1">
      <c r="A67" s="60"/>
      <c r="B67" s="46"/>
      <c r="C67" s="45"/>
      <c r="D67" s="61"/>
      <c r="E67" s="60"/>
      <c r="F67" s="48"/>
      <c r="G67" s="62"/>
      <c r="H67" s="71">
        <f>SUM(H60:H66)</f>
        <v>1</v>
      </c>
      <c r="I67" s="71">
        <f t="shared" ref="I67:AM67" si="10">SUM(I60:I66)</f>
        <v>1</v>
      </c>
      <c r="J67" s="71">
        <f t="shared" si="10"/>
        <v>1</v>
      </c>
      <c r="K67" s="71">
        <f t="shared" si="10"/>
        <v>1</v>
      </c>
      <c r="L67" s="71">
        <f t="shared" si="10"/>
        <v>1</v>
      </c>
      <c r="M67" s="71">
        <f t="shared" si="10"/>
        <v>1</v>
      </c>
      <c r="N67" s="71">
        <f t="shared" si="10"/>
        <v>1</v>
      </c>
      <c r="O67" s="71">
        <f t="shared" si="10"/>
        <v>1</v>
      </c>
      <c r="P67" s="71">
        <f t="shared" si="10"/>
        <v>1</v>
      </c>
      <c r="Q67" s="71">
        <f t="shared" si="10"/>
        <v>1</v>
      </c>
      <c r="R67" s="71">
        <f t="shared" si="10"/>
        <v>1</v>
      </c>
      <c r="S67" s="71">
        <f t="shared" si="10"/>
        <v>1</v>
      </c>
      <c r="T67" s="71">
        <f t="shared" si="10"/>
        <v>1</v>
      </c>
      <c r="U67" s="71">
        <f t="shared" si="10"/>
        <v>1</v>
      </c>
      <c r="V67" s="71">
        <f t="shared" si="10"/>
        <v>1</v>
      </c>
      <c r="W67" s="71">
        <f t="shared" si="10"/>
        <v>1</v>
      </c>
      <c r="X67" s="71">
        <f t="shared" si="10"/>
        <v>1</v>
      </c>
      <c r="Y67" s="71">
        <f t="shared" si="10"/>
        <v>1</v>
      </c>
      <c r="Z67" s="71">
        <f t="shared" si="10"/>
        <v>0.99999999999999978</v>
      </c>
      <c r="AA67" s="71">
        <f t="shared" si="10"/>
        <v>0.99999999999999978</v>
      </c>
      <c r="AB67" s="71">
        <f t="shared" si="10"/>
        <v>0.99999999999999978</v>
      </c>
      <c r="AC67" s="71">
        <f t="shared" si="10"/>
        <v>0.99999999999999978</v>
      </c>
      <c r="AD67" s="71">
        <f t="shared" si="10"/>
        <v>0.99999999999999978</v>
      </c>
      <c r="AE67" s="71">
        <f t="shared" si="10"/>
        <v>0.99999999999999978</v>
      </c>
      <c r="AF67" s="71">
        <f t="shared" si="10"/>
        <v>0.99999999999999978</v>
      </c>
      <c r="AG67" s="71">
        <f t="shared" si="10"/>
        <v>0.99999999999999978</v>
      </c>
      <c r="AH67" s="71">
        <f t="shared" si="10"/>
        <v>0.99999999999999978</v>
      </c>
      <c r="AI67" s="71">
        <f t="shared" si="10"/>
        <v>0.99999999999999978</v>
      </c>
      <c r="AJ67" s="71">
        <f t="shared" si="10"/>
        <v>0.99999999999999978</v>
      </c>
      <c r="AK67" s="71">
        <f t="shared" si="10"/>
        <v>0.99999999999999978</v>
      </c>
      <c r="AL67" s="71">
        <f t="shared" si="10"/>
        <v>0.99999999999999978</v>
      </c>
      <c r="AM67" s="71">
        <f t="shared" si="10"/>
        <v>0.99999999999999978</v>
      </c>
    </row>
    <row r="68" spans="1:39">
      <c r="A68" s="18" t="s">
        <v>38</v>
      </c>
      <c r="B68" s="19" t="s">
        <v>27</v>
      </c>
      <c r="C68" s="20" t="s">
        <v>81</v>
      </c>
      <c r="D68" s="18" t="s">
        <v>106</v>
      </c>
      <c r="E68" s="18" t="s">
        <v>107</v>
      </c>
      <c r="F68" s="21"/>
      <c r="G68" s="22"/>
      <c r="H68" s="70">
        <v>0.18055555555555555</v>
      </c>
      <c r="I68" s="70">
        <v>0.17857142857142858</v>
      </c>
      <c r="J68" s="70">
        <v>0.17857142857142858</v>
      </c>
      <c r="K68" s="70">
        <v>0.17142857142857143</v>
      </c>
      <c r="L68" s="70">
        <v>0.17857142857142858</v>
      </c>
      <c r="M68" s="70">
        <v>0.17699115044247787</v>
      </c>
      <c r="N68" s="70">
        <v>0.17</v>
      </c>
      <c r="O68" s="70">
        <v>0.17</v>
      </c>
      <c r="P68" s="70">
        <v>0.17</v>
      </c>
      <c r="Q68" s="70">
        <v>0.17</v>
      </c>
      <c r="R68" s="70">
        <v>0.21</v>
      </c>
      <c r="S68" s="70">
        <v>0.21</v>
      </c>
      <c r="T68" s="70">
        <v>0.21</v>
      </c>
      <c r="U68" s="70">
        <v>0.21</v>
      </c>
      <c r="V68" s="70">
        <v>0.21</v>
      </c>
      <c r="W68" s="70">
        <v>0.21</v>
      </c>
      <c r="X68" s="70">
        <v>0.22006472491909385</v>
      </c>
      <c r="Y68" s="70">
        <v>0.19607843137254902</v>
      </c>
      <c r="Z68" s="70">
        <v>0.14000000000000001</v>
      </c>
      <c r="AA68" s="70">
        <v>0.14000000000000001</v>
      </c>
      <c r="AB68" s="70">
        <v>0.14000000000000001</v>
      </c>
      <c r="AC68" s="70">
        <v>0.14000000000000001</v>
      </c>
      <c r="AD68" s="70">
        <v>0.14000000000000001</v>
      </c>
      <c r="AE68" s="70">
        <v>0.17</v>
      </c>
      <c r="AF68" s="70">
        <v>0.17</v>
      </c>
      <c r="AG68" s="70">
        <v>0.17</v>
      </c>
      <c r="AH68" s="70">
        <v>0.17</v>
      </c>
      <c r="AI68" s="70">
        <v>0.17</v>
      </c>
      <c r="AJ68" s="70">
        <v>0.17</v>
      </c>
      <c r="AK68" s="70">
        <v>0.17</v>
      </c>
      <c r="AL68" s="70">
        <v>0.17</v>
      </c>
      <c r="AM68" s="70">
        <v>0.17</v>
      </c>
    </row>
    <row r="69" spans="1:39">
      <c r="A69" s="18" t="s">
        <v>38</v>
      </c>
      <c r="B69" s="19" t="s">
        <v>27</v>
      </c>
      <c r="C69" s="20" t="s">
        <v>81</v>
      </c>
      <c r="D69" s="18" t="s">
        <v>108</v>
      </c>
      <c r="E69" s="18" t="s">
        <v>109</v>
      </c>
      <c r="F69" s="21"/>
      <c r="G69" s="22"/>
      <c r="H69" s="70">
        <v>0.16666666666666666</v>
      </c>
      <c r="I69" s="70">
        <v>0.17261904761904762</v>
      </c>
      <c r="J69" s="70">
        <v>0.17261904761904762</v>
      </c>
      <c r="K69" s="70">
        <v>0.17142857142857143</v>
      </c>
      <c r="L69" s="70">
        <v>0.17261904761904762</v>
      </c>
      <c r="M69" s="70">
        <v>0.16814159292035399</v>
      </c>
      <c r="N69" s="70">
        <v>0.15</v>
      </c>
      <c r="O69" s="70">
        <v>0.15</v>
      </c>
      <c r="P69" s="70">
        <v>0.15</v>
      </c>
      <c r="Q69" s="70">
        <v>0.15</v>
      </c>
      <c r="R69" s="70">
        <v>0.13</v>
      </c>
      <c r="S69" s="70">
        <v>0.13</v>
      </c>
      <c r="T69" s="70">
        <v>0.13</v>
      </c>
      <c r="U69" s="70">
        <v>0.13</v>
      </c>
      <c r="V69" s="70">
        <v>0.13</v>
      </c>
      <c r="W69" s="70">
        <v>0.13</v>
      </c>
      <c r="X69" s="70">
        <v>0.15857605177993528</v>
      </c>
      <c r="Y69" s="70">
        <v>7.8431372549019607E-2</v>
      </c>
      <c r="Z69" s="70">
        <v>7.0000000000000007E-2</v>
      </c>
      <c r="AA69" s="70">
        <v>7.0000000000000007E-2</v>
      </c>
      <c r="AB69" s="70">
        <v>7.0000000000000007E-2</v>
      </c>
      <c r="AC69" s="70">
        <v>7.0000000000000007E-2</v>
      </c>
      <c r="AD69" s="70">
        <v>7.0000000000000007E-2</v>
      </c>
      <c r="AE69" s="70">
        <v>0.11</v>
      </c>
      <c r="AF69" s="70">
        <v>0.11</v>
      </c>
      <c r="AG69" s="70">
        <v>0.11</v>
      </c>
      <c r="AH69" s="70">
        <v>0.11</v>
      </c>
      <c r="AI69" s="70">
        <v>0.11</v>
      </c>
      <c r="AJ69" s="70">
        <v>0.11</v>
      </c>
      <c r="AK69" s="70">
        <v>0.11</v>
      </c>
      <c r="AL69" s="70">
        <v>0.11</v>
      </c>
      <c r="AM69" s="70">
        <v>0.11</v>
      </c>
    </row>
    <row r="70" spans="1:39">
      <c r="A70" s="18" t="s">
        <v>38</v>
      </c>
      <c r="B70" s="19" t="s">
        <v>27</v>
      </c>
      <c r="C70" s="20" t="s">
        <v>81</v>
      </c>
      <c r="D70" s="18" t="s">
        <v>110</v>
      </c>
      <c r="E70" s="18" t="s">
        <v>111</v>
      </c>
      <c r="F70" s="21"/>
      <c r="G70" s="22"/>
      <c r="H70" s="70">
        <v>0.20833333333333334</v>
      </c>
      <c r="I70" s="70">
        <v>0.20833333333333334</v>
      </c>
      <c r="J70" s="70">
        <v>0.20833333333333334</v>
      </c>
      <c r="K70" s="70">
        <v>0.2</v>
      </c>
      <c r="L70" s="70">
        <v>0.20833333333333334</v>
      </c>
      <c r="M70" s="70">
        <v>0.21238938053097345</v>
      </c>
      <c r="N70" s="70">
        <v>0.2</v>
      </c>
      <c r="O70" s="70">
        <v>0.2</v>
      </c>
      <c r="P70" s="70">
        <v>0.2</v>
      </c>
      <c r="Q70" s="70">
        <v>0.2</v>
      </c>
      <c r="R70" s="70">
        <v>0.17</v>
      </c>
      <c r="S70" s="70">
        <v>0.17</v>
      </c>
      <c r="T70" s="70">
        <v>0.17</v>
      </c>
      <c r="U70" s="70">
        <v>0.17</v>
      </c>
      <c r="V70" s="70">
        <v>0.17</v>
      </c>
      <c r="W70" s="70">
        <v>0.17</v>
      </c>
      <c r="X70" s="70">
        <v>0.19093851132686085</v>
      </c>
      <c r="Y70" s="70">
        <v>0.13725490196078433</v>
      </c>
      <c r="Z70" s="70">
        <v>0.15</v>
      </c>
      <c r="AA70" s="70">
        <v>0.15</v>
      </c>
      <c r="AB70" s="70">
        <v>0.15</v>
      </c>
      <c r="AC70" s="70">
        <v>0.15</v>
      </c>
      <c r="AD70" s="70">
        <v>0.15</v>
      </c>
      <c r="AE70" s="70">
        <v>0.18</v>
      </c>
      <c r="AF70" s="70">
        <v>0.18</v>
      </c>
      <c r="AG70" s="70">
        <v>0.18</v>
      </c>
      <c r="AH70" s="70">
        <v>0.18</v>
      </c>
      <c r="AI70" s="70">
        <v>0.18</v>
      </c>
      <c r="AJ70" s="70">
        <v>0.18</v>
      </c>
      <c r="AK70" s="70">
        <v>0.18</v>
      </c>
      <c r="AL70" s="70">
        <v>0.18</v>
      </c>
      <c r="AM70" s="70">
        <v>0.18</v>
      </c>
    </row>
    <row r="71" spans="1:39">
      <c r="A71" s="18" t="s">
        <v>38</v>
      </c>
      <c r="B71" s="19" t="s">
        <v>27</v>
      </c>
      <c r="C71" s="20" t="s">
        <v>81</v>
      </c>
      <c r="D71" s="18" t="s">
        <v>112</v>
      </c>
      <c r="E71" s="18" t="s">
        <v>113</v>
      </c>
      <c r="F71" s="21"/>
      <c r="G71" s="22"/>
      <c r="H71" s="70">
        <v>0.22222222222222221</v>
      </c>
      <c r="I71" s="70">
        <v>0.22023809523809523</v>
      </c>
      <c r="J71" s="70">
        <v>0.22023809523809523</v>
      </c>
      <c r="K71" s="70">
        <v>0.22857142857142856</v>
      </c>
      <c r="L71" s="70">
        <v>0.22023809523809523</v>
      </c>
      <c r="M71" s="70">
        <v>0.22123893805309738</v>
      </c>
      <c r="N71" s="70">
        <v>0.19</v>
      </c>
      <c r="O71" s="70">
        <v>0.19</v>
      </c>
      <c r="P71" s="70">
        <v>0.19</v>
      </c>
      <c r="Q71" s="70">
        <v>0.19</v>
      </c>
      <c r="R71" s="70">
        <v>0.2</v>
      </c>
      <c r="S71" s="70">
        <v>0.2</v>
      </c>
      <c r="T71" s="70">
        <v>0.2</v>
      </c>
      <c r="U71" s="70">
        <v>0.2</v>
      </c>
      <c r="V71" s="70">
        <v>0.2</v>
      </c>
      <c r="W71" s="70">
        <v>0.2</v>
      </c>
      <c r="X71" s="70">
        <v>0.21035598705501618</v>
      </c>
      <c r="Y71" s="70">
        <v>0.13725490196078433</v>
      </c>
      <c r="Z71" s="70">
        <v>0.13</v>
      </c>
      <c r="AA71" s="70">
        <v>0.13</v>
      </c>
      <c r="AB71" s="70">
        <v>0.13</v>
      </c>
      <c r="AC71" s="70">
        <v>0.13</v>
      </c>
      <c r="AD71" s="70">
        <v>0.13</v>
      </c>
      <c r="AE71" s="70">
        <v>0.17</v>
      </c>
      <c r="AF71" s="70">
        <v>0.17</v>
      </c>
      <c r="AG71" s="70">
        <v>0.17</v>
      </c>
      <c r="AH71" s="70">
        <v>0.17</v>
      </c>
      <c r="AI71" s="70">
        <v>0.17</v>
      </c>
      <c r="AJ71" s="70">
        <v>0.17</v>
      </c>
      <c r="AK71" s="70">
        <v>0.17</v>
      </c>
      <c r="AL71" s="70">
        <v>0.17</v>
      </c>
      <c r="AM71" s="70">
        <v>0.17</v>
      </c>
    </row>
    <row r="72" spans="1:39">
      <c r="A72" s="18" t="s">
        <v>38</v>
      </c>
      <c r="B72" s="19" t="s">
        <v>27</v>
      </c>
      <c r="C72" s="20" t="s">
        <v>81</v>
      </c>
      <c r="D72" s="18" t="s">
        <v>114</v>
      </c>
      <c r="E72" s="18" t="s">
        <v>115</v>
      </c>
      <c r="F72" s="21"/>
      <c r="G72" s="22"/>
      <c r="H72" s="70">
        <v>0.22222222222222221</v>
      </c>
      <c r="I72" s="70">
        <v>0.22023809523809523</v>
      </c>
      <c r="J72" s="70">
        <v>0.22023809523809523</v>
      </c>
      <c r="K72" s="70">
        <v>0.22857142857142856</v>
      </c>
      <c r="L72" s="70">
        <v>0.22023809523809523</v>
      </c>
      <c r="M72" s="70">
        <v>0.22123893805309738</v>
      </c>
      <c r="N72" s="70">
        <v>0.28999999999999998</v>
      </c>
      <c r="O72" s="70">
        <v>0.28999999999999998</v>
      </c>
      <c r="P72" s="70">
        <v>0.28999999999999998</v>
      </c>
      <c r="Q72" s="70">
        <v>0.28999999999999998</v>
      </c>
      <c r="R72" s="70">
        <v>0.28999999999999998</v>
      </c>
      <c r="S72" s="70">
        <v>0.28999999999999998</v>
      </c>
      <c r="T72" s="70">
        <v>0.28999999999999998</v>
      </c>
      <c r="U72" s="70">
        <v>0.28999999999999998</v>
      </c>
      <c r="V72" s="70">
        <v>0.28999999999999998</v>
      </c>
      <c r="W72" s="70">
        <v>0.28999999999999998</v>
      </c>
      <c r="X72" s="70">
        <v>0.22006472491909385</v>
      </c>
      <c r="Y72" s="70">
        <v>0.45098039215686275</v>
      </c>
      <c r="Z72" s="70">
        <v>0.51</v>
      </c>
      <c r="AA72" s="70">
        <v>0.51</v>
      </c>
      <c r="AB72" s="70">
        <v>0.51</v>
      </c>
      <c r="AC72" s="70">
        <v>0.51</v>
      </c>
      <c r="AD72" s="70">
        <v>0.51</v>
      </c>
      <c r="AE72" s="70">
        <v>0.37</v>
      </c>
      <c r="AF72" s="70">
        <v>0.37</v>
      </c>
      <c r="AG72" s="70">
        <v>0.37</v>
      </c>
      <c r="AH72" s="70">
        <v>0.37</v>
      </c>
      <c r="AI72" s="70">
        <v>0.37</v>
      </c>
      <c r="AJ72" s="70">
        <v>0.37</v>
      </c>
      <c r="AK72" s="70">
        <v>0.37</v>
      </c>
      <c r="AL72" s="70">
        <v>0.37</v>
      </c>
      <c r="AM72" s="70">
        <v>0.37</v>
      </c>
    </row>
    <row r="73" spans="1:39" s="50" customFormat="1">
      <c r="A73" s="63"/>
      <c r="B73" s="46"/>
      <c r="C73" s="45"/>
      <c r="D73" s="63"/>
      <c r="E73" s="63"/>
      <c r="F73" s="48"/>
      <c r="G73" s="62"/>
      <c r="H73" s="71">
        <f>SUM(H68:H72)</f>
        <v>1</v>
      </c>
      <c r="I73" s="71">
        <f t="shared" ref="I73:AM73" si="11">SUM(I68:I72)</f>
        <v>1</v>
      </c>
      <c r="J73" s="71">
        <f t="shared" si="11"/>
        <v>1</v>
      </c>
      <c r="K73" s="71">
        <f t="shared" si="11"/>
        <v>1</v>
      </c>
      <c r="L73" s="71">
        <f t="shared" si="11"/>
        <v>1</v>
      </c>
      <c r="M73" s="71">
        <f t="shared" si="11"/>
        <v>1</v>
      </c>
      <c r="N73" s="71">
        <f t="shared" si="11"/>
        <v>1</v>
      </c>
      <c r="O73" s="71">
        <f t="shared" si="11"/>
        <v>1</v>
      </c>
      <c r="P73" s="71">
        <f t="shared" si="11"/>
        <v>1</v>
      </c>
      <c r="Q73" s="71">
        <f t="shared" si="11"/>
        <v>1</v>
      </c>
      <c r="R73" s="71">
        <f t="shared" si="11"/>
        <v>1</v>
      </c>
      <c r="S73" s="71">
        <f t="shared" si="11"/>
        <v>1</v>
      </c>
      <c r="T73" s="71">
        <f t="shared" si="11"/>
        <v>1</v>
      </c>
      <c r="U73" s="71">
        <f t="shared" si="11"/>
        <v>1</v>
      </c>
      <c r="V73" s="71">
        <f t="shared" si="11"/>
        <v>1</v>
      </c>
      <c r="W73" s="71">
        <f t="shared" si="11"/>
        <v>1</v>
      </c>
      <c r="X73" s="71">
        <f t="shared" si="11"/>
        <v>1</v>
      </c>
      <c r="Y73" s="71">
        <f t="shared" si="11"/>
        <v>1</v>
      </c>
      <c r="Z73" s="71">
        <f t="shared" si="11"/>
        <v>1</v>
      </c>
      <c r="AA73" s="71">
        <f t="shared" si="11"/>
        <v>1</v>
      </c>
      <c r="AB73" s="71">
        <f t="shared" si="11"/>
        <v>1</v>
      </c>
      <c r="AC73" s="71">
        <f t="shared" si="11"/>
        <v>1</v>
      </c>
      <c r="AD73" s="71">
        <f t="shared" si="11"/>
        <v>1</v>
      </c>
      <c r="AE73" s="71">
        <f t="shared" si="11"/>
        <v>1</v>
      </c>
      <c r="AF73" s="71">
        <f t="shared" si="11"/>
        <v>1</v>
      </c>
      <c r="AG73" s="71">
        <f t="shared" si="11"/>
        <v>1</v>
      </c>
      <c r="AH73" s="71">
        <f t="shared" si="11"/>
        <v>1</v>
      </c>
      <c r="AI73" s="71">
        <f t="shared" si="11"/>
        <v>1</v>
      </c>
      <c r="AJ73" s="71">
        <f t="shared" si="11"/>
        <v>1</v>
      </c>
      <c r="AK73" s="71">
        <f t="shared" si="11"/>
        <v>1</v>
      </c>
      <c r="AL73" s="71">
        <f t="shared" si="11"/>
        <v>1</v>
      </c>
      <c r="AM73" s="71">
        <f t="shared" si="11"/>
        <v>1</v>
      </c>
    </row>
    <row r="74" spans="1:39">
      <c r="A74" s="18" t="s">
        <v>39</v>
      </c>
      <c r="B74" s="19" t="s">
        <v>27</v>
      </c>
      <c r="C74" s="20" t="s">
        <v>27</v>
      </c>
      <c r="D74" s="18" t="s">
        <v>119</v>
      </c>
      <c r="E74" s="18" t="s">
        <v>120</v>
      </c>
      <c r="F74" s="21"/>
      <c r="G74" s="22"/>
      <c r="H74" s="70">
        <v>0.14355752162520075</v>
      </c>
      <c r="I74" s="70">
        <v>0.14355752162520075</v>
      </c>
      <c r="J74" s="70">
        <v>0.14355752162520075</v>
      </c>
      <c r="K74" s="70">
        <v>0.14355752162520075</v>
      </c>
      <c r="L74" s="70">
        <v>0.14355752162520075</v>
      </c>
      <c r="M74" s="70">
        <v>0.14355752162520075</v>
      </c>
      <c r="N74" s="70">
        <v>0.14355752162520075</v>
      </c>
      <c r="O74" s="70">
        <v>0.14355752162520075</v>
      </c>
      <c r="P74" s="70">
        <v>0.14355752162520075</v>
      </c>
      <c r="Q74" s="70">
        <v>0.14355752162520075</v>
      </c>
      <c r="R74" s="70">
        <v>0.14355752162520075</v>
      </c>
      <c r="S74" s="70">
        <v>0.14355752162520075</v>
      </c>
      <c r="T74" s="70">
        <v>0.14355752162520075</v>
      </c>
      <c r="U74" s="70">
        <v>0.14355752162520075</v>
      </c>
      <c r="V74" s="70">
        <v>0.14355752162520075</v>
      </c>
      <c r="W74" s="70">
        <v>0.14355752162520075</v>
      </c>
      <c r="X74" s="70">
        <v>0.14355752162520075</v>
      </c>
      <c r="Y74" s="70">
        <v>0.14355752162520075</v>
      </c>
      <c r="Z74" s="70">
        <v>0.24190726159230097</v>
      </c>
      <c r="AA74" s="70">
        <v>0.24190726159230097</v>
      </c>
      <c r="AB74" s="70">
        <v>0.24190726159230097</v>
      </c>
      <c r="AC74" s="70">
        <v>0.24190726159230097</v>
      </c>
      <c r="AD74" s="70">
        <v>0.24190726159230097</v>
      </c>
      <c r="AE74" s="70">
        <v>0.24190726159230097</v>
      </c>
      <c r="AF74" s="70">
        <v>0.24190726159230097</v>
      </c>
      <c r="AG74" s="70">
        <v>0.24190726159230097</v>
      </c>
      <c r="AH74" s="70">
        <v>0.24190726159230097</v>
      </c>
      <c r="AI74" s="70">
        <v>0.24190726159230097</v>
      </c>
      <c r="AJ74" s="70">
        <v>0.24190726159230097</v>
      </c>
      <c r="AK74" s="70">
        <v>0.24190726159230097</v>
      </c>
      <c r="AL74" s="70">
        <v>0.24190726159230097</v>
      </c>
      <c r="AM74" s="70">
        <v>0.24190726159230097</v>
      </c>
    </row>
    <row r="75" spans="1:39">
      <c r="A75" s="18" t="s">
        <v>39</v>
      </c>
      <c r="B75" s="19" t="s">
        <v>27</v>
      </c>
      <c r="C75" s="20" t="s">
        <v>27</v>
      </c>
      <c r="D75" s="18" t="s">
        <v>121</v>
      </c>
      <c r="E75" s="18" t="s">
        <v>122</v>
      </c>
      <c r="F75" s="21"/>
      <c r="G75" s="22"/>
      <c r="H75" s="70">
        <v>0.14358569778253641</v>
      </c>
      <c r="I75" s="70">
        <v>0.14358569778253641</v>
      </c>
      <c r="J75" s="70">
        <v>0.14358569778253641</v>
      </c>
      <c r="K75" s="70">
        <v>0.14358569778253641</v>
      </c>
      <c r="L75" s="70">
        <v>0.14358569778253641</v>
      </c>
      <c r="M75" s="70">
        <v>0.14358569778253641</v>
      </c>
      <c r="N75" s="70">
        <v>0.14358569778253641</v>
      </c>
      <c r="O75" s="70">
        <v>0.14358569778253641</v>
      </c>
      <c r="P75" s="70">
        <v>0.14358569778253641</v>
      </c>
      <c r="Q75" s="70">
        <v>0.14358569778253641</v>
      </c>
      <c r="R75" s="70">
        <v>0.14358569778253641</v>
      </c>
      <c r="S75" s="70">
        <v>0.14358569778253641</v>
      </c>
      <c r="T75" s="70">
        <v>0.14358569778253641</v>
      </c>
      <c r="U75" s="70">
        <v>0.14358569778253641</v>
      </c>
      <c r="V75" s="70">
        <v>0.14358569778253641</v>
      </c>
      <c r="W75" s="70">
        <v>0.14358569778253641</v>
      </c>
      <c r="X75" s="70">
        <v>0.14358569778253641</v>
      </c>
      <c r="Y75" s="70">
        <v>0.14358569778253641</v>
      </c>
      <c r="Z75" s="70">
        <v>0.12620297462817148</v>
      </c>
      <c r="AA75" s="70">
        <v>0.12620297462817148</v>
      </c>
      <c r="AB75" s="70">
        <v>0.12620297462817148</v>
      </c>
      <c r="AC75" s="70">
        <v>0.12620297462817148</v>
      </c>
      <c r="AD75" s="70">
        <v>0.12620297462817148</v>
      </c>
      <c r="AE75" s="70">
        <v>0.12620297462817148</v>
      </c>
      <c r="AF75" s="70">
        <v>0.12620297462817148</v>
      </c>
      <c r="AG75" s="70">
        <v>0.12620297462817148</v>
      </c>
      <c r="AH75" s="70">
        <v>0.12620297462817148</v>
      </c>
      <c r="AI75" s="70">
        <v>0.12620297462817148</v>
      </c>
      <c r="AJ75" s="70">
        <v>0.12620297462817148</v>
      </c>
      <c r="AK75" s="70">
        <v>0.12620297462817148</v>
      </c>
      <c r="AL75" s="70">
        <v>0.12620297462817148</v>
      </c>
      <c r="AM75" s="70">
        <v>0.12620297462817148</v>
      </c>
    </row>
    <row r="76" spans="1:39">
      <c r="A76" s="18" t="s">
        <v>39</v>
      </c>
      <c r="B76" s="19" t="s">
        <v>27</v>
      </c>
      <c r="C76" s="20" t="s">
        <v>27</v>
      </c>
      <c r="D76" s="18" t="s">
        <v>123</v>
      </c>
      <c r="E76" s="18" t="s">
        <v>124</v>
      </c>
      <c r="F76" s="21"/>
      <c r="G76" s="22"/>
      <c r="H76" s="70">
        <v>0.23219971260319516</v>
      </c>
      <c r="I76" s="70">
        <v>0.23219971260319516</v>
      </c>
      <c r="J76" s="70">
        <v>0.23219971260319516</v>
      </c>
      <c r="K76" s="70">
        <v>0.23219971260319516</v>
      </c>
      <c r="L76" s="70">
        <v>0.23219971260319516</v>
      </c>
      <c r="M76" s="70">
        <v>0.23219971260319516</v>
      </c>
      <c r="N76" s="70">
        <v>0.23219971260319516</v>
      </c>
      <c r="O76" s="70">
        <v>0.23219971260319516</v>
      </c>
      <c r="P76" s="70">
        <v>0.23219971260319516</v>
      </c>
      <c r="Q76" s="70">
        <v>0.23219971260319516</v>
      </c>
      <c r="R76" s="70">
        <v>0.23219971260319516</v>
      </c>
      <c r="S76" s="70">
        <v>0.23219971260319516</v>
      </c>
      <c r="T76" s="70">
        <v>0.23219971260319516</v>
      </c>
      <c r="U76" s="70">
        <v>0.23219971260319516</v>
      </c>
      <c r="V76" s="70">
        <v>0.23219971260319516</v>
      </c>
      <c r="W76" s="70">
        <v>0.23219971260319516</v>
      </c>
      <c r="X76" s="70">
        <v>0.23219971260319516</v>
      </c>
      <c r="Y76" s="70">
        <v>0.23219971260319516</v>
      </c>
      <c r="Z76" s="70">
        <v>0.2203455818022747</v>
      </c>
      <c r="AA76" s="70">
        <v>0.2203455818022747</v>
      </c>
      <c r="AB76" s="70">
        <v>0.2203455818022747</v>
      </c>
      <c r="AC76" s="70">
        <v>0.2203455818022747</v>
      </c>
      <c r="AD76" s="70">
        <v>0.2203455818022747</v>
      </c>
      <c r="AE76" s="70">
        <v>0.2203455818022747</v>
      </c>
      <c r="AF76" s="70">
        <v>0.2203455818022747</v>
      </c>
      <c r="AG76" s="70">
        <v>0.2203455818022747</v>
      </c>
      <c r="AH76" s="70">
        <v>0.2203455818022747</v>
      </c>
      <c r="AI76" s="70">
        <v>0.2203455818022747</v>
      </c>
      <c r="AJ76" s="70">
        <v>0.2203455818022747</v>
      </c>
      <c r="AK76" s="70">
        <v>0.2203455818022747</v>
      </c>
      <c r="AL76" s="70">
        <v>0.2203455818022747</v>
      </c>
      <c r="AM76" s="70">
        <v>0.2203455818022747</v>
      </c>
    </row>
    <row r="77" spans="1:39">
      <c r="A77" s="18" t="s">
        <v>39</v>
      </c>
      <c r="B77" s="19" t="s">
        <v>27</v>
      </c>
      <c r="C77" s="20" t="s">
        <v>27</v>
      </c>
      <c r="D77" s="18" t="s">
        <v>125</v>
      </c>
      <c r="E77" s="18" t="s">
        <v>126</v>
      </c>
      <c r="F77" s="21"/>
      <c r="G77" s="22"/>
      <c r="H77" s="70">
        <v>9.6982333549350541E-2</v>
      </c>
      <c r="I77" s="70">
        <v>9.6982333549350541E-2</v>
      </c>
      <c r="J77" s="70">
        <v>9.6982333549350541E-2</v>
      </c>
      <c r="K77" s="70">
        <v>9.6982333549350541E-2</v>
      </c>
      <c r="L77" s="70">
        <v>9.6982333549350541E-2</v>
      </c>
      <c r="M77" s="70">
        <v>9.6982333549350541E-2</v>
      </c>
      <c r="N77" s="70">
        <v>9.6982333549350541E-2</v>
      </c>
      <c r="O77" s="70">
        <v>9.6982333549350541E-2</v>
      </c>
      <c r="P77" s="70">
        <v>9.6982333549350541E-2</v>
      </c>
      <c r="Q77" s="70">
        <v>9.6982333549350541E-2</v>
      </c>
      <c r="R77" s="70">
        <v>9.6982333549350541E-2</v>
      </c>
      <c r="S77" s="70">
        <v>9.6982333549350541E-2</v>
      </c>
      <c r="T77" s="70">
        <v>9.6982333549350541E-2</v>
      </c>
      <c r="U77" s="70">
        <v>9.6982333549350541E-2</v>
      </c>
      <c r="V77" s="70">
        <v>9.6982333549350541E-2</v>
      </c>
      <c r="W77" s="70">
        <v>9.6982333549350541E-2</v>
      </c>
      <c r="X77" s="70">
        <v>9.6982333549350541E-2</v>
      </c>
      <c r="Y77" s="70">
        <v>9.6982333549350541E-2</v>
      </c>
      <c r="Z77" s="70">
        <v>0.1992913385826772</v>
      </c>
      <c r="AA77" s="70">
        <v>0.1992913385826772</v>
      </c>
      <c r="AB77" s="70">
        <v>0.1992913385826772</v>
      </c>
      <c r="AC77" s="70">
        <v>0.1992913385826772</v>
      </c>
      <c r="AD77" s="70">
        <v>0.1992913385826772</v>
      </c>
      <c r="AE77" s="70">
        <v>0.1992913385826772</v>
      </c>
      <c r="AF77" s="70">
        <v>0.1992913385826772</v>
      </c>
      <c r="AG77" s="70">
        <v>0.1992913385826772</v>
      </c>
      <c r="AH77" s="70">
        <v>0.1992913385826772</v>
      </c>
      <c r="AI77" s="70">
        <v>0.1992913385826772</v>
      </c>
      <c r="AJ77" s="70">
        <v>0.1992913385826772</v>
      </c>
      <c r="AK77" s="70">
        <v>0.1992913385826772</v>
      </c>
      <c r="AL77" s="70">
        <v>0.1992913385826772</v>
      </c>
      <c r="AM77" s="70">
        <v>0.1992913385826772</v>
      </c>
    </row>
    <row r="78" spans="1:39">
      <c r="A78" s="24" t="s">
        <v>39</v>
      </c>
      <c r="B78" s="19" t="s">
        <v>27</v>
      </c>
      <c r="C78" s="20" t="s">
        <v>27</v>
      </c>
      <c r="D78" s="25" t="s">
        <v>127</v>
      </c>
      <c r="E78" s="24" t="s">
        <v>128</v>
      </c>
      <c r="F78" s="21"/>
      <c r="G78" s="22"/>
      <c r="H78" s="70">
        <v>0.21825251472204221</v>
      </c>
      <c r="I78" s="70">
        <v>0.21825251472204221</v>
      </c>
      <c r="J78" s="70">
        <v>0.21825251472204221</v>
      </c>
      <c r="K78" s="70">
        <v>0.21825251472204221</v>
      </c>
      <c r="L78" s="70">
        <v>0.21825251472204221</v>
      </c>
      <c r="M78" s="70">
        <v>0.21825251472204221</v>
      </c>
      <c r="N78" s="70">
        <v>0.21825251472204221</v>
      </c>
      <c r="O78" s="70">
        <v>0.21825251472204221</v>
      </c>
      <c r="P78" s="70">
        <v>0.21825251472204221</v>
      </c>
      <c r="Q78" s="70">
        <v>0.21825251472204221</v>
      </c>
      <c r="R78" s="70">
        <v>0.21825251472204221</v>
      </c>
      <c r="S78" s="70">
        <v>0.21825251472204221</v>
      </c>
      <c r="T78" s="70">
        <v>0.21825251472204221</v>
      </c>
      <c r="U78" s="70">
        <v>0.21825251472204221</v>
      </c>
      <c r="V78" s="70">
        <v>0.21825251472204221</v>
      </c>
      <c r="W78" s="70">
        <v>0.21825251472204221</v>
      </c>
      <c r="X78" s="70">
        <v>0.21825251472204221</v>
      </c>
      <c r="Y78" s="70">
        <v>0.21825251472204221</v>
      </c>
      <c r="Z78" s="70">
        <v>0.12060804899387575</v>
      </c>
      <c r="AA78" s="70">
        <v>0.12060804899387575</v>
      </c>
      <c r="AB78" s="70">
        <v>0.12060804899387575</v>
      </c>
      <c r="AC78" s="70">
        <v>0.12060804899387575</v>
      </c>
      <c r="AD78" s="70">
        <v>0.12060804899387575</v>
      </c>
      <c r="AE78" s="70">
        <v>0.12060804899387575</v>
      </c>
      <c r="AF78" s="70">
        <v>0.12060804899387575</v>
      </c>
      <c r="AG78" s="70">
        <v>0.12060804899387575</v>
      </c>
      <c r="AH78" s="70">
        <v>0.12060804899387575</v>
      </c>
      <c r="AI78" s="70">
        <v>0.12060804899387575</v>
      </c>
      <c r="AJ78" s="70">
        <v>0.12060804899387575</v>
      </c>
      <c r="AK78" s="70">
        <v>0.12060804899387575</v>
      </c>
      <c r="AL78" s="70">
        <v>0.12060804899387575</v>
      </c>
      <c r="AM78" s="70">
        <v>0.12060804899387575</v>
      </c>
    </row>
    <row r="79" spans="1:39">
      <c r="A79" s="24" t="s">
        <v>39</v>
      </c>
      <c r="B79" s="19" t="s">
        <v>27</v>
      </c>
      <c r="C79" s="20" t="s">
        <v>27</v>
      </c>
      <c r="D79" s="25" t="s">
        <v>129</v>
      </c>
      <c r="E79" s="24" t="s">
        <v>130</v>
      </c>
      <c r="F79" s="21"/>
      <c r="G79" s="22"/>
      <c r="H79" s="70">
        <v>0.1654222197176749</v>
      </c>
      <c r="I79" s="70">
        <v>0.1654222197176749</v>
      </c>
      <c r="J79" s="70">
        <v>0.1654222197176749</v>
      </c>
      <c r="K79" s="70">
        <v>0.1654222197176749</v>
      </c>
      <c r="L79" s="70">
        <v>0.1654222197176749</v>
      </c>
      <c r="M79" s="70">
        <v>0.1654222197176749</v>
      </c>
      <c r="N79" s="70">
        <v>0.1654222197176749</v>
      </c>
      <c r="O79" s="70">
        <v>0.1654222197176749</v>
      </c>
      <c r="P79" s="70">
        <v>0.1654222197176749</v>
      </c>
      <c r="Q79" s="70">
        <v>0.1654222197176749</v>
      </c>
      <c r="R79" s="70">
        <v>0.1654222197176749</v>
      </c>
      <c r="S79" s="70">
        <v>0.1654222197176749</v>
      </c>
      <c r="T79" s="70">
        <v>0.1654222197176749</v>
      </c>
      <c r="U79" s="70">
        <v>0.1654222197176749</v>
      </c>
      <c r="V79" s="70">
        <v>0.1654222197176749</v>
      </c>
      <c r="W79" s="70">
        <v>0.1654222197176749</v>
      </c>
      <c r="X79" s="70">
        <v>0.1654222197176749</v>
      </c>
      <c r="Y79" s="70">
        <v>0.1654222197176749</v>
      </c>
      <c r="Z79" s="70">
        <v>9.1644794400699919E-2</v>
      </c>
      <c r="AA79" s="70">
        <v>9.1644794400699919E-2</v>
      </c>
      <c r="AB79" s="70">
        <v>9.1644794400699919E-2</v>
      </c>
      <c r="AC79" s="70">
        <v>9.1644794400699919E-2</v>
      </c>
      <c r="AD79" s="70">
        <v>9.1644794400699919E-2</v>
      </c>
      <c r="AE79" s="70">
        <v>9.1644794400699919E-2</v>
      </c>
      <c r="AF79" s="70">
        <v>9.1644794400699919E-2</v>
      </c>
      <c r="AG79" s="70">
        <v>9.1644794400699919E-2</v>
      </c>
      <c r="AH79" s="70">
        <v>9.1644794400699919E-2</v>
      </c>
      <c r="AI79" s="70">
        <v>9.1644794400699919E-2</v>
      </c>
      <c r="AJ79" s="70">
        <v>9.1644794400699919E-2</v>
      </c>
      <c r="AK79" s="70">
        <v>9.1644794400699919E-2</v>
      </c>
      <c r="AL79" s="70">
        <v>9.1644794400699919E-2</v>
      </c>
      <c r="AM79" s="70">
        <v>9.1644794400699919E-2</v>
      </c>
    </row>
    <row r="80" spans="1:39" s="50" customFormat="1">
      <c r="A80" s="60"/>
      <c r="B80" s="46"/>
      <c r="C80" s="45"/>
      <c r="D80" s="61"/>
      <c r="E80" s="60"/>
      <c r="F80" s="48"/>
      <c r="G80" s="62"/>
      <c r="H80" s="71">
        <f>SUM(H74:H79)</f>
        <v>1</v>
      </c>
      <c r="I80" s="71">
        <f t="shared" ref="I80:AM80" si="12">SUM(I74:I79)</f>
        <v>1</v>
      </c>
      <c r="J80" s="71">
        <f t="shared" si="12"/>
        <v>1</v>
      </c>
      <c r="K80" s="71">
        <f t="shared" si="12"/>
        <v>1</v>
      </c>
      <c r="L80" s="71">
        <f t="shared" si="12"/>
        <v>1</v>
      </c>
      <c r="M80" s="71">
        <f t="shared" si="12"/>
        <v>1</v>
      </c>
      <c r="N80" s="71">
        <f t="shared" si="12"/>
        <v>1</v>
      </c>
      <c r="O80" s="71">
        <f t="shared" si="12"/>
        <v>1</v>
      </c>
      <c r="P80" s="71">
        <f t="shared" si="12"/>
        <v>1</v>
      </c>
      <c r="Q80" s="71">
        <f t="shared" si="12"/>
        <v>1</v>
      </c>
      <c r="R80" s="71">
        <f t="shared" si="12"/>
        <v>1</v>
      </c>
      <c r="S80" s="71">
        <f t="shared" si="12"/>
        <v>1</v>
      </c>
      <c r="T80" s="71">
        <f t="shared" si="12"/>
        <v>1</v>
      </c>
      <c r="U80" s="71">
        <f t="shared" si="12"/>
        <v>1</v>
      </c>
      <c r="V80" s="71">
        <f t="shared" si="12"/>
        <v>1</v>
      </c>
      <c r="W80" s="71">
        <f t="shared" si="12"/>
        <v>1</v>
      </c>
      <c r="X80" s="71">
        <f t="shared" si="12"/>
        <v>1</v>
      </c>
      <c r="Y80" s="71">
        <f t="shared" si="12"/>
        <v>1</v>
      </c>
      <c r="Z80" s="71">
        <f t="shared" si="12"/>
        <v>1</v>
      </c>
      <c r="AA80" s="71">
        <f t="shared" si="12"/>
        <v>1</v>
      </c>
      <c r="AB80" s="71">
        <f t="shared" si="12"/>
        <v>1</v>
      </c>
      <c r="AC80" s="71">
        <f t="shared" si="12"/>
        <v>1</v>
      </c>
      <c r="AD80" s="71">
        <f t="shared" si="12"/>
        <v>1</v>
      </c>
      <c r="AE80" s="71">
        <f t="shared" si="12"/>
        <v>1</v>
      </c>
      <c r="AF80" s="71">
        <f t="shared" si="12"/>
        <v>1</v>
      </c>
      <c r="AG80" s="71">
        <f t="shared" si="12"/>
        <v>1</v>
      </c>
      <c r="AH80" s="71">
        <f t="shared" si="12"/>
        <v>1</v>
      </c>
      <c r="AI80" s="71">
        <f t="shared" si="12"/>
        <v>1</v>
      </c>
      <c r="AJ80" s="71">
        <f t="shared" si="12"/>
        <v>1</v>
      </c>
      <c r="AK80" s="71">
        <f t="shared" si="12"/>
        <v>1</v>
      </c>
      <c r="AL80" s="71">
        <f t="shared" si="12"/>
        <v>1</v>
      </c>
      <c r="AM80" s="71">
        <f t="shared" si="12"/>
        <v>1</v>
      </c>
    </row>
    <row r="81" spans="1:39">
      <c r="A81" s="18" t="s">
        <v>40</v>
      </c>
      <c r="B81" s="19" t="s">
        <v>27</v>
      </c>
      <c r="C81" s="20" t="s">
        <v>52</v>
      </c>
      <c r="D81" s="18" t="s">
        <v>53</v>
      </c>
      <c r="E81" s="18" t="s">
        <v>54</v>
      </c>
      <c r="F81" s="21"/>
      <c r="G81" s="22"/>
      <c r="H81" s="70">
        <v>0.15</v>
      </c>
      <c r="I81" s="70">
        <v>0.15</v>
      </c>
      <c r="J81" s="70">
        <v>0.15</v>
      </c>
      <c r="K81" s="70">
        <v>0.15</v>
      </c>
      <c r="L81" s="70">
        <v>0.15</v>
      </c>
      <c r="M81" s="70">
        <v>0.15</v>
      </c>
      <c r="N81" s="70">
        <v>0.15</v>
      </c>
      <c r="O81" s="70">
        <v>0.15</v>
      </c>
      <c r="P81" s="70">
        <v>0.15</v>
      </c>
      <c r="Q81" s="70">
        <v>0.15</v>
      </c>
      <c r="R81" s="70">
        <v>0.15</v>
      </c>
      <c r="S81" s="70">
        <v>0.15</v>
      </c>
      <c r="T81" s="70">
        <v>0.15</v>
      </c>
      <c r="U81" s="70">
        <v>0.15</v>
      </c>
      <c r="V81" s="70">
        <v>0.15</v>
      </c>
      <c r="W81" s="70">
        <v>0.15</v>
      </c>
      <c r="X81" s="70">
        <v>0.15</v>
      </c>
      <c r="Y81" s="70">
        <v>0.15</v>
      </c>
      <c r="Z81" s="70">
        <v>0.1</v>
      </c>
      <c r="AA81" s="70">
        <v>0.1</v>
      </c>
      <c r="AB81" s="70">
        <v>0.1</v>
      </c>
      <c r="AC81" s="70">
        <v>0.1</v>
      </c>
      <c r="AD81" s="70">
        <v>0.1</v>
      </c>
      <c r="AE81" s="70">
        <v>0.1</v>
      </c>
      <c r="AF81" s="70">
        <v>0.1</v>
      </c>
      <c r="AG81" s="70">
        <v>0.1</v>
      </c>
      <c r="AH81" s="70">
        <v>0.1</v>
      </c>
      <c r="AI81" s="70">
        <v>0.1</v>
      </c>
      <c r="AJ81" s="70">
        <v>0.1</v>
      </c>
      <c r="AK81" s="70">
        <v>0.1</v>
      </c>
      <c r="AL81" s="70">
        <v>0.1</v>
      </c>
      <c r="AM81" s="70">
        <v>0.1</v>
      </c>
    </row>
    <row r="82" spans="1:39">
      <c r="A82" s="18" t="s">
        <v>40</v>
      </c>
      <c r="B82" s="19" t="s">
        <v>27</v>
      </c>
      <c r="C82" s="20" t="s">
        <v>52</v>
      </c>
      <c r="D82" s="18" t="s">
        <v>55</v>
      </c>
      <c r="E82" s="18" t="s">
        <v>56</v>
      </c>
      <c r="F82" s="21"/>
      <c r="G82" s="22"/>
      <c r="H82" s="70">
        <v>0.11</v>
      </c>
      <c r="I82" s="70">
        <v>0.11</v>
      </c>
      <c r="J82" s="70">
        <v>0.11</v>
      </c>
      <c r="K82" s="70">
        <v>0.11</v>
      </c>
      <c r="L82" s="70">
        <v>0.11</v>
      </c>
      <c r="M82" s="70">
        <v>0.11</v>
      </c>
      <c r="N82" s="70">
        <v>0.11</v>
      </c>
      <c r="O82" s="70">
        <v>0.11</v>
      </c>
      <c r="P82" s="70">
        <v>0.11</v>
      </c>
      <c r="Q82" s="70">
        <v>0.11</v>
      </c>
      <c r="R82" s="70">
        <v>0.11</v>
      </c>
      <c r="S82" s="70">
        <v>0.11</v>
      </c>
      <c r="T82" s="70">
        <v>0.11</v>
      </c>
      <c r="U82" s="70">
        <v>0.11</v>
      </c>
      <c r="V82" s="70">
        <v>0.11</v>
      </c>
      <c r="W82" s="70">
        <v>0.11</v>
      </c>
      <c r="X82" s="70">
        <v>0.11</v>
      </c>
      <c r="Y82" s="70">
        <v>0.11</v>
      </c>
      <c r="Z82" s="70">
        <v>0.18</v>
      </c>
      <c r="AA82" s="70">
        <v>0.18</v>
      </c>
      <c r="AB82" s="70">
        <v>0.18</v>
      </c>
      <c r="AC82" s="70">
        <v>0.18</v>
      </c>
      <c r="AD82" s="70">
        <v>0.18</v>
      </c>
      <c r="AE82" s="70">
        <v>0.18</v>
      </c>
      <c r="AF82" s="70">
        <v>0.18</v>
      </c>
      <c r="AG82" s="70">
        <v>0.18</v>
      </c>
      <c r="AH82" s="70">
        <v>0.18</v>
      </c>
      <c r="AI82" s="70">
        <v>0.18</v>
      </c>
      <c r="AJ82" s="70">
        <v>0.18</v>
      </c>
      <c r="AK82" s="70">
        <v>0.18</v>
      </c>
      <c r="AL82" s="70">
        <v>0.18</v>
      </c>
      <c r="AM82" s="70">
        <v>0.18</v>
      </c>
    </row>
    <row r="83" spans="1:39">
      <c r="A83" s="18" t="s">
        <v>40</v>
      </c>
      <c r="B83" s="19" t="s">
        <v>27</v>
      </c>
      <c r="C83" s="20" t="s">
        <v>52</v>
      </c>
      <c r="D83" s="18" t="s">
        <v>57</v>
      </c>
      <c r="E83" s="18" t="s">
        <v>58</v>
      </c>
      <c r="F83" s="21"/>
      <c r="G83" s="22"/>
      <c r="H83" s="70">
        <v>0.12</v>
      </c>
      <c r="I83" s="70">
        <v>0.12</v>
      </c>
      <c r="J83" s="70">
        <v>0.12</v>
      </c>
      <c r="K83" s="70">
        <v>0.12</v>
      </c>
      <c r="L83" s="70">
        <v>0.12</v>
      </c>
      <c r="M83" s="70">
        <v>0.12</v>
      </c>
      <c r="N83" s="70">
        <v>0.12</v>
      </c>
      <c r="O83" s="70">
        <v>0.12</v>
      </c>
      <c r="P83" s="70">
        <v>0.12</v>
      </c>
      <c r="Q83" s="70">
        <v>0.12</v>
      </c>
      <c r="R83" s="70">
        <v>0.12</v>
      </c>
      <c r="S83" s="70">
        <v>0.12</v>
      </c>
      <c r="T83" s="70">
        <v>0.12</v>
      </c>
      <c r="U83" s="70">
        <v>0.12</v>
      </c>
      <c r="V83" s="70">
        <v>0.12</v>
      </c>
      <c r="W83" s="70">
        <v>0.12</v>
      </c>
      <c r="X83" s="70">
        <v>0.12</v>
      </c>
      <c r="Y83" s="70">
        <v>0.12</v>
      </c>
      <c r="Z83" s="70">
        <v>0.14000000000000001</v>
      </c>
      <c r="AA83" s="70">
        <v>0.14000000000000001</v>
      </c>
      <c r="AB83" s="70">
        <v>0.14000000000000001</v>
      </c>
      <c r="AC83" s="70">
        <v>0.14000000000000001</v>
      </c>
      <c r="AD83" s="70">
        <v>0.14000000000000001</v>
      </c>
      <c r="AE83" s="70">
        <v>0.14000000000000001</v>
      </c>
      <c r="AF83" s="70">
        <v>0.14000000000000001</v>
      </c>
      <c r="AG83" s="70">
        <v>0.14000000000000001</v>
      </c>
      <c r="AH83" s="70">
        <v>0.14000000000000001</v>
      </c>
      <c r="AI83" s="70">
        <v>0.14000000000000001</v>
      </c>
      <c r="AJ83" s="70">
        <v>0.14000000000000001</v>
      </c>
      <c r="AK83" s="70">
        <v>0.14000000000000001</v>
      </c>
      <c r="AL83" s="70">
        <v>0.14000000000000001</v>
      </c>
      <c r="AM83" s="70">
        <v>0.14000000000000001</v>
      </c>
    </row>
    <row r="84" spans="1:39">
      <c r="A84" s="18" t="s">
        <v>40</v>
      </c>
      <c r="B84" s="19" t="s">
        <v>27</v>
      </c>
      <c r="C84" s="20" t="s">
        <v>52</v>
      </c>
      <c r="D84" s="18" t="s">
        <v>59</v>
      </c>
      <c r="E84" s="18" t="s">
        <v>60</v>
      </c>
      <c r="F84" s="21"/>
      <c r="G84" s="22"/>
      <c r="H84" s="70">
        <v>0.14000000000000001</v>
      </c>
      <c r="I84" s="70">
        <v>0.15</v>
      </c>
      <c r="J84" s="70">
        <v>0.15</v>
      </c>
      <c r="K84" s="70">
        <v>0.15</v>
      </c>
      <c r="L84" s="70">
        <v>0.15</v>
      </c>
      <c r="M84" s="70">
        <v>0.15</v>
      </c>
      <c r="N84" s="70">
        <v>0.14000000000000001</v>
      </c>
      <c r="O84" s="70">
        <v>0.14000000000000001</v>
      </c>
      <c r="P84" s="70">
        <v>0.14000000000000001</v>
      </c>
      <c r="Q84" s="70">
        <v>0.14000000000000001</v>
      </c>
      <c r="R84" s="70">
        <v>0.14000000000000001</v>
      </c>
      <c r="S84" s="70">
        <v>0.14000000000000001</v>
      </c>
      <c r="T84" s="70">
        <v>0.14000000000000001</v>
      </c>
      <c r="U84" s="70">
        <v>0.14000000000000001</v>
      </c>
      <c r="V84" s="70">
        <v>0.14000000000000001</v>
      </c>
      <c r="W84" s="70">
        <v>0.14000000000000001</v>
      </c>
      <c r="X84" s="70">
        <v>0.14000000000000001</v>
      </c>
      <c r="Y84" s="70">
        <v>0.14000000000000001</v>
      </c>
      <c r="Z84" s="70">
        <v>0.15</v>
      </c>
      <c r="AA84" s="70">
        <v>0.15</v>
      </c>
      <c r="AB84" s="70">
        <v>0.15</v>
      </c>
      <c r="AC84" s="70">
        <v>0.15</v>
      </c>
      <c r="AD84" s="70">
        <v>0.15</v>
      </c>
      <c r="AE84" s="70">
        <v>0.15</v>
      </c>
      <c r="AF84" s="70">
        <v>0.15</v>
      </c>
      <c r="AG84" s="70">
        <v>0.15</v>
      </c>
      <c r="AH84" s="70">
        <v>0.15</v>
      </c>
      <c r="AI84" s="70">
        <v>0.15</v>
      </c>
      <c r="AJ84" s="70">
        <v>0.15</v>
      </c>
      <c r="AK84" s="70">
        <v>0.15</v>
      </c>
      <c r="AL84" s="70">
        <v>0.15</v>
      </c>
      <c r="AM84" s="70">
        <v>0.15</v>
      </c>
    </row>
    <row r="85" spans="1:39">
      <c r="A85" s="18" t="s">
        <v>40</v>
      </c>
      <c r="B85" s="19" t="s">
        <v>27</v>
      </c>
      <c r="C85" s="20" t="s">
        <v>52</v>
      </c>
      <c r="D85" s="18" t="s">
        <v>61</v>
      </c>
      <c r="E85" s="18" t="s">
        <v>62</v>
      </c>
      <c r="F85" s="21"/>
      <c r="G85" s="22"/>
      <c r="H85" s="70">
        <v>0.19</v>
      </c>
      <c r="I85" s="70">
        <v>0.19</v>
      </c>
      <c r="J85" s="70">
        <v>0.19</v>
      </c>
      <c r="K85" s="70">
        <v>0.19</v>
      </c>
      <c r="L85" s="70">
        <v>0.19</v>
      </c>
      <c r="M85" s="70">
        <v>0.19</v>
      </c>
      <c r="N85" s="70">
        <v>0.17</v>
      </c>
      <c r="O85" s="70">
        <v>0.17</v>
      </c>
      <c r="P85" s="70">
        <v>0.17</v>
      </c>
      <c r="Q85" s="70">
        <v>0.17</v>
      </c>
      <c r="R85" s="70">
        <v>0.17</v>
      </c>
      <c r="S85" s="70">
        <v>0.17</v>
      </c>
      <c r="T85" s="70">
        <v>0.17</v>
      </c>
      <c r="U85" s="70">
        <v>0.17</v>
      </c>
      <c r="V85" s="70">
        <v>0.17</v>
      </c>
      <c r="W85" s="70">
        <v>0.17</v>
      </c>
      <c r="X85" s="70">
        <v>0.17</v>
      </c>
      <c r="Y85" s="70">
        <v>0.17</v>
      </c>
      <c r="Z85" s="70">
        <v>0.18</v>
      </c>
      <c r="AA85" s="70">
        <v>0.18</v>
      </c>
      <c r="AB85" s="70">
        <v>0.18</v>
      </c>
      <c r="AC85" s="70">
        <v>0.18</v>
      </c>
      <c r="AD85" s="70">
        <v>0.18</v>
      </c>
      <c r="AE85" s="70">
        <v>0.18</v>
      </c>
      <c r="AF85" s="70">
        <v>0.18</v>
      </c>
      <c r="AG85" s="70">
        <v>0.18</v>
      </c>
      <c r="AH85" s="70">
        <v>0.18</v>
      </c>
      <c r="AI85" s="70">
        <v>0.18</v>
      </c>
      <c r="AJ85" s="70">
        <v>0.18</v>
      </c>
      <c r="AK85" s="70">
        <v>0.18</v>
      </c>
      <c r="AL85" s="70">
        <v>0.18</v>
      </c>
      <c r="AM85" s="70">
        <v>0.18</v>
      </c>
    </row>
    <row r="86" spans="1:39">
      <c r="A86" s="18" t="s">
        <v>40</v>
      </c>
      <c r="B86" s="19" t="s">
        <v>27</v>
      </c>
      <c r="C86" s="20" t="s">
        <v>52</v>
      </c>
      <c r="D86" s="18" t="s">
        <v>63</v>
      </c>
      <c r="E86" s="18" t="s">
        <v>64</v>
      </c>
      <c r="F86" s="21"/>
      <c r="G86" s="22"/>
      <c r="H86" s="70">
        <v>0.15</v>
      </c>
      <c r="I86" s="70">
        <v>0.14000000000000001</v>
      </c>
      <c r="J86" s="70">
        <v>0.14000000000000001</v>
      </c>
      <c r="K86" s="70">
        <v>0.14000000000000001</v>
      </c>
      <c r="L86" s="70">
        <v>0.14000000000000001</v>
      </c>
      <c r="M86" s="70">
        <v>0.14000000000000001</v>
      </c>
      <c r="N86" s="70">
        <v>0.14000000000000001</v>
      </c>
      <c r="O86" s="70">
        <v>0.14000000000000001</v>
      </c>
      <c r="P86" s="70">
        <v>0.14000000000000001</v>
      </c>
      <c r="Q86" s="70">
        <v>0.14000000000000001</v>
      </c>
      <c r="R86" s="70">
        <v>0.14000000000000001</v>
      </c>
      <c r="S86" s="70">
        <v>0.14000000000000001</v>
      </c>
      <c r="T86" s="70">
        <v>0.14000000000000001</v>
      </c>
      <c r="U86" s="70">
        <v>0.14000000000000001</v>
      </c>
      <c r="V86" s="70">
        <v>0.14000000000000001</v>
      </c>
      <c r="W86" s="70">
        <v>0.14000000000000001</v>
      </c>
      <c r="X86" s="70">
        <v>0.14000000000000001</v>
      </c>
      <c r="Y86" s="70">
        <v>0.14000000000000001</v>
      </c>
      <c r="Z86" s="70">
        <v>0.1</v>
      </c>
      <c r="AA86" s="70">
        <v>0.1</v>
      </c>
      <c r="AB86" s="70">
        <v>0.1</v>
      </c>
      <c r="AC86" s="70">
        <v>0.1</v>
      </c>
      <c r="AD86" s="70">
        <v>0.1</v>
      </c>
      <c r="AE86" s="70">
        <v>0.1</v>
      </c>
      <c r="AF86" s="70">
        <v>0.1</v>
      </c>
      <c r="AG86" s="70">
        <v>0.1</v>
      </c>
      <c r="AH86" s="70">
        <v>0.1</v>
      </c>
      <c r="AI86" s="70">
        <v>0.1</v>
      </c>
      <c r="AJ86" s="70">
        <v>0.1</v>
      </c>
      <c r="AK86" s="70">
        <v>0.1</v>
      </c>
      <c r="AL86" s="70">
        <v>0.1</v>
      </c>
      <c r="AM86" s="70">
        <v>0.1</v>
      </c>
    </row>
    <row r="87" spans="1:39">
      <c r="A87" s="18" t="s">
        <v>40</v>
      </c>
      <c r="B87" s="19" t="s">
        <v>27</v>
      </c>
      <c r="C87" s="20" t="s">
        <v>52</v>
      </c>
      <c r="D87" s="18" t="s">
        <v>65</v>
      </c>
      <c r="E87" s="18" t="s">
        <v>66</v>
      </c>
      <c r="F87" s="21"/>
      <c r="G87" s="22"/>
      <c r="H87" s="70">
        <v>0.14000000000000001</v>
      </c>
      <c r="I87" s="70">
        <v>0.14000000000000001</v>
      </c>
      <c r="J87" s="70">
        <v>0.14000000000000001</v>
      </c>
      <c r="K87" s="70">
        <v>0.14000000000000001</v>
      </c>
      <c r="L87" s="70">
        <v>0.14000000000000001</v>
      </c>
      <c r="M87" s="70">
        <v>0.14000000000000001</v>
      </c>
      <c r="N87" s="70">
        <v>0.17</v>
      </c>
      <c r="O87" s="70">
        <v>0.17</v>
      </c>
      <c r="P87" s="70">
        <v>0.17</v>
      </c>
      <c r="Q87" s="70">
        <v>0.17</v>
      </c>
      <c r="R87" s="70">
        <v>0.17</v>
      </c>
      <c r="S87" s="70">
        <v>0.17</v>
      </c>
      <c r="T87" s="70">
        <v>0.17</v>
      </c>
      <c r="U87" s="70">
        <v>0.17</v>
      </c>
      <c r="V87" s="70">
        <v>0.17</v>
      </c>
      <c r="W87" s="70">
        <v>0.17</v>
      </c>
      <c r="X87" s="70">
        <v>0.17</v>
      </c>
      <c r="Y87" s="70">
        <v>0.17</v>
      </c>
      <c r="Z87" s="70">
        <v>0.15</v>
      </c>
      <c r="AA87" s="70">
        <v>0.15</v>
      </c>
      <c r="AB87" s="70">
        <v>0.15</v>
      </c>
      <c r="AC87" s="70">
        <v>0.15</v>
      </c>
      <c r="AD87" s="70">
        <v>0.15</v>
      </c>
      <c r="AE87" s="70">
        <v>0.15</v>
      </c>
      <c r="AF87" s="70">
        <v>0.15</v>
      </c>
      <c r="AG87" s="70">
        <v>0.15</v>
      </c>
      <c r="AH87" s="70">
        <v>0.15</v>
      </c>
      <c r="AI87" s="70">
        <v>0.15</v>
      </c>
      <c r="AJ87" s="70">
        <v>0.15</v>
      </c>
      <c r="AK87" s="70">
        <v>0.15</v>
      </c>
      <c r="AL87" s="70">
        <v>0.15</v>
      </c>
      <c r="AM87" s="70">
        <v>0.15</v>
      </c>
    </row>
    <row r="88" spans="1:39">
      <c r="A88" s="18" t="s">
        <v>40</v>
      </c>
      <c r="B88" s="19" t="s">
        <v>27</v>
      </c>
      <c r="C88" s="20" t="s">
        <v>52</v>
      </c>
      <c r="D88" s="18" t="s">
        <v>67</v>
      </c>
      <c r="E88" s="18" t="s">
        <v>68</v>
      </c>
      <c r="F88" s="21"/>
      <c r="G88" s="22"/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0</v>
      </c>
      <c r="AC88" s="70">
        <v>0</v>
      </c>
      <c r="AD88" s="70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</row>
    <row r="89" spans="1:39" s="50" customFormat="1">
      <c r="A89" s="63"/>
      <c r="B89" s="46"/>
      <c r="C89" s="45"/>
      <c r="D89" s="63"/>
      <c r="E89" s="63"/>
      <c r="F89" s="48"/>
      <c r="G89" s="62"/>
      <c r="H89" s="71">
        <f>SUM(H81:H88)</f>
        <v>1</v>
      </c>
      <c r="I89" s="71">
        <f t="shared" ref="I89:AM89" si="13">SUM(I81:I88)</f>
        <v>1</v>
      </c>
      <c r="J89" s="71">
        <f t="shared" si="13"/>
        <v>1</v>
      </c>
      <c r="K89" s="71">
        <f t="shared" si="13"/>
        <v>1</v>
      </c>
      <c r="L89" s="71">
        <f t="shared" si="13"/>
        <v>1</v>
      </c>
      <c r="M89" s="71">
        <f t="shared" si="13"/>
        <v>1</v>
      </c>
      <c r="N89" s="71">
        <f t="shared" si="13"/>
        <v>1</v>
      </c>
      <c r="O89" s="71">
        <f t="shared" si="13"/>
        <v>1</v>
      </c>
      <c r="P89" s="71">
        <f t="shared" si="13"/>
        <v>1</v>
      </c>
      <c r="Q89" s="71">
        <f t="shared" si="13"/>
        <v>1</v>
      </c>
      <c r="R89" s="71">
        <f t="shared" si="13"/>
        <v>1</v>
      </c>
      <c r="S89" s="71">
        <f t="shared" si="13"/>
        <v>1</v>
      </c>
      <c r="T89" s="71">
        <f t="shared" si="13"/>
        <v>1</v>
      </c>
      <c r="U89" s="71">
        <f t="shared" si="13"/>
        <v>1</v>
      </c>
      <c r="V89" s="71">
        <f t="shared" si="13"/>
        <v>1</v>
      </c>
      <c r="W89" s="71">
        <f t="shared" si="13"/>
        <v>1</v>
      </c>
      <c r="X89" s="71">
        <f t="shared" si="13"/>
        <v>1</v>
      </c>
      <c r="Y89" s="71">
        <f t="shared" si="13"/>
        <v>1</v>
      </c>
      <c r="Z89" s="71">
        <f t="shared" si="13"/>
        <v>1</v>
      </c>
      <c r="AA89" s="71">
        <f t="shared" si="13"/>
        <v>1</v>
      </c>
      <c r="AB89" s="71">
        <f t="shared" si="13"/>
        <v>1</v>
      </c>
      <c r="AC89" s="71">
        <f t="shared" si="13"/>
        <v>1</v>
      </c>
      <c r="AD89" s="71">
        <f t="shared" si="13"/>
        <v>1</v>
      </c>
      <c r="AE89" s="71">
        <f t="shared" si="13"/>
        <v>1</v>
      </c>
      <c r="AF89" s="71">
        <f t="shared" si="13"/>
        <v>1</v>
      </c>
      <c r="AG89" s="71">
        <f t="shared" si="13"/>
        <v>1</v>
      </c>
      <c r="AH89" s="71">
        <f t="shared" si="13"/>
        <v>1</v>
      </c>
      <c r="AI89" s="71">
        <f t="shared" si="13"/>
        <v>1</v>
      </c>
      <c r="AJ89" s="71">
        <f t="shared" si="13"/>
        <v>1</v>
      </c>
      <c r="AK89" s="71">
        <f t="shared" si="13"/>
        <v>1</v>
      </c>
      <c r="AL89" s="71">
        <f t="shared" si="13"/>
        <v>1</v>
      </c>
      <c r="AM89" s="71">
        <f t="shared" si="13"/>
        <v>1</v>
      </c>
    </row>
    <row r="90" spans="1:39">
      <c r="A90" s="31" t="s">
        <v>155</v>
      </c>
      <c r="B90" s="27" t="s">
        <v>145</v>
      </c>
      <c r="C90" s="28" t="s">
        <v>146</v>
      </c>
      <c r="D90" s="32" t="s">
        <v>156</v>
      </c>
      <c r="E90" s="32" t="s">
        <v>157</v>
      </c>
      <c r="F90" s="21"/>
      <c r="G90" s="30"/>
      <c r="H90" s="70">
        <v>0.36</v>
      </c>
      <c r="I90" s="70">
        <v>0.36</v>
      </c>
      <c r="J90" s="70">
        <v>0.36</v>
      </c>
      <c r="K90" s="70">
        <v>0.36</v>
      </c>
      <c r="L90" s="70">
        <v>0.36</v>
      </c>
      <c r="M90" s="70">
        <v>0.36</v>
      </c>
      <c r="N90" s="70">
        <v>0.36</v>
      </c>
      <c r="O90" s="70">
        <v>0.36</v>
      </c>
      <c r="P90" s="70">
        <v>0.36</v>
      </c>
      <c r="Q90" s="70">
        <v>0.36</v>
      </c>
      <c r="R90" s="70">
        <v>0.36</v>
      </c>
      <c r="S90" s="70">
        <v>0.36</v>
      </c>
      <c r="T90" s="70">
        <v>0.36</v>
      </c>
      <c r="U90" s="70">
        <v>0.36</v>
      </c>
      <c r="V90" s="70">
        <v>0.36</v>
      </c>
      <c r="W90" s="70">
        <v>0.36</v>
      </c>
      <c r="X90" s="70">
        <v>0.36842105263157893</v>
      </c>
      <c r="Y90" s="70">
        <v>0.58974358974358976</v>
      </c>
      <c r="Z90" s="70">
        <v>0.60416666666666663</v>
      </c>
      <c r="AA90" s="70">
        <v>0.5</v>
      </c>
      <c r="AB90" s="70">
        <v>0.44444444444444442</v>
      </c>
      <c r="AC90" s="70">
        <v>0.40816326530612246</v>
      </c>
      <c r="AD90" s="70">
        <v>0.40816326530612246</v>
      </c>
      <c r="AE90" s="70">
        <v>0.40540540540540543</v>
      </c>
      <c r="AF90" s="70">
        <v>0.5</v>
      </c>
      <c r="AG90" s="70">
        <v>0.35025380710659898</v>
      </c>
      <c r="AH90" s="70">
        <v>0.5025380710659898</v>
      </c>
      <c r="AI90" s="70">
        <v>0.47</v>
      </c>
      <c r="AJ90" s="70">
        <v>0.47</v>
      </c>
      <c r="AK90" s="70">
        <v>0.47</v>
      </c>
      <c r="AL90" s="70">
        <v>0.47</v>
      </c>
      <c r="AM90" s="70">
        <v>0.47</v>
      </c>
    </row>
    <row r="91" spans="1:39">
      <c r="A91" s="31" t="s">
        <v>155</v>
      </c>
      <c r="B91" s="27" t="s">
        <v>145</v>
      </c>
      <c r="C91" s="28" t="s">
        <v>146</v>
      </c>
      <c r="D91" s="32" t="s">
        <v>158</v>
      </c>
      <c r="E91" s="32" t="s">
        <v>159</v>
      </c>
      <c r="F91" s="21"/>
      <c r="G91" s="30"/>
      <c r="H91" s="70">
        <v>0.26</v>
      </c>
      <c r="I91" s="70">
        <v>0.26</v>
      </c>
      <c r="J91" s="70">
        <v>0.26</v>
      </c>
      <c r="K91" s="70">
        <v>0.26</v>
      </c>
      <c r="L91" s="70">
        <v>0.26</v>
      </c>
      <c r="M91" s="70">
        <v>0.26</v>
      </c>
      <c r="N91" s="70">
        <v>0.26</v>
      </c>
      <c r="O91" s="70">
        <v>0.26</v>
      </c>
      <c r="P91" s="70">
        <v>0.26</v>
      </c>
      <c r="Q91" s="70">
        <v>0.26</v>
      </c>
      <c r="R91" s="70">
        <v>0.26</v>
      </c>
      <c r="S91" s="70">
        <v>0.26</v>
      </c>
      <c r="T91" s="70">
        <v>0.26</v>
      </c>
      <c r="U91" s="70">
        <v>0.26</v>
      </c>
      <c r="V91" s="70">
        <v>0.26</v>
      </c>
      <c r="W91" s="70">
        <v>0.26</v>
      </c>
      <c r="X91" s="70">
        <v>0.29959514170040485</v>
      </c>
      <c r="Y91" s="70">
        <v>0.17948717948717949</v>
      </c>
      <c r="Z91" s="70">
        <v>0.14583333333333334</v>
      </c>
      <c r="AA91" s="70">
        <v>0.2</v>
      </c>
      <c r="AB91" s="70">
        <v>0.2</v>
      </c>
      <c r="AC91" s="70">
        <v>0.26530612244897961</v>
      </c>
      <c r="AD91" s="70">
        <v>0.26530612244897961</v>
      </c>
      <c r="AE91" s="70">
        <v>0.27027027027027029</v>
      </c>
      <c r="AF91" s="70">
        <v>0.2</v>
      </c>
      <c r="AG91" s="70">
        <v>0.26903553299492383</v>
      </c>
      <c r="AH91" s="70">
        <v>0.19796954314720813</v>
      </c>
      <c r="AI91" s="70">
        <v>0.22</v>
      </c>
      <c r="AJ91" s="70">
        <v>0.22</v>
      </c>
      <c r="AK91" s="70">
        <v>0.22</v>
      </c>
      <c r="AL91" s="70">
        <v>0.22</v>
      </c>
      <c r="AM91" s="70">
        <v>0.22</v>
      </c>
    </row>
    <row r="92" spans="1:39">
      <c r="A92" s="31" t="s">
        <v>155</v>
      </c>
      <c r="B92" s="27" t="s">
        <v>145</v>
      </c>
      <c r="C92" s="28" t="s">
        <v>146</v>
      </c>
      <c r="D92" s="32" t="s">
        <v>160</v>
      </c>
      <c r="E92" s="32" t="s">
        <v>161</v>
      </c>
      <c r="F92" s="21"/>
      <c r="G92" s="30"/>
      <c r="H92" s="70">
        <v>0.16</v>
      </c>
      <c r="I92" s="70">
        <v>0.16</v>
      </c>
      <c r="J92" s="70">
        <v>0.16</v>
      </c>
      <c r="K92" s="70">
        <v>0.16</v>
      </c>
      <c r="L92" s="70">
        <v>0.16</v>
      </c>
      <c r="M92" s="70">
        <v>0.16</v>
      </c>
      <c r="N92" s="70">
        <v>0.16</v>
      </c>
      <c r="O92" s="70">
        <v>0.16</v>
      </c>
      <c r="P92" s="70">
        <v>0.16</v>
      </c>
      <c r="Q92" s="70">
        <v>0.16</v>
      </c>
      <c r="R92" s="70">
        <v>0.16</v>
      </c>
      <c r="S92" s="70">
        <v>0.16</v>
      </c>
      <c r="T92" s="70">
        <v>0.16</v>
      </c>
      <c r="U92" s="70">
        <v>0.16</v>
      </c>
      <c r="V92" s="70">
        <v>0.16</v>
      </c>
      <c r="W92" s="70">
        <v>0.16</v>
      </c>
      <c r="X92" s="70">
        <v>0.10121457489878542</v>
      </c>
      <c r="Y92" s="70">
        <v>5.128205128205128E-2</v>
      </c>
      <c r="Z92" s="70">
        <v>0.10416666666666667</v>
      </c>
      <c r="AA92" s="70">
        <v>0.1</v>
      </c>
      <c r="AB92" s="70">
        <v>0.15555555555555556</v>
      </c>
      <c r="AC92" s="70">
        <v>0.10204081632653061</v>
      </c>
      <c r="AD92" s="70">
        <v>0.10204081632653061</v>
      </c>
      <c r="AE92" s="70">
        <v>9.45945945945946E-2</v>
      </c>
      <c r="AF92" s="70">
        <v>0.1</v>
      </c>
      <c r="AG92" s="70">
        <v>0.15228426395939088</v>
      </c>
      <c r="AH92" s="70">
        <v>0.10152284263959391</v>
      </c>
      <c r="AI92" s="70">
        <v>0.13</v>
      </c>
      <c r="AJ92" s="70">
        <v>0.13</v>
      </c>
      <c r="AK92" s="70">
        <v>0.13</v>
      </c>
      <c r="AL92" s="70">
        <v>0.13</v>
      </c>
      <c r="AM92" s="70">
        <v>0.13</v>
      </c>
    </row>
    <row r="93" spans="1:39">
      <c r="A93" s="31" t="s">
        <v>155</v>
      </c>
      <c r="B93" s="27" t="s">
        <v>145</v>
      </c>
      <c r="C93" s="28" t="s">
        <v>146</v>
      </c>
      <c r="D93" s="32" t="s">
        <v>162</v>
      </c>
      <c r="E93" s="32" t="s">
        <v>163</v>
      </c>
      <c r="F93" s="21"/>
      <c r="G93" s="30"/>
      <c r="H93" s="70">
        <v>0.22</v>
      </c>
      <c r="I93" s="70">
        <v>0.22</v>
      </c>
      <c r="J93" s="70">
        <v>0.22</v>
      </c>
      <c r="K93" s="70">
        <v>0.22</v>
      </c>
      <c r="L93" s="70">
        <v>0.22</v>
      </c>
      <c r="M93" s="70">
        <v>0.22</v>
      </c>
      <c r="N93" s="70">
        <v>0.22</v>
      </c>
      <c r="O93" s="70">
        <v>0.22</v>
      </c>
      <c r="P93" s="70">
        <v>0.22</v>
      </c>
      <c r="Q93" s="70">
        <v>0.22</v>
      </c>
      <c r="R93" s="70">
        <v>0.22</v>
      </c>
      <c r="S93" s="70">
        <v>0.22</v>
      </c>
      <c r="T93" s="70">
        <v>0.22</v>
      </c>
      <c r="U93" s="70">
        <v>0.22</v>
      </c>
      <c r="V93" s="70">
        <v>0.22</v>
      </c>
      <c r="W93" s="70">
        <v>0.22</v>
      </c>
      <c r="X93" s="70">
        <v>0.23076923076923078</v>
      </c>
      <c r="Y93" s="70">
        <v>0.17948717948717949</v>
      </c>
      <c r="Z93" s="70">
        <v>0.14583333333333334</v>
      </c>
      <c r="AA93" s="70">
        <v>0.2</v>
      </c>
      <c r="AB93" s="70">
        <v>0.2</v>
      </c>
      <c r="AC93" s="70">
        <v>0.22448979591836735</v>
      </c>
      <c r="AD93" s="70">
        <v>0.22448979591836735</v>
      </c>
      <c r="AE93" s="70">
        <v>0.22972972972972974</v>
      </c>
      <c r="AF93" s="70">
        <v>0.2</v>
      </c>
      <c r="AG93" s="70">
        <v>0.22842639593908629</v>
      </c>
      <c r="AH93" s="70">
        <v>0.19796954314720813</v>
      </c>
      <c r="AI93" s="70">
        <v>0.18</v>
      </c>
      <c r="AJ93" s="70">
        <v>0.18</v>
      </c>
      <c r="AK93" s="70">
        <v>0.18</v>
      </c>
      <c r="AL93" s="70">
        <v>0.18</v>
      </c>
      <c r="AM93" s="70">
        <v>0.18</v>
      </c>
    </row>
    <row r="94" spans="1:39" s="50" customFormat="1">
      <c r="A94" s="64"/>
      <c r="B94" s="65"/>
      <c r="C94" s="66"/>
      <c r="D94" s="67"/>
      <c r="E94" s="67"/>
      <c r="F94" s="48"/>
      <c r="G94" s="56"/>
      <c r="H94" s="71">
        <f>SUM(H90:H93)</f>
        <v>1</v>
      </c>
      <c r="I94" s="71">
        <f t="shared" ref="I94:AM94" si="14">SUM(I90:I93)</f>
        <v>1</v>
      </c>
      <c r="J94" s="71">
        <f t="shared" si="14"/>
        <v>1</v>
      </c>
      <c r="K94" s="71">
        <f t="shared" si="14"/>
        <v>1</v>
      </c>
      <c r="L94" s="71">
        <f t="shared" si="14"/>
        <v>1</v>
      </c>
      <c r="M94" s="71">
        <f t="shared" si="14"/>
        <v>1</v>
      </c>
      <c r="N94" s="71">
        <f t="shared" si="14"/>
        <v>1</v>
      </c>
      <c r="O94" s="71">
        <f t="shared" si="14"/>
        <v>1</v>
      </c>
      <c r="P94" s="71">
        <f t="shared" si="14"/>
        <v>1</v>
      </c>
      <c r="Q94" s="71">
        <f t="shared" si="14"/>
        <v>1</v>
      </c>
      <c r="R94" s="71">
        <f t="shared" si="14"/>
        <v>1</v>
      </c>
      <c r="S94" s="71">
        <f t="shared" si="14"/>
        <v>1</v>
      </c>
      <c r="T94" s="71">
        <f t="shared" si="14"/>
        <v>1</v>
      </c>
      <c r="U94" s="71">
        <f t="shared" si="14"/>
        <v>1</v>
      </c>
      <c r="V94" s="71">
        <f t="shared" si="14"/>
        <v>1</v>
      </c>
      <c r="W94" s="71">
        <f t="shared" si="14"/>
        <v>1</v>
      </c>
      <c r="X94" s="71">
        <f t="shared" si="14"/>
        <v>1</v>
      </c>
      <c r="Y94" s="71">
        <f t="shared" si="14"/>
        <v>1</v>
      </c>
      <c r="Z94" s="71">
        <f t="shared" si="14"/>
        <v>1</v>
      </c>
      <c r="AA94" s="71">
        <f t="shared" si="14"/>
        <v>1</v>
      </c>
      <c r="AB94" s="71">
        <f t="shared" si="14"/>
        <v>1</v>
      </c>
      <c r="AC94" s="71">
        <f t="shared" si="14"/>
        <v>1</v>
      </c>
      <c r="AD94" s="71">
        <f t="shared" si="14"/>
        <v>1</v>
      </c>
      <c r="AE94" s="71">
        <f t="shared" si="14"/>
        <v>1</v>
      </c>
      <c r="AF94" s="71">
        <f t="shared" si="14"/>
        <v>1</v>
      </c>
      <c r="AG94" s="71">
        <f t="shared" si="14"/>
        <v>1</v>
      </c>
      <c r="AH94" s="71">
        <f t="shared" si="14"/>
        <v>1</v>
      </c>
      <c r="AI94" s="71">
        <f t="shared" si="14"/>
        <v>1</v>
      </c>
      <c r="AJ94" s="71">
        <f t="shared" si="14"/>
        <v>1</v>
      </c>
      <c r="AK94" s="71">
        <f t="shared" si="14"/>
        <v>1</v>
      </c>
      <c r="AL94" s="71">
        <f t="shared" si="14"/>
        <v>1</v>
      </c>
      <c r="AM94" s="71">
        <f t="shared" si="14"/>
        <v>1</v>
      </c>
    </row>
    <row r="95" spans="1:39">
      <c r="A95" s="26" t="s">
        <v>42</v>
      </c>
      <c r="B95" s="27" t="s">
        <v>145</v>
      </c>
      <c r="C95" s="28" t="s">
        <v>146</v>
      </c>
      <c r="D95" s="29" t="s">
        <v>147</v>
      </c>
      <c r="E95" s="29" t="s">
        <v>148</v>
      </c>
      <c r="F95" s="21"/>
      <c r="G95" s="30"/>
      <c r="H95" s="70">
        <v>0.35</v>
      </c>
      <c r="I95" s="70">
        <v>0.35</v>
      </c>
      <c r="J95" s="70">
        <v>0.35</v>
      </c>
      <c r="K95" s="70">
        <v>0.35</v>
      </c>
      <c r="L95" s="70">
        <v>0.35</v>
      </c>
      <c r="M95" s="70">
        <v>0.35</v>
      </c>
      <c r="N95" s="70">
        <v>0.35</v>
      </c>
      <c r="O95" s="70">
        <v>0.35</v>
      </c>
      <c r="P95" s="70">
        <v>0.35</v>
      </c>
      <c r="Q95" s="70">
        <v>0.35</v>
      </c>
      <c r="R95" s="70">
        <v>0.35</v>
      </c>
      <c r="S95" s="70">
        <v>0.35</v>
      </c>
      <c r="T95" s="70">
        <v>0.29268292682926828</v>
      </c>
      <c r="U95" s="70">
        <v>0.29729729729729731</v>
      </c>
      <c r="V95" s="70">
        <v>0.29661016949152541</v>
      </c>
      <c r="W95" s="70">
        <v>0.29807692307692307</v>
      </c>
      <c r="X95" s="70">
        <v>0.35135135135135137</v>
      </c>
      <c r="Y95" s="70">
        <v>0.34693877551020408</v>
      </c>
      <c r="Z95" s="70">
        <v>0.35483870967741937</v>
      </c>
      <c r="AA95" s="70">
        <v>0.34693877551020408</v>
      </c>
      <c r="AB95" s="70">
        <v>0.34545454545454546</v>
      </c>
      <c r="AC95" s="70">
        <v>0.35483870967741937</v>
      </c>
      <c r="AD95" s="70">
        <v>0.35483870967741937</v>
      </c>
      <c r="AE95" s="70">
        <v>0.2808988764044944</v>
      </c>
      <c r="AF95" s="70">
        <v>0.38</v>
      </c>
      <c r="AG95" s="70">
        <v>0.38</v>
      </c>
      <c r="AH95" s="70">
        <v>0.38</v>
      </c>
      <c r="AI95" s="70">
        <v>0.38</v>
      </c>
      <c r="AJ95" s="70">
        <v>0.38</v>
      </c>
      <c r="AK95" s="70">
        <v>0.38</v>
      </c>
      <c r="AL95" s="70">
        <v>0.38</v>
      </c>
      <c r="AM95" s="70">
        <v>0.38</v>
      </c>
    </row>
    <row r="96" spans="1:39">
      <c r="A96" s="26" t="s">
        <v>42</v>
      </c>
      <c r="B96" s="27" t="s">
        <v>145</v>
      </c>
      <c r="C96" s="28" t="s">
        <v>146</v>
      </c>
      <c r="D96" s="29" t="s">
        <v>149</v>
      </c>
      <c r="E96" s="29" t="s">
        <v>150</v>
      </c>
      <c r="F96" s="21"/>
      <c r="G96" s="30"/>
      <c r="H96" s="70">
        <v>0.23</v>
      </c>
      <c r="I96" s="70">
        <v>0.23</v>
      </c>
      <c r="J96" s="70">
        <v>0.23</v>
      </c>
      <c r="K96" s="70">
        <v>0.23</v>
      </c>
      <c r="L96" s="70">
        <v>0.23</v>
      </c>
      <c r="M96" s="70">
        <v>0.23</v>
      </c>
      <c r="N96" s="70">
        <v>0.23</v>
      </c>
      <c r="O96" s="70">
        <v>0.23</v>
      </c>
      <c r="P96" s="70">
        <v>0.23</v>
      </c>
      <c r="Q96" s="70">
        <v>0.23</v>
      </c>
      <c r="R96" s="70">
        <v>0.23</v>
      </c>
      <c r="S96" s="70">
        <v>0.23</v>
      </c>
      <c r="T96" s="70">
        <v>0.26829268292682928</v>
      </c>
      <c r="U96" s="70">
        <v>0.25675675675675674</v>
      </c>
      <c r="V96" s="70">
        <v>0.26271186440677968</v>
      </c>
      <c r="W96" s="70">
        <v>0.25961538461538464</v>
      </c>
      <c r="X96" s="70">
        <v>0.25</v>
      </c>
      <c r="Y96" s="70">
        <v>0.24489795918367346</v>
      </c>
      <c r="Z96" s="70">
        <v>0.25806451612903225</v>
      </c>
      <c r="AA96" s="70">
        <v>0.24489795918367346</v>
      </c>
      <c r="AB96" s="70">
        <v>0.25454545454545452</v>
      </c>
      <c r="AC96" s="70">
        <v>0.25806451612903225</v>
      </c>
      <c r="AD96" s="70">
        <v>0.25806451612903225</v>
      </c>
      <c r="AE96" s="70">
        <v>0.25842696629213485</v>
      </c>
      <c r="AF96" s="70">
        <v>0.22</v>
      </c>
      <c r="AG96" s="70">
        <v>0.22</v>
      </c>
      <c r="AH96" s="70">
        <v>0.22</v>
      </c>
      <c r="AI96" s="70">
        <v>0.22</v>
      </c>
      <c r="AJ96" s="70">
        <v>0.22</v>
      </c>
      <c r="AK96" s="70">
        <v>0.22</v>
      </c>
      <c r="AL96" s="70">
        <v>0.22</v>
      </c>
      <c r="AM96" s="70">
        <v>0.22</v>
      </c>
    </row>
    <row r="97" spans="1:39">
      <c r="A97" s="26" t="s">
        <v>42</v>
      </c>
      <c r="B97" s="27" t="s">
        <v>145</v>
      </c>
      <c r="C97" s="28" t="s">
        <v>146</v>
      </c>
      <c r="D97" s="29" t="s">
        <v>151</v>
      </c>
      <c r="E97" s="29" t="s">
        <v>152</v>
      </c>
      <c r="F97" s="21"/>
      <c r="G97" s="30"/>
      <c r="H97" s="70">
        <v>0.2</v>
      </c>
      <c r="I97" s="70">
        <v>0.2</v>
      </c>
      <c r="J97" s="70">
        <v>0.2</v>
      </c>
      <c r="K97" s="70">
        <v>0.2</v>
      </c>
      <c r="L97" s="70">
        <v>0.2</v>
      </c>
      <c r="M97" s="70">
        <v>0.2</v>
      </c>
      <c r="N97" s="70">
        <v>0.2</v>
      </c>
      <c r="O97" s="70">
        <v>0.2</v>
      </c>
      <c r="P97" s="70">
        <v>0.2</v>
      </c>
      <c r="Q97" s="70">
        <v>0.2</v>
      </c>
      <c r="R97" s="70">
        <v>0.2</v>
      </c>
      <c r="S97" s="70">
        <v>0.2</v>
      </c>
      <c r="T97" s="70">
        <v>0.21951219512195122</v>
      </c>
      <c r="U97" s="70">
        <v>0.22297297297297297</v>
      </c>
      <c r="V97" s="70">
        <v>0.22033898305084745</v>
      </c>
      <c r="W97" s="70">
        <v>0.22115384615384615</v>
      </c>
      <c r="X97" s="70">
        <v>0.19932432432432431</v>
      </c>
      <c r="Y97" s="70">
        <v>0.20408163265306123</v>
      </c>
      <c r="Z97" s="70">
        <v>0.19354838709677419</v>
      </c>
      <c r="AA97" s="70">
        <v>0.20408163265306123</v>
      </c>
      <c r="AB97" s="70">
        <v>0.2</v>
      </c>
      <c r="AC97" s="70">
        <v>0.19354838709677419</v>
      </c>
      <c r="AD97" s="70">
        <v>0.19354838709677419</v>
      </c>
      <c r="AE97" s="70">
        <v>0.2247191011235955</v>
      </c>
      <c r="AF97" s="70">
        <v>0.18</v>
      </c>
      <c r="AG97" s="70">
        <v>0.18</v>
      </c>
      <c r="AH97" s="70">
        <v>0.18</v>
      </c>
      <c r="AI97" s="70">
        <v>0.18</v>
      </c>
      <c r="AJ97" s="70">
        <v>0.18</v>
      </c>
      <c r="AK97" s="70">
        <v>0.18</v>
      </c>
      <c r="AL97" s="70">
        <v>0.18</v>
      </c>
      <c r="AM97" s="70">
        <v>0.18</v>
      </c>
    </row>
    <row r="98" spans="1:39">
      <c r="A98" s="26" t="s">
        <v>42</v>
      </c>
      <c r="B98" s="27" t="s">
        <v>145</v>
      </c>
      <c r="C98" s="28" t="s">
        <v>146</v>
      </c>
      <c r="D98" s="29" t="s">
        <v>153</v>
      </c>
      <c r="E98" s="29" t="s">
        <v>154</v>
      </c>
      <c r="F98" s="21"/>
      <c r="G98" s="30"/>
      <c r="H98" s="70">
        <v>0.22</v>
      </c>
      <c r="I98" s="70">
        <v>0.22</v>
      </c>
      <c r="J98" s="70">
        <v>0.22</v>
      </c>
      <c r="K98" s="70">
        <v>0.22</v>
      </c>
      <c r="L98" s="70">
        <v>0.22</v>
      </c>
      <c r="M98" s="70">
        <v>0.22</v>
      </c>
      <c r="N98" s="70">
        <v>0.22</v>
      </c>
      <c r="O98" s="70">
        <v>0.22</v>
      </c>
      <c r="P98" s="70">
        <v>0.22</v>
      </c>
      <c r="Q98" s="70">
        <v>0.22</v>
      </c>
      <c r="R98" s="70">
        <v>0.22</v>
      </c>
      <c r="S98" s="70">
        <v>0.22</v>
      </c>
      <c r="T98" s="70">
        <v>0.21951219512195122</v>
      </c>
      <c r="U98" s="70">
        <v>0.22297297297297297</v>
      </c>
      <c r="V98" s="70">
        <v>0.22033898305084745</v>
      </c>
      <c r="W98" s="70">
        <v>0.22115384615384615</v>
      </c>
      <c r="X98" s="70">
        <v>0.19932432432432431</v>
      </c>
      <c r="Y98" s="70">
        <v>0.20408163265306123</v>
      </c>
      <c r="Z98" s="70">
        <v>0.19354838709677419</v>
      </c>
      <c r="AA98" s="70">
        <v>0.20408163265306123</v>
      </c>
      <c r="AB98" s="70">
        <v>0.2</v>
      </c>
      <c r="AC98" s="70">
        <v>0.19354838709677419</v>
      </c>
      <c r="AD98" s="70">
        <v>0.19354838709677419</v>
      </c>
      <c r="AE98" s="70">
        <v>0.23595505617977527</v>
      </c>
      <c r="AF98" s="70">
        <v>0.22</v>
      </c>
      <c r="AG98" s="70">
        <v>0.22</v>
      </c>
      <c r="AH98" s="70">
        <v>0.22</v>
      </c>
      <c r="AI98" s="70">
        <v>0.22</v>
      </c>
      <c r="AJ98" s="70">
        <v>0.22</v>
      </c>
      <c r="AK98" s="70">
        <v>0.22</v>
      </c>
      <c r="AL98" s="70">
        <v>0.22</v>
      </c>
      <c r="AM98" s="70">
        <v>0.22</v>
      </c>
    </row>
    <row r="99" spans="1:39" s="50" customFormat="1">
      <c r="A99" s="68"/>
      <c r="B99" s="65"/>
      <c r="C99" s="66"/>
      <c r="D99" s="69"/>
      <c r="E99" s="69"/>
      <c r="F99" s="48"/>
      <c r="G99" s="56"/>
      <c r="H99" s="71">
        <f>SUM(H95:H98)</f>
        <v>1</v>
      </c>
      <c r="I99" s="71">
        <f t="shared" ref="I99:AM99" si="15">SUM(I95:I98)</f>
        <v>1</v>
      </c>
      <c r="J99" s="71">
        <f t="shared" si="15"/>
        <v>1</v>
      </c>
      <c r="K99" s="71">
        <f t="shared" si="15"/>
        <v>1</v>
      </c>
      <c r="L99" s="71">
        <f t="shared" si="15"/>
        <v>1</v>
      </c>
      <c r="M99" s="71">
        <f t="shared" si="15"/>
        <v>1</v>
      </c>
      <c r="N99" s="71">
        <f t="shared" si="15"/>
        <v>1</v>
      </c>
      <c r="O99" s="71">
        <f t="shared" si="15"/>
        <v>1</v>
      </c>
      <c r="P99" s="71">
        <f t="shared" si="15"/>
        <v>1</v>
      </c>
      <c r="Q99" s="71">
        <f t="shared" si="15"/>
        <v>1</v>
      </c>
      <c r="R99" s="71">
        <f t="shared" si="15"/>
        <v>1</v>
      </c>
      <c r="S99" s="71">
        <f t="shared" si="15"/>
        <v>1</v>
      </c>
      <c r="T99" s="71">
        <f t="shared" si="15"/>
        <v>1</v>
      </c>
      <c r="U99" s="71">
        <f t="shared" si="15"/>
        <v>1</v>
      </c>
      <c r="V99" s="71">
        <f t="shared" si="15"/>
        <v>1</v>
      </c>
      <c r="W99" s="71">
        <f t="shared" si="15"/>
        <v>1</v>
      </c>
      <c r="X99" s="71">
        <f t="shared" si="15"/>
        <v>1</v>
      </c>
      <c r="Y99" s="71">
        <f t="shared" si="15"/>
        <v>1</v>
      </c>
      <c r="Z99" s="71">
        <f t="shared" si="15"/>
        <v>1</v>
      </c>
      <c r="AA99" s="71">
        <f t="shared" si="15"/>
        <v>1</v>
      </c>
      <c r="AB99" s="71">
        <f t="shared" si="15"/>
        <v>1</v>
      </c>
      <c r="AC99" s="71">
        <f t="shared" si="15"/>
        <v>1</v>
      </c>
      <c r="AD99" s="71">
        <f t="shared" si="15"/>
        <v>1</v>
      </c>
      <c r="AE99" s="71">
        <f t="shared" si="15"/>
        <v>1</v>
      </c>
      <c r="AF99" s="71">
        <f t="shared" si="15"/>
        <v>1</v>
      </c>
      <c r="AG99" s="71">
        <f t="shared" si="15"/>
        <v>1</v>
      </c>
      <c r="AH99" s="71">
        <f t="shared" si="15"/>
        <v>1</v>
      </c>
      <c r="AI99" s="71">
        <f t="shared" si="15"/>
        <v>1</v>
      </c>
      <c r="AJ99" s="71">
        <f t="shared" si="15"/>
        <v>1</v>
      </c>
      <c r="AK99" s="71">
        <f t="shared" si="15"/>
        <v>1</v>
      </c>
      <c r="AL99" s="71">
        <f t="shared" si="15"/>
        <v>1</v>
      </c>
      <c r="AM99" s="71">
        <f t="shared" si="15"/>
        <v>1</v>
      </c>
    </row>
    <row r="100" spans="1:39">
      <c r="A100" s="33" t="s">
        <v>43</v>
      </c>
      <c r="B100" s="27" t="s">
        <v>145</v>
      </c>
      <c r="C100" s="28" t="s">
        <v>146</v>
      </c>
      <c r="D100" s="32" t="s">
        <v>164</v>
      </c>
      <c r="E100" s="32" t="s">
        <v>165</v>
      </c>
      <c r="F100" s="21"/>
      <c r="G100" s="30"/>
      <c r="H100" s="70">
        <v>0.16</v>
      </c>
      <c r="I100" s="70">
        <v>0.16</v>
      </c>
      <c r="J100" s="70">
        <v>0.16</v>
      </c>
      <c r="K100" s="70">
        <v>0.16</v>
      </c>
      <c r="L100" s="70">
        <v>0.16</v>
      </c>
      <c r="M100" s="70">
        <v>0.16</v>
      </c>
      <c r="N100" s="70">
        <v>0.16</v>
      </c>
      <c r="O100" s="70">
        <v>0.16</v>
      </c>
      <c r="P100" s="70">
        <v>0.16</v>
      </c>
      <c r="Q100" s="70">
        <v>0.16</v>
      </c>
      <c r="R100" s="70">
        <v>0.16</v>
      </c>
      <c r="S100" s="70">
        <v>0.16</v>
      </c>
      <c r="T100" s="70">
        <v>0.16</v>
      </c>
      <c r="U100" s="70">
        <v>0.16</v>
      </c>
      <c r="V100" s="70">
        <v>0.16</v>
      </c>
      <c r="W100" s="70">
        <v>0.16</v>
      </c>
      <c r="X100" s="70">
        <v>0.16</v>
      </c>
      <c r="Y100" s="70">
        <v>0.16</v>
      </c>
      <c r="Z100" s="70">
        <v>0.17</v>
      </c>
      <c r="AA100" s="70">
        <v>0.17</v>
      </c>
      <c r="AB100" s="70">
        <v>0.17</v>
      </c>
      <c r="AC100" s="70">
        <v>0.17</v>
      </c>
      <c r="AD100" s="70">
        <v>0.17</v>
      </c>
      <c r="AE100" s="70">
        <v>0.17</v>
      </c>
      <c r="AF100" s="70">
        <v>0.17</v>
      </c>
      <c r="AG100" s="70">
        <v>0.17</v>
      </c>
      <c r="AH100" s="70">
        <v>0.17</v>
      </c>
      <c r="AI100" s="70">
        <v>0.16</v>
      </c>
      <c r="AJ100" s="70">
        <v>0.16</v>
      </c>
      <c r="AK100" s="70">
        <v>0.16</v>
      </c>
      <c r="AL100" s="70">
        <v>0.16</v>
      </c>
      <c r="AM100" s="70">
        <v>0.16</v>
      </c>
    </row>
    <row r="101" spans="1:39">
      <c r="A101" s="33" t="s">
        <v>43</v>
      </c>
      <c r="B101" s="27" t="s">
        <v>145</v>
      </c>
      <c r="C101" s="28" t="s">
        <v>146</v>
      </c>
      <c r="D101" s="32" t="s">
        <v>166</v>
      </c>
      <c r="E101" s="32" t="s">
        <v>167</v>
      </c>
      <c r="F101" s="21"/>
      <c r="G101" s="30"/>
      <c r="H101" s="70">
        <v>0.16</v>
      </c>
      <c r="I101" s="70">
        <v>0.16</v>
      </c>
      <c r="J101" s="70">
        <v>0.16</v>
      </c>
      <c r="K101" s="70">
        <v>0.16</v>
      </c>
      <c r="L101" s="70">
        <v>0.16</v>
      </c>
      <c r="M101" s="70">
        <v>0.16</v>
      </c>
      <c r="N101" s="70">
        <v>0.16</v>
      </c>
      <c r="O101" s="70">
        <v>0.16</v>
      </c>
      <c r="P101" s="70">
        <v>0.16</v>
      </c>
      <c r="Q101" s="70">
        <v>0.16</v>
      </c>
      <c r="R101" s="70">
        <v>0.16</v>
      </c>
      <c r="S101" s="70">
        <v>0.16</v>
      </c>
      <c r="T101" s="70">
        <v>0.16</v>
      </c>
      <c r="U101" s="70">
        <v>0.16</v>
      </c>
      <c r="V101" s="70">
        <v>0.16</v>
      </c>
      <c r="W101" s="70">
        <v>0.16</v>
      </c>
      <c r="X101" s="70">
        <v>0.16</v>
      </c>
      <c r="Y101" s="70">
        <v>0.16</v>
      </c>
      <c r="Z101" s="70">
        <v>0.16</v>
      </c>
      <c r="AA101" s="70">
        <v>0.16</v>
      </c>
      <c r="AB101" s="70">
        <v>0.16</v>
      </c>
      <c r="AC101" s="70">
        <v>0.16</v>
      </c>
      <c r="AD101" s="70">
        <v>0.16</v>
      </c>
      <c r="AE101" s="70">
        <v>0.16</v>
      </c>
      <c r="AF101" s="70">
        <v>0.16</v>
      </c>
      <c r="AG101" s="70">
        <v>0.16</v>
      </c>
      <c r="AH101" s="70">
        <v>0.16</v>
      </c>
      <c r="AI101" s="70">
        <v>0.16</v>
      </c>
      <c r="AJ101" s="70">
        <v>0.16</v>
      </c>
      <c r="AK101" s="70">
        <v>0.16</v>
      </c>
      <c r="AL101" s="70">
        <v>0.16</v>
      </c>
      <c r="AM101" s="70">
        <v>0.16</v>
      </c>
    </row>
    <row r="102" spans="1:39">
      <c r="A102" s="33" t="s">
        <v>43</v>
      </c>
      <c r="B102" s="27" t="s">
        <v>145</v>
      </c>
      <c r="C102" s="28" t="s">
        <v>146</v>
      </c>
      <c r="D102" s="32" t="s">
        <v>168</v>
      </c>
      <c r="E102" s="32" t="s">
        <v>169</v>
      </c>
      <c r="F102" s="21"/>
      <c r="G102" s="30"/>
      <c r="H102" s="70">
        <v>7.0000000000000007E-2</v>
      </c>
      <c r="I102" s="70">
        <v>7.0000000000000007E-2</v>
      </c>
      <c r="J102" s="70">
        <v>7.0000000000000007E-2</v>
      </c>
      <c r="K102" s="70">
        <v>7.0000000000000007E-2</v>
      </c>
      <c r="L102" s="70">
        <v>7.0000000000000007E-2</v>
      </c>
      <c r="M102" s="70">
        <v>7.0000000000000007E-2</v>
      </c>
      <c r="N102" s="70">
        <v>7.0000000000000007E-2</v>
      </c>
      <c r="O102" s="70">
        <v>7.0000000000000007E-2</v>
      </c>
      <c r="P102" s="70">
        <v>7.0000000000000007E-2</v>
      </c>
      <c r="Q102" s="70">
        <v>7.0000000000000007E-2</v>
      </c>
      <c r="R102" s="70">
        <v>7.0000000000000007E-2</v>
      </c>
      <c r="S102" s="70">
        <v>7.0000000000000007E-2</v>
      </c>
      <c r="T102" s="70">
        <v>7.0000000000000007E-2</v>
      </c>
      <c r="U102" s="70">
        <v>7.0000000000000007E-2</v>
      </c>
      <c r="V102" s="70">
        <v>7.0000000000000007E-2</v>
      </c>
      <c r="W102" s="70">
        <v>7.0000000000000007E-2</v>
      </c>
      <c r="X102" s="70">
        <v>7.0000000000000007E-2</v>
      </c>
      <c r="Y102" s="70">
        <v>7.0000000000000007E-2</v>
      </c>
      <c r="Z102" s="70">
        <v>8.3333333333333329E-2</v>
      </c>
      <c r="AA102" s="70">
        <v>8.3333333333333329E-2</v>
      </c>
      <c r="AB102" s="70">
        <v>8.3333333333333329E-2</v>
      </c>
      <c r="AC102" s="70">
        <v>8.3333333333333329E-2</v>
      </c>
      <c r="AD102" s="70">
        <v>8.3333333333333329E-2</v>
      </c>
      <c r="AE102" s="70">
        <v>8.3333333333333329E-2</v>
      </c>
      <c r="AF102" s="70">
        <v>8.3333333333333329E-2</v>
      </c>
      <c r="AG102" s="70">
        <v>8.3333333333333329E-2</v>
      </c>
      <c r="AH102" s="70">
        <v>8.3333333333333329E-2</v>
      </c>
      <c r="AI102" s="70">
        <v>0.08</v>
      </c>
      <c r="AJ102" s="70">
        <v>0.08</v>
      </c>
      <c r="AK102" s="70">
        <v>0.08</v>
      </c>
      <c r="AL102" s="70">
        <v>0.08</v>
      </c>
      <c r="AM102" s="70">
        <v>0.08</v>
      </c>
    </row>
    <row r="103" spans="1:39">
      <c r="A103" s="33" t="s">
        <v>43</v>
      </c>
      <c r="B103" s="27" t="s">
        <v>145</v>
      </c>
      <c r="C103" s="28" t="s">
        <v>146</v>
      </c>
      <c r="D103" s="32" t="s">
        <v>170</v>
      </c>
      <c r="E103" s="32" t="s">
        <v>171</v>
      </c>
      <c r="F103" s="21"/>
      <c r="G103" s="30"/>
      <c r="H103" s="70">
        <v>0.11890243902439024</v>
      </c>
      <c r="I103" s="70">
        <v>0.11890243902439024</v>
      </c>
      <c r="J103" s="70">
        <v>0.11890243902439024</v>
      </c>
      <c r="K103" s="70">
        <v>0.11890243902439024</v>
      </c>
      <c r="L103" s="70">
        <v>0.11890243902439024</v>
      </c>
      <c r="M103" s="70">
        <v>0.11890243902439024</v>
      </c>
      <c r="N103" s="70">
        <v>0.11890243902439024</v>
      </c>
      <c r="O103" s="70">
        <v>0.11890243902439024</v>
      </c>
      <c r="P103" s="70">
        <v>0.11890243902439024</v>
      </c>
      <c r="Q103" s="70">
        <v>0.11890243902439024</v>
      </c>
      <c r="R103" s="70">
        <v>0.11890243902439024</v>
      </c>
      <c r="S103" s="70">
        <v>0.11890243902439024</v>
      </c>
      <c r="T103" s="70">
        <v>0.11890243902439024</v>
      </c>
      <c r="U103" s="70">
        <v>0.11890243902439024</v>
      </c>
      <c r="V103" s="70">
        <v>0.11890243902439024</v>
      </c>
      <c r="W103" s="70">
        <v>0.11890243902439024</v>
      </c>
      <c r="X103" s="70">
        <v>0.11890243902439024</v>
      </c>
      <c r="Y103" s="70">
        <v>0.11890243902439024</v>
      </c>
      <c r="Z103" s="70">
        <v>0.13636363636363635</v>
      </c>
      <c r="AA103" s="70">
        <v>0.13636363636363635</v>
      </c>
      <c r="AB103" s="70">
        <v>0.13636363636363635</v>
      </c>
      <c r="AC103" s="70">
        <v>0.13636363636363635</v>
      </c>
      <c r="AD103" s="70">
        <v>0.13636363636363635</v>
      </c>
      <c r="AE103" s="70">
        <v>0.13636363636363635</v>
      </c>
      <c r="AF103" s="70">
        <v>0.13636363636363635</v>
      </c>
      <c r="AG103" s="70">
        <v>0.13636363636363635</v>
      </c>
      <c r="AH103" s="70">
        <v>0.13636363636363635</v>
      </c>
      <c r="AI103" s="70">
        <v>0.12</v>
      </c>
      <c r="AJ103" s="70">
        <v>0.12</v>
      </c>
      <c r="AK103" s="70">
        <v>0.12</v>
      </c>
      <c r="AL103" s="70">
        <v>0.12</v>
      </c>
      <c r="AM103" s="70">
        <v>0.12</v>
      </c>
    </row>
    <row r="104" spans="1:39">
      <c r="A104" s="33" t="s">
        <v>43</v>
      </c>
      <c r="B104" s="27" t="s">
        <v>145</v>
      </c>
      <c r="C104" s="28" t="s">
        <v>146</v>
      </c>
      <c r="D104" s="32" t="s">
        <v>172</v>
      </c>
      <c r="E104" s="32" t="s">
        <v>173</v>
      </c>
      <c r="F104" s="21"/>
      <c r="G104" s="30"/>
      <c r="H104" s="70">
        <v>7.926829268292683E-2</v>
      </c>
      <c r="I104" s="70">
        <v>7.926829268292683E-2</v>
      </c>
      <c r="J104" s="70">
        <v>7.926829268292683E-2</v>
      </c>
      <c r="K104" s="70">
        <v>7.926829268292683E-2</v>
      </c>
      <c r="L104" s="70">
        <v>7.926829268292683E-2</v>
      </c>
      <c r="M104" s="70">
        <v>7.926829268292683E-2</v>
      </c>
      <c r="N104" s="70">
        <v>7.926829268292683E-2</v>
      </c>
      <c r="O104" s="70">
        <v>7.926829268292683E-2</v>
      </c>
      <c r="P104" s="70">
        <v>7.926829268292683E-2</v>
      </c>
      <c r="Q104" s="70">
        <v>7.926829268292683E-2</v>
      </c>
      <c r="R104" s="70">
        <v>7.926829268292683E-2</v>
      </c>
      <c r="S104" s="70">
        <v>7.926829268292683E-2</v>
      </c>
      <c r="T104" s="70">
        <v>7.926829268292683E-2</v>
      </c>
      <c r="U104" s="70">
        <v>7.926829268292683E-2</v>
      </c>
      <c r="V104" s="70">
        <v>7.926829268292683E-2</v>
      </c>
      <c r="W104" s="70">
        <v>7.926829268292683E-2</v>
      </c>
      <c r="X104" s="70">
        <v>7.926829268292683E-2</v>
      </c>
      <c r="Y104" s="70">
        <v>7.926829268292683E-2</v>
      </c>
      <c r="Z104" s="70">
        <v>0.09</v>
      </c>
      <c r="AA104" s="70">
        <v>0.09</v>
      </c>
      <c r="AB104" s="70">
        <v>0.09</v>
      </c>
      <c r="AC104" s="70">
        <v>0.09</v>
      </c>
      <c r="AD104" s="70">
        <v>0.09</v>
      </c>
      <c r="AE104" s="70">
        <v>0.09</v>
      </c>
      <c r="AF104" s="70">
        <v>0.09</v>
      </c>
      <c r="AG104" s="70">
        <v>0.09</v>
      </c>
      <c r="AH104" s="70">
        <v>0.09</v>
      </c>
      <c r="AI104" s="70">
        <v>0.09</v>
      </c>
      <c r="AJ104" s="70">
        <v>0.09</v>
      </c>
      <c r="AK104" s="70">
        <v>0.09</v>
      </c>
      <c r="AL104" s="70">
        <v>0.09</v>
      </c>
      <c r="AM104" s="70">
        <v>0.09</v>
      </c>
    </row>
    <row r="105" spans="1:39">
      <c r="A105" s="33" t="s">
        <v>43</v>
      </c>
      <c r="B105" s="27" t="s">
        <v>145</v>
      </c>
      <c r="C105" s="28" t="s">
        <v>146</v>
      </c>
      <c r="D105" s="32" t="s">
        <v>174</v>
      </c>
      <c r="E105" s="34" t="s">
        <v>175</v>
      </c>
      <c r="F105" s="21"/>
      <c r="G105" s="30"/>
      <c r="H105" s="70">
        <v>0.15</v>
      </c>
      <c r="I105" s="70">
        <v>0.15</v>
      </c>
      <c r="J105" s="70">
        <v>0.15</v>
      </c>
      <c r="K105" s="70">
        <v>0.15</v>
      </c>
      <c r="L105" s="70">
        <v>0.15</v>
      </c>
      <c r="M105" s="70">
        <v>0.15</v>
      </c>
      <c r="N105" s="70">
        <v>0.15</v>
      </c>
      <c r="O105" s="70">
        <v>0.15</v>
      </c>
      <c r="P105" s="70">
        <v>0.15</v>
      </c>
      <c r="Q105" s="70">
        <v>0.15</v>
      </c>
      <c r="R105" s="70">
        <v>0.15</v>
      </c>
      <c r="S105" s="70">
        <v>0.15</v>
      </c>
      <c r="T105" s="70">
        <v>0.15</v>
      </c>
      <c r="U105" s="70">
        <v>0.15</v>
      </c>
      <c r="V105" s="70">
        <v>0.15</v>
      </c>
      <c r="W105" s="70">
        <v>0.15</v>
      </c>
      <c r="X105" s="70">
        <v>0.15</v>
      </c>
      <c r="Y105" s="70">
        <v>0.15</v>
      </c>
      <c r="Z105" s="70">
        <v>0.12878787878787878</v>
      </c>
      <c r="AA105" s="70">
        <v>0.12878787878787878</v>
      </c>
      <c r="AB105" s="70">
        <v>0.12878787878787878</v>
      </c>
      <c r="AC105" s="70">
        <v>0.12878787878787878</v>
      </c>
      <c r="AD105" s="70">
        <v>0.12878787878787878</v>
      </c>
      <c r="AE105" s="70">
        <v>0.12878787878787878</v>
      </c>
      <c r="AF105" s="70">
        <v>0.12878787878787878</v>
      </c>
      <c r="AG105" s="70">
        <v>0.12878787878787878</v>
      </c>
      <c r="AH105" s="70">
        <v>0.12878787878787878</v>
      </c>
      <c r="AI105" s="70">
        <v>0.13</v>
      </c>
      <c r="AJ105" s="70">
        <v>0.13</v>
      </c>
      <c r="AK105" s="70">
        <v>0.13</v>
      </c>
      <c r="AL105" s="70">
        <v>0.13</v>
      </c>
      <c r="AM105" s="70">
        <v>0.13</v>
      </c>
    </row>
    <row r="106" spans="1:39">
      <c r="A106" s="33" t="s">
        <v>43</v>
      </c>
      <c r="B106" s="27" t="s">
        <v>145</v>
      </c>
      <c r="C106" s="28" t="s">
        <v>146</v>
      </c>
      <c r="D106" s="32" t="s">
        <v>176</v>
      </c>
      <c r="E106" s="32" t="s">
        <v>177</v>
      </c>
      <c r="F106" s="21"/>
      <c r="G106" s="30"/>
      <c r="H106" s="70">
        <v>0.14939024390243902</v>
      </c>
      <c r="I106" s="70">
        <v>0.14939024390243902</v>
      </c>
      <c r="J106" s="70">
        <v>0.14939024390243902</v>
      </c>
      <c r="K106" s="70">
        <v>0.14939024390243902</v>
      </c>
      <c r="L106" s="70">
        <v>0.14939024390243902</v>
      </c>
      <c r="M106" s="70">
        <v>0.14939024390243902</v>
      </c>
      <c r="N106" s="70">
        <v>0.14939024390243902</v>
      </c>
      <c r="O106" s="70">
        <v>0.14939024390243902</v>
      </c>
      <c r="P106" s="70">
        <v>0.14939024390243902</v>
      </c>
      <c r="Q106" s="70">
        <v>0.14939024390243902</v>
      </c>
      <c r="R106" s="70">
        <v>0.14939024390243902</v>
      </c>
      <c r="S106" s="70">
        <v>0.14939024390243902</v>
      </c>
      <c r="T106" s="70">
        <v>0.14939024390243902</v>
      </c>
      <c r="U106" s="70">
        <v>0.14939024390243902</v>
      </c>
      <c r="V106" s="70">
        <v>0.14939024390243902</v>
      </c>
      <c r="W106" s="70">
        <v>0.14939024390243902</v>
      </c>
      <c r="X106" s="70">
        <v>0.14939024390243902</v>
      </c>
      <c r="Y106" s="70">
        <v>0.14939024390243902</v>
      </c>
      <c r="Z106" s="70">
        <v>0.15151515151515152</v>
      </c>
      <c r="AA106" s="70">
        <v>0.15151515151515152</v>
      </c>
      <c r="AB106" s="70">
        <v>0.15151515151515152</v>
      </c>
      <c r="AC106" s="70">
        <v>0.15151515151515152</v>
      </c>
      <c r="AD106" s="70">
        <v>0.15151515151515152</v>
      </c>
      <c r="AE106" s="70">
        <v>0.15151515151515152</v>
      </c>
      <c r="AF106" s="70">
        <v>0.15151515151515152</v>
      </c>
      <c r="AG106" s="70">
        <v>0.15151515151515152</v>
      </c>
      <c r="AH106" s="70">
        <v>0.15151515151515152</v>
      </c>
      <c r="AI106" s="70">
        <v>0.14828897338403041</v>
      </c>
      <c r="AJ106" s="70">
        <v>0.14828897338403041</v>
      </c>
      <c r="AK106" s="70">
        <v>0.14828897338403041</v>
      </c>
      <c r="AL106" s="70">
        <v>0.14828897338403041</v>
      </c>
      <c r="AM106" s="70">
        <v>0.14828897338403041</v>
      </c>
    </row>
    <row r="107" spans="1:39">
      <c r="A107" s="33" t="s">
        <v>43</v>
      </c>
      <c r="B107" s="27" t="s">
        <v>145</v>
      </c>
      <c r="C107" s="28" t="s">
        <v>146</v>
      </c>
      <c r="D107" s="32" t="s">
        <v>178</v>
      </c>
      <c r="E107" s="34" t="s">
        <v>179</v>
      </c>
      <c r="F107" s="21"/>
      <c r="G107" s="30"/>
      <c r="H107" s="70">
        <v>0.11</v>
      </c>
      <c r="I107" s="70">
        <v>0.11</v>
      </c>
      <c r="J107" s="70">
        <v>0.11</v>
      </c>
      <c r="K107" s="70">
        <v>0.11</v>
      </c>
      <c r="L107" s="70">
        <v>0.11</v>
      </c>
      <c r="M107" s="70">
        <v>0.11</v>
      </c>
      <c r="N107" s="70">
        <v>0.11</v>
      </c>
      <c r="O107" s="70">
        <v>0.11</v>
      </c>
      <c r="P107" s="70">
        <v>0.11</v>
      </c>
      <c r="Q107" s="70">
        <v>0.11</v>
      </c>
      <c r="R107" s="70">
        <v>0.11</v>
      </c>
      <c r="S107" s="70">
        <v>0.11</v>
      </c>
      <c r="T107" s="70">
        <v>0.11</v>
      </c>
      <c r="U107" s="70">
        <v>0.11</v>
      </c>
      <c r="V107" s="70">
        <v>0.11</v>
      </c>
      <c r="W107" s="70">
        <v>0.11</v>
      </c>
      <c r="X107" s="70">
        <v>0.11</v>
      </c>
      <c r="Y107" s="70">
        <v>0.11</v>
      </c>
      <c r="Z107" s="70">
        <v>0.08</v>
      </c>
      <c r="AA107" s="70">
        <v>0.08</v>
      </c>
      <c r="AB107" s="70">
        <v>0.08</v>
      </c>
      <c r="AC107" s="70">
        <v>0.08</v>
      </c>
      <c r="AD107" s="70">
        <v>0.08</v>
      </c>
      <c r="AE107" s="70">
        <v>0.08</v>
      </c>
      <c r="AF107" s="70">
        <v>0.08</v>
      </c>
      <c r="AG107" s="70">
        <v>0.08</v>
      </c>
      <c r="AH107" s="70">
        <v>0.08</v>
      </c>
      <c r="AI107" s="70">
        <v>0.11026615969581749</v>
      </c>
      <c r="AJ107" s="70">
        <v>0.11026615969581749</v>
      </c>
      <c r="AK107" s="70">
        <v>0.11026615969581749</v>
      </c>
      <c r="AL107" s="70">
        <v>0.11026615969581749</v>
      </c>
      <c r="AM107" s="70">
        <v>0.11026615969581749</v>
      </c>
    </row>
    <row r="108" spans="1:39" s="50" customFormat="1">
      <c r="H108" s="72">
        <f>SUM(H100:H107)</f>
        <v>0.9975609756097561</v>
      </c>
      <c r="I108" s="72">
        <f t="shared" ref="I108:AM108" si="16">SUM(I100:I107)</f>
        <v>0.9975609756097561</v>
      </c>
      <c r="J108" s="72">
        <f t="shared" si="16"/>
        <v>0.9975609756097561</v>
      </c>
      <c r="K108" s="72">
        <f t="shared" si="16"/>
        <v>0.9975609756097561</v>
      </c>
      <c r="L108" s="72">
        <f t="shared" si="16"/>
        <v>0.9975609756097561</v>
      </c>
      <c r="M108" s="72">
        <f t="shared" si="16"/>
        <v>0.9975609756097561</v>
      </c>
      <c r="N108" s="72">
        <f t="shared" si="16"/>
        <v>0.9975609756097561</v>
      </c>
      <c r="O108" s="72">
        <f t="shared" si="16"/>
        <v>0.9975609756097561</v>
      </c>
      <c r="P108" s="72">
        <f t="shared" si="16"/>
        <v>0.9975609756097561</v>
      </c>
      <c r="Q108" s="72">
        <f t="shared" si="16"/>
        <v>0.9975609756097561</v>
      </c>
      <c r="R108" s="72">
        <f t="shared" si="16"/>
        <v>0.9975609756097561</v>
      </c>
      <c r="S108" s="72">
        <f t="shared" si="16"/>
        <v>0.9975609756097561</v>
      </c>
      <c r="T108" s="72">
        <f t="shared" si="16"/>
        <v>0.9975609756097561</v>
      </c>
      <c r="U108" s="72">
        <f t="shared" si="16"/>
        <v>0.9975609756097561</v>
      </c>
      <c r="V108" s="72">
        <f t="shared" si="16"/>
        <v>0.9975609756097561</v>
      </c>
      <c r="W108" s="72">
        <f t="shared" si="16"/>
        <v>0.9975609756097561</v>
      </c>
      <c r="X108" s="72">
        <f t="shared" si="16"/>
        <v>0.9975609756097561</v>
      </c>
      <c r="Y108" s="72">
        <f t="shared" si="16"/>
        <v>0.9975609756097561</v>
      </c>
      <c r="Z108" s="72">
        <f t="shared" si="16"/>
        <v>0.99999999999999989</v>
      </c>
      <c r="AA108" s="72">
        <f t="shared" si="16"/>
        <v>0.99999999999999989</v>
      </c>
      <c r="AB108" s="72">
        <f t="shared" si="16"/>
        <v>0.99999999999999989</v>
      </c>
      <c r="AC108" s="72">
        <f t="shared" si="16"/>
        <v>0.99999999999999989</v>
      </c>
      <c r="AD108" s="72">
        <f t="shared" si="16"/>
        <v>0.99999999999999989</v>
      </c>
      <c r="AE108" s="72">
        <f t="shared" si="16"/>
        <v>0.99999999999999989</v>
      </c>
      <c r="AF108" s="72">
        <f t="shared" si="16"/>
        <v>0.99999999999999989</v>
      </c>
      <c r="AG108" s="72">
        <f t="shared" si="16"/>
        <v>0.99999999999999989</v>
      </c>
      <c r="AH108" s="72">
        <f t="shared" si="16"/>
        <v>0.99999999999999989</v>
      </c>
      <c r="AI108" s="72">
        <f t="shared" si="16"/>
        <v>0.99855513307984789</v>
      </c>
      <c r="AJ108" s="72">
        <f t="shared" si="16"/>
        <v>0.99855513307984789</v>
      </c>
      <c r="AK108" s="72">
        <f t="shared" si="16"/>
        <v>0.99855513307984789</v>
      </c>
      <c r="AL108" s="72">
        <f t="shared" si="16"/>
        <v>0.99855513307984789</v>
      </c>
      <c r="AM108" s="72">
        <f t="shared" si="16"/>
        <v>0.99855513307984789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13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9"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Zone wise Sec</vt:lpstr>
      <vt:lpstr>DSR Secondary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2020-07-03T08:23:30Z</dcterms:created>
  <dcterms:modified xsi:type="dcterms:W3CDTF">2020-10-28T03:38:21Z</dcterms:modified>
</cp:coreProperties>
</file>