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B13"/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kamrul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Realme Appayon</t>
        </r>
      </text>
    </comment>
  </commentList>
</comments>
</file>

<file path=xl/sharedStrings.xml><?xml version="1.0" encoding="utf-8"?>
<sst xmlns="http://schemas.openxmlformats.org/spreadsheetml/2006/main" count="473" uniqueCount="221">
  <si>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</si>
  <si>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</si>
  <si>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</si>
  <si>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</si>
  <si>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</si>
  <si>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</si>
  <si>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</si>
  <si>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</si>
  <si>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</si>
  <si>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</si>
  <si>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</si>
  <si>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</si>
  <si>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</si>
  <si>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</si>
  <si>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</si>
  <si>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</si>
  <si>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</si>
  <si>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</si>
  <si>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</si>
  <si>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</si>
  <si>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</si>
  <si>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</si>
  <si>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</si>
  <si>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</si>
  <si>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</si>
  <si>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</si>
  <si>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</si>
  <si>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</si>
  <si>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</si>
  <si>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</si>
  <si>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</si>
  <si>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</si>
  <si>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</si>
  <si>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</si>
  <si>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</si>
  <si>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</si>
  <si>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</si>
  <si>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</si>
  <si>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</si>
  <si>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</si>
  <si>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</si>
  <si>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</si>
  <si>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</si>
  <si>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</si>
  <si>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</si>
  <si>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</si>
  <si>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</si>
  <si>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</si>
  <si>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</si>
  <si>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</si>
  <si>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</si>
  <si>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</si>
  <si>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</si>
  <si>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</si>
  <si>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</si>
  <si>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</si>
  <si>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</si>
  <si>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</si>
  <si>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</si>
  <si>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</si>
  <si>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</si>
  <si>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</si>
  <si>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</si>
  <si>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</si>
  <si>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</si>
  <si>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</si>
  <si>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</si>
  <si>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</si>
  <si>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</si>
  <si>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</si>
  <si>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</si>
  <si>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</si>
  <si>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</si>
  <si>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</si>
  <si>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</si>
  <si>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</si>
  <si>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</si>
  <si>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</si>
  <si>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</si>
  <si>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</si>
  <si>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</si>
  <si>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</si>
  <si>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</si>
  <si>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</si>
  <si>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</si>
  <si>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</si>
  <si>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</si>
  <si>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</si>
  <si>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</si>
  <si>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</si>
  <si>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</si>
  <si>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</si>
  <si>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</si>
  <si>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</si>
  <si>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</si>
  <si>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</si>
  <si>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</si>
  <si>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</si>
  <si>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</si>
  <si>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</si>
  <si>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</si>
  <si>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</si>
  <si>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</si>
  <si>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</si>
  <si>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</si>
  <si>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</si>
  <si>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</si>
  <si>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</si>
  <si>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</si>
  <si>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</si>
  <si>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</si>
  <si>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</si>
  <si>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</si>
  <si>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</si>
  <si>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</si>
  <si>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</si>
  <si>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</si>
  <si>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</si>
  <si>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</si>
  <si>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</si>
  <si>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</si>
  <si>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</si>
  <si>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</si>
  <si>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</si>
  <si>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</si>
  <si>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</si>
  <si>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</si>
  <si>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</si>
  <si>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</si>
  <si>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</si>
  <si>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</si>
  <si>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</si>
  <si>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</si>
  <si>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</si>
  <si>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</si>
  <si>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</si>
  <si>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</si>
  <si>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</si>
  <si>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</si>
  <si>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</si>
  <si>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</si>
  <si>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</si>
  <si>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</si>
  <si>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</si>
  <si>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</si>
  <si>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</si>
  <si>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</si>
  <si>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</si>
  <si>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</si>
  <si>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</si>
  <si>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</si>
  <si>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</si>
  <si>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</si>
  <si>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</si>
  <si>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</si>
  <si>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</si>
  <si>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</si>
  <si>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</si>
  <si>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</si>
  <si>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</si>
  <si>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</si>
  <si>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</si>
  <si>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</si>
  <si>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</si>
  <si>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</si>
  <si>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</si>
  <si>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</si>
  <si>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</si>
  <si>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</si>
  <si>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</si>
  <si>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</si>
  <si>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</si>
  <si>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</si>
  <si>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</si>
  <si>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</si>
  <si>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</si>
  <si>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</si>
  <si>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</si>
  <si>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</si>
  <si>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</si>
  <si>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02.01.2020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</si>
  <si>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</si>
  <si>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</si>
  <si>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</si>
  <si>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</si>
  <si>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</si>
  <si>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</si>
  <si>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</si>
  <si>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05.01.2021</t>
  </si>
  <si>
    <t>06.01.2021</t>
  </si>
  <si>
    <t>Tutul</t>
  </si>
  <si>
    <t>Picnic</t>
  </si>
  <si>
    <t>07.01.2021</t>
  </si>
  <si>
    <t>Tulip Distribution (-)</t>
  </si>
  <si>
    <t>10.01.2021</t>
  </si>
  <si>
    <t>Tulip Distribution (+)</t>
  </si>
  <si>
    <t>Banglalink</t>
  </si>
  <si>
    <t>B=Molla Enterprise</t>
  </si>
  <si>
    <t>11.01.2021</t>
  </si>
  <si>
    <t>Mimi Elec</t>
  </si>
  <si>
    <t>L=Mimi Electronics</t>
  </si>
  <si>
    <t>12.01.2021</t>
  </si>
  <si>
    <t>13.01.2021</t>
  </si>
  <si>
    <t>14.01.2021</t>
  </si>
  <si>
    <t>16.01.2021</t>
  </si>
  <si>
    <t>M/S Vai Vai Lal</t>
  </si>
  <si>
    <t>17.01.2021</t>
  </si>
  <si>
    <t>Hasan Tel Nandangachi</t>
  </si>
  <si>
    <t>18.01.2021</t>
  </si>
  <si>
    <t>19.01.2021</t>
  </si>
  <si>
    <t>Boss(-)</t>
  </si>
  <si>
    <t>Price Increase Profit</t>
  </si>
  <si>
    <t>Bi=Friends Elec</t>
  </si>
  <si>
    <t>20.01.2021</t>
  </si>
  <si>
    <t xml:space="preserve">Nal=Ma MoB </t>
  </si>
  <si>
    <t>Satata Arbab</t>
  </si>
  <si>
    <t>21.01.2021</t>
  </si>
  <si>
    <t>Date: 21.01.2021</t>
  </si>
  <si>
    <t>Noor Tel</t>
  </si>
  <si>
    <t>Galaxy</t>
  </si>
  <si>
    <t>Mugdho Corporation-1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</si>
</sst>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2" fontId="39" fillId="0" borderId="3" xfId="0" applyNumberFormat="1" applyFont="1" applyFill="1" applyBorder="1" applyAlignment="1"/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G27" sqref="G2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7" t="s">
        <v>17</v>
      </c>
      <c r="C2" s="287"/>
      <c r="D2" s="287"/>
      <c r="E2" s="287"/>
    </row>
    <row r="3" spans="1:8" ht="16.5" customHeight="1">
      <c r="A3" s="35"/>
      <c r="B3" s="288" t="s">
        <v>179</v>
      </c>
      <c r="C3" s="288"/>
      <c r="D3" s="288"/>
      <c r="E3" s="288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184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185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187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188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189</v>
      </c>
      <c r="C11" s="39">
        <v>400000</v>
      </c>
      <c r="D11" s="251">
        <v>500000</v>
      </c>
      <c r="E11" s="41">
        <f t="shared" si="0"/>
        <v>676844</v>
      </c>
      <c r="F11" s="31"/>
      <c r="G11" s="2"/>
      <c r="H11" s="2"/>
    </row>
    <row r="12" spans="1:8">
      <c r="A12" s="35"/>
      <c r="B12" s="40" t="s">
        <v>189</v>
      </c>
      <c r="C12" s="39">
        <v>300000</v>
      </c>
      <c r="D12" s="39">
        <v>0</v>
      </c>
      <c r="E12" s="41">
        <f t="shared" si="0"/>
        <v>976844</v>
      </c>
      <c r="F12" s="31"/>
      <c r="G12" s="43"/>
      <c r="H12" s="2"/>
    </row>
    <row r="13" spans="1:8">
      <c r="A13" s="35"/>
      <c r="B13" s="40" t="s">
        <v>192</v>
      </c>
      <c r="C13" s="39">
        <v>240000</v>
      </c>
      <c r="D13" s="251">
        <v>700000</v>
      </c>
      <c r="E13" s="41">
        <f t="shared" si="0"/>
        <v>516844</v>
      </c>
      <c r="F13" s="31"/>
      <c r="G13" s="2"/>
      <c r="H13" s="44"/>
    </row>
    <row r="14" spans="1:8">
      <c r="A14" s="35"/>
      <c r="B14" s="40" t="s">
        <v>192</v>
      </c>
      <c r="C14" s="39">
        <v>0</v>
      </c>
      <c r="D14" s="278">
        <v>200000</v>
      </c>
      <c r="E14" s="41">
        <f t="shared" si="0"/>
        <v>316844</v>
      </c>
      <c r="F14" s="279" t="s">
        <v>193</v>
      </c>
      <c r="G14" s="2"/>
      <c r="H14" s="2"/>
    </row>
    <row r="15" spans="1:8">
      <c r="A15" s="35"/>
      <c r="B15" s="40" t="s">
        <v>194</v>
      </c>
      <c r="C15" s="251">
        <v>200000</v>
      </c>
      <c r="D15" s="251">
        <v>200000</v>
      </c>
      <c r="E15" s="41">
        <f t="shared" si="0"/>
        <v>316844</v>
      </c>
      <c r="F15" s="280" t="s">
        <v>195</v>
      </c>
      <c r="G15" s="2"/>
      <c r="H15" s="12"/>
    </row>
    <row r="16" spans="1:8">
      <c r="A16" s="35"/>
      <c r="B16" s="40" t="s">
        <v>198</v>
      </c>
      <c r="C16" s="39">
        <v>760000</v>
      </c>
      <c r="D16" s="251">
        <v>200000</v>
      </c>
      <c r="E16" s="41">
        <f t="shared" si="0"/>
        <v>876844</v>
      </c>
      <c r="F16" s="31"/>
      <c r="G16" s="33"/>
      <c r="H16" s="2"/>
    </row>
    <row r="17" spans="1:8">
      <c r="A17" s="35"/>
      <c r="B17" s="40" t="s">
        <v>201</v>
      </c>
      <c r="C17" s="39">
        <v>770000</v>
      </c>
      <c r="D17" s="251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202</v>
      </c>
      <c r="C18" s="39">
        <v>670000</v>
      </c>
      <c r="D18" s="251">
        <v>600000</v>
      </c>
      <c r="E18" s="41">
        <f>E17+C18-D18</f>
        <v>1116844</v>
      </c>
      <c r="F18" s="31"/>
      <c r="G18" s="43"/>
      <c r="H18" s="2"/>
    </row>
    <row r="19" spans="1:8" ht="12.75" customHeight="1">
      <c r="A19" s="35"/>
      <c r="B19" s="40" t="s">
        <v>203</v>
      </c>
      <c r="C19" s="39">
        <v>530000</v>
      </c>
      <c r="D19" s="251">
        <v>700000</v>
      </c>
      <c r="E19" s="41">
        <f t="shared" si="0"/>
        <v>946844</v>
      </c>
      <c r="F19" s="31"/>
      <c r="G19" s="43"/>
      <c r="H19" s="2"/>
    </row>
    <row r="20" spans="1:8">
      <c r="A20" s="35"/>
      <c r="B20" s="40" t="s">
        <v>204</v>
      </c>
      <c r="C20" s="39">
        <v>0</v>
      </c>
      <c r="D20" s="39">
        <v>0</v>
      </c>
      <c r="E20" s="41">
        <f t="shared" si="0"/>
        <v>946844</v>
      </c>
      <c r="F20" s="33"/>
      <c r="G20" s="43"/>
      <c r="H20" s="2"/>
    </row>
    <row r="21" spans="1:8">
      <c r="A21" s="35"/>
      <c r="B21" s="40" t="s">
        <v>206</v>
      </c>
      <c r="C21" s="39">
        <v>1550000</v>
      </c>
      <c r="D21" s="251">
        <v>800000</v>
      </c>
      <c r="E21" s="41">
        <f>E20+C21-D21</f>
        <v>1696844</v>
      </c>
      <c r="F21" s="31"/>
      <c r="G21" s="2"/>
      <c r="H21" s="2"/>
    </row>
    <row r="22" spans="1:8">
      <c r="A22" s="35"/>
      <c r="B22" s="40" t="s">
        <v>208</v>
      </c>
      <c r="C22" s="39">
        <v>500000</v>
      </c>
      <c r="D22" s="251">
        <v>300000</v>
      </c>
      <c r="E22" s="41">
        <f t="shared" si="0"/>
        <v>1896844</v>
      </c>
      <c r="F22" s="33"/>
      <c r="G22" s="2"/>
      <c r="H22" s="2"/>
    </row>
    <row r="23" spans="1:8">
      <c r="A23" s="35"/>
      <c r="B23" s="40" t="s">
        <v>209</v>
      </c>
      <c r="C23" s="39">
        <v>160000</v>
      </c>
      <c r="D23" s="39">
        <v>200000</v>
      </c>
      <c r="E23" s="41">
        <f>E22+C23-D23</f>
        <v>1856844</v>
      </c>
      <c r="F23" s="31"/>
      <c r="G23" s="2"/>
      <c r="H23" s="2"/>
    </row>
    <row r="24" spans="1:8">
      <c r="A24" s="35"/>
      <c r="B24" s="40" t="s">
        <v>209</v>
      </c>
      <c r="C24" s="278">
        <v>238500</v>
      </c>
      <c r="D24" s="278">
        <v>238500</v>
      </c>
      <c r="E24" s="41">
        <f t="shared" si="0"/>
        <v>1856844</v>
      </c>
      <c r="F24" s="279" t="s">
        <v>210</v>
      </c>
      <c r="G24" s="2"/>
      <c r="H24" s="2"/>
    </row>
    <row r="25" spans="1:8">
      <c r="A25" s="35"/>
      <c r="B25" s="40" t="s">
        <v>213</v>
      </c>
      <c r="C25" s="39">
        <v>330000</v>
      </c>
      <c r="D25" s="251">
        <v>300000</v>
      </c>
      <c r="E25" s="41">
        <f t="shared" si="0"/>
        <v>1886844</v>
      </c>
      <c r="F25" s="31"/>
      <c r="G25" s="2"/>
      <c r="H25" s="2"/>
    </row>
    <row r="26" spans="1:8">
      <c r="A26" s="35"/>
      <c r="B26" s="40" t="s">
        <v>216</v>
      </c>
      <c r="C26" s="39">
        <v>210000</v>
      </c>
      <c r="D26" s="251">
        <v>1000000</v>
      </c>
      <c r="E26" s="41">
        <f t="shared" si="0"/>
        <v>1096844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1096844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1096844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1096844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1096844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1096844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1096844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1096844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1096844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1096844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1096844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1096844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1096844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1096844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1096844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1096844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1096844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1096844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1096844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1096844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1096844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1096844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1096844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1096844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1096844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1096844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1096844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1096844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1096844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1096844</v>
      </c>
      <c r="F55" s="31"/>
      <c r="G55" s="2"/>
    </row>
    <row r="56" spans="2:8">
      <c r="B56" s="40"/>
      <c r="C56" s="39"/>
      <c r="D56" s="39"/>
      <c r="E56" s="41">
        <f t="shared" si="1"/>
        <v>1096844</v>
      </c>
      <c r="F56" s="31"/>
      <c r="G56" s="2"/>
    </row>
    <row r="57" spans="2:8">
      <c r="B57" s="40"/>
      <c r="C57" s="39"/>
      <c r="D57" s="39"/>
      <c r="E57" s="41">
        <f t="shared" si="1"/>
        <v>1096844</v>
      </c>
      <c r="F57" s="31"/>
      <c r="G57" s="2"/>
    </row>
    <row r="58" spans="2:8">
      <c r="B58" s="40"/>
      <c r="C58" s="39"/>
      <c r="D58" s="39"/>
      <c r="E58" s="41">
        <f t="shared" si="1"/>
        <v>1096844</v>
      </c>
      <c r="F58" s="31"/>
      <c r="G58" s="2"/>
    </row>
    <row r="59" spans="2:8">
      <c r="B59" s="40"/>
      <c r="C59" s="39"/>
      <c r="D59" s="39"/>
      <c r="E59" s="41">
        <f t="shared" si="1"/>
        <v>1096844</v>
      </c>
      <c r="F59" s="31"/>
      <c r="G59" s="2"/>
    </row>
    <row r="60" spans="2:8">
      <c r="B60" s="40"/>
      <c r="C60" s="39"/>
      <c r="D60" s="39"/>
      <c r="E60" s="41">
        <f t="shared" si="1"/>
        <v>1096844</v>
      </c>
      <c r="F60" s="31"/>
      <c r="G60" s="2"/>
    </row>
    <row r="61" spans="2:8">
      <c r="B61" s="40"/>
      <c r="C61" s="39"/>
      <c r="D61" s="39"/>
      <c r="E61" s="41">
        <f t="shared" si="1"/>
        <v>1096844</v>
      </c>
      <c r="F61" s="31"/>
      <c r="G61" s="2"/>
    </row>
    <row r="62" spans="2:8">
      <c r="B62" s="40"/>
      <c r="C62" s="39"/>
      <c r="D62" s="39"/>
      <c r="E62" s="41">
        <f t="shared" si="1"/>
        <v>1096844</v>
      </c>
      <c r="F62" s="31"/>
      <c r="G62" s="2"/>
    </row>
    <row r="63" spans="2:8">
      <c r="B63" s="40"/>
      <c r="C63" s="39"/>
      <c r="D63" s="39"/>
      <c r="E63" s="41">
        <f t="shared" si="1"/>
        <v>1096844</v>
      </c>
      <c r="F63" s="31"/>
      <c r="G63" s="2"/>
    </row>
    <row r="64" spans="2:8">
      <c r="B64" s="40"/>
      <c r="C64" s="39"/>
      <c r="D64" s="39"/>
      <c r="E64" s="41">
        <f t="shared" si="1"/>
        <v>1096844</v>
      </c>
      <c r="F64" s="31"/>
      <c r="G64" s="2"/>
    </row>
    <row r="65" spans="2:7">
      <c r="B65" s="40"/>
      <c r="C65" s="39"/>
      <c r="D65" s="39"/>
      <c r="E65" s="41">
        <f t="shared" si="1"/>
        <v>1096844</v>
      </c>
      <c r="F65" s="31"/>
      <c r="G65" s="2"/>
    </row>
    <row r="66" spans="2:7">
      <c r="B66" s="40"/>
      <c r="C66" s="39"/>
      <c r="D66" s="39"/>
      <c r="E66" s="41">
        <f t="shared" si="1"/>
        <v>1096844</v>
      </c>
      <c r="F66" s="31"/>
      <c r="G66" s="2"/>
    </row>
    <row r="67" spans="2:7">
      <c r="B67" s="40"/>
      <c r="C67" s="39"/>
      <c r="D67" s="39"/>
      <c r="E67" s="41">
        <f t="shared" si="1"/>
        <v>1096844</v>
      </c>
      <c r="F67" s="31"/>
      <c r="G67" s="2"/>
    </row>
    <row r="68" spans="2:7">
      <c r="B68" s="40"/>
      <c r="C68" s="39"/>
      <c r="D68" s="39"/>
      <c r="E68" s="41">
        <f t="shared" si="1"/>
        <v>1096844</v>
      </c>
      <c r="F68" s="31"/>
      <c r="G68" s="2"/>
    </row>
    <row r="69" spans="2:7">
      <c r="B69" s="40"/>
      <c r="C69" s="39"/>
      <c r="D69" s="39"/>
      <c r="E69" s="41">
        <f t="shared" si="1"/>
        <v>1096844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1096844</v>
      </c>
      <c r="F70" s="31"/>
      <c r="G70" s="2"/>
    </row>
    <row r="71" spans="2:7">
      <c r="B71" s="40"/>
      <c r="C71" s="39"/>
      <c r="D71" s="39"/>
      <c r="E71" s="41">
        <f t="shared" si="2"/>
        <v>1096844</v>
      </c>
      <c r="F71" s="31"/>
      <c r="G71" s="2"/>
    </row>
    <row r="72" spans="2:7">
      <c r="B72" s="40"/>
      <c r="C72" s="39"/>
      <c r="D72" s="39"/>
      <c r="E72" s="41">
        <f t="shared" si="2"/>
        <v>1096844</v>
      </c>
      <c r="F72" s="31"/>
      <c r="G72" s="2"/>
    </row>
    <row r="73" spans="2:7">
      <c r="B73" s="40"/>
      <c r="C73" s="39"/>
      <c r="D73" s="39"/>
      <c r="E73" s="41">
        <f t="shared" si="2"/>
        <v>1096844</v>
      </c>
      <c r="F73" s="31"/>
      <c r="G73" s="2"/>
    </row>
    <row r="74" spans="2:7">
      <c r="B74" s="40"/>
      <c r="C74" s="39"/>
      <c r="D74" s="39"/>
      <c r="E74" s="41">
        <f t="shared" si="2"/>
        <v>1096844</v>
      </c>
      <c r="F74" s="31"/>
      <c r="G74" s="2"/>
    </row>
    <row r="75" spans="2:7">
      <c r="B75" s="40"/>
      <c r="C75" s="39"/>
      <c r="D75" s="39"/>
      <c r="E75" s="41">
        <f t="shared" si="2"/>
        <v>1096844</v>
      </c>
      <c r="F75" s="33"/>
      <c r="G75" s="2"/>
    </row>
    <row r="76" spans="2:7">
      <c r="B76" s="40"/>
      <c r="C76" s="39"/>
      <c r="D76" s="39"/>
      <c r="E76" s="41">
        <f t="shared" si="2"/>
        <v>1096844</v>
      </c>
      <c r="F76" s="31"/>
      <c r="G76" s="2"/>
    </row>
    <row r="77" spans="2:7">
      <c r="B77" s="40"/>
      <c r="C77" s="39"/>
      <c r="D77" s="39"/>
      <c r="E77" s="41">
        <f t="shared" si="2"/>
        <v>1096844</v>
      </c>
      <c r="F77" s="31"/>
      <c r="G77" s="2"/>
    </row>
    <row r="78" spans="2:7">
      <c r="B78" s="40"/>
      <c r="C78" s="39"/>
      <c r="D78" s="39"/>
      <c r="E78" s="41">
        <f t="shared" si="2"/>
        <v>1096844</v>
      </c>
      <c r="F78" s="31"/>
      <c r="G78" s="2"/>
    </row>
    <row r="79" spans="2:7">
      <c r="B79" s="40"/>
      <c r="C79" s="39"/>
      <c r="D79" s="39"/>
      <c r="E79" s="41">
        <f t="shared" si="2"/>
        <v>1096844</v>
      </c>
      <c r="F79" s="31"/>
      <c r="G79" s="2"/>
    </row>
    <row r="80" spans="2:7">
      <c r="B80" s="40"/>
      <c r="C80" s="39"/>
      <c r="D80" s="39"/>
      <c r="E80" s="41">
        <f t="shared" si="2"/>
        <v>1096844</v>
      </c>
      <c r="F80" s="31"/>
      <c r="G80" s="2"/>
    </row>
    <row r="81" spans="2:7">
      <c r="B81" s="40"/>
      <c r="C81" s="39"/>
      <c r="D81" s="39"/>
      <c r="E81" s="41">
        <f t="shared" si="2"/>
        <v>1096844</v>
      </c>
      <c r="F81" s="31"/>
      <c r="G81" s="2"/>
    </row>
    <row r="82" spans="2:7">
      <c r="B82" s="40"/>
      <c r="C82" s="39"/>
      <c r="D82" s="39"/>
      <c r="E82" s="41">
        <f t="shared" si="2"/>
        <v>1096844</v>
      </c>
      <c r="F82" s="31"/>
      <c r="G82" s="2"/>
    </row>
    <row r="83" spans="2:7">
      <c r="B83" s="45"/>
      <c r="C83" s="41">
        <f>SUM(C5:C72)</f>
        <v>8335344</v>
      </c>
      <c r="D83" s="41">
        <f>SUM(D5:D77)</f>
        <v>7238500</v>
      </c>
      <c r="E83" s="66">
        <f>E71</f>
        <v>1096844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K28" sqref="K28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89" t="s">
        <v>17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</row>
    <row r="2" spans="1:26" s="200" customFormat="1" ht="18">
      <c r="A2" s="290" t="s">
        <v>95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</row>
    <row r="3" spans="1:26" s="201" customFormat="1" ht="16.5" thickBot="1">
      <c r="A3" s="291" t="s">
        <v>181</v>
      </c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3"/>
      <c r="U3" s="115"/>
      <c r="V3" s="8"/>
      <c r="W3" s="8"/>
      <c r="X3" s="8"/>
      <c r="Y3" s="8"/>
      <c r="Z3" s="29"/>
    </row>
    <row r="4" spans="1:26" s="203" customFormat="1">
      <c r="A4" s="294" t="s">
        <v>96</v>
      </c>
      <c r="B4" s="296" t="s">
        <v>97</v>
      </c>
      <c r="C4" s="298" t="s">
        <v>98</v>
      </c>
      <c r="D4" s="298" t="s">
        <v>99</v>
      </c>
      <c r="E4" s="298" t="s">
        <v>100</v>
      </c>
      <c r="F4" s="298" t="s">
        <v>101</v>
      </c>
      <c r="G4" s="298" t="s">
        <v>102</v>
      </c>
      <c r="H4" s="298" t="s">
        <v>103</v>
      </c>
      <c r="I4" s="298" t="s">
        <v>126</v>
      </c>
      <c r="J4" s="298" t="s">
        <v>104</v>
      </c>
      <c r="K4" s="298" t="s">
        <v>105</v>
      </c>
      <c r="L4" s="298" t="s">
        <v>106</v>
      </c>
      <c r="M4" s="298" t="s">
        <v>107</v>
      </c>
      <c r="N4" s="298" t="s">
        <v>108</v>
      </c>
      <c r="O4" s="304" t="s">
        <v>191</v>
      </c>
      <c r="P4" s="306" t="s">
        <v>109</v>
      </c>
      <c r="Q4" s="302" t="s">
        <v>29</v>
      </c>
      <c r="R4" s="300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295"/>
      <c r="B5" s="297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305"/>
      <c r="P5" s="307"/>
      <c r="Q5" s="303"/>
      <c r="R5" s="301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184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185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187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188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189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194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 t="s">
        <v>198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16">
        <f t="shared" si="0"/>
        <v>1950</v>
      </c>
      <c r="T12" s="217"/>
      <c r="U12" s="48"/>
      <c r="V12" s="48"/>
      <c r="W12" s="5"/>
      <c r="X12" s="48"/>
      <c r="Y12" s="5"/>
    </row>
    <row r="13" spans="1:26" s="22" customFormat="1">
      <c r="A13" s="211" t="s">
        <v>201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16">
        <f t="shared" si="0"/>
        <v>1945</v>
      </c>
      <c r="T13" s="217"/>
      <c r="U13" s="218"/>
      <c r="V13" s="48"/>
      <c r="W13" s="48"/>
      <c r="X13" s="48"/>
      <c r="Y13" s="48"/>
    </row>
    <row r="14" spans="1:26" s="22" customFormat="1">
      <c r="A14" s="211" t="s">
        <v>202</v>
      </c>
      <c r="B14" s="219">
        <v>1800</v>
      </c>
      <c r="C14" s="212"/>
      <c r="D14" s="220"/>
      <c r="E14" s="220"/>
      <c r="F14" s="220"/>
      <c r="G14" s="220">
        <v>210</v>
      </c>
      <c r="H14" s="220"/>
      <c r="I14" s="220"/>
      <c r="J14" s="220">
        <v>20</v>
      </c>
      <c r="K14" s="220">
        <v>480</v>
      </c>
      <c r="L14" s="224"/>
      <c r="M14" s="220"/>
      <c r="N14" s="253">
        <v>20</v>
      </c>
      <c r="O14" s="220"/>
      <c r="P14" s="220"/>
      <c r="Q14" s="220"/>
      <c r="R14" s="222"/>
      <c r="S14" s="216">
        <f t="shared" si="0"/>
        <v>2530</v>
      </c>
      <c r="T14" s="217"/>
      <c r="U14" s="225"/>
      <c r="V14" s="48"/>
      <c r="W14" s="5"/>
      <c r="X14" s="48"/>
      <c r="Y14" s="5"/>
    </row>
    <row r="15" spans="1:26" s="22" customFormat="1">
      <c r="A15" s="211" t="s">
        <v>203</v>
      </c>
      <c r="B15" s="219">
        <v>500</v>
      </c>
      <c r="C15" s="212">
        <v>400</v>
      </c>
      <c r="D15" s="220"/>
      <c r="E15" s="220"/>
      <c r="F15" s="220"/>
      <c r="G15" s="220">
        <v>110</v>
      </c>
      <c r="H15" s="220"/>
      <c r="I15" s="220"/>
      <c r="J15" s="220">
        <v>410</v>
      </c>
      <c r="K15" s="220">
        <v>480</v>
      </c>
      <c r="L15" s="213"/>
      <c r="M15" s="220">
        <v>692</v>
      </c>
      <c r="N15" s="253">
        <v>20</v>
      </c>
      <c r="O15" s="220"/>
      <c r="P15" s="220"/>
      <c r="Q15" s="220"/>
      <c r="R15" s="222"/>
      <c r="S15" s="216">
        <f t="shared" si="0"/>
        <v>2612</v>
      </c>
      <c r="T15" s="217"/>
      <c r="U15" s="7"/>
      <c r="V15" s="48"/>
      <c r="W15" s="48"/>
      <c r="X15" s="48"/>
      <c r="Y15" s="48"/>
    </row>
    <row r="16" spans="1:26" s="22" customFormat="1">
      <c r="A16" s="211" t="s">
        <v>204</v>
      </c>
      <c r="B16" s="219">
        <v>1000</v>
      </c>
      <c r="C16" s="212"/>
      <c r="D16" s="220"/>
      <c r="E16" s="220">
        <v>80</v>
      </c>
      <c r="F16" s="220"/>
      <c r="G16" s="220">
        <v>100</v>
      </c>
      <c r="H16" s="220"/>
      <c r="I16" s="220"/>
      <c r="J16" s="220">
        <v>20</v>
      </c>
      <c r="K16" s="220">
        <v>480</v>
      </c>
      <c r="L16" s="220"/>
      <c r="M16" s="220"/>
      <c r="N16" s="253">
        <v>50</v>
      </c>
      <c r="O16" s="220"/>
      <c r="P16" s="220"/>
      <c r="Q16" s="220"/>
      <c r="R16" s="222"/>
      <c r="S16" s="216">
        <f t="shared" si="0"/>
        <v>1730</v>
      </c>
      <c r="T16" s="217"/>
      <c r="U16" s="7"/>
      <c r="V16" s="48"/>
      <c r="W16" s="5"/>
      <c r="X16" s="48"/>
      <c r="Y16" s="5"/>
    </row>
    <row r="17" spans="1:25" s="22" customFormat="1">
      <c r="A17" s="211" t="s">
        <v>206</v>
      </c>
      <c r="B17" s="219">
        <v>800</v>
      </c>
      <c r="C17" s="212"/>
      <c r="D17" s="220"/>
      <c r="E17" s="220"/>
      <c r="F17" s="220"/>
      <c r="G17" s="220">
        <v>360</v>
      </c>
      <c r="H17" s="220"/>
      <c r="I17" s="220"/>
      <c r="J17" s="220">
        <v>30</v>
      </c>
      <c r="K17" s="220">
        <v>480</v>
      </c>
      <c r="L17" s="220"/>
      <c r="M17" s="220"/>
      <c r="N17" s="253"/>
      <c r="O17" s="220"/>
      <c r="P17" s="222"/>
      <c r="Q17" s="220"/>
      <c r="R17" s="222"/>
      <c r="S17" s="216">
        <f t="shared" si="0"/>
        <v>1670</v>
      </c>
      <c r="T17" s="217"/>
      <c r="U17" s="7"/>
      <c r="V17" s="48"/>
      <c r="W17" s="48"/>
      <c r="X17" s="48"/>
      <c r="Y17" s="48"/>
    </row>
    <row r="18" spans="1:25" s="22" customFormat="1">
      <c r="A18" s="211" t="s">
        <v>208</v>
      </c>
      <c r="B18" s="219">
        <v>500</v>
      </c>
      <c r="C18" s="212"/>
      <c r="D18" s="220"/>
      <c r="E18" s="220"/>
      <c r="F18" s="220"/>
      <c r="G18" s="220">
        <v>110</v>
      </c>
      <c r="H18" s="220"/>
      <c r="I18" s="220"/>
      <c r="J18" s="220">
        <v>20</v>
      </c>
      <c r="K18" s="220">
        <v>480</v>
      </c>
      <c r="L18" s="220"/>
      <c r="M18" s="220"/>
      <c r="N18" s="253">
        <v>50</v>
      </c>
      <c r="O18" s="220"/>
      <c r="P18" s="222"/>
      <c r="Q18" s="220"/>
      <c r="R18" s="222"/>
      <c r="S18" s="216">
        <f t="shared" si="0"/>
        <v>1160</v>
      </c>
      <c r="T18" s="217"/>
      <c r="U18" s="7"/>
      <c r="V18" s="48"/>
      <c r="W18" s="5"/>
      <c r="X18" s="48"/>
      <c r="Y18" s="5"/>
    </row>
    <row r="19" spans="1:25" s="22" customFormat="1">
      <c r="A19" s="211" t="s">
        <v>209</v>
      </c>
      <c r="B19" s="219">
        <v>1300</v>
      </c>
      <c r="C19" s="212"/>
      <c r="D19" s="220"/>
      <c r="E19" s="220">
        <v>500</v>
      </c>
      <c r="F19" s="220"/>
      <c r="G19" s="220">
        <v>130</v>
      </c>
      <c r="H19" s="220"/>
      <c r="I19" s="220"/>
      <c r="J19" s="220">
        <v>30</v>
      </c>
      <c r="K19" s="220">
        <v>480</v>
      </c>
      <c r="L19" s="220"/>
      <c r="M19" s="220"/>
      <c r="N19" s="254">
        <v>20</v>
      </c>
      <c r="O19" s="220"/>
      <c r="P19" s="222"/>
      <c r="Q19" s="220"/>
      <c r="R19" s="222"/>
      <c r="S19" s="216">
        <f t="shared" si="0"/>
        <v>2460</v>
      </c>
      <c r="T19" s="217"/>
      <c r="U19" s="7"/>
      <c r="V19" s="48"/>
      <c r="W19" s="48"/>
      <c r="X19" s="48"/>
      <c r="Y19" s="48"/>
    </row>
    <row r="20" spans="1:25" s="22" customFormat="1">
      <c r="A20" s="211" t="s">
        <v>213</v>
      </c>
      <c r="B20" s="219">
        <v>1000</v>
      </c>
      <c r="C20" s="212"/>
      <c r="D20" s="220"/>
      <c r="E20" s="220"/>
      <c r="F20" s="253">
        <v>430</v>
      </c>
      <c r="G20" s="220">
        <v>260</v>
      </c>
      <c r="H20" s="220"/>
      <c r="I20" s="220"/>
      <c r="J20" s="220">
        <v>20</v>
      </c>
      <c r="K20" s="220">
        <v>480</v>
      </c>
      <c r="L20" s="220"/>
      <c r="M20" s="220"/>
      <c r="N20" s="253">
        <v>20</v>
      </c>
      <c r="O20" s="220"/>
      <c r="P20" s="220"/>
      <c r="Q20" s="220"/>
      <c r="R20" s="222"/>
      <c r="S20" s="216">
        <f t="shared" si="0"/>
        <v>2210</v>
      </c>
      <c r="T20" s="217"/>
      <c r="U20" s="7"/>
      <c r="V20" s="48"/>
      <c r="W20" s="5"/>
      <c r="X20" s="48"/>
      <c r="Y20" s="5"/>
    </row>
    <row r="21" spans="1:25" s="22" customFormat="1">
      <c r="A21" s="211" t="s">
        <v>216</v>
      </c>
      <c r="B21" s="219"/>
      <c r="C21" s="212"/>
      <c r="D21" s="220"/>
      <c r="E21" s="220"/>
      <c r="F21" s="220">
        <v>60</v>
      </c>
      <c r="G21" s="220">
        <v>110</v>
      </c>
      <c r="H21" s="220"/>
      <c r="I21" s="220"/>
      <c r="J21" s="220">
        <v>210</v>
      </c>
      <c r="K21" s="220">
        <v>480</v>
      </c>
      <c r="L21" s="220"/>
      <c r="M21" s="220"/>
      <c r="N21" s="253">
        <v>20</v>
      </c>
      <c r="O21" s="220"/>
      <c r="P21" s="220"/>
      <c r="Q21" s="220"/>
      <c r="R21" s="222"/>
      <c r="S21" s="216">
        <f t="shared" si="0"/>
        <v>880</v>
      </c>
      <c r="T21" s="217"/>
      <c r="U21" s="7"/>
    </row>
    <row r="22" spans="1:25" s="22" customFormat="1">
      <c r="A22" s="211"/>
      <c r="B22" s="219"/>
      <c r="C22" s="212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53"/>
      <c r="O22" s="220"/>
      <c r="P22" s="220"/>
      <c r="Q22" s="220"/>
      <c r="R22" s="222"/>
      <c r="S22" s="216">
        <f t="shared" si="0"/>
        <v>0</v>
      </c>
      <c r="T22" s="217"/>
      <c r="U22" s="7"/>
    </row>
    <row r="23" spans="1:25" s="227" customFormat="1">
      <c r="A23" s="211"/>
      <c r="B23" s="219"/>
      <c r="C23" s="212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53"/>
      <c r="O23" s="220"/>
      <c r="P23" s="220"/>
      <c r="Q23" s="220"/>
      <c r="R23" s="222"/>
      <c r="S23" s="216">
        <f t="shared" si="0"/>
        <v>0</v>
      </c>
      <c r="T23" s="226"/>
      <c r="U23" s="7"/>
    </row>
    <row r="24" spans="1:25" s="22" customFormat="1">
      <c r="A24" s="211"/>
      <c r="B24" s="219"/>
      <c r="C24" s="212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53"/>
      <c r="O24" s="220"/>
      <c r="P24" s="220"/>
      <c r="Q24" s="220"/>
      <c r="R24" s="222"/>
      <c r="S24" s="216">
        <f t="shared" si="0"/>
        <v>0</v>
      </c>
      <c r="T24" s="217"/>
      <c r="U24" s="7"/>
      <c r="W24" s="228"/>
      <c r="X24" s="228"/>
      <c r="Y24" s="228"/>
    </row>
    <row r="25" spans="1:25" s="227" customFormat="1">
      <c r="A25" s="211"/>
      <c r="B25" s="219"/>
      <c r="C25" s="212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53"/>
      <c r="O25" s="220"/>
      <c r="P25" s="220"/>
      <c r="Q25" s="220"/>
      <c r="R25" s="222"/>
      <c r="S25" s="216">
        <f t="shared" si="0"/>
        <v>0</v>
      </c>
      <c r="T25" s="226"/>
      <c r="U25" s="7"/>
    </row>
    <row r="26" spans="1:25" s="22" customFormat="1">
      <c r="A26" s="211"/>
      <c r="B26" s="219"/>
      <c r="C26" s="212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53"/>
      <c r="O26" s="220"/>
      <c r="P26" s="220"/>
      <c r="Q26" s="220"/>
      <c r="R26" s="222"/>
      <c r="S26" s="216">
        <f t="shared" si="0"/>
        <v>0</v>
      </c>
      <c r="T26" s="217"/>
      <c r="U26" s="7"/>
    </row>
    <row r="27" spans="1:25" s="22" customFormat="1">
      <c r="A27" s="211"/>
      <c r="B27" s="219"/>
      <c r="C27" s="212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53"/>
      <c r="O27" s="220"/>
      <c r="P27" s="220"/>
      <c r="Q27" s="220"/>
      <c r="R27" s="222"/>
      <c r="S27" s="216">
        <f t="shared" si="0"/>
        <v>0</v>
      </c>
      <c r="T27" s="217"/>
      <c r="U27" s="7"/>
    </row>
    <row r="28" spans="1:25" s="22" customFormat="1">
      <c r="A28" s="211"/>
      <c r="B28" s="219"/>
      <c r="C28" s="212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53"/>
      <c r="O28" s="220"/>
      <c r="P28" s="220"/>
      <c r="Q28" s="220"/>
      <c r="R28" s="222"/>
      <c r="S28" s="216">
        <f t="shared" si="0"/>
        <v>0</v>
      </c>
      <c r="T28" s="217"/>
      <c r="U28" s="7"/>
      <c r="V28" s="229"/>
      <c r="W28" s="229"/>
    </row>
    <row r="29" spans="1:25" s="22" customFormat="1">
      <c r="A29" s="211"/>
      <c r="B29" s="219"/>
      <c r="C29" s="212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53"/>
      <c r="O29" s="220"/>
      <c r="P29" s="220"/>
      <c r="Q29" s="220"/>
      <c r="R29" s="222"/>
      <c r="S29" s="216">
        <f t="shared" si="0"/>
        <v>0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13600</v>
      </c>
      <c r="C37" s="238">
        <f t="shared" ref="C37:R37" si="1">SUM(C6:C36)</f>
        <v>1200</v>
      </c>
      <c r="D37" s="238">
        <f t="shared" si="1"/>
        <v>16093</v>
      </c>
      <c r="E37" s="238">
        <f t="shared" si="1"/>
        <v>1890</v>
      </c>
      <c r="F37" s="238">
        <f t="shared" si="1"/>
        <v>490</v>
      </c>
      <c r="G37" s="238">
        <f>SUM(G6:G36)</f>
        <v>4390</v>
      </c>
      <c r="H37" s="238">
        <f t="shared" si="1"/>
        <v>0</v>
      </c>
      <c r="I37" s="238">
        <f t="shared" si="1"/>
        <v>150</v>
      </c>
      <c r="J37" s="238">
        <f t="shared" si="1"/>
        <v>960</v>
      </c>
      <c r="K37" s="238">
        <f t="shared" si="1"/>
        <v>7280</v>
      </c>
      <c r="L37" s="238">
        <f t="shared" si="1"/>
        <v>0</v>
      </c>
      <c r="M37" s="238">
        <f t="shared" si="1"/>
        <v>692</v>
      </c>
      <c r="N37" s="256">
        <f t="shared" si="1"/>
        <v>300</v>
      </c>
      <c r="O37" s="238">
        <f t="shared" si="1"/>
        <v>66500</v>
      </c>
      <c r="P37" s="238">
        <f t="shared" si="1"/>
        <v>0</v>
      </c>
      <c r="Q37" s="238">
        <f t="shared" si="1"/>
        <v>0</v>
      </c>
      <c r="R37" s="239">
        <f t="shared" si="1"/>
        <v>500</v>
      </c>
      <c r="S37" s="240">
        <f>SUM(S6:S36)</f>
        <v>114045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41" zoomScale="120" zoomScaleNormal="120" workbookViewId="0">
      <selection activeCell="C58" sqref="C58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10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4" t="s">
        <v>17</v>
      </c>
      <c r="B1" s="314"/>
      <c r="C1" s="314"/>
      <c r="D1" s="314"/>
      <c r="E1" s="314"/>
      <c r="F1" s="314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15" t="s">
        <v>182</v>
      </c>
      <c r="B2" s="315"/>
      <c r="C2" s="315"/>
      <c r="D2" s="315"/>
      <c r="E2" s="315"/>
      <c r="F2" s="315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16" t="s">
        <v>37</v>
      </c>
      <c r="B3" s="316"/>
      <c r="C3" s="316"/>
      <c r="D3" s="316"/>
      <c r="E3" s="316"/>
      <c r="F3" s="316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184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185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187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188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189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194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 t="s">
        <v>198</v>
      </c>
      <c r="B11" s="109">
        <v>660520</v>
      </c>
      <c r="C11" s="109">
        <v>786245</v>
      </c>
      <c r="D11" s="109">
        <v>1950</v>
      </c>
      <c r="E11" s="109">
        <f t="shared" si="0"/>
        <v>788195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 t="s">
        <v>201</v>
      </c>
      <c r="B12" s="109">
        <v>458770</v>
      </c>
      <c r="C12" s="109">
        <v>672225</v>
      </c>
      <c r="D12" s="109">
        <v>1945</v>
      </c>
      <c r="E12" s="109">
        <f t="shared" si="0"/>
        <v>674170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 t="s">
        <v>202</v>
      </c>
      <c r="B13" s="109">
        <v>458445</v>
      </c>
      <c r="C13" s="109">
        <v>524525</v>
      </c>
      <c r="D13" s="109">
        <v>2530</v>
      </c>
      <c r="E13" s="109">
        <f t="shared" si="0"/>
        <v>527055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 t="s">
        <v>203</v>
      </c>
      <c r="B14" s="109">
        <v>1159805</v>
      </c>
      <c r="C14" s="109">
        <v>955008</v>
      </c>
      <c r="D14" s="109">
        <v>2612</v>
      </c>
      <c r="E14" s="109">
        <f t="shared" si="0"/>
        <v>957620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 t="s">
        <v>204</v>
      </c>
      <c r="B15" s="109">
        <v>554515</v>
      </c>
      <c r="C15" s="109">
        <v>593080</v>
      </c>
      <c r="D15" s="109">
        <v>1700</v>
      </c>
      <c r="E15" s="109">
        <f t="shared" si="0"/>
        <v>594780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 t="s">
        <v>206</v>
      </c>
      <c r="B16" s="109">
        <v>475525</v>
      </c>
      <c r="C16" s="109">
        <v>516360</v>
      </c>
      <c r="D16" s="109">
        <v>1670</v>
      </c>
      <c r="E16" s="109">
        <f t="shared" si="0"/>
        <v>518030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 t="s">
        <v>208</v>
      </c>
      <c r="B17" s="109">
        <v>352115</v>
      </c>
      <c r="C17" s="109">
        <v>396985</v>
      </c>
      <c r="D17" s="109">
        <v>1130</v>
      </c>
      <c r="E17" s="109">
        <f t="shared" si="0"/>
        <v>398115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 t="s">
        <v>209</v>
      </c>
      <c r="B18" s="109">
        <v>311155</v>
      </c>
      <c r="C18" s="109">
        <v>335235</v>
      </c>
      <c r="D18" s="109">
        <v>2460</v>
      </c>
      <c r="E18" s="109">
        <f t="shared" si="0"/>
        <v>337695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 t="s">
        <v>213</v>
      </c>
      <c r="B19" s="109">
        <v>345980</v>
      </c>
      <c r="C19" s="109">
        <v>328600</v>
      </c>
      <c r="D19" s="109">
        <v>1780</v>
      </c>
      <c r="E19" s="109">
        <f t="shared" si="0"/>
        <v>330380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 t="s">
        <v>216</v>
      </c>
      <c r="B20" s="109">
        <v>634095</v>
      </c>
      <c r="C20" s="109">
        <v>543220</v>
      </c>
      <c r="D20" s="109">
        <v>880</v>
      </c>
      <c r="E20" s="109">
        <f t="shared" si="0"/>
        <v>544100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/>
      <c r="B21" s="109"/>
      <c r="C21" s="109"/>
      <c r="D21" s="109"/>
      <c r="E21" s="109">
        <f t="shared" si="0"/>
        <v>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/>
      <c r="B22" s="109"/>
      <c r="C22" s="109"/>
      <c r="D22" s="109"/>
      <c r="E22" s="109">
        <f>C22+D22</f>
        <v>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/>
      <c r="B23" s="109"/>
      <c r="C23" s="109"/>
      <c r="D23" s="109"/>
      <c r="E23" s="109">
        <f t="shared" si="0"/>
        <v>0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/>
      <c r="B24" s="109"/>
      <c r="C24" s="109"/>
      <c r="D24" s="109"/>
      <c r="E24" s="109">
        <f t="shared" si="0"/>
        <v>0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/>
      <c r="B25" s="109"/>
      <c r="C25" s="109"/>
      <c r="D25" s="109"/>
      <c r="E25" s="109">
        <f t="shared" si="0"/>
        <v>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/>
      <c r="B26" s="109"/>
      <c r="C26" s="109"/>
      <c r="D26" s="109"/>
      <c r="E26" s="109">
        <f t="shared" si="0"/>
        <v>0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/>
      <c r="B27" s="109"/>
      <c r="C27" s="109"/>
      <c r="D27" s="109"/>
      <c r="E27" s="109">
        <f t="shared" si="0"/>
        <v>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/>
      <c r="B28" s="109"/>
      <c r="C28" s="109"/>
      <c r="D28" s="109"/>
      <c r="E28" s="109">
        <f t="shared" si="0"/>
        <v>0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9075800</v>
      </c>
      <c r="C33" s="109">
        <f>SUM(C5:C32)</f>
        <v>8863645</v>
      </c>
      <c r="D33" s="109">
        <f>SUM(D5:D32)</f>
        <v>47055</v>
      </c>
      <c r="E33" s="109">
        <f>SUM(E5:E32)</f>
        <v>8910700</v>
      </c>
      <c r="F33" s="117">
        <f>B33-E33</f>
        <v>165100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17" t="s">
        <v>43</v>
      </c>
      <c r="B35" s="318"/>
      <c r="C35" s="318"/>
      <c r="D35" s="319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19600</v>
      </c>
      <c r="D37" s="102" t="s">
        <v>201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3000</v>
      </c>
      <c r="D38" s="102" t="s">
        <v>204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186</v>
      </c>
      <c r="B39" s="263" t="s">
        <v>196</v>
      </c>
      <c r="C39" s="282">
        <v>41580</v>
      </c>
      <c r="D39" s="109" t="s">
        <v>208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4000</v>
      </c>
      <c r="D40" s="102" t="s">
        <v>189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8200</v>
      </c>
      <c r="D41" s="102" t="s">
        <v>206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183</v>
      </c>
      <c r="B42" s="263" t="s">
        <v>91</v>
      </c>
      <c r="C42" s="109">
        <v>2000</v>
      </c>
      <c r="D42" s="141" t="s">
        <v>180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26865</v>
      </c>
      <c r="D43" s="102" t="s">
        <v>216</v>
      </c>
      <c r="E43" s="115"/>
      <c r="F43" s="320" t="s">
        <v>53</v>
      </c>
      <c r="G43" s="320"/>
      <c r="H43" s="320"/>
      <c r="I43" s="320"/>
      <c r="J43" s="320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190</v>
      </c>
      <c r="B44" s="263" t="s">
        <v>91</v>
      </c>
      <c r="C44" s="109">
        <v>1000</v>
      </c>
      <c r="D44" s="141" t="s">
        <v>209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283"/>
      <c r="B46" s="283"/>
      <c r="C46" s="284"/>
      <c r="D46" s="285"/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27</v>
      </c>
      <c r="B47" s="154"/>
      <c r="C47" s="248">
        <v>7160</v>
      </c>
      <c r="D47" s="160" t="s">
        <v>201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/>
      <c r="B48" s="106"/>
      <c r="C48" s="153"/>
      <c r="D48" s="285"/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6" t="s">
        <v>119</v>
      </c>
      <c r="B49" s="106"/>
      <c r="C49" s="153">
        <v>30000</v>
      </c>
      <c r="D49" s="160" t="s">
        <v>166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6"/>
      <c r="B50" s="106"/>
      <c r="C50" s="153"/>
      <c r="D50" s="285"/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8" t="s">
        <v>214</v>
      </c>
      <c r="B51" s="154"/>
      <c r="C51" s="153">
        <v>5500</v>
      </c>
      <c r="D51" s="160" t="s">
        <v>213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2" t="s">
        <v>18</v>
      </c>
      <c r="B52" s="106"/>
      <c r="C52" s="153">
        <v>40000</v>
      </c>
      <c r="D52" s="151" t="s">
        <v>187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2" t="s">
        <v>25</v>
      </c>
      <c r="B53" s="106"/>
      <c r="C53" s="153">
        <v>208875</v>
      </c>
      <c r="D53" s="160" t="s">
        <v>194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2" t="s">
        <v>20</v>
      </c>
      <c r="B54" s="154"/>
      <c r="C54" s="153">
        <v>267297</v>
      </c>
      <c r="D54" s="151" t="s">
        <v>164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6" t="s">
        <v>24</v>
      </c>
      <c r="B55" s="112"/>
      <c r="C55" s="153">
        <v>62000</v>
      </c>
      <c r="D55" s="154" t="s">
        <v>216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6" t="s">
        <v>54</v>
      </c>
      <c r="B56" s="106"/>
      <c r="C56" s="153">
        <v>89495</v>
      </c>
      <c r="D56" s="157" t="s">
        <v>216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55</v>
      </c>
      <c r="B57" s="154"/>
      <c r="C57" s="159">
        <v>207000</v>
      </c>
      <c r="D57" s="154" t="s">
        <v>206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2" t="s">
        <v>56</v>
      </c>
      <c r="B58" s="106"/>
      <c r="C58" s="153">
        <v>464286</v>
      </c>
      <c r="D58" s="160" t="s">
        <v>216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2" t="s">
        <v>57</v>
      </c>
      <c r="B59" s="106"/>
      <c r="C59" s="153">
        <v>191315</v>
      </c>
      <c r="D59" s="154" t="s">
        <v>216</v>
      </c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 t="s">
        <v>218</v>
      </c>
      <c r="B60" s="106"/>
      <c r="C60" s="153">
        <v>10000</v>
      </c>
      <c r="D60" s="157" t="s">
        <v>216</v>
      </c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 t="s">
        <v>219</v>
      </c>
      <c r="B61" s="106"/>
      <c r="C61" s="153">
        <v>15960</v>
      </c>
      <c r="D61" s="160" t="s">
        <v>216</v>
      </c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21" t="s">
        <v>31</v>
      </c>
      <c r="B62" s="322"/>
      <c r="C62" s="153"/>
      <c r="D62" s="160"/>
      <c r="E62" s="123"/>
      <c r="F62" s="308" t="s">
        <v>149</v>
      </c>
      <c r="G62" s="308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30848</v>
      </c>
      <c r="D65" s="154" t="s">
        <v>151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43710</v>
      </c>
      <c r="D66" s="160" t="s">
        <v>118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4900</v>
      </c>
      <c r="D68" s="160" t="s">
        <v>216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23506</v>
      </c>
      <c r="D71" s="157" t="s">
        <v>157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194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30000</v>
      </c>
      <c r="D77" s="157" t="s">
        <v>202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85</v>
      </c>
      <c r="B78" s="106"/>
      <c r="C78" s="248">
        <v>30000</v>
      </c>
      <c r="D78" s="157" t="s">
        <v>198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86</v>
      </c>
      <c r="B79" s="106"/>
      <c r="C79" s="153">
        <v>5000</v>
      </c>
      <c r="D79" s="157" t="s">
        <v>48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6" t="s">
        <v>144</v>
      </c>
      <c r="B80" s="154"/>
      <c r="C80" s="153">
        <v>500</v>
      </c>
      <c r="D80" s="160" t="s">
        <v>161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129</v>
      </c>
      <c r="B81" s="106"/>
      <c r="C81" s="153">
        <v>15000</v>
      </c>
      <c r="D81" s="157" t="s">
        <v>160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117</v>
      </c>
      <c r="B82" s="106"/>
      <c r="C82" s="153">
        <v>30000</v>
      </c>
      <c r="D82" s="157" t="s">
        <v>194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2" t="s">
        <v>131</v>
      </c>
      <c r="B83" s="160"/>
      <c r="C83" s="153">
        <v>2160</v>
      </c>
      <c r="D83" s="157" t="s">
        <v>136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2" t="s">
        <v>123</v>
      </c>
      <c r="B84" s="106"/>
      <c r="C84" s="153">
        <v>5480</v>
      </c>
      <c r="D84" s="157" t="s">
        <v>143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35</v>
      </c>
      <c r="B85" s="106"/>
      <c r="C85" s="153">
        <v>129725</v>
      </c>
      <c r="D85" s="157" t="s">
        <v>87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6" t="s">
        <v>88</v>
      </c>
      <c r="B86" s="154"/>
      <c r="C86" s="153">
        <v>36000</v>
      </c>
      <c r="D86" s="154" t="s">
        <v>173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6" t="s">
        <v>132</v>
      </c>
      <c r="B87" s="106"/>
      <c r="C87" s="153">
        <v>23505</v>
      </c>
      <c r="D87" s="157" t="s">
        <v>204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199</v>
      </c>
      <c r="B88" s="154"/>
      <c r="C88" s="153">
        <v>41070</v>
      </c>
      <c r="D88" s="154" t="s">
        <v>198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2" t="s">
        <v>205</v>
      </c>
      <c r="B89" s="106"/>
      <c r="C89" s="153">
        <v>12455</v>
      </c>
      <c r="D89" s="160" t="s">
        <v>204</v>
      </c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114</v>
      </c>
      <c r="B90" s="106"/>
      <c r="C90" s="153">
        <v>44000</v>
      </c>
      <c r="D90" s="160" t="s">
        <v>177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/>
      <c r="B91" s="154"/>
      <c r="C91" s="153"/>
      <c r="D91" s="154"/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 t="s">
        <v>215</v>
      </c>
      <c r="B92" s="106"/>
      <c r="C92" s="153">
        <v>12620</v>
      </c>
      <c r="D92" s="154" t="s">
        <v>213</v>
      </c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172</v>
      </c>
      <c r="B93" s="106"/>
      <c r="C93" s="153">
        <v>8090</v>
      </c>
      <c r="D93" s="157" t="s">
        <v>189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147</v>
      </c>
      <c r="B94" s="154"/>
      <c r="C94" s="153">
        <v>2400</v>
      </c>
      <c r="D94" s="154" t="s">
        <v>185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/>
      <c r="B95" s="154"/>
      <c r="C95" s="153"/>
      <c r="D95" s="154"/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 t="s">
        <v>175</v>
      </c>
      <c r="B96" s="154"/>
      <c r="C96" s="153">
        <v>1840</v>
      </c>
      <c r="D96" s="154" t="s">
        <v>216</v>
      </c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 t="s">
        <v>167</v>
      </c>
      <c r="B97" s="154">
        <v>173992171</v>
      </c>
      <c r="C97" s="153">
        <v>17500</v>
      </c>
      <c r="D97" s="154" t="s">
        <v>174</v>
      </c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 t="s">
        <v>66</v>
      </c>
      <c r="B98" s="106" t="s">
        <v>60</v>
      </c>
      <c r="C98" s="153">
        <v>1915</v>
      </c>
      <c r="D98" s="157" t="s">
        <v>67</v>
      </c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 t="s">
        <v>135</v>
      </c>
      <c r="B99" s="154"/>
      <c r="C99" s="153">
        <v>13000</v>
      </c>
      <c r="D99" s="154" t="s">
        <v>189</v>
      </c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/>
      <c r="B100" s="154"/>
      <c r="C100" s="153"/>
      <c r="D100" s="154"/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 t="s">
        <v>84</v>
      </c>
      <c r="B101" s="154" t="s">
        <v>60</v>
      </c>
      <c r="C101" s="153">
        <v>1210</v>
      </c>
      <c r="D101" s="154" t="s">
        <v>52</v>
      </c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73</v>
      </c>
      <c r="B102" s="175" t="s">
        <v>74</v>
      </c>
      <c r="C102" s="153">
        <v>7300</v>
      </c>
      <c r="D102" s="154" t="s">
        <v>141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75</v>
      </c>
      <c r="B103" s="154"/>
      <c r="C103" s="153">
        <v>800</v>
      </c>
      <c r="D103" s="154" t="s">
        <v>139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 t="s">
        <v>207</v>
      </c>
      <c r="B104" s="154"/>
      <c r="C104" s="153">
        <v>2300</v>
      </c>
      <c r="D104" s="154" t="s">
        <v>208</v>
      </c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/>
      <c r="B105" s="154"/>
      <c r="C105" s="153"/>
      <c r="D105" s="154"/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/>
      <c r="B106" s="154"/>
      <c r="C106" s="153"/>
      <c r="D106" s="154"/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/>
      <c r="B107" s="154"/>
      <c r="C107" s="153"/>
      <c r="D107" s="154"/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/>
      <c r="B108" s="154"/>
      <c r="C108" s="153"/>
      <c r="D108" s="154"/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/>
      <c r="B109" s="154"/>
      <c r="C109" s="153"/>
      <c r="D109" s="154"/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6" t="s">
        <v>154</v>
      </c>
      <c r="B111" s="106"/>
      <c r="C111" s="153">
        <v>1300</v>
      </c>
      <c r="D111" s="157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2" t="s">
        <v>169</v>
      </c>
      <c r="B116" s="175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/>
      <c r="B118" s="160"/>
      <c r="C118" s="153"/>
      <c r="D118" s="154"/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9" t="s">
        <v>93</v>
      </c>
      <c r="B119" s="310"/>
      <c r="C119" s="176">
        <f>SUM(C37:C118)</f>
        <v>2548337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11" t="s">
        <v>94</v>
      </c>
      <c r="B121" s="312"/>
      <c r="C121" s="181">
        <f>C119+L142</f>
        <v>2548337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13"/>
      <c r="G176" s="313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38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J6" sqref="J6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1.85546875" style="1" customWidth="1"/>
    <col min="4" max="4" width="39.85546875" style="26" bestFit="1" customWidth="1"/>
    <col min="5" max="5" width="19.42578125" style="3" bestFit="1" customWidth="1"/>
    <col min="6" max="6" width="4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3" t="s">
        <v>220</v>
      </c>
      <c r="B1" s="324"/>
      <c r="C1" s="324"/>
      <c r="D1" s="324"/>
      <c r="E1" s="325"/>
      <c r="F1" s="5"/>
      <c r="G1" s="5"/>
    </row>
    <row r="2" spans="1:29" ht="23.25">
      <c r="A2" s="326" t="s">
        <v>217</v>
      </c>
      <c r="B2" s="327"/>
      <c r="C2" s="327"/>
      <c r="D2" s="327"/>
      <c r="E2" s="32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275" t="s">
        <v>9</v>
      </c>
      <c r="B4" s="286">
        <v>8000741</v>
      </c>
      <c r="C4" s="68"/>
      <c r="D4" s="68" t="s">
        <v>12</v>
      </c>
      <c r="E4" s="71">
        <v>2949471.5499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212162.15329999989</v>
      </c>
      <c r="C5" s="70"/>
      <c r="D5" s="68" t="s">
        <v>23</v>
      </c>
      <c r="E5" s="71">
        <v>1096844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211</v>
      </c>
      <c r="B6" s="70">
        <v>30380</v>
      </c>
      <c r="C6" s="68"/>
      <c r="D6" s="68" t="s">
        <v>28</v>
      </c>
      <c r="E6" s="250">
        <v>191070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2548337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114045</v>
      </c>
      <c r="C8" s="69"/>
      <c r="D8" s="68" t="s">
        <v>32</v>
      </c>
      <c r="E8" s="71">
        <v>27640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1" t="s">
        <v>29</v>
      </c>
      <c r="B9" s="73"/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B5+B6-B8-B9</f>
        <v>128497.15329999989</v>
      </c>
      <c r="C10" s="69"/>
      <c r="D10" s="68" t="s">
        <v>159</v>
      </c>
      <c r="E10" s="72">
        <v>1015256.6034000004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238500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B4+B5+B6-B8-B9-B11+B12</f>
        <v>7890738.1533000004</v>
      </c>
      <c r="C13" s="69"/>
      <c r="D13" s="69" t="s">
        <v>7</v>
      </c>
      <c r="E13" s="72">
        <f>E4+E5+E6+E7+E8+E9+E10</f>
        <v>7890738.1533000004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9" t="s">
        <v>16</v>
      </c>
      <c r="B15" s="330"/>
      <c r="C15" s="330"/>
      <c r="D15" s="330"/>
      <c r="E15" s="331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20</v>
      </c>
      <c r="E16" s="95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25</v>
      </c>
      <c r="E17" s="96">
        <v>208485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21</v>
      </c>
      <c r="E18" s="95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18</v>
      </c>
      <c r="E19" s="95">
        <v>40000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197</v>
      </c>
      <c r="B20" s="53">
        <v>40450</v>
      </c>
      <c r="C20" s="68"/>
      <c r="D20" s="77" t="s">
        <v>24</v>
      </c>
      <c r="E20" s="95">
        <v>67750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212</v>
      </c>
      <c r="B21" s="53">
        <v>30000</v>
      </c>
      <c r="C21" s="16"/>
      <c r="D21" s="77" t="s">
        <v>26</v>
      </c>
      <c r="E21" s="97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200</v>
      </c>
      <c r="B22" s="53">
        <v>41070</v>
      </c>
      <c r="C22" s="16"/>
      <c r="D22" s="19" t="s">
        <v>22</v>
      </c>
      <c r="E22" s="97">
        <v>220000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19</v>
      </c>
      <c r="B23" s="90">
        <v>464286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2021-01-21T16:13:42Z</dcterms:modified>
</cp:coreProperties>
</file>