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1" i="100"/>
  <c r="AK43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D11" s="1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Q10"/>
  <c r="Q11" s="1"/>
  <c r="R10"/>
  <c r="S10"/>
  <c r="S11" s="1"/>
  <c r="T10"/>
  <c r="T11" s="1"/>
  <c r="U10"/>
  <c r="V10"/>
  <c r="W10"/>
  <c r="X10"/>
  <c r="Y10"/>
  <c r="Z10"/>
  <c r="AA10"/>
  <c r="AA11" s="1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D31" s="1"/>
  <c r="C30"/>
  <c r="AI32" s="1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I31" s="1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/>
  <c r="I8" i="92"/>
  <c r="I11"/>
  <c r="I8" i="93"/>
  <c r="I11"/>
  <c r="I8" i="94"/>
  <c r="I11"/>
  <c r="I8" i="95"/>
  <c r="I11"/>
  <c r="I8" i="96"/>
  <c r="I11"/>
  <c r="I8" i="97"/>
  <c r="I11"/>
  <c r="I8" i="98"/>
  <c r="I11"/>
  <c r="I8" i="99"/>
  <c r="I1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/>
  <c r="AI46" i="93"/>
  <c r="AI18" i="100"/>
  <c r="AI45" i="93"/>
  <c r="AF46" i="83"/>
  <c r="AF48" i="72"/>
  <c r="AI45" i="74"/>
  <c r="AI46"/>
  <c r="AI46" i="78"/>
  <c r="AI45" i="87"/>
  <c r="AI45" i="88"/>
  <c r="AF46" i="90"/>
  <c r="AI46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F48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C31"/>
  <c r="S21"/>
  <c r="AA21"/>
  <c r="O31"/>
  <c r="Z11"/>
  <c r="U11"/>
  <c r="AI39"/>
  <c r="AF46" i="73"/>
  <c r="AF45" i="99"/>
  <c r="P21" i="100"/>
  <c r="T21"/>
  <c r="W21"/>
  <c r="L31"/>
  <c r="P31"/>
  <c r="AE31"/>
  <c r="AC11"/>
  <c r="I11"/>
  <c r="AF45" i="97"/>
  <c r="AF45" i="96"/>
  <c r="AF45" i="95"/>
  <c r="AF45" i="94"/>
  <c r="AF45" i="93"/>
  <c r="AF45" i="92"/>
  <c r="AF45" i="90"/>
  <c r="AF45" i="89"/>
  <c r="AF46" i="76"/>
  <c r="AF45" i="75"/>
  <c r="AF45" i="72"/>
  <c r="P11" i="100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/>
  <c r="B21"/>
  <c r="B18" i="92"/>
  <c r="B21"/>
  <c r="B18" i="93"/>
  <c r="B21"/>
  <c r="B18" i="94"/>
  <c r="B21"/>
  <c r="B18" i="95"/>
  <c r="B21"/>
  <c r="B18" i="96"/>
  <c r="B21"/>
  <c r="B18" i="97"/>
  <c r="B21"/>
  <c r="B18" i="98"/>
  <c r="B21"/>
  <c r="B18" i="99"/>
  <c r="B2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29" i="100" l="1"/>
  <c r="AF40"/>
  <c r="AI42"/>
  <c r="AG29"/>
  <c r="AI38"/>
  <c r="AF44" s="1"/>
  <c r="L21"/>
  <c r="H11"/>
  <c r="B41"/>
  <c r="AG40"/>
  <c r="AI40" s="1"/>
  <c r="I21"/>
  <c r="AK47"/>
  <c r="M21"/>
  <c r="AF48" i="88"/>
  <c r="AF46"/>
  <c r="X11" i="100"/>
  <c r="AI11" s="1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G31" s="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31" i="100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8" i="85"/>
  <c r="AF44" i="84"/>
  <c r="AF45"/>
  <c r="AF41" i="100" l="1"/>
  <c r="AI41"/>
  <c r="AG41"/>
  <c r="AF11"/>
  <c r="AI21"/>
  <c r="AF21"/>
  <c r="AI31"/>
  <c r="AG21"/>
  <c r="AF45"/>
  <c r="AI45"/>
  <c r="AF48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<sst xmlns="http://schemas.openxmlformats.org/spreadsheetml/2006/main" count="4475" uniqueCount="175">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</sst>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78" t="s">
        <v>0</v>
      </c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7"/>
      <c r="AG3" s="267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68" t="s">
        <v>41</v>
      </c>
      <c r="Y44" s="269"/>
      <c r="Z44" s="269"/>
      <c r="AA44" s="269"/>
      <c r="AB44" s="269"/>
      <c r="AC44" s="269"/>
      <c r="AD44" s="269"/>
      <c r="AE44" s="270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58" t="s">
        <v>30</v>
      </c>
      <c r="Y45" s="259"/>
      <c r="Z45" s="259"/>
      <c r="AA45" s="259"/>
      <c r="AB45" s="259"/>
      <c r="AC45" s="259"/>
      <c r="AD45" s="259"/>
      <c r="AE45" s="250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63" t="s">
        <v>38</v>
      </c>
      <c r="Y46" s="264"/>
      <c r="Z46" s="264"/>
      <c r="AA46" s="264"/>
      <c r="AB46" s="264"/>
      <c r="AC46" s="264"/>
      <c r="AD46" s="264"/>
      <c r="AE46" s="265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60" t="s">
        <v>31</v>
      </c>
      <c r="Y47" s="261"/>
      <c r="Z47" s="261"/>
      <c r="AA47" s="261"/>
      <c r="AB47" s="261"/>
      <c r="AC47" s="261"/>
      <c r="AD47" s="261"/>
      <c r="AE47" s="262"/>
      <c r="AF47" s="251">
        <f>AI11+AI21+AI31+AI41</f>
        <v>12826.99</v>
      </c>
      <c r="AG47" s="252"/>
      <c r="AI47" s="54">
        <f>AF31+AF21+AF11+AF41</f>
        <v>1</v>
      </c>
    </row>
    <row r="48" spans="1:35" ht="16.5" thickBot="1">
      <c r="X48" s="253" t="s">
        <v>42</v>
      </c>
      <c r="Y48" s="254"/>
      <c r="Z48" s="254"/>
      <c r="AA48" s="254"/>
      <c r="AB48" s="254"/>
      <c r="AC48" s="254"/>
      <c r="AD48" s="254"/>
      <c r="AE48" s="255"/>
      <c r="AF48" s="247">
        <f>AI12+AI22+AI32+AI42</f>
        <v>0</v>
      </c>
      <c r="AG48" s="248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  <mergeCell ref="AF48:AG48"/>
    <mergeCell ref="AF45:AG45"/>
    <mergeCell ref="AF47:AG47"/>
    <mergeCell ref="X48:AE48"/>
    <mergeCell ref="AF46:AG46"/>
    <mergeCell ref="X45:AE45"/>
    <mergeCell ref="X47:AE47"/>
    <mergeCell ref="X46:AE46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39623.550000000003</v>
      </c>
      <c r="AG44" s="272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522700</v>
      </c>
      <c r="AG45" s="250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1176559.5</v>
      </c>
      <c r="AG46" s="257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706484.97</v>
      </c>
      <c r="AG47" s="252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13014.66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706484.97</v>
      </c>
      <c r="AG44" s="272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940550</v>
      </c>
      <c r="AG45" s="250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1321034.2000000002</v>
      </c>
      <c r="AG46" s="257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1110380.17</v>
      </c>
      <c r="AG47" s="252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23460.06</v>
      </c>
      <c r="AG48" s="248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1110380.17</v>
      </c>
      <c r="AG44" s="272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541050</v>
      </c>
      <c r="AG45" s="250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582780.99</v>
      </c>
      <c r="AG47" s="252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13465.42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7"/>
      <c r="AG3" s="267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582780.99</v>
      </c>
      <c r="AG44" s="272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546650</v>
      </c>
      <c r="AG45" s="250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646852.24</v>
      </c>
      <c r="AG46" s="257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696647.25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13670.32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602709.01500000001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602709.01500000001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696647.25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316430</v>
      </c>
      <c r="AG45" s="250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304480.3</v>
      </c>
      <c r="AG46" s="257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692591.94000000006</v>
      </c>
      <c r="AG47" s="252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7898.31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692591.94000000006</v>
      </c>
      <c r="AG44" s="272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238080</v>
      </c>
      <c r="AG45" s="250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460451.58999999997</v>
      </c>
      <c r="AG47" s="252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5940.63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S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460451.58999999997</v>
      </c>
      <c r="AG44" s="272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991050</v>
      </c>
      <c r="AG45" s="250"/>
      <c r="AI45" s="52">
        <f>AF10+AF20+AF30+AF40</f>
        <v>535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901546.95</v>
      </c>
      <c r="AG46" s="257"/>
      <c r="AI46" s="53">
        <f>AF29+AF19+AF9+AF39</f>
        <v>590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395759.95</v>
      </c>
      <c r="AG47" s="252"/>
      <c r="AI47" s="54">
        <f>AF31+AF21+AF11+AF41</f>
        <v>151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24815.33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395759.95</v>
      </c>
      <c r="AG44" s="272"/>
      <c r="AI44" s="51">
        <f>AF8+AF18+AF28+AF38</f>
        <v>151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716010</v>
      </c>
      <c r="AG45" s="250"/>
      <c r="AI45" s="52">
        <f>AF10+AF20+AF30+AF40</f>
        <v>586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788057.2</v>
      </c>
      <c r="AG46" s="257"/>
      <c r="AI46" s="53">
        <f>AF29+AF19+AF9+AF39</f>
        <v>740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485978.68000000005</v>
      </c>
      <c r="AG47" s="252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18171.530000000002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485978.68000000005</v>
      </c>
      <c r="AG44" s="272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608180</v>
      </c>
      <c r="AG45" s="250"/>
      <c r="AI45" s="52">
        <f>AF10+AF20+AF30+AF40</f>
        <v>592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572187.79999999993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465205.93</v>
      </c>
      <c r="AG47" s="252"/>
      <c r="AI47" s="54">
        <f>AF31+AF21+AF11+AF41</f>
        <v>333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15503.03</v>
      </c>
      <c r="AG48" s="248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I50" sqref="AI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465205.93</v>
      </c>
      <c r="AG44" s="272"/>
      <c r="AI44" s="51">
        <f>AF8+AF18+AF28+AF38</f>
        <v>333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629210</v>
      </c>
      <c r="AG45" s="250"/>
      <c r="AI45" s="52">
        <f>AF10+AF20+AF30+AF40</f>
        <v>388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616127.25</v>
      </c>
      <c r="AG46" s="257"/>
      <c r="AI46" s="53">
        <f>AF29+AF19+AF9+AF39</f>
        <v>175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467938.48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15964.7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24</v>
      </c>
      <c r="U8" s="69">
        <f>'22 '!U11</f>
        <v>0</v>
      </c>
      <c r="V8" s="69">
        <f>'22 '!V11</f>
        <v>25</v>
      </c>
      <c r="W8" s="69">
        <f>'22 '!W11</f>
        <v>0</v>
      </c>
      <c r="X8" s="69">
        <f>'22 '!X11</f>
        <v>1</v>
      </c>
      <c r="Y8" s="69">
        <f>'22 '!Y11</f>
        <v>0</v>
      </c>
      <c r="Z8" s="69">
        <f>'22 '!Z11</f>
        <v>0</v>
      </c>
      <c r="AA8" s="69">
        <f>'22 '!AA11</f>
        <v>6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0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18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14</v>
      </c>
      <c r="D28" s="24">
        <f>'22 '!D31</f>
        <v>0</v>
      </c>
      <c r="E28" s="24">
        <f>'22 '!E31</f>
        <v>0</v>
      </c>
      <c r="F28" s="24">
        <f>'22 '!F31</f>
        <v>28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24</v>
      </c>
      <c r="U8" s="69">
        <f>'23'!U11</f>
        <v>0</v>
      </c>
      <c r="V8" s="69">
        <f>'23'!V11</f>
        <v>25</v>
      </c>
      <c r="W8" s="69">
        <f>'23'!W11</f>
        <v>0</v>
      </c>
      <c r="X8" s="69">
        <f>'23'!X11</f>
        <v>1</v>
      </c>
      <c r="Y8" s="69">
        <f>'23'!Y11</f>
        <v>0</v>
      </c>
      <c r="Z8" s="69">
        <f>'23'!Z11</f>
        <v>0</v>
      </c>
      <c r="AA8" s="69">
        <f>'23'!AA11</f>
        <v>6</v>
      </c>
      <c r="AB8" s="69">
        <f>'23'!AB11</f>
        <v>0</v>
      </c>
      <c r="AC8" s="69">
        <f>'23'!AC11</f>
        <v>0</v>
      </c>
      <c r="AD8" s="102">
        <f>'23'!AD11</f>
        <v>2</v>
      </c>
      <c r="AE8" s="69">
        <f>'23'!AE11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18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14</v>
      </c>
      <c r="D28" s="24">
        <f>'23'!D31</f>
        <v>0</v>
      </c>
      <c r="E28" s="24">
        <f>'23'!E31</f>
        <v>0</v>
      </c>
      <c r="F28" s="24">
        <f>'23'!F31</f>
        <v>28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24</v>
      </c>
      <c r="U8" s="69">
        <f>'24'!U11</f>
        <v>0</v>
      </c>
      <c r="V8" s="69">
        <f>'24'!V11</f>
        <v>25</v>
      </c>
      <c r="W8" s="69">
        <f>'24'!W11</f>
        <v>0</v>
      </c>
      <c r="X8" s="69">
        <f>'24'!X11</f>
        <v>1</v>
      </c>
      <c r="Y8" s="69">
        <f>'24'!Y11</f>
        <v>0</v>
      </c>
      <c r="Z8" s="69">
        <f>'24'!Z11</f>
        <v>0</v>
      </c>
      <c r="AA8" s="69">
        <f>'24'!AA11</f>
        <v>6</v>
      </c>
      <c r="AB8" s="69">
        <f>'24'!AB11</f>
        <v>0</v>
      </c>
      <c r="AC8" s="69">
        <f>'24'!AC11</f>
        <v>0</v>
      </c>
      <c r="AD8" s="102">
        <f>'24'!AD11</f>
        <v>2</v>
      </c>
      <c r="AE8" s="69">
        <f>'24'!AE11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18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14</v>
      </c>
      <c r="D28" s="24">
        <f>'24'!D31</f>
        <v>0</v>
      </c>
      <c r="E28" s="24">
        <f>'24'!E31</f>
        <v>0</v>
      </c>
      <c r="F28" s="24">
        <f>'24'!F31</f>
        <v>28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24</v>
      </c>
      <c r="U8" s="69">
        <f>'25 '!U11</f>
        <v>0</v>
      </c>
      <c r="V8" s="69">
        <f>'25 '!V11</f>
        <v>25</v>
      </c>
      <c r="W8" s="69">
        <f>'25 '!W11</f>
        <v>0</v>
      </c>
      <c r="X8" s="69">
        <f>'25 '!X11</f>
        <v>1</v>
      </c>
      <c r="Y8" s="69">
        <f>'25 '!Y11</f>
        <v>0</v>
      </c>
      <c r="Z8" s="69">
        <f>'25 '!Z11</f>
        <v>0</v>
      </c>
      <c r="AA8" s="69">
        <f>'25 '!AA11</f>
        <v>6</v>
      </c>
      <c r="AB8" s="69">
        <f>'25 '!AB11</f>
        <v>0</v>
      </c>
      <c r="AC8" s="69">
        <f>'25 '!AC11</f>
        <v>0</v>
      </c>
      <c r="AD8" s="102">
        <f>'25 '!AD11</f>
        <v>2</v>
      </c>
      <c r="AE8" s="69">
        <f>'25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18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14</v>
      </c>
      <c r="D28" s="24">
        <f>'25 '!D31</f>
        <v>0</v>
      </c>
      <c r="E28" s="24">
        <f>'25 '!E31</f>
        <v>0</v>
      </c>
      <c r="F28" s="24">
        <f>'25 '!F31</f>
        <v>28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24</v>
      </c>
      <c r="U8" s="69">
        <f>'26 '!U11</f>
        <v>0</v>
      </c>
      <c r="V8" s="69">
        <f>'26 '!V11</f>
        <v>25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6</v>
      </c>
      <c r="AB8" s="69">
        <f>'26 '!AB11</f>
        <v>0</v>
      </c>
      <c r="AC8" s="69">
        <f>'26 '!AC11</f>
        <v>0</v>
      </c>
      <c r="AD8" s="102">
        <f>'26 '!AD11</f>
        <v>2</v>
      </c>
      <c r="AE8" s="69">
        <f>'26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18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14</v>
      </c>
      <c r="D28" s="24">
        <f>'26 '!D31</f>
        <v>0</v>
      </c>
      <c r="E28" s="24">
        <f>'26 '!E31</f>
        <v>0</v>
      </c>
      <c r="F28" s="24">
        <f>'26 '!F31</f>
        <v>28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24</v>
      </c>
      <c r="U8" s="69">
        <f>'27 '!U11</f>
        <v>0</v>
      </c>
      <c r="V8" s="69">
        <f>'27 '!V11</f>
        <v>25</v>
      </c>
      <c r="W8" s="69">
        <f>'27 '!W11</f>
        <v>0</v>
      </c>
      <c r="X8" s="69">
        <f>'27 '!X11</f>
        <v>1</v>
      </c>
      <c r="Y8" s="69">
        <f>'27 '!Y11</f>
        <v>0</v>
      </c>
      <c r="Z8" s="69">
        <f>'27 '!Z11</f>
        <v>0</v>
      </c>
      <c r="AA8" s="69">
        <f>'27 '!AA11</f>
        <v>6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18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14</v>
      </c>
      <c r="D28" s="24">
        <f>'27 '!D31</f>
        <v>0</v>
      </c>
      <c r="E28" s="24">
        <f>'27 '!E31</f>
        <v>0</v>
      </c>
      <c r="F28" s="24">
        <f>'27 '!F31</f>
        <v>28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24</v>
      </c>
      <c r="U8" s="69">
        <f>'28 '!U11</f>
        <v>0</v>
      </c>
      <c r="V8" s="69">
        <f>'28 '!V11</f>
        <v>25</v>
      </c>
      <c r="W8" s="69">
        <f>'28 '!W11</f>
        <v>0</v>
      </c>
      <c r="X8" s="69">
        <f>'28 '!X11</f>
        <v>1</v>
      </c>
      <c r="Y8" s="69">
        <f>'28 '!Y11</f>
        <v>0</v>
      </c>
      <c r="Z8" s="69">
        <f>'28 '!Z11</f>
        <v>0</v>
      </c>
      <c r="AA8" s="69">
        <f>'28 '!AA11</f>
        <v>6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18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14</v>
      </c>
      <c r="D28" s="24">
        <f>'28 '!D31</f>
        <v>0</v>
      </c>
      <c r="E28" s="24">
        <f>'28 '!E31</f>
        <v>0</v>
      </c>
      <c r="F28" s="24">
        <f>'28 '!F31</f>
        <v>28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24</v>
      </c>
      <c r="U8" s="69">
        <f>'29 '!U11</f>
        <v>0</v>
      </c>
      <c r="V8" s="69">
        <f>'29 '!V11</f>
        <v>25</v>
      </c>
      <c r="W8" s="69">
        <f>'29 '!W11</f>
        <v>0</v>
      </c>
      <c r="X8" s="69">
        <f>'29 '!X11</f>
        <v>1</v>
      </c>
      <c r="Y8" s="69">
        <f>'29 '!Y11</f>
        <v>0</v>
      </c>
      <c r="Z8" s="69">
        <f>'29 '!Z11</f>
        <v>0</v>
      </c>
      <c r="AA8" s="69">
        <f>'29 '!AA11</f>
        <v>6</v>
      </c>
      <c r="AB8" s="69">
        <f>'29 '!AB11</f>
        <v>0</v>
      </c>
      <c r="AC8" s="69">
        <f>'29 '!AC11</f>
        <v>0</v>
      </c>
      <c r="AD8" s="102">
        <f>'29 '!AD11</f>
        <v>2</v>
      </c>
      <c r="AE8" s="69">
        <f>'29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18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14</v>
      </c>
      <c r="D28" s="24">
        <f>'29 '!D31</f>
        <v>0</v>
      </c>
      <c r="E28" s="24">
        <f>'29 '!E31</f>
        <v>0</v>
      </c>
      <c r="F28" s="24">
        <f>'29 '!F31</f>
        <v>28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24</v>
      </c>
      <c r="U8" s="69">
        <f>'30 '!U11</f>
        <v>0</v>
      </c>
      <c r="V8" s="69">
        <f>'30 '!V11</f>
        <v>25</v>
      </c>
      <c r="W8" s="69">
        <f>'30 '!W11</f>
        <v>0</v>
      </c>
      <c r="X8" s="69">
        <f>'30 '!X11</f>
        <v>1</v>
      </c>
      <c r="Y8" s="69">
        <f>'30 '!Y11</f>
        <v>0</v>
      </c>
      <c r="Z8" s="69">
        <f>'30 '!Z11</f>
        <v>0</v>
      </c>
      <c r="AA8" s="69">
        <f>'30 '!AA11</f>
        <v>6</v>
      </c>
      <c r="AB8" s="69">
        <f>'30 '!AB11</f>
        <v>0</v>
      </c>
      <c r="AC8" s="69">
        <f>'30 '!AC11</f>
        <v>0</v>
      </c>
      <c r="AD8" s="102">
        <f>'30 '!AD11</f>
        <v>2</v>
      </c>
      <c r="AE8" s="69">
        <f>'30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18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14</v>
      </c>
      <c r="D28" s="24">
        <f>'30 '!D31</f>
        <v>0</v>
      </c>
      <c r="E28" s="24">
        <f>'30 '!E31</f>
        <v>0</v>
      </c>
      <c r="F28" s="24">
        <f>'30 '!F31</f>
        <v>28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1"/>
  <sheetViews>
    <sheetView tabSelected="1" topLeftCell="U37" workbookViewId="0">
      <selection activeCell="AJ54" sqref="AJ53:AJ54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1" t="s">
        <v>145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23"/>
      <c r="AI1" s="23"/>
    </row>
    <row r="2" spans="1:35" ht="24" thickBot="1">
      <c r="A2" s="299" t="s">
        <v>146</v>
      </c>
      <c r="B2" s="300"/>
      <c r="C2" s="315" t="s">
        <v>147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202"/>
      <c r="AE2" s="202"/>
      <c r="AF2" s="202"/>
      <c r="AG2" s="202"/>
      <c r="AH2" s="3"/>
      <c r="AI2" s="3"/>
    </row>
    <row r="3" spans="1:35" thickBot="1">
      <c r="A3" s="313" t="s">
        <v>9</v>
      </c>
      <c r="B3" s="314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3738930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320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540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30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25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3474</v>
      </c>
      <c r="AG9" s="166">
        <f>B9*B5+C9*C5+D9*D5+E9*E5+F9*F5+G9*G5+H9*H5+I9*I5+J9*J5+K9*K5+L9*L5+M9*M5+N9*N5+O9*O5+P9*P5+Q9*Q5+R9*R5+S9*S5+T9*T5+U9*U5+V9*V5+W9*W5+X9*X5+Y9*Y5+Z9*Z5+AA9*AA5+AB9*AB5+AC9*AC5+AD9*AD5+AE9*AE5</f>
        <v>3738930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3645625.1599999997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516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55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29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54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23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3416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3569010</v>
      </c>
      <c r="AH10" s="180"/>
      <c r="AI10" s="181">
        <f>AG10</f>
        <v>3569010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24</v>
      </c>
      <c r="U11" s="21">
        <f t="shared" si="0"/>
        <v>0</v>
      </c>
      <c r="V11" s="21">
        <f t="shared" si="0"/>
        <v>25</v>
      </c>
      <c r="W11" s="21">
        <f t="shared" si="0"/>
        <v>0</v>
      </c>
      <c r="X11" s="21">
        <f t="shared" si="0"/>
        <v>1</v>
      </c>
      <c r="Y11" s="21">
        <f t="shared" si="0"/>
        <v>0</v>
      </c>
      <c r="Z11" s="21">
        <f t="shared" si="0"/>
        <v>0</v>
      </c>
      <c r="AA11" s="21">
        <f t="shared" si="0"/>
        <v>6</v>
      </c>
      <c r="AB11" s="21">
        <f t="shared" si="0"/>
        <v>0</v>
      </c>
      <c r="AC11" s="21">
        <f t="shared" si="0"/>
        <v>0</v>
      </c>
      <c r="AD11" s="21">
        <f t="shared" si="0"/>
        <v>2</v>
      </c>
      <c r="AE11" s="21">
        <f t="shared" si="0"/>
        <v>0</v>
      </c>
      <c r="AF11" s="182">
        <f>SUM(B11:AE11)</f>
        <v>58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89640.19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3016890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20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121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1831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3016890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2941207.3899999997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20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103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1812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2989000</v>
      </c>
      <c r="AH20" s="16"/>
      <c r="AI20" s="7">
        <f>AG20</f>
        <v>2989000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75034.11</v>
      </c>
    </row>
    <row r="23" spans="1:39" ht="14.25">
      <c r="A23" s="275" t="s">
        <v>43</v>
      </c>
      <c r="B23" s="276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1147500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55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115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177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1147500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1118518.3899999999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41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87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135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878420</v>
      </c>
      <c r="AH30" s="16"/>
      <c r="AI30" s="7">
        <f>AG30</f>
        <v>878420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  <c r="AK31" s="317" t="s">
        <v>154</v>
      </c>
      <c r="AL31" s="318"/>
      <c r="AM31" s="319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22184.75</v>
      </c>
      <c r="AK32" s="205" t="s">
        <v>155</v>
      </c>
      <c r="AL32" s="205" t="s">
        <v>156</v>
      </c>
      <c r="AM32" s="205" t="s">
        <v>157</v>
      </c>
    </row>
    <row r="33" spans="1:39" ht="14.25">
      <c r="A33" s="305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20" t="s">
        <v>159</v>
      </c>
      <c r="AM43" s="321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7436430</v>
      </c>
      <c r="AG45" s="250"/>
      <c r="AI45" s="52">
        <f>AF10+AF20+AF30+AF40</f>
        <v>5363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7705350.9399999985</v>
      </c>
      <c r="AG46" s="257"/>
      <c r="AI46" s="53">
        <f>AF29+AF19+AF9+AF39</f>
        <v>5482</v>
      </c>
      <c r="AK46" s="42"/>
      <c r="AL46" s="42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467938.48</v>
      </c>
      <c r="AG47" s="252"/>
      <c r="AI47" s="54">
        <f>AF31+AF21+AF11+AF41</f>
        <v>120</v>
      </c>
      <c r="AK47" s="204">
        <f>B11*3+B10*3+D21*400+L21*700+M21*60+M20*5+N21*50+N20*5+D31*700</f>
        <v>3515</v>
      </c>
      <c r="AL47" s="307" t="s">
        <v>130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186859.05</v>
      </c>
      <c r="AG48" s="248"/>
      <c r="AI48" s="54"/>
      <c r="AK48" s="210">
        <f>AF47-AK47+AL45</f>
        <v>464423.48</v>
      </c>
      <c r="AL48" s="309" t="s">
        <v>160</v>
      </c>
      <c r="AM48" s="310"/>
    </row>
    <row r="49" spans="29:39" ht="19.5">
      <c r="AJ49" s="42"/>
      <c r="AK49" s="211"/>
      <c r="AL49" s="312"/>
      <c r="AM49" s="312"/>
    </row>
    <row r="50" spans="29:39">
      <c r="AC50" s="306" t="s">
        <v>141</v>
      </c>
      <c r="AD50" s="306"/>
      <c r="AE50" s="306"/>
      <c r="AF50" s="306">
        <v>2005</v>
      </c>
      <c r="AG50" s="306"/>
    </row>
    <row r="51" spans="29:39" ht="18.75">
      <c r="AC51" s="302" t="s">
        <v>142</v>
      </c>
      <c r="AD51" s="302"/>
      <c r="AE51" s="302"/>
      <c r="AF51" s="301">
        <f>AF48-AF50</f>
        <v>184854.05</v>
      </c>
      <c r="AG51" s="302"/>
    </row>
  </sheetData>
  <mergeCells count="27"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629190</v>
      </c>
      <c r="AG45" s="250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855039.7</v>
      </c>
      <c r="AG46" s="257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254414.99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15738.3</v>
      </c>
      <c r="AG48" s="248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197472.25999999998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197472.25999999998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254414.99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617090</v>
      </c>
      <c r="AG45" s="250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523465.8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176323.22999999998</v>
      </c>
      <c r="AG47" s="252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15672.84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176323.22999999998</v>
      </c>
      <c r="AG44" s="272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140240</v>
      </c>
      <c r="AG45" s="250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39623.550000000003</v>
      </c>
      <c r="AG47" s="252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3543.92</v>
      </c>
      <c r="AG48" s="248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2020-08-20T13:15:32Z</dcterms:modified>
</cp:coreProperties>
</file>