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 firstSheet="1" activeTab="1"/>
  </bookViews>
  <sheets>
    <sheet name="Q2" sheetId="9" state="hidden" r:id="rId1"/>
    <sheet name="Costing" sheetId="3" r:id="rId2"/>
    <sheet name="Q3_Previous" sheetId="5" state="hidden" r:id="rId3"/>
    <sheet name="Sheet2" sheetId="15" state="hidden" r:id="rId4"/>
  </sheets>
  <definedNames>
    <definedName name="_xlnm._FilterDatabase" localSheetId="1" hidden="1">Costing!$A$2:$G$5</definedName>
    <definedName name="_xlnm._FilterDatabase" localSheetId="0" hidden="1">'Q2'!$A$6:$P$6</definedName>
    <definedName name="_xlnm._FilterDatabase" localSheetId="2" hidden="1">Q3_Previous!$A$1:$M$1</definedName>
  </definedNames>
  <calcPr calcId="124519"/>
</workbook>
</file>

<file path=xl/calcChain.xml><?xml version="1.0" encoding="utf-8"?>
<calcChain xmlns="http://schemas.openxmlformats.org/spreadsheetml/2006/main">
  <c r="J13" i="15"/>
  <c r="I11"/>
  <c r="G121" i="5" l="1"/>
  <c r="I55" l="1"/>
  <c r="I108"/>
  <c r="I120"/>
  <c r="I66"/>
  <c r="I62"/>
  <c r="I105"/>
  <c r="I48"/>
  <c r="I73"/>
  <c r="I43"/>
  <c r="I106"/>
  <c r="I107"/>
  <c r="I110"/>
  <c r="I96"/>
  <c r="I71"/>
  <c r="I89"/>
  <c r="I75"/>
  <c r="I95"/>
  <c r="I78"/>
  <c r="I30"/>
  <c r="I87"/>
  <c r="I38"/>
  <c r="I29"/>
  <c r="I117"/>
  <c r="I113"/>
  <c r="I68"/>
  <c r="I82"/>
  <c r="I21"/>
  <c r="I4"/>
  <c r="I15"/>
  <c r="I2"/>
  <c r="I56"/>
  <c r="I88"/>
  <c r="I59"/>
  <c r="I36"/>
  <c r="I102"/>
  <c r="I54"/>
  <c r="I25"/>
  <c r="F47" l="1"/>
  <c r="H47" s="1"/>
  <c r="F44"/>
  <c r="H44" s="1"/>
  <c r="F5"/>
  <c r="H5" s="1"/>
  <c r="F10"/>
  <c r="H10" s="1"/>
  <c r="F13"/>
  <c r="H13" s="1"/>
  <c r="F45"/>
  <c r="H45" s="1"/>
  <c r="F99"/>
  <c r="H99" s="1"/>
  <c r="F111"/>
  <c r="H111" s="1"/>
  <c r="F49"/>
  <c r="H49" s="1"/>
  <c r="F3"/>
  <c r="H3" s="1"/>
  <c r="F46"/>
  <c r="H46" s="1"/>
  <c r="F98"/>
  <c r="H98" s="1"/>
  <c r="F34"/>
  <c r="H34" s="1"/>
  <c r="F97"/>
  <c r="H97" s="1"/>
  <c r="F26"/>
  <c r="H26" s="1"/>
  <c r="F79"/>
  <c r="H79" s="1"/>
  <c r="F76"/>
  <c r="H76" s="1"/>
  <c r="F63"/>
  <c r="H63" s="1"/>
  <c r="F37"/>
  <c r="H37" s="1"/>
  <c r="F41"/>
  <c r="H41" s="1"/>
  <c r="F94"/>
  <c r="H94" s="1"/>
  <c r="F24"/>
  <c r="H24" s="1"/>
  <c r="F104"/>
  <c r="H104" s="1"/>
  <c r="F6"/>
  <c r="H6" s="1"/>
  <c r="F70"/>
  <c r="H70" s="1"/>
  <c r="F115"/>
  <c r="H115" s="1"/>
  <c r="F58"/>
  <c r="H58" s="1"/>
  <c r="F8"/>
  <c r="H8" s="1"/>
  <c r="F52"/>
  <c r="H52" s="1"/>
  <c r="I47"/>
  <c r="J47" s="1"/>
  <c r="I44"/>
  <c r="J44" s="1"/>
  <c r="I5"/>
  <c r="J5" s="1"/>
  <c r="I10"/>
  <c r="J10" s="1"/>
  <c r="I13"/>
  <c r="J13" s="1"/>
  <c r="I45"/>
  <c r="J45" s="1"/>
  <c r="I99"/>
  <c r="J99" s="1"/>
  <c r="I111"/>
  <c r="J111" s="1"/>
  <c r="I49"/>
  <c r="J49" s="1"/>
  <c r="I3"/>
  <c r="J3" s="1"/>
  <c r="I46"/>
  <c r="J46" s="1"/>
  <c r="I98"/>
  <c r="J98" s="1"/>
  <c r="I34"/>
  <c r="J34" s="1"/>
  <c r="I97"/>
  <c r="J97" s="1"/>
  <c r="I26"/>
  <c r="J26" s="1"/>
  <c r="I79"/>
  <c r="J79" s="1"/>
  <c r="I76"/>
  <c r="J76" s="1"/>
  <c r="I63"/>
  <c r="J63" s="1"/>
  <c r="I37"/>
  <c r="J37" s="1"/>
  <c r="I41"/>
  <c r="J41" s="1"/>
  <c r="I94"/>
  <c r="J94" s="1"/>
  <c r="I24"/>
  <c r="J24" s="1"/>
  <c r="I104"/>
  <c r="J104" s="1"/>
  <c r="I6"/>
  <c r="J6" s="1"/>
  <c r="I70"/>
  <c r="J70" s="1"/>
  <c r="I115"/>
  <c r="J115" s="1"/>
  <c r="I58"/>
  <c r="J58" s="1"/>
  <c r="I8"/>
  <c r="J8" s="1"/>
  <c r="I52"/>
  <c r="J52" s="1"/>
  <c r="F119"/>
  <c r="H119" s="1"/>
  <c r="F27"/>
  <c r="H27" s="1"/>
  <c r="F16"/>
  <c r="H16" s="1"/>
  <c r="F11"/>
  <c r="H11" s="1"/>
  <c r="F19"/>
  <c r="H19" s="1"/>
  <c r="F118"/>
  <c r="H118" s="1"/>
  <c r="F80"/>
  <c r="H80" s="1"/>
  <c r="F39"/>
  <c r="H39" s="1"/>
  <c r="F32"/>
  <c r="H32" s="1"/>
  <c r="F57"/>
  <c r="H57" s="1"/>
  <c r="F60"/>
  <c r="H60" s="1"/>
  <c r="F17"/>
  <c r="H17" s="1"/>
  <c r="F77"/>
  <c r="H77" s="1"/>
  <c r="F112"/>
  <c r="H112" s="1"/>
  <c r="F83"/>
  <c r="H83" s="1"/>
  <c r="F50"/>
  <c r="H50" s="1"/>
  <c r="F114"/>
  <c r="H114" s="1"/>
  <c r="F91"/>
  <c r="H91" s="1"/>
  <c r="F84"/>
  <c r="H84" s="1"/>
  <c r="F42"/>
  <c r="H42" s="1"/>
  <c r="F67"/>
  <c r="H67" s="1"/>
  <c r="F33"/>
  <c r="H33" s="1"/>
  <c r="F81"/>
  <c r="H81" s="1"/>
  <c r="F74"/>
  <c r="H74" s="1"/>
  <c r="F14"/>
  <c r="H14" s="1"/>
  <c r="F22"/>
  <c r="H22" s="1"/>
  <c r="F116"/>
  <c r="H116" s="1"/>
  <c r="F92"/>
  <c r="H92" s="1"/>
  <c r="F53"/>
  <c r="H53" s="1"/>
  <c r="F61"/>
  <c r="H61" s="1"/>
  <c r="F86"/>
  <c r="H86" s="1"/>
  <c r="E119"/>
  <c r="E51"/>
  <c r="I90"/>
  <c r="J90" s="1"/>
  <c r="F54"/>
  <c r="H54" s="1"/>
  <c r="F36"/>
  <c r="H36" s="1"/>
  <c r="F88"/>
  <c r="H88" s="1"/>
  <c r="F2"/>
  <c r="H2" s="1"/>
  <c r="F4"/>
  <c r="H4" s="1"/>
  <c r="F82"/>
  <c r="H82" s="1"/>
  <c r="F113"/>
  <c r="H113" s="1"/>
  <c r="F90"/>
  <c r="H90" s="1"/>
  <c r="F69"/>
  <c r="H69" s="1"/>
  <c r="F28"/>
  <c r="H28" s="1"/>
  <c r="F9"/>
  <c r="H9" s="1"/>
  <c r="F35"/>
  <c r="H35" s="1"/>
  <c r="F51"/>
  <c r="H51" s="1"/>
  <c r="F64"/>
  <c r="H64" s="1"/>
  <c r="F85"/>
  <c r="H85" s="1"/>
  <c r="F93"/>
  <c r="H93" s="1"/>
  <c r="F72"/>
  <c r="H72" s="1"/>
  <c r="F20"/>
  <c r="H20" s="1"/>
  <c r="F23"/>
  <c r="H23" s="1"/>
  <c r="F18"/>
  <c r="H18" s="1"/>
  <c r="F12"/>
  <c r="H12" s="1"/>
  <c r="F7"/>
  <c r="H7" s="1"/>
  <c r="F101"/>
  <c r="H101" s="1"/>
  <c r="F31"/>
  <c r="H31" s="1"/>
  <c r="F109"/>
  <c r="H109" s="1"/>
  <c r="F100"/>
  <c r="H100" s="1"/>
  <c r="F103"/>
  <c r="H103" s="1"/>
  <c r="F65"/>
  <c r="H65" s="1"/>
  <c r="F40"/>
  <c r="H40" s="1"/>
  <c r="I69"/>
  <c r="J69" s="1"/>
  <c r="I28"/>
  <c r="J28" s="1"/>
  <c r="I9"/>
  <c r="J9" s="1"/>
  <c r="I35"/>
  <c r="J35" s="1"/>
  <c r="I51"/>
  <c r="J51" s="1"/>
  <c r="I64"/>
  <c r="J64" s="1"/>
  <c r="I85"/>
  <c r="J85" s="1"/>
  <c r="I93"/>
  <c r="J93" s="1"/>
  <c r="I72"/>
  <c r="J72" s="1"/>
  <c r="I20"/>
  <c r="J20" s="1"/>
  <c r="I23"/>
  <c r="J23" s="1"/>
  <c r="I18"/>
  <c r="J18" s="1"/>
  <c r="I12"/>
  <c r="J12" s="1"/>
  <c r="I7"/>
  <c r="J7" s="1"/>
  <c r="I101"/>
  <c r="J101" s="1"/>
  <c r="I31"/>
  <c r="J31" s="1"/>
  <c r="I109"/>
  <c r="J109" s="1"/>
  <c r="I100"/>
  <c r="J100" s="1"/>
  <c r="I103"/>
  <c r="J103" s="1"/>
  <c r="I65"/>
  <c r="J65" s="1"/>
  <c r="I40"/>
  <c r="J40" s="1"/>
  <c r="F25"/>
  <c r="H25" s="1"/>
  <c r="F102"/>
  <c r="H102" s="1"/>
  <c r="F59"/>
  <c r="H59" s="1"/>
  <c r="F56"/>
  <c r="H56" s="1"/>
  <c r="F15"/>
  <c r="H15" s="1"/>
  <c r="F21"/>
  <c r="H21" s="1"/>
  <c r="F68"/>
  <c r="H68" s="1"/>
  <c r="F117"/>
  <c r="H117" s="1"/>
  <c r="F29"/>
  <c r="H29" s="1"/>
  <c r="F38"/>
  <c r="H38" s="1"/>
  <c r="F87"/>
  <c r="H87" s="1"/>
  <c r="F30"/>
  <c r="H30" s="1"/>
  <c r="F78"/>
  <c r="H78" s="1"/>
  <c r="F95"/>
  <c r="H95" s="1"/>
  <c r="F75"/>
  <c r="H75" s="1"/>
  <c r="F89"/>
  <c r="H89" s="1"/>
  <c r="F71"/>
  <c r="H71" s="1"/>
  <c r="F96"/>
  <c r="H96" s="1"/>
  <c r="F110"/>
  <c r="H110" s="1"/>
  <c r="F107"/>
  <c r="H107" s="1"/>
  <c r="F106"/>
  <c r="H106" s="1"/>
  <c r="F43"/>
  <c r="H43" s="1"/>
  <c r="F73"/>
  <c r="H73" s="1"/>
  <c r="F48"/>
  <c r="H48" s="1"/>
  <c r="F105"/>
  <c r="H105" s="1"/>
  <c r="F62"/>
  <c r="H62" s="1"/>
  <c r="F66"/>
  <c r="H66" s="1"/>
  <c r="F120"/>
  <c r="H120" s="1"/>
  <c r="F108"/>
  <c r="H108" s="1"/>
  <c r="F55"/>
  <c r="H55" s="1"/>
  <c r="I119"/>
  <c r="J119" s="1"/>
  <c r="I86"/>
  <c r="J86" s="1"/>
  <c r="I27"/>
  <c r="J27" s="1"/>
  <c r="I16"/>
  <c r="J16" s="1"/>
  <c r="I11"/>
  <c r="J11" s="1"/>
  <c r="I19"/>
  <c r="J19" s="1"/>
  <c r="I118"/>
  <c r="J118" s="1"/>
  <c r="I80"/>
  <c r="J80" s="1"/>
  <c r="I39"/>
  <c r="J39" s="1"/>
  <c r="I32"/>
  <c r="J32" s="1"/>
  <c r="I57"/>
  <c r="J57" s="1"/>
  <c r="I60"/>
  <c r="J60" s="1"/>
  <c r="I17"/>
  <c r="J17" s="1"/>
  <c r="I77"/>
  <c r="J77" s="1"/>
  <c r="I112"/>
  <c r="J112" s="1"/>
  <c r="I83"/>
  <c r="J83" s="1"/>
  <c r="I50"/>
  <c r="J50" s="1"/>
  <c r="I114"/>
  <c r="J114" s="1"/>
  <c r="I91"/>
  <c r="J91" s="1"/>
  <c r="I84"/>
  <c r="J84" s="1"/>
  <c r="I42"/>
  <c r="J42" s="1"/>
  <c r="I67"/>
  <c r="J67" s="1"/>
  <c r="I33"/>
  <c r="J33" s="1"/>
  <c r="I81"/>
  <c r="J81" s="1"/>
  <c r="I74"/>
  <c r="J74" s="1"/>
  <c r="I14"/>
  <c r="J14" s="1"/>
  <c r="I22"/>
  <c r="J22" s="1"/>
  <c r="I116"/>
  <c r="J116" s="1"/>
  <c r="I92"/>
  <c r="J92" s="1"/>
  <c r="I53"/>
  <c r="J53" s="1"/>
  <c r="I61"/>
  <c r="J61" s="1"/>
  <c r="J54"/>
  <c r="J25"/>
  <c r="J59"/>
  <c r="J15"/>
  <c r="J21"/>
  <c r="J29"/>
  <c r="J87"/>
  <c r="J78"/>
  <c r="J75"/>
  <c r="J71"/>
  <c r="J96"/>
  <c r="J107"/>
  <c r="J43"/>
  <c r="J48"/>
  <c r="J62"/>
  <c r="J108"/>
  <c r="J36"/>
  <c r="J88"/>
  <c r="J2"/>
  <c r="J4"/>
  <c r="J82"/>
  <c r="J113"/>
  <c r="J55"/>
  <c r="J102"/>
  <c r="J56"/>
  <c r="J68"/>
  <c r="J117"/>
  <c r="J38"/>
  <c r="J30"/>
  <c r="J95"/>
  <c r="J89"/>
  <c r="J110"/>
  <c r="J106"/>
  <c r="J73"/>
  <c r="J105"/>
  <c r="J66"/>
  <c r="J120"/>
  <c r="E69" l="1"/>
  <c r="M69" s="1"/>
  <c r="E35"/>
  <c r="M35" s="1"/>
  <c r="E65"/>
  <c r="M65" s="1"/>
  <c r="E31"/>
  <c r="K31" s="1"/>
  <c r="L31" s="1"/>
  <c r="E90"/>
  <c r="M90" s="1"/>
  <c r="E93"/>
  <c r="M93" s="1"/>
  <c r="E23"/>
  <c r="M23" s="1"/>
  <c r="E18"/>
  <c r="M18" s="1"/>
  <c r="E88"/>
  <c r="M88" s="1"/>
  <c r="E101"/>
  <c r="M101" s="1"/>
  <c r="E103"/>
  <c r="M103" s="1"/>
  <c r="E113"/>
  <c r="M113" s="1"/>
  <c r="E9"/>
  <c r="K9" s="1"/>
  <c r="L9" s="1"/>
  <c r="E36"/>
  <c r="M36" s="1"/>
  <c r="E40"/>
  <c r="M40" s="1"/>
  <c r="E72"/>
  <c r="K72" s="1"/>
  <c r="L72" s="1"/>
  <c r="E85"/>
  <c r="K85" s="1"/>
  <c r="L85" s="1"/>
  <c r="E97"/>
  <c r="M97" s="1"/>
  <c r="E3"/>
  <c r="M3" s="1"/>
  <c r="E45"/>
  <c r="K45" s="1"/>
  <c r="L45" s="1"/>
  <c r="E44"/>
  <c r="K44" s="1"/>
  <c r="L44" s="1"/>
  <c r="E109"/>
  <c r="K109" s="1"/>
  <c r="L109" s="1"/>
  <c r="E54"/>
  <c r="K54" s="1"/>
  <c r="L54" s="1"/>
  <c r="E12"/>
  <c r="K12" s="1"/>
  <c r="L12" s="1"/>
  <c r="E4"/>
  <c r="K4" s="1"/>
  <c r="L4" s="1"/>
  <c r="E58"/>
  <c r="M58" s="1"/>
  <c r="E104"/>
  <c r="M104" s="1"/>
  <c r="E26"/>
  <c r="M26" s="1"/>
  <c r="E46"/>
  <c r="M46" s="1"/>
  <c r="E99"/>
  <c r="M99" s="1"/>
  <c r="E5"/>
  <c r="M5" s="1"/>
  <c r="E120"/>
  <c r="M120" s="1"/>
  <c r="E73"/>
  <c r="M73" s="1"/>
  <c r="E53"/>
  <c r="M53" s="1"/>
  <c r="E14"/>
  <c r="K14" s="1"/>
  <c r="L14" s="1"/>
  <c r="E67"/>
  <c r="M67" s="1"/>
  <c r="E114"/>
  <c r="K114" s="1"/>
  <c r="L114" s="1"/>
  <c r="E77"/>
  <c r="M77" s="1"/>
  <c r="E32"/>
  <c r="K32" s="1"/>
  <c r="L32" s="1"/>
  <c r="E19"/>
  <c r="M19" s="1"/>
  <c r="E86"/>
  <c r="M86" s="1"/>
  <c r="E30"/>
  <c r="M30" s="1"/>
  <c r="E68"/>
  <c r="M68" s="1"/>
  <c r="I121"/>
  <c r="E61"/>
  <c r="M61" s="1"/>
  <c r="E22"/>
  <c r="M22" s="1"/>
  <c r="E33"/>
  <c r="M33" s="1"/>
  <c r="E91"/>
  <c r="M91" s="1"/>
  <c r="E112"/>
  <c r="M112" s="1"/>
  <c r="E57"/>
  <c r="M57" s="1"/>
  <c r="E118"/>
  <c r="M118" s="1"/>
  <c r="E27"/>
  <c r="M27" s="1"/>
  <c r="E115"/>
  <c r="M115" s="1"/>
  <c r="E63"/>
  <c r="K63" s="1"/>
  <c r="L63" s="1"/>
  <c r="E13"/>
  <c r="M13" s="1"/>
  <c r="E29"/>
  <c r="M29" s="1"/>
  <c r="M51"/>
  <c r="E82"/>
  <c r="M82" s="1"/>
  <c r="E70"/>
  <c r="M70" s="1"/>
  <c r="E76"/>
  <c r="K76" s="1"/>
  <c r="L76" s="1"/>
  <c r="E47"/>
  <c r="M47" s="1"/>
  <c r="E110"/>
  <c r="M110" s="1"/>
  <c r="E59"/>
  <c r="M59" s="1"/>
  <c r="E111"/>
  <c r="M111" s="1"/>
  <c r="E66"/>
  <c r="K66" s="1"/>
  <c r="L66" s="1"/>
  <c r="E43"/>
  <c r="M43" s="1"/>
  <c r="E89"/>
  <c r="M89" s="1"/>
  <c r="E87"/>
  <c r="M87" s="1"/>
  <c r="E21"/>
  <c r="M21" s="1"/>
  <c r="E64"/>
  <c r="M64" s="1"/>
  <c r="E15"/>
  <c r="K15" s="1"/>
  <c r="L15" s="1"/>
  <c r="E37"/>
  <c r="E28"/>
  <c r="M28" s="1"/>
  <c r="E8"/>
  <c r="K8" s="1"/>
  <c r="L8" s="1"/>
  <c r="E41"/>
  <c r="M41" s="1"/>
  <c r="E98"/>
  <c r="M98" s="1"/>
  <c r="E116"/>
  <c r="M116" s="1"/>
  <c r="E81"/>
  <c r="M81" s="1"/>
  <c r="E84"/>
  <c r="M84" s="1"/>
  <c r="E60"/>
  <c r="M60" s="1"/>
  <c r="E80"/>
  <c r="M80" s="1"/>
  <c r="E16"/>
  <c r="M16" s="1"/>
  <c r="E75"/>
  <c r="M75" s="1"/>
  <c r="E52"/>
  <c r="M52" s="1"/>
  <c r="E94"/>
  <c r="M94" s="1"/>
  <c r="E49"/>
  <c r="M49" s="1"/>
  <c r="E6"/>
  <c r="M6" s="1"/>
  <c r="E10"/>
  <c r="M10" s="1"/>
  <c r="E79"/>
  <c r="M79" s="1"/>
  <c r="K119"/>
  <c r="L119" s="1"/>
  <c r="M119"/>
  <c r="E100"/>
  <c r="M100" s="1"/>
  <c r="E7"/>
  <c r="M7" s="1"/>
  <c r="E20"/>
  <c r="M20" s="1"/>
  <c r="E83"/>
  <c r="M83" s="1"/>
  <c r="E55"/>
  <c r="M55" s="1"/>
  <c r="E95"/>
  <c r="K95" s="1"/>
  <c r="L95" s="1"/>
  <c r="E96"/>
  <c r="M96" s="1"/>
  <c r="E102"/>
  <c r="K102" s="1"/>
  <c r="L102" s="1"/>
  <c r="E2"/>
  <c r="M2" s="1"/>
  <c r="E105"/>
  <c r="K105" s="1"/>
  <c r="L105" s="1"/>
  <c r="E24"/>
  <c r="E34"/>
  <c r="E108"/>
  <c r="E106"/>
  <c r="E71"/>
  <c r="E78"/>
  <c r="E25"/>
  <c r="K51"/>
  <c r="L51" s="1"/>
  <c r="E62"/>
  <c r="M62" s="1"/>
  <c r="E107"/>
  <c r="M107" s="1"/>
  <c r="E38"/>
  <c r="E56"/>
  <c r="M56" s="1"/>
  <c r="E48"/>
  <c r="M48" s="1"/>
  <c r="E117"/>
  <c r="M117" s="1"/>
  <c r="E92"/>
  <c r="E74"/>
  <c r="E42"/>
  <c r="E50"/>
  <c r="E17"/>
  <c r="E39"/>
  <c r="E11"/>
  <c r="K69" l="1"/>
  <c r="L69" s="1"/>
  <c r="K35"/>
  <c r="L35" s="1"/>
  <c r="K65"/>
  <c r="L65" s="1"/>
  <c r="M31"/>
  <c r="K113"/>
  <c r="L113" s="1"/>
  <c r="M9"/>
  <c r="K88"/>
  <c r="L88" s="1"/>
  <c r="K90"/>
  <c r="L90" s="1"/>
  <c r="K93"/>
  <c r="L93" s="1"/>
  <c r="M45"/>
  <c r="M12"/>
  <c r="K23"/>
  <c r="L23" s="1"/>
  <c r="M109"/>
  <c r="K101"/>
  <c r="L101" s="1"/>
  <c r="K104"/>
  <c r="L104" s="1"/>
  <c r="M44"/>
  <c r="K110"/>
  <c r="L110" s="1"/>
  <c r="K30"/>
  <c r="L30" s="1"/>
  <c r="M85"/>
  <c r="K36"/>
  <c r="L36" s="1"/>
  <c r="K18"/>
  <c r="L18" s="1"/>
  <c r="M72"/>
  <c r="M54"/>
  <c r="M15"/>
  <c r="K103"/>
  <c r="L103" s="1"/>
  <c r="K26"/>
  <c r="L26" s="1"/>
  <c r="K97"/>
  <c r="L97" s="1"/>
  <c r="K40"/>
  <c r="L40" s="1"/>
  <c r="K29"/>
  <c r="L29" s="1"/>
  <c r="K3"/>
  <c r="L3" s="1"/>
  <c r="K59"/>
  <c r="L59" s="1"/>
  <c r="M32"/>
  <c r="K86"/>
  <c r="L86" s="1"/>
  <c r="M4"/>
  <c r="M114"/>
  <c r="M14"/>
  <c r="K73"/>
  <c r="L73" s="1"/>
  <c r="K5"/>
  <c r="L5" s="1"/>
  <c r="K58"/>
  <c r="L58" s="1"/>
  <c r="K99"/>
  <c r="L99" s="1"/>
  <c r="K27"/>
  <c r="L27" s="1"/>
  <c r="K2"/>
  <c r="L2" s="1"/>
  <c r="K46"/>
  <c r="L46" s="1"/>
  <c r="K67"/>
  <c r="L67" s="1"/>
  <c r="M8"/>
  <c r="K19"/>
  <c r="L19" s="1"/>
  <c r="K16"/>
  <c r="L16" s="1"/>
  <c r="K115"/>
  <c r="L115" s="1"/>
  <c r="K21"/>
  <c r="L21" s="1"/>
  <c r="K70"/>
  <c r="L70" s="1"/>
  <c r="K118"/>
  <c r="L118" s="1"/>
  <c r="K33"/>
  <c r="L33" s="1"/>
  <c r="K68"/>
  <c r="L68" s="1"/>
  <c r="K120"/>
  <c r="L120" s="1"/>
  <c r="K20"/>
  <c r="L20" s="1"/>
  <c r="K77"/>
  <c r="L77" s="1"/>
  <c r="K53"/>
  <c r="L53" s="1"/>
  <c r="K49"/>
  <c r="L49" s="1"/>
  <c r="M76"/>
  <c r="K91"/>
  <c r="L91" s="1"/>
  <c r="K83"/>
  <c r="L83" s="1"/>
  <c r="M105"/>
  <c r="K41"/>
  <c r="L41" s="1"/>
  <c r="K22"/>
  <c r="L22" s="1"/>
  <c r="M95"/>
  <c r="K57"/>
  <c r="L57" s="1"/>
  <c r="K81"/>
  <c r="L81" s="1"/>
  <c r="K82"/>
  <c r="L82" s="1"/>
  <c r="K87"/>
  <c r="L87" s="1"/>
  <c r="K28"/>
  <c r="L28" s="1"/>
  <c r="K64"/>
  <c r="L64" s="1"/>
  <c r="K116"/>
  <c r="L116" s="1"/>
  <c r="K94"/>
  <c r="L94" s="1"/>
  <c r="K13"/>
  <c r="L13" s="1"/>
  <c r="K89"/>
  <c r="L89" s="1"/>
  <c r="K96"/>
  <c r="L96" s="1"/>
  <c r="K112"/>
  <c r="L112" s="1"/>
  <c r="K61"/>
  <c r="L61" s="1"/>
  <c r="K80"/>
  <c r="L80" s="1"/>
  <c r="K117"/>
  <c r="L117" s="1"/>
  <c r="K75"/>
  <c r="L75" s="1"/>
  <c r="K98"/>
  <c r="L98" s="1"/>
  <c r="K47"/>
  <c r="L47" s="1"/>
  <c r="K111"/>
  <c r="L111" s="1"/>
  <c r="K79"/>
  <c r="L79" s="1"/>
  <c r="K10"/>
  <c r="L10" s="1"/>
  <c r="M63"/>
  <c r="K84"/>
  <c r="L84" s="1"/>
  <c r="M66"/>
  <c r="K48"/>
  <c r="L48" s="1"/>
  <c r="M37"/>
  <c r="K37"/>
  <c r="L37" s="1"/>
  <c r="K60"/>
  <c r="L60" s="1"/>
  <c r="K43"/>
  <c r="L43" s="1"/>
  <c r="K52"/>
  <c r="L52" s="1"/>
  <c r="K6"/>
  <c r="L6" s="1"/>
  <c r="K62"/>
  <c r="L62" s="1"/>
  <c r="K56"/>
  <c r="L56" s="1"/>
  <c r="K100"/>
  <c r="L100" s="1"/>
  <c r="K7"/>
  <c r="L7" s="1"/>
  <c r="M102"/>
  <c r="K55"/>
  <c r="L55" s="1"/>
  <c r="M106"/>
  <c r="K106"/>
  <c r="L106" s="1"/>
  <c r="M78"/>
  <c r="K78"/>
  <c r="L78" s="1"/>
  <c r="M34"/>
  <c r="K34"/>
  <c r="L34" s="1"/>
  <c r="K107"/>
  <c r="L107" s="1"/>
  <c r="M71"/>
  <c r="K71"/>
  <c r="L71" s="1"/>
  <c r="M38"/>
  <c r="K38"/>
  <c r="L38" s="1"/>
  <c r="M25"/>
  <c r="K25"/>
  <c r="L25" s="1"/>
  <c r="M108"/>
  <c r="K108"/>
  <c r="L108" s="1"/>
  <c r="M24"/>
  <c r="K24"/>
  <c r="L24" s="1"/>
  <c r="M74"/>
  <c r="K74"/>
  <c r="L74" s="1"/>
  <c r="M39"/>
  <c r="K39"/>
  <c r="L39" s="1"/>
  <c r="M50"/>
  <c r="K50"/>
  <c r="L50" s="1"/>
  <c r="M11"/>
  <c r="K11"/>
  <c r="L11" s="1"/>
  <c r="M17"/>
  <c r="K17"/>
  <c r="L17" s="1"/>
  <c r="M42"/>
  <c r="K42"/>
  <c r="L42" s="1"/>
  <c r="M92"/>
  <c r="K92"/>
  <c r="L92" s="1"/>
</calcChain>
</file>

<file path=xl/sharedStrings.xml><?xml version="1.0" encoding="utf-8"?>
<sst xmlns="http://schemas.openxmlformats.org/spreadsheetml/2006/main" count="805" uniqueCount="216">
  <si>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</si>
  <si>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</si>
  <si>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</si>
  <si>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</si>
  <si>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</si>
  <si>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</si>
  <si>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</si>
  <si>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</si>
  <si>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Other Cost</t>
  </si>
  <si>
    <t>Distributor Manager</t>
  </si>
  <si>
    <t>Executives/Officer/Suppervisor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</si>
  <si>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</si>
  <si>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</si>
  <si>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</si>
  <si>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</si>
  <si>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</si>
  <si>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</si>
  <si>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</si>
  <si>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</si>
  <si>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</si>
  <si>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</si>
  <si>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</si>
  <si>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</si>
  <si>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Fuel Cost(If Vehicle available)</t>
  </si>
  <si>
    <t>Serviceing &amp; Mics cost</t>
  </si>
  <si>
    <t>Cash In Hand</t>
  </si>
  <si>
    <t>Market Credit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</si>
  <si>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</si>
  <si>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</si>
  <si>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</si>
  <si>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</si>
  <si>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</si>
  <si>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</si>
  <si>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</si>
  <si>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</si>
  <si>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</si>
  <si>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</si>
  <si>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</si>
  <si>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</si>
  <si>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</si>
  <si>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</si>
  <si>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</si>
  <si>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</si>
  <si>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</si>
  <si>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</si>
  <si>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</si>
  <si>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</si>
  <si>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</si>
  <si>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</si>
  <si>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</si>
  <si>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</si>
  <si>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</si>
  <si>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</si>
  <si>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</si>
  <si>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</si>
  <si>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</si>
  <si>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</si>
  <si>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</si>
  <si>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</si>
  <si>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</si>
  <si>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</si>
  <si>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</si>
  <si>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</si>
  <si>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</si>
  <si>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</si>
  <si>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</si>
  <si>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</si>
  <si>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</si>
  <si>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</si>
  <si>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</si>
  <si>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</si>
  <si>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</si>
  <si>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</si>
  <si>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</si>
  <si>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</si>
  <si>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</si>
  <si>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</si>
  <si>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</si>
  <si>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</si>
  <si>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</si>
  <si>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</si>
  <si>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</si>
  <si>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</si>
  <si>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</si>
  <si>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</si>
  <si>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</si>
  <si>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</si>
  <si>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</si>
  <si>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</si>
  <si>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</si>
  <si>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</si>
  <si>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</si>
  <si>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</si>
  <si>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</si>
  <si>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</si>
  <si>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</si>
  <si>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</si>
  <si>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</si>
  <si>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</si>
  <si>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</si>
  <si>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</si>
  <si>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</si>
  <si>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</si>
  <si>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</si>
  <si>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</si>
  <si>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</si>
  <si>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</si>
  <si>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</si>
  <si>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</si>
  <si>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</si>
  <si>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</si>
  <si>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</si>
  <si>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</si>
  <si>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</si>
  <si>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</si>
  <si>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</si>
  <si>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</si>
  <si>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</si>
  <si>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</si>
  <si>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</si>
  <si>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</si>
  <si>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</si>
  <si>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</si>
  <si>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</si>
  <si>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</si>
  <si>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</si>
  <si>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</si>
  <si>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</si>
  <si>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</si>
  <si>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</si>
  <si>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</si>
  <si>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</si>
  <si>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</si>
  <si>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</si>
  <si>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</si>
  <si>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</si>
  <si>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</si>
  <si>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</si>
  <si>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</si>
  <si>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</si>
  <si>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</si>
  <si>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</si>
  <si>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</si>
  <si>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</si>
  <si>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</si>
  <si>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</si>
  <si>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</si>
  <si>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</si>
  <si>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</si>
  <si>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</si>
  <si>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</si>
  <si>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</si>
  <si>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</si>
  <si>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</si>
  <si>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</si>
  <si>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</si>
  <si>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</si>
  <si>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</si>
  <si>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</si>
  <si>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</si>
  <si>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</si>
  <si>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</si>
  <si>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</si>
  <si>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</si>
  <si>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</si>
  <si>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</si>
  <si>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</si>
  <si>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</si>
  <si>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</si>
  <si>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</si>
  <si>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</si>
  <si>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</si>
  <si>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</si>
  <si>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</si>
  <si>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</si>
  <si>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</si>
  <si>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</si>
  <si>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</si>
  <si>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</si>
  <si>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</si>
  <si>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</si>
  <si>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</si>
  <si>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</si>
  <si>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</si>
  <si>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</si>
  <si>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</si>
  <si>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</si>
  <si>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</si>
  <si>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</si>
  <si>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ROI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</si>
  <si>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</si>
  <si>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</si>
  <si>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</si>
  <si>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</si>
  <si>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</si>
  <si>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</si>
  <si>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</si>
  <si>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</si>
  <si>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</si>
  <si>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</si>
  <si>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</si>
  <si>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</si>
  <si>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</si>
  <si>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</si>
  <si>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</si>
  <si>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</si>
  <si>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</si>
  <si>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</si>
  <si>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</si>
  <si>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</si>
  <si>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</si>
  <si>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Campaign /
initiative/
retail subsidy</t>
  </si>
  <si>
    <t>Oct, 2020</t>
  </si>
  <si>
    <t>Nov, 2020</t>
  </si>
  <si>
    <t>Dec, 2020</t>
  </si>
  <si>
    <t>Mugdho Corporation / Hello Rajshahi / Prithibi Corporation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</si>
</sst>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165" fontId="0" fillId="5" borderId="1" xfId="1" applyNumberFormat="1" applyFont="1" applyFill="1" applyBorder="1"/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0" fillId="0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2" fontId="2" fillId="9" borderId="1" xfId="0" applyNumberFormat="1" applyFont="1" applyFill="1" applyBorder="1" applyAlignment="1">
      <alignment horizontal="left"/>
    </xf>
    <xf numFmtId="2" fontId="2" fillId="9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165" fontId="0" fillId="6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0" fontId="0" fillId="5" borderId="1" xfId="2" applyNumberFormat="1" applyFont="1" applyFill="1" applyBorder="1"/>
    <xf numFmtId="9" fontId="0" fillId="5" borderId="1" xfId="2" applyFont="1" applyFill="1" applyBorder="1"/>
    <xf numFmtId="0" fontId="0" fillId="0" borderId="1" xfId="0" applyFill="1" applyBorder="1" applyAlignment="1">
      <alignment horizontal="center"/>
    </xf>
    <xf numFmtId="165" fontId="0" fillId="0" borderId="1" xfId="1" applyNumberFormat="1" applyFont="1" applyFill="1" applyBorder="1"/>
    <xf numFmtId="165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5" fontId="0" fillId="10" borderId="1" xfId="0" applyNumberFormat="1" applyFill="1" applyBorder="1"/>
    <xf numFmtId="10" fontId="3" fillId="7" borderId="1" xfId="2" applyNumberFormat="1" applyFont="1" applyFill="1" applyBorder="1"/>
    <xf numFmtId="9" fontId="3" fillId="7" borderId="1" xfId="2" applyFont="1" applyFill="1" applyBorder="1"/>
    <xf numFmtId="0" fontId="0" fillId="10" borderId="0" xfId="0" applyFill="1"/>
    <xf numFmtId="10" fontId="3" fillId="4" borderId="1" xfId="0" applyNumberFormat="1" applyFont="1" applyFill="1" applyBorder="1"/>
    <xf numFmtId="9" fontId="3" fillId="4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>
      <c r="A1" s="66" t="s">
        <v>200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5" spans="1:13">
      <c r="A5" s="67" t="s">
        <v>201</v>
      </c>
      <c r="B5" s="67"/>
      <c r="C5" s="67"/>
      <c r="D5" s="67"/>
      <c r="E5" s="67"/>
      <c r="F5" s="67"/>
      <c r="G5" s="67"/>
      <c r="H5" s="67"/>
      <c r="I5" s="67"/>
      <c r="J5" s="67"/>
      <c r="L5" s="67" t="s">
        <v>202</v>
      </c>
      <c r="M5" s="67"/>
    </row>
    <row r="6" spans="1:13" ht="15" customHeight="1">
      <c r="A6" s="6" t="s">
        <v>203</v>
      </c>
      <c r="B6" s="6" t="s">
        <v>0</v>
      </c>
      <c r="C6" s="6" t="s">
        <v>1</v>
      </c>
      <c r="D6" s="6" t="s">
        <v>2</v>
      </c>
      <c r="E6" s="6" t="s">
        <v>204</v>
      </c>
      <c r="F6" s="6" t="s">
        <v>205</v>
      </c>
      <c r="G6" s="6" t="s">
        <v>206</v>
      </c>
      <c r="H6" s="6" t="s">
        <v>194</v>
      </c>
      <c r="I6" s="17" t="s">
        <v>189</v>
      </c>
      <c r="J6" s="18" t="s">
        <v>195</v>
      </c>
      <c r="L6" s="37" t="s">
        <v>189</v>
      </c>
      <c r="M6" s="38" t="s">
        <v>195</v>
      </c>
    </row>
    <row r="7" spans="1:13">
      <c r="A7" s="10">
        <v>1</v>
      </c>
      <c r="B7" s="9" t="s">
        <v>30</v>
      </c>
      <c r="C7" s="9" t="s">
        <v>28</v>
      </c>
      <c r="D7" s="9" t="s">
        <v>31</v>
      </c>
      <c r="E7" s="39">
        <v>219750</v>
      </c>
      <c r="F7" s="39">
        <v>395589.91265002853</v>
      </c>
      <c r="G7" s="39">
        <v>12306717.117000001</v>
      </c>
      <c r="H7" s="13">
        <v>175839.91265002853</v>
      </c>
      <c r="I7" s="14">
        <v>1.4288125011594717E-2</v>
      </c>
      <c r="J7" s="15">
        <v>0.55549950333139297</v>
      </c>
      <c r="K7" s="40"/>
      <c r="L7" s="41">
        <v>2.7942694389834231E-2</v>
      </c>
      <c r="M7" s="42">
        <v>0.40357449695953079</v>
      </c>
    </row>
    <row r="8" spans="1:13">
      <c r="A8" s="10">
        <v>2</v>
      </c>
      <c r="B8" s="9" t="s">
        <v>32</v>
      </c>
      <c r="C8" s="9" t="s">
        <v>28</v>
      </c>
      <c r="D8" s="9" t="s">
        <v>31</v>
      </c>
      <c r="E8" s="39">
        <v>1253300</v>
      </c>
      <c r="F8" s="39">
        <v>2620227.9178255345</v>
      </c>
      <c r="G8" s="39">
        <v>70064873.413000003</v>
      </c>
      <c r="H8" s="13">
        <v>1366927.9178255345</v>
      </c>
      <c r="I8" s="14">
        <v>1.9509461035747928E-2</v>
      </c>
      <c r="J8" s="15">
        <v>0.47831716908049898</v>
      </c>
      <c r="L8" s="41">
        <v>3.5120695580862345E-2</v>
      </c>
      <c r="M8" s="42">
        <v>0.34821398313974888</v>
      </c>
    </row>
    <row r="9" spans="1:13">
      <c r="A9" s="10">
        <v>3</v>
      </c>
      <c r="B9" s="9" t="s">
        <v>27</v>
      </c>
      <c r="C9" s="9" t="s">
        <v>28</v>
      </c>
      <c r="D9" s="9" t="s">
        <v>29</v>
      </c>
      <c r="E9" s="39">
        <v>292860.19</v>
      </c>
      <c r="F9" s="39">
        <v>538415.27088139998</v>
      </c>
      <c r="G9" s="39">
        <v>8440887.6799999997</v>
      </c>
      <c r="H9" s="13">
        <v>245555.08088139998</v>
      </c>
      <c r="I9" s="14">
        <v>2.9091144224466209E-2</v>
      </c>
      <c r="J9" s="15">
        <v>0.54392994745594814</v>
      </c>
      <c r="L9" s="41">
        <v>5.1143716789826009E-2</v>
      </c>
      <c r="M9" s="42">
        <v>0.39559327440940539</v>
      </c>
    </row>
    <row r="10" spans="1:13">
      <c r="A10" s="10">
        <v>4</v>
      </c>
      <c r="B10" s="9" t="s">
        <v>33</v>
      </c>
      <c r="C10" s="9" t="s">
        <v>28</v>
      </c>
      <c r="D10" s="9" t="s">
        <v>29</v>
      </c>
      <c r="E10" s="39">
        <v>415540</v>
      </c>
      <c r="F10" s="39">
        <v>680123.72996527818</v>
      </c>
      <c r="G10" s="39">
        <v>16974430.289999999</v>
      </c>
      <c r="H10" s="13">
        <v>264583.72996527818</v>
      </c>
      <c r="I10" s="14">
        <v>1.558719352844202E-2</v>
      </c>
      <c r="J10" s="15">
        <v>0.61097706445445488</v>
      </c>
      <c r="L10" s="41">
        <v>3.2476462067326135E-2</v>
      </c>
      <c r="M10" s="42">
        <v>0.44247831202031968</v>
      </c>
    </row>
    <row r="11" spans="1:13">
      <c r="A11" s="43">
        <v>5</v>
      </c>
      <c r="B11" s="44" t="s">
        <v>43</v>
      </c>
      <c r="C11" s="44" t="s">
        <v>28</v>
      </c>
      <c r="D11" s="44" t="s">
        <v>29</v>
      </c>
      <c r="E11" s="12">
        <v>223140</v>
      </c>
      <c r="F11" s="12">
        <v>94508.36281340821</v>
      </c>
      <c r="G11" s="12">
        <v>5133776.835</v>
      </c>
      <c r="H11" s="45">
        <v>-128631.63718659179</v>
      </c>
      <c r="I11" s="46">
        <v>-2.5055946395962064E-2</v>
      </c>
      <c r="J11" s="47">
        <v>2.3610608982884886</v>
      </c>
      <c r="L11" s="41">
        <v>-1.9988186565146285E-2</v>
      </c>
      <c r="M11" s="42">
        <v>1.7187896939947214</v>
      </c>
    </row>
    <row r="12" spans="1:13">
      <c r="A12" s="10">
        <v>6</v>
      </c>
      <c r="B12" s="9" t="s">
        <v>36</v>
      </c>
      <c r="C12" s="9" t="s">
        <v>28</v>
      </c>
      <c r="D12" s="9" t="s">
        <v>37</v>
      </c>
      <c r="E12" s="39">
        <v>488990.26</v>
      </c>
      <c r="F12" s="39">
        <v>1492629.2818088504</v>
      </c>
      <c r="G12" s="39">
        <v>25641251.465999998</v>
      </c>
      <c r="H12" s="13">
        <v>1003639.0218088503</v>
      </c>
      <c r="I12" s="14">
        <v>3.9141577123864804E-2</v>
      </c>
      <c r="J12" s="15">
        <v>0.32760328767462921</v>
      </c>
      <c r="L12" s="41">
        <v>5.9162068631727828E-2</v>
      </c>
      <c r="M12" s="42">
        <v>0.24865976068097212</v>
      </c>
    </row>
    <row r="13" spans="1:13">
      <c r="A13" s="10">
        <v>7</v>
      </c>
      <c r="B13" s="9" t="s">
        <v>38</v>
      </c>
      <c r="C13" s="9" t="s">
        <v>28</v>
      </c>
      <c r="D13" s="9" t="s">
        <v>37</v>
      </c>
      <c r="E13" s="39">
        <v>204220.24</v>
      </c>
      <c r="F13" s="39">
        <v>712574.57268474996</v>
      </c>
      <c r="G13" s="39">
        <v>11483671.995000001</v>
      </c>
      <c r="H13" s="13">
        <v>508354.33268474997</v>
      </c>
      <c r="I13" s="14">
        <v>4.4267576860962922E-2</v>
      </c>
      <c r="J13" s="15">
        <v>0.28659490224379514</v>
      </c>
      <c r="L13" s="41">
        <v>7.2650300827594938E-2</v>
      </c>
      <c r="M13" s="42">
        <v>0.21644072902982037</v>
      </c>
    </row>
    <row r="14" spans="1:13">
      <c r="A14" s="10">
        <v>8</v>
      </c>
      <c r="B14" s="9" t="s">
        <v>39</v>
      </c>
      <c r="C14" s="9" t="s">
        <v>28</v>
      </c>
      <c r="D14" s="9" t="s">
        <v>37</v>
      </c>
      <c r="E14" s="39">
        <v>163760.10500000001</v>
      </c>
      <c r="F14" s="39">
        <v>621175.67850320356</v>
      </c>
      <c r="G14" s="39">
        <v>21526652.699000001</v>
      </c>
      <c r="H14" s="13">
        <v>457415.57350320357</v>
      </c>
      <c r="I14" s="14">
        <v>2.1248801655282541E-2</v>
      </c>
      <c r="J14" s="15">
        <v>0.26362929307631522</v>
      </c>
      <c r="L14" s="41">
        <v>3.2566300549826288E-2</v>
      </c>
      <c r="M14" s="42">
        <v>0.24939815797891232</v>
      </c>
    </row>
    <row r="15" spans="1:13">
      <c r="A15" s="10">
        <v>9</v>
      </c>
      <c r="B15" s="9" t="s">
        <v>44</v>
      </c>
      <c r="C15" s="9" t="s">
        <v>28</v>
      </c>
      <c r="D15" s="9" t="s">
        <v>45</v>
      </c>
      <c r="E15" s="39">
        <v>236990</v>
      </c>
      <c r="F15" s="39">
        <v>892866.63417469058</v>
      </c>
      <c r="G15" s="39">
        <v>31788587.824999999</v>
      </c>
      <c r="H15" s="13">
        <v>655876.63417469058</v>
      </c>
      <c r="I15" s="14">
        <v>2.0632455829285981E-2</v>
      </c>
      <c r="J15" s="15">
        <v>0.26542597844868349</v>
      </c>
      <c r="L15" s="41">
        <v>3.5971922626930906E-2</v>
      </c>
      <c r="M15" s="42">
        <v>0.20978496992794171</v>
      </c>
    </row>
    <row r="16" spans="1:13">
      <c r="A16" s="10">
        <v>10</v>
      </c>
      <c r="B16" s="9" t="s">
        <v>46</v>
      </c>
      <c r="C16" s="9" t="s">
        <v>28</v>
      </c>
      <c r="D16" s="9" t="s">
        <v>45</v>
      </c>
      <c r="E16" s="39">
        <v>170920</v>
      </c>
      <c r="F16" s="39">
        <v>497288.16291815008</v>
      </c>
      <c r="G16" s="39">
        <v>15541689.305</v>
      </c>
      <c r="H16" s="13">
        <v>326368.16291815008</v>
      </c>
      <c r="I16" s="14">
        <v>2.0999529492148093E-2</v>
      </c>
      <c r="J16" s="15">
        <v>0.34370413926006149</v>
      </c>
      <c r="L16" s="41">
        <v>3.3711644613624685E-2</v>
      </c>
      <c r="M16" s="42">
        <v>0.26041239196219262</v>
      </c>
    </row>
    <row r="17" spans="1:13">
      <c r="A17" s="10">
        <v>11</v>
      </c>
      <c r="B17" s="9" t="s">
        <v>47</v>
      </c>
      <c r="C17" s="9" t="s">
        <v>28</v>
      </c>
      <c r="D17" s="9" t="s">
        <v>45</v>
      </c>
      <c r="E17" s="39">
        <v>296930</v>
      </c>
      <c r="F17" s="39">
        <v>953492.69637724292</v>
      </c>
      <c r="G17" s="39">
        <v>20312173.168000001</v>
      </c>
      <c r="H17" s="13">
        <v>656562.69637724292</v>
      </c>
      <c r="I17" s="14">
        <v>3.2323606683877543E-2</v>
      </c>
      <c r="J17" s="15">
        <v>0.31141297791600669</v>
      </c>
      <c r="L17" s="41">
        <v>4.8468897665003299E-2</v>
      </c>
      <c r="M17" s="42">
        <v>0.25146495711083727</v>
      </c>
    </row>
    <row r="18" spans="1:13">
      <c r="A18" s="10">
        <v>12</v>
      </c>
      <c r="B18" s="9" t="s">
        <v>48</v>
      </c>
      <c r="C18" s="9" t="s">
        <v>28</v>
      </c>
      <c r="D18" s="9" t="s">
        <v>49</v>
      </c>
      <c r="E18" s="39">
        <v>348000</v>
      </c>
      <c r="F18" s="39">
        <v>1036683.9874455</v>
      </c>
      <c r="G18" s="39">
        <v>28367487.794999994</v>
      </c>
      <c r="H18" s="13">
        <v>688683.98744549998</v>
      </c>
      <c r="I18" s="14">
        <v>2.4277228650712111E-2</v>
      </c>
      <c r="J18" s="15">
        <v>0.33568570964186412</v>
      </c>
      <c r="L18" s="41">
        <v>3.8046542619753931E-2</v>
      </c>
      <c r="M18" s="42">
        <v>0.25562273866406321</v>
      </c>
    </row>
    <row r="19" spans="1:13">
      <c r="A19" s="10">
        <v>13</v>
      </c>
      <c r="B19" s="9" t="s">
        <v>50</v>
      </c>
      <c r="C19" s="9" t="s">
        <v>28</v>
      </c>
      <c r="D19" s="9" t="s">
        <v>49</v>
      </c>
      <c r="E19" s="39">
        <v>143400</v>
      </c>
      <c r="F19" s="39">
        <v>402570.74530510057</v>
      </c>
      <c r="G19" s="39">
        <v>8326999.2800000012</v>
      </c>
      <c r="H19" s="13">
        <v>259170.74530510057</v>
      </c>
      <c r="I19" s="14">
        <v>3.1124146477060886E-2</v>
      </c>
      <c r="J19" s="15">
        <v>0.35621068264987787</v>
      </c>
      <c r="L19" s="41">
        <v>6.2743981811715852E-2</v>
      </c>
      <c r="M19" s="42">
        <v>0.26777902084837402</v>
      </c>
    </row>
    <row r="20" spans="1:13">
      <c r="A20" s="10">
        <v>14</v>
      </c>
      <c r="B20" s="9" t="s">
        <v>51</v>
      </c>
      <c r="C20" s="9" t="s">
        <v>28</v>
      </c>
      <c r="D20" s="9" t="s">
        <v>49</v>
      </c>
      <c r="E20" s="39">
        <v>257000</v>
      </c>
      <c r="F20" s="39">
        <v>1349020.1526587501</v>
      </c>
      <c r="G20" s="39">
        <v>36964244.917999998</v>
      </c>
      <c r="H20" s="13">
        <v>1092020.1526587501</v>
      </c>
      <c r="I20" s="14">
        <v>2.9542606783426632E-2</v>
      </c>
      <c r="J20" s="15">
        <v>0.19050864399133335</v>
      </c>
      <c r="L20" s="41">
        <v>3.9704406777037099E-2</v>
      </c>
      <c r="M20" s="42">
        <v>0.1448458717350449</v>
      </c>
    </row>
    <row r="21" spans="1:13">
      <c r="A21" s="10">
        <v>15</v>
      </c>
      <c r="B21" s="9" t="s">
        <v>34</v>
      </c>
      <c r="C21" s="9" t="s">
        <v>28</v>
      </c>
      <c r="D21" s="9" t="s">
        <v>35</v>
      </c>
      <c r="E21" s="39">
        <v>669770</v>
      </c>
      <c r="F21" s="39">
        <v>1609517.8057572991</v>
      </c>
      <c r="G21" s="39">
        <v>52850228.625</v>
      </c>
      <c r="H21" s="13">
        <v>939747.80575729907</v>
      </c>
      <c r="I21" s="14">
        <v>1.778133851464108E-2</v>
      </c>
      <c r="J21" s="15">
        <v>0.41613084217161828</v>
      </c>
      <c r="L21" s="41">
        <v>2.9538090342444891E-2</v>
      </c>
      <c r="M21" s="42">
        <v>0.31920740370950079</v>
      </c>
    </row>
    <row r="22" spans="1:13">
      <c r="A22" s="43">
        <v>16</v>
      </c>
      <c r="B22" s="44" t="s">
        <v>40</v>
      </c>
      <c r="C22" s="44" t="s">
        <v>28</v>
      </c>
      <c r="D22" s="44" t="s">
        <v>41</v>
      </c>
      <c r="E22" s="12">
        <v>241810</v>
      </c>
      <c r="F22" s="12">
        <v>292005.12784690235</v>
      </c>
      <c r="G22" s="12">
        <v>18264513.517999999</v>
      </c>
      <c r="H22" s="45">
        <v>50195.127846902353</v>
      </c>
      <c r="I22" s="46">
        <v>2.748232401450724E-3</v>
      </c>
      <c r="J22" s="47">
        <v>0.82810189595978756</v>
      </c>
      <c r="L22" s="41">
        <v>8.1067878172555036E-3</v>
      </c>
      <c r="M22" s="42">
        <v>0.64238597925700736</v>
      </c>
    </row>
    <row r="23" spans="1:13">
      <c r="A23" s="10">
        <v>17</v>
      </c>
      <c r="B23" s="9" t="s">
        <v>42</v>
      </c>
      <c r="C23" s="9" t="s">
        <v>28</v>
      </c>
      <c r="D23" s="9" t="s">
        <v>41</v>
      </c>
      <c r="E23" s="39">
        <v>640720</v>
      </c>
      <c r="F23" s="39">
        <v>1513864.5344151394</v>
      </c>
      <c r="G23" s="39">
        <v>46468667.129000008</v>
      </c>
      <c r="H23" s="13">
        <v>873144.53441513935</v>
      </c>
      <c r="I23" s="14">
        <v>1.8789962965609364E-2</v>
      </c>
      <c r="J23" s="15">
        <v>0.42323469863671342</v>
      </c>
      <c r="L23" s="41">
        <v>2.9398083162316724E-2</v>
      </c>
      <c r="M23" s="42">
        <v>0.33971335499889027</v>
      </c>
    </row>
    <row r="24" spans="1:13">
      <c r="A24" s="10">
        <v>18</v>
      </c>
      <c r="B24" s="9" t="s">
        <v>52</v>
      </c>
      <c r="C24" s="9" t="s">
        <v>28</v>
      </c>
      <c r="D24" s="9" t="s">
        <v>53</v>
      </c>
      <c r="E24" s="39">
        <v>415835</v>
      </c>
      <c r="F24" s="39">
        <v>955956.70344573632</v>
      </c>
      <c r="G24" s="39">
        <v>51949006.93599999</v>
      </c>
      <c r="H24" s="13">
        <v>540121.70344573632</v>
      </c>
      <c r="I24" s="14">
        <v>1.0397151655105826E-2</v>
      </c>
      <c r="J24" s="15">
        <v>0.43499354991824096</v>
      </c>
      <c r="L24" s="41">
        <v>1.6362519951187322E-2</v>
      </c>
      <c r="M24" s="42">
        <v>0.32775542958236625</v>
      </c>
    </row>
    <row r="25" spans="1:13">
      <c r="A25" s="10">
        <v>19</v>
      </c>
      <c r="B25" s="9" t="s">
        <v>54</v>
      </c>
      <c r="C25" s="9" t="s">
        <v>28</v>
      </c>
      <c r="D25" s="9" t="s">
        <v>53</v>
      </c>
      <c r="E25" s="39">
        <v>459650</v>
      </c>
      <c r="F25" s="39">
        <v>1093048.1083127025</v>
      </c>
      <c r="G25" s="39">
        <v>51231848.714999996</v>
      </c>
      <c r="H25" s="13">
        <v>633398.1083127025</v>
      </c>
      <c r="I25" s="14">
        <v>1.2363366230179628E-2</v>
      </c>
      <c r="J25" s="15">
        <v>0.42052128950622725</v>
      </c>
      <c r="L25" s="41">
        <v>2.3736432691224791E-2</v>
      </c>
      <c r="M25" s="42">
        <v>0.32944204126190452</v>
      </c>
    </row>
    <row r="26" spans="1:13">
      <c r="A26" s="10">
        <v>20</v>
      </c>
      <c r="B26" s="9" t="s">
        <v>55</v>
      </c>
      <c r="C26" s="9" t="s">
        <v>28</v>
      </c>
      <c r="D26" s="9" t="s">
        <v>53</v>
      </c>
      <c r="E26" s="39">
        <v>163530</v>
      </c>
      <c r="F26" s="39">
        <v>581512.585521264</v>
      </c>
      <c r="G26" s="39">
        <v>13041260.207000002</v>
      </c>
      <c r="H26" s="13">
        <v>417982.585521264</v>
      </c>
      <c r="I26" s="14">
        <v>3.205078181761211E-2</v>
      </c>
      <c r="J26" s="15">
        <v>0.28121489383314513</v>
      </c>
      <c r="L26" s="41">
        <v>6.0236091524079903E-2</v>
      </c>
      <c r="M26" s="42">
        <v>0.20751055609885419</v>
      </c>
    </row>
    <row r="27" spans="1:13">
      <c r="A27" s="10">
        <v>21</v>
      </c>
      <c r="B27" s="9" t="s">
        <v>56</v>
      </c>
      <c r="C27" s="9" t="s">
        <v>28</v>
      </c>
      <c r="D27" s="9" t="s">
        <v>57</v>
      </c>
      <c r="E27" s="39">
        <v>338840</v>
      </c>
      <c r="F27" s="39">
        <v>974721.83330012159</v>
      </c>
      <c r="G27" s="39">
        <v>44573133.810000002</v>
      </c>
      <c r="H27" s="13">
        <v>635881.83330012159</v>
      </c>
      <c r="I27" s="14">
        <v>1.4266033795394957E-2</v>
      </c>
      <c r="J27" s="15">
        <v>0.3476273829352805</v>
      </c>
      <c r="L27" s="41">
        <v>2.1743013270464833E-2</v>
      </c>
      <c r="M27" s="42">
        <v>0.27822296652761985</v>
      </c>
    </row>
    <row r="28" spans="1:13">
      <c r="A28" s="10">
        <v>22</v>
      </c>
      <c r="B28" s="9" t="s">
        <v>58</v>
      </c>
      <c r="C28" s="9" t="s">
        <v>28</v>
      </c>
      <c r="D28" s="9" t="s">
        <v>57</v>
      </c>
      <c r="E28" s="39">
        <v>550220</v>
      </c>
      <c r="F28" s="39">
        <v>870433.52287388628</v>
      </c>
      <c r="G28" s="39">
        <v>36022087.030000001</v>
      </c>
      <c r="H28" s="13">
        <v>320213.52287388628</v>
      </c>
      <c r="I28" s="14">
        <v>8.8893661993322392E-3</v>
      </c>
      <c r="J28" s="15">
        <v>0.63212179395774404</v>
      </c>
      <c r="L28" s="41">
        <v>1.6180061612888361E-2</v>
      </c>
      <c r="M28" s="42">
        <v>0.50804569031295399</v>
      </c>
    </row>
    <row r="29" spans="1:13">
      <c r="A29" s="10">
        <v>23</v>
      </c>
      <c r="B29" s="9" t="s">
        <v>160</v>
      </c>
      <c r="C29" s="9" t="s">
        <v>161</v>
      </c>
      <c r="D29" s="9" t="s">
        <v>161</v>
      </c>
      <c r="E29" s="39">
        <v>551820</v>
      </c>
      <c r="F29" s="39">
        <v>848526.40129509976</v>
      </c>
      <c r="G29" s="39">
        <v>40211577.414999999</v>
      </c>
      <c r="H29" s="13">
        <v>296706.40129509976</v>
      </c>
      <c r="I29" s="14">
        <v>7.3786312392813596E-3</v>
      </c>
      <c r="J29" s="15">
        <v>0.65032743725800524</v>
      </c>
      <c r="L29" s="41">
        <v>1.6248078914372573E-2</v>
      </c>
      <c r="M29" s="42">
        <v>0.47253685847372295</v>
      </c>
    </row>
    <row r="30" spans="1:13">
      <c r="A30" s="10">
        <v>24</v>
      </c>
      <c r="B30" s="9" t="s">
        <v>162</v>
      </c>
      <c r="C30" s="9" t="s">
        <v>161</v>
      </c>
      <c r="D30" s="9" t="s">
        <v>161</v>
      </c>
      <c r="E30" s="39">
        <v>482710</v>
      </c>
      <c r="F30" s="39">
        <v>1661070.3807630804</v>
      </c>
      <c r="G30" s="39">
        <v>73356492.059999987</v>
      </c>
      <c r="H30" s="13">
        <v>1178360.3807630804</v>
      </c>
      <c r="I30" s="14">
        <v>1.6063477787341195E-2</v>
      </c>
      <c r="J30" s="15">
        <v>0.29060177436807189</v>
      </c>
      <c r="L30" s="41">
        <v>2.5623126407572031E-2</v>
      </c>
      <c r="M30" s="42">
        <v>0.20817901758090626</v>
      </c>
    </row>
    <row r="31" spans="1:13">
      <c r="A31" s="10">
        <v>25</v>
      </c>
      <c r="B31" s="9" t="s">
        <v>207</v>
      </c>
      <c r="C31" s="9" t="s">
        <v>161</v>
      </c>
      <c r="D31" s="9" t="s">
        <v>161</v>
      </c>
      <c r="E31" s="39">
        <v>156060</v>
      </c>
      <c r="F31" s="39">
        <v>229358.98008359846</v>
      </c>
      <c r="G31" s="39">
        <v>9967370.9800000004</v>
      </c>
      <c r="H31" s="13">
        <v>73298.980083598464</v>
      </c>
      <c r="I31" s="14">
        <v>7.3538930406700344E-3</v>
      </c>
      <c r="J31" s="15">
        <v>0.6804180936936417</v>
      </c>
      <c r="L31" s="41">
        <v>1.768492477414076E-2</v>
      </c>
      <c r="M31" s="42">
        <v>0.48892788047420849</v>
      </c>
    </row>
    <row r="32" spans="1:13">
      <c r="A32" s="43">
        <v>26</v>
      </c>
      <c r="B32" s="44" t="s">
        <v>164</v>
      </c>
      <c r="C32" s="44" t="s">
        <v>161</v>
      </c>
      <c r="D32" s="44" t="s">
        <v>165</v>
      </c>
      <c r="E32" s="12">
        <v>224470</v>
      </c>
      <c r="F32" s="12">
        <v>260903.36943647458</v>
      </c>
      <c r="G32" s="12">
        <v>16578598.775</v>
      </c>
      <c r="H32" s="45">
        <v>36433.369436474575</v>
      </c>
      <c r="I32" s="46">
        <v>2.1976145228518912E-3</v>
      </c>
      <c r="J32" s="47">
        <v>0.86035684584999017</v>
      </c>
      <c r="L32" s="41">
        <v>7.2239507334474137E-3</v>
      </c>
      <c r="M32" s="42">
        <v>0.64265172336467169</v>
      </c>
    </row>
    <row r="33" spans="1:13">
      <c r="A33" s="10">
        <v>27</v>
      </c>
      <c r="B33" s="9" t="s">
        <v>166</v>
      </c>
      <c r="C33" s="9" t="s">
        <v>161</v>
      </c>
      <c r="D33" s="9" t="s">
        <v>165</v>
      </c>
      <c r="E33" s="39">
        <v>322210</v>
      </c>
      <c r="F33" s="39">
        <v>585871.11785489984</v>
      </c>
      <c r="G33" s="39">
        <v>24184835.118000001</v>
      </c>
      <c r="H33" s="13">
        <v>263661.11785489984</v>
      </c>
      <c r="I33" s="14">
        <v>1.0901919180696225E-2</v>
      </c>
      <c r="J33" s="15">
        <v>0.54996737367722637</v>
      </c>
      <c r="L33" s="41">
        <v>1.9322194461934991E-2</v>
      </c>
      <c r="M33" s="42">
        <v>0.44748749684044076</v>
      </c>
    </row>
    <row r="34" spans="1:13">
      <c r="A34" s="43">
        <v>28</v>
      </c>
      <c r="B34" s="44" t="s">
        <v>167</v>
      </c>
      <c r="C34" s="44" t="s">
        <v>161</v>
      </c>
      <c r="D34" s="44" t="s">
        <v>165</v>
      </c>
      <c r="E34" s="12">
        <v>108960</v>
      </c>
      <c r="F34" s="12">
        <v>150410.01574519998</v>
      </c>
      <c r="G34" s="12">
        <v>9669206.5150000006</v>
      </c>
      <c r="H34" s="45">
        <v>41450.015745199984</v>
      </c>
      <c r="I34" s="46">
        <v>4.2868063352352525E-3</v>
      </c>
      <c r="J34" s="47">
        <v>0.72441984305474838</v>
      </c>
      <c r="L34" s="41">
        <v>1.3796953865187136E-2</v>
      </c>
      <c r="M34" s="42">
        <v>0.50954053571692282</v>
      </c>
    </row>
    <row r="35" spans="1:13">
      <c r="A35" s="10">
        <v>29</v>
      </c>
      <c r="B35" s="9" t="s">
        <v>168</v>
      </c>
      <c r="C35" s="9" t="s">
        <v>161</v>
      </c>
      <c r="D35" s="9" t="s">
        <v>165</v>
      </c>
      <c r="E35" s="39">
        <v>184010</v>
      </c>
      <c r="F35" s="39">
        <v>305487.21089460014</v>
      </c>
      <c r="G35" s="39">
        <v>14448379.700000001</v>
      </c>
      <c r="H35" s="13">
        <v>121477.21089460014</v>
      </c>
      <c r="I35" s="14">
        <v>8.4076701621151415E-3</v>
      </c>
      <c r="J35" s="15">
        <v>0.60234927498646584</v>
      </c>
      <c r="L35" s="41">
        <v>1.7270548730502332E-2</v>
      </c>
      <c r="M35" s="42">
        <v>0.43212938313658694</v>
      </c>
    </row>
    <row r="36" spans="1:13">
      <c r="A36" s="43">
        <v>30</v>
      </c>
      <c r="B36" s="44" t="s">
        <v>169</v>
      </c>
      <c r="C36" s="44" t="s">
        <v>161</v>
      </c>
      <c r="D36" s="44" t="s">
        <v>165</v>
      </c>
      <c r="E36" s="12">
        <v>200240</v>
      </c>
      <c r="F36" s="12">
        <v>202623.14688469999</v>
      </c>
      <c r="G36" s="12">
        <v>14193940.134</v>
      </c>
      <c r="H36" s="45">
        <v>2383.1468846999924</v>
      </c>
      <c r="I36" s="46">
        <v>1.6789889644464753E-4</v>
      </c>
      <c r="J36" s="47">
        <v>0.9882385259466131</v>
      </c>
      <c r="L36" s="41">
        <v>5.5241966425668004E-3</v>
      </c>
      <c r="M36" s="42">
        <v>0.73037065249120692</v>
      </c>
    </row>
    <row r="37" spans="1:13">
      <c r="A37" s="10">
        <v>31</v>
      </c>
      <c r="B37" s="9" t="s">
        <v>170</v>
      </c>
      <c r="C37" s="9" t="s">
        <v>161</v>
      </c>
      <c r="D37" s="9" t="s">
        <v>171</v>
      </c>
      <c r="E37" s="39">
        <v>121800</v>
      </c>
      <c r="F37" s="39">
        <v>267081.7533922001</v>
      </c>
      <c r="G37" s="39">
        <v>8972030.495000001</v>
      </c>
      <c r="H37" s="13">
        <v>145281.7533922001</v>
      </c>
      <c r="I37" s="14">
        <v>1.6192739589233875E-2</v>
      </c>
      <c r="J37" s="15">
        <v>0.45604013921962316</v>
      </c>
      <c r="L37" s="41">
        <v>2.7068529220805292E-2</v>
      </c>
      <c r="M37" s="42">
        <v>0.32798945973431026</v>
      </c>
    </row>
    <row r="38" spans="1:13">
      <c r="A38" s="10">
        <v>32</v>
      </c>
      <c r="B38" s="9" t="s">
        <v>172</v>
      </c>
      <c r="C38" s="9" t="s">
        <v>161</v>
      </c>
      <c r="D38" s="9" t="s">
        <v>171</v>
      </c>
      <c r="E38" s="39">
        <v>138700</v>
      </c>
      <c r="F38" s="39">
        <v>207924.82494120006</v>
      </c>
      <c r="G38" s="39">
        <v>8715780.6290000007</v>
      </c>
      <c r="H38" s="13">
        <v>69224.824941200059</v>
      </c>
      <c r="I38" s="14">
        <v>7.942469858737429E-3</v>
      </c>
      <c r="J38" s="15">
        <v>0.66706801383251646</v>
      </c>
      <c r="L38" s="41">
        <v>1.7457141475728154E-2</v>
      </c>
      <c r="M38" s="42">
        <v>0.53144207302446334</v>
      </c>
    </row>
    <row r="39" spans="1:13">
      <c r="A39" s="10">
        <v>33</v>
      </c>
      <c r="B39" s="9" t="s">
        <v>173</v>
      </c>
      <c r="C39" s="9" t="s">
        <v>161</v>
      </c>
      <c r="D39" s="9" t="s">
        <v>171</v>
      </c>
      <c r="E39" s="39">
        <v>223500</v>
      </c>
      <c r="F39" s="39">
        <v>741747.64706820017</v>
      </c>
      <c r="G39" s="39">
        <v>34144867.429000005</v>
      </c>
      <c r="H39" s="13">
        <v>518247.64706820017</v>
      </c>
      <c r="I39" s="14">
        <v>1.5177907723491138E-2</v>
      </c>
      <c r="J39" s="15">
        <v>0.30131541486298807</v>
      </c>
      <c r="L39" s="41">
        <v>2.3416970883132826E-2</v>
      </c>
      <c r="M39" s="42">
        <v>0.2248743230386864</v>
      </c>
    </row>
    <row r="40" spans="1:13">
      <c r="A40" s="10">
        <v>34</v>
      </c>
      <c r="B40" s="9" t="s">
        <v>174</v>
      </c>
      <c r="C40" s="9" t="s">
        <v>161</v>
      </c>
      <c r="D40" s="9" t="s">
        <v>171</v>
      </c>
      <c r="E40" s="39">
        <v>105100</v>
      </c>
      <c r="F40" s="39">
        <v>377621.08586679987</v>
      </c>
      <c r="G40" s="39">
        <v>22010517.412</v>
      </c>
      <c r="H40" s="13">
        <v>272521.08586679987</v>
      </c>
      <c r="I40" s="14">
        <v>1.2381402979569351E-2</v>
      </c>
      <c r="J40" s="15">
        <v>0.27832132244085661</v>
      </c>
      <c r="L40" s="41">
        <v>1.9260587769841221E-2</v>
      </c>
      <c r="M40" s="42">
        <v>0.2208563110520213</v>
      </c>
    </row>
    <row r="41" spans="1:13">
      <c r="A41" s="43">
        <v>35</v>
      </c>
      <c r="B41" s="44" t="s">
        <v>175</v>
      </c>
      <c r="C41" s="44" t="s">
        <v>161</v>
      </c>
      <c r="D41" s="44" t="s">
        <v>176</v>
      </c>
      <c r="E41" s="12">
        <v>327140.47999999998</v>
      </c>
      <c r="F41" s="12">
        <v>432613.3398457634</v>
      </c>
      <c r="G41" s="12">
        <v>16400131.034999998</v>
      </c>
      <c r="H41" s="45">
        <v>105472.85984576342</v>
      </c>
      <c r="I41" s="46">
        <v>6.4312205567547426E-3</v>
      </c>
      <c r="J41" s="47">
        <v>0.75619600661559139</v>
      </c>
      <c r="L41" s="41">
        <v>1.6362080852036581E-2</v>
      </c>
      <c r="M41" s="42">
        <v>0.58209097317660097</v>
      </c>
    </row>
    <row r="42" spans="1:13">
      <c r="A42" s="10">
        <v>36</v>
      </c>
      <c r="B42" s="9" t="s">
        <v>177</v>
      </c>
      <c r="C42" s="9" t="s">
        <v>161</v>
      </c>
      <c r="D42" s="9" t="s">
        <v>176</v>
      </c>
      <c r="E42" s="39">
        <v>163620.12899999999</v>
      </c>
      <c r="F42" s="39">
        <v>236160.9999183295</v>
      </c>
      <c r="G42" s="39">
        <v>10222946.59</v>
      </c>
      <c r="H42" s="13">
        <v>72540.870918329514</v>
      </c>
      <c r="I42" s="14">
        <v>7.0958867171709945E-3</v>
      </c>
      <c r="J42" s="15">
        <v>0.69283297858911508</v>
      </c>
      <c r="L42" s="41">
        <v>1.7695579799891226E-2</v>
      </c>
      <c r="M42" s="42">
        <v>0.5243036997760856</v>
      </c>
    </row>
    <row r="43" spans="1:13">
      <c r="A43" s="10">
        <v>37</v>
      </c>
      <c r="B43" s="9" t="s">
        <v>178</v>
      </c>
      <c r="C43" s="9" t="s">
        <v>161</v>
      </c>
      <c r="D43" s="9" t="s">
        <v>176</v>
      </c>
      <c r="E43" s="39">
        <v>331730</v>
      </c>
      <c r="F43" s="39">
        <v>732035.65155299474</v>
      </c>
      <c r="G43" s="39">
        <v>26751774.928999998</v>
      </c>
      <c r="H43" s="13">
        <v>400305.65155299474</v>
      </c>
      <c r="I43" s="14">
        <v>1.496370437533277E-2</v>
      </c>
      <c r="J43" s="15">
        <v>0.45316098921718273</v>
      </c>
      <c r="L43" s="41">
        <v>2.5126287805371638E-2</v>
      </c>
      <c r="M43" s="42">
        <v>0.34674540708708135</v>
      </c>
    </row>
    <row r="44" spans="1:13">
      <c r="A44" s="43">
        <v>38</v>
      </c>
      <c r="B44" s="44" t="s">
        <v>179</v>
      </c>
      <c r="C44" s="44" t="s">
        <v>161</v>
      </c>
      <c r="D44" s="44" t="s">
        <v>180</v>
      </c>
      <c r="E44" s="12">
        <v>451580</v>
      </c>
      <c r="F44" s="12">
        <v>369092.43586040003</v>
      </c>
      <c r="G44" s="12">
        <v>16945777.509999998</v>
      </c>
      <c r="H44" s="45">
        <v>-82487.56413959997</v>
      </c>
      <c r="I44" s="46">
        <v>-4.8677355813814167E-3</v>
      </c>
      <c r="J44" s="47">
        <v>1.2234875497984976</v>
      </c>
      <c r="L44" s="41">
        <v>-3.5458963150857138E-3</v>
      </c>
      <c r="M44" s="42">
        <v>1.1067959142747339</v>
      </c>
    </row>
    <row r="45" spans="1:13">
      <c r="A45" s="43">
        <v>39</v>
      </c>
      <c r="B45" s="44" t="s">
        <v>181</v>
      </c>
      <c r="C45" s="44" t="s">
        <v>161</v>
      </c>
      <c r="D45" s="44" t="s">
        <v>180</v>
      </c>
      <c r="E45" s="12">
        <v>727720.84000000008</v>
      </c>
      <c r="F45" s="12">
        <v>584058.10888571246</v>
      </c>
      <c r="G45" s="12">
        <v>28098666.954</v>
      </c>
      <c r="H45" s="45">
        <v>-143662.73111428763</v>
      </c>
      <c r="I45" s="46">
        <v>-5.1127952564253747E-3</v>
      </c>
      <c r="J45" s="47">
        <v>1.2459733525288652</v>
      </c>
      <c r="L45" s="41">
        <v>-3.3469573566239671E-3</v>
      </c>
      <c r="M45" s="42">
        <v>1.1167731944419135</v>
      </c>
    </row>
    <row r="46" spans="1:13">
      <c r="A46" s="43">
        <v>40</v>
      </c>
      <c r="B46" s="44" t="s">
        <v>182</v>
      </c>
      <c r="C46" s="44" t="s">
        <v>161</v>
      </c>
      <c r="D46" s="44" t="s">
        <v>180</v>
      </c>
      <c r="E46" s="12">
        <v>732172.47999999986</v>
      </c>
      <c r="F46" s="12">
        <v>417594.52754900313</v>
      </c>
      <c r="G46" s="12">
        <v>14241788.694</v>
      </c>
      <c r="H46" s="45">
        <v>-314577.95245099673</v>
      </c>
      <c r="I46" s="46">
        <v>-2.2088373813854364E-2</v>
      </c>
      <c r="J46" s="47">
        <v>1.7533095663330553</v>
      </c>
      <c r="L46" s="41">
        <v>-2.3450730433736789E-2</v>
      </c>
      <c r="M46" s="42">
        <v>1.4885642387328832</v>
      </c>
    </row>
    <row r="47" spans="1:13">
      <c r="A47" s="43">
        <v>41</v>
      </c>
      <c r="B47" s="44" t="s">
        <v>183</v>
      </c>
      <c r="C47" s="44" t="s">
        <v>161</v>
      </c>
      <c r="D47" s="44" t="s">
        <v>180</v>
      </c>
      <c r="E47" s="12">
        <v>550510.44000000006</v>
      </c>
      <c r="F47" s="12">
        <v>558890.86206141487</v>
      </c>
      <c r="G47" s="12">
        <v>20119558.188000001</v>
      </c>
      <c r="H47" s="45">
        <v>8380.4220614148071</v>
      </c>
      <c r="I47" s="46">
        <v>4.1653111778633292E-4</v>
      </c>
      <c r="J47" s="47">
        <v>0.98500526197457505</v>
      </c>
      <c r="L47" s="41">
        <v>6.2879552797135176E-3</v>
      </c>
      <c r="M47" s="42">
        <v>0.86252982956630952</v>
      </c>
    </row>
    <row r="48" spans="1:13">
      <c r="A48" s="10">
        <v>42</v>
      </c>
      <c r="B48" s="9" t="s">
        <v>184</v>
      </c>
      <c r="C48" s="9" t="s">
        <v>161</v>
      </c>
      <c r="D48" s="9" t="s">
        <v>185</v>
      </c>
      <c r="E48" s="39">
        <v>224760</v>
      </c>
      <c r="F48" s="39">
        <v>467000.69134230004</v>
      </c>
      <c r="G48" s="39">
        <v>33152863.905000001</v>
      </c>
      <c r="H48" s="13">
        <v>242240.69134230004</v>
      </c>
      <c r="I48" s="14">
        <v>7.3067802539305247E-3</v>
      </c>
      <c r="J48" s="15">
        <v>0.48128408408555534</v>
      </c>
      <c r="L48" s="41">
        <v>1.141117280660436E-2</v>
      </c>
      <c r="M48" s="42">
        <v>0.44196936712608392</v>
      </c>
    </row>
    <row r="49" spans="1:13">
      <c r="A49" s="10">
        <v>43</v>
      </c>
      <c r="B49" s="9" t="s">
        <v>186</v>
      </c>
      <c r="C49" s="9" t="s">
        <v>161</v>
      </c>
      <c r="D49" s="9" t="s">
        <v>185</v>
      </c>
      <c r="E49" s="39">
        <v>182080</v>
      </c>
      <c r="F49" s="39">
        <v>357159.1709195624</v>
      </c>
      <c r="G49" s="39">
        <v>18450114.395</v>
      </c>
      <c r="H49" s="13">
        <v>175079.1709195624</v>
      </c>
      <c r="I49" s="14">
        <v>9.4893271213000747E-3</v>
      </c>
      <c r="J49" s="15">
        <v>0.50980071303000962</v>
      </c>
      <c r="L49" s="41">
        <v>1.6882629461220565E-2</v>
      </c>
      <c r="M49" s="42">
        <v>0.41292513816819981</v>
      </c>
    </row>
    <row r="50" spans="1:13">
      <c r="A50" s="10">
        <v>44</v>
      </c>
      <c r="B50" s="9" t="s">
        <v>187</v>
      </c>
      <c r="C50" s="9" t="s">
        <v>161</v>
      </c>
      <c r="D50" s="9" t="s">
        <v>185</v>
      </c>
      <c r="E50" s="39">
        <v>270769.13</v>
      </c>
      <c r="F50" s="39">
        <v>658889.55558920023</v>
      </c>
      <c r="G50" s="39">
        <v>33423323.909999996</v>
      </c>
      <c r="H50" s="13">
        <v>388120.42558920023</v>
      </c>
      <c r="I50" s="14">
        <v>1.1612262940523328E-2</v>
      </c>
      <c r="J50" s="15">
        <v>0.41094767355641193</v>
      </c>
      <c r="L50" s="41">
        <v>2.0676978808720582E-2</v>
      </c>
      <c r="M50" s="42">
        <v>0.30058515622226728</v>
      </c>
    </row>
    <row r="51" spans="1:13">
      <c r="A51" s="10">
        <v>45</v>
      </c>
      <c r="B51" s="9" t="s">
        <v>188</v>
      </c>
      <c r="C51" s="9" t="s">
        <v>161</v>
      </c>
      <c r="D51" s="9" t="s">
        <v>185</v>
      </c>
      <c r="E51" s="39">
        <v>82680.095000000001</v>
      </c>
      <c r="F51" s="39">
        <v>193232.20620316005</v>
      </c>
      <c r="G51" s="39">
        <v>8050444.8250000011</v>
      </c>
      <c r="H51" s="13">
        <v>110552.11120316005</v>
      </c>
      <c r="I51" s="14">
        <v>1.3732422692948528E-2</v>
      </c>
      <c r="J51" s="15">
        <v>0.42787947529343007</v>
      </c>
      <c r="L51" s="41">
        <v>2.2800684508359353E-2</v>
      </c>
      <c r="M51" s="42">
        <v>0.35396133669399393</v>
      </c>
    </row>
    <row r="52" spans="1:13">
      <c r="A52" s="43">
        <v>46</v>
      </c>
      <c r="B52" s="44" t="s">
        <v>59</v>
      </c>
      <c r="C52" s="44" t="s">
        <v>60</v>
      </c>
      <c r="D52" s="44" t="s">
        <v>61</v>
      </c>
      <c r="E52" s="12">
        <v>413830</v>
      </c>
      <c r="F52" s="12">
        <v>372044.80091419991</v>
      </c>
      <c r="G52" s="12">
        <v>23565671.754000001</v>
      </c>
      <c r="H52" s="45">
        <v>-41785.199085800094</v>
      </c>
      <c r="I52" s="46">
        <v>-1.7731384669188366E-3</v>
      </c>
      <c r="J52" s="47">
        <v>1.1123122779383672</v>
      </c>
      <c r="L52" s="41">
        <v>9.702609528071572E-4</v>
      </c>
      <c r="M52" s="42">
        <v>0.95910492264153768</v>
      </c>
    </row>
    <row r="53" spans="1:13">
      <c r="A53" s="10">
        <v>47</v>
      </c>
      <c r="B53" s="9" t="s">
        <v>62</v>
      </c>
      <c r="C53" s="9" t="s">
        <v>60</v>
      </c>
      <c r="D53" s="9" t="s">
        <v>61</v>
      </c>
      <c r="E53" s="39">
        <v>0</v>
      </c>
      <c r="F53" s="39">
        <v>165577.57876159999</v>
      </c>
      <c r="G53" s="39">
        <v>5501428.0099999979</v>
      </c>
      <c r="H53" s="13">
        <v>165577.57876159999</v>
      </c>
      <c r="I53" s="14">
        <v>3.0097199938021194E-2</v>
      </c>
      <c r="J53" s="15">
        <v>0</v>
      </c>
      <c r="L53" s="41">
        <v>3.5048119569735525E-2</v>
      </c>
      <c r="M53" s="42">
        <v>0</v>
      </c>
    </row>
    <row r="54" spans="1:13">
      <c r="A54" s="10">
        <v>48</v>
      </c>
      <c r="B54" s="9" t="s">
        <v>63</v>
      </c>
      <c r="C54" s="9" t="s">
        <v>60</v>
      </c>
      <c r="D54" s="9" t="s">
        <v>64</v>
      </c>
      <c r="E54" s="39">
        <v>158572</v>
      </c>
      <c r="F54" s="39">
        <v>268944.44889158476</v>
      </c>
      <c r="G54" s="39">
        <v>11955850.463</v>
      </c>
      <c r="H54" s="13">
        <v>110372.44889158476</v>
      </c>
      <c r="I54" s="14">
        <v>9.2316685653736213E-3</v>
      </c>
      <c r="J54" s="15">
        <v>0.58960874877147051</v>
      </c>
      <c r="L54" s="41">
        <v>1.7171015725486495E-2</v>
      </c>
      <c r="M54" s="42">
        <v>0.45835487777512246</v>
      </c>
    </row>
    <row r="55" spans="1:13">
      <c r="A55" s="43">
        <v>49</v>
      </c>
      <c r="B55" s="44" t="s">
        <v>65</v>
      </c>
      <c r="C55" s="44" t="s">
        <v>60</v>
      </c>
      <c r="D55" s="44" t="s">
        <v>64</v>
      </c>
      <c r="E55" s="12">
        <v>275200</v>
      </c>
      <c r="F55" s="12">
        <v>470808.33262763044</v>
      </c>
      <c r="G55" s="12">
        <v>40022126.079000004</v>
      </c>
      <c r="H55" s="45">
        <v>195608.33262763044</v>
      </c>
      <c r="I55" s="46">
        <v>4.8875047827673509E-3</v>
      </c>
      <c r="J55" s="47">
        <v>0.58452661290865449</v>
      </c>
      <c r="L55" s="41">
        <v>8.8316288578255252E-3</v>
      </c>
      <c r="M55" s="42">
        <v>0.47333486804757868</v>
      </c>
    </row>
    <row r="56" spans="1:13">
      <c r="A56" s="10">
        <v>50</v>
      </c>
      <c r="B56" s="9" t="s">
        <v>66</v>
      </c>
      <c r="C56" s="9" t="s">
        <v>60</v>
      </c>
      <c r="D56" s="9" t="s">
        <v>67</v>
      </c>
      <c r="E56" s="39">
        <v>116600</v>
      </c>
      <c r="F56" s="39">
        <v>270702.34636115364</v>
      </c>
      <c r="G56" s="39">
        <v>7195843.4330000002</v>
      </c>
      <c r="H56" s="13">
        <v>154102.34636115364</v>
      </c>
      <c r="I56" s="14">
        <v>2.1415466831093521E-2</v>
      </c>
      <c r="J56" s="15">
        <v>0.43073139766745794</v>
      </c>
      <c r="L56" s="41">
        <v>4.65777529481766E-2</v>
      </c>
      <c r="M56" s="42">
        <v>0.34392018115643508</v>
      </c>
    </row>
    <row r="57" spans="1:13">
      <c r="A57" s="10">
        <v>51</v>
      </c>
      <c r="B57" s="9" t="s">
        <v>68</v>
      </c>
      <c r="C57" s="9" t="s">
        <v>60</v>
      </c>
      <c r="D57" s="9" t="s">
        <v>67</v>
      </c>
      <c r="E57" s="39">
        <v>221100.050001</v>
      </c>
      <c r="F57" s="39">
        <v>535812.49972028343</v>
      </c>
      <c r="G57" s="39">
        <v>16332358.055</v>
      </c>
      <c r="H57" s="13">
        <v>314712.44971928344</v>
      </c>
      <c r="I57" s="14">
        <v>1.9269259751682772E-2</v>
      </c>
      <c r="J57" s="15">
        <v>0.41264444206961109</v>
      </c>
      <c r="L57" s="41">
        <v>4.4367167408003082E-2</v>
      </c>
      <c r="M57" s="42">
        <v>0.3195148180069961</v>
      </c>
    </row>
    <row r="58" spans="1:13">
      <c r="A58" s="10">
        <v>52</v>
      </c>
      <c r="B58" s="9" t="s">
        <v>69</v>
      </c>
      <c r="C58" s="9" t="s">
        <v>60</v>
      </c>
      <c r="D58" s="9" t="s">
        <v>67</v>
      </c>
      <c r="E58" s="39">
        <v>225500.10000200002</v>
      </c>
      <c r="F58" s="39">
        <v>730988.52648500027</v>
      </c>
      <c r="G58" s="39">
        <v>42920851.028999999</v>
      </c>
      <c r="H58" s="13">
        <v>505488.42648300028</v>
      </c>
      <c r="I58" s="14">
        <v>1.1777222826766898E-2</v>
      </c>
      <c r="J58" s="15">
        <v>0.30848651084351492</v>
      </c>
      <c r="L58" s="41">
        <v>1.9793978681082618E-2</v>
      </c>
      <c r="M58" s="42">
        <v>0.24022273990042345</v>
      </c>
    </row>
    <row r="59" spans="1:13">
      <c r="A59" s="10">
        <v>53</v>
      </c>
      <c r="B59" s="9" t="s">
        <v>70</v>
      </c>
      <c r="C59" s="9" t="s">
        <v>60</v>
      </c>
      <c r="D59" s="9" t="s">
        <v>71</v>
      </c>
      <c r="E59" s="39">
        <v>303200</v>
      </c>
      <c r="F59" s="39">
        <v>666738.91410140041</v>
      </c>
      <c r="G59" s="39">
        <v>33010319.223999999</v>
      </c>
      <c r="H59" s="13">
        <v>363538.91410140041</v>
      </c>
      <c r="I59" s="14">
        <v>1.1012886959211564E-2</v>
      </c>
      <c r="J59" s="15">
        <v>0.45475071814075652</v>
      </c>
      <c r="L59" s="41">
        <v>1.8736150178837251E-2</v>
      </c>
      <c r="M59" s="42">
        <v>0.37098479595025108</v>
      </c>
    </row>
    <row r="60" spans="1:13">
      <c r="A60" s="10">
        <v>54</v>
      </c>
      <c r="B60" s="9" t="s">
        <v>72</v>
      </c>
      <c r="C60" s="9" t="s">
        <v>60</v>
      </c>
      <c r="D60" s="9" t="s">
        <v>73</v>
      </c>
      <c r="E60" s="39">
        <v>316750</v>
      </c>
      <c r="F60" s="39">
        <v>571488.39888097788</v>
      </c>
      <c r="G60" s="39">
        <v>34667332.894999996</v>
      </c>
      <c r="H60" s="13">
        <v>254738.39888097788</v>
      </c>
      <c r="I60" s="14">
        <v>7.3480818282885075E-3</v>
      </c>
      <c r="J60" s="15">
        <v>0.55425447064231403</v>
      </c>
      <c r="L60" s="41">
        <v>1.4076824970516624E-2</v>
      </c>
      <c r="M60" s="42">
        <v>0.44882800858643584</v>
      </c>
    </row>
    <row r="61" spans="1:13">
      <c r="A61" s="43">
        <v>55</v>
      </c>
      <c r="B61" s="44" t="s">
        <v>74</v>
      </c>
      <c r="C61" s="44" t="s">
        <v>60</v>
      </c>
      <c r="D61" s="44" t="s">
        <v>73</v>
      </c>
      <c r="E61" s="12">
        <v>440262</v>
      </c>
      <c r="F61" s="12">
        <v>472002.85945901833</v>
      </c>
      <c r="G61" s="12">
        <v>26164645.479999997</v>
      </c>
      <c r="H61" s="45">
        <v>31740.859459018335</v>
      </c>
      <c r="I61" s="46">
        <v>1.2131201809434315E-3</v>
      </c>
      <c r="J61" s="47">
        <v>0.9327528237956062</v>
      </c>
      <c r="L61" s="41">
        <v>8.9621960080286354E-3</v>
      </c>
      <c r="M61" s="42">
        <v>0.67385396852159463</v>
      </c>
    </row>
    <row r="62" spans="1:13">
      <c r="A62" s="10">
        <v>56</v>
      </c>
      <c r="B62" s="9" t="s">
        <v>75</v>
      </c>
      <c r="C62" s="9" t="s">
        <v>60</v>
      </c>
      <c r="D62" s="9" t="s">
        <v>71</v>
      </c>
      <c r="E62" s="39">
        <v>191800</v>
      </c>
      <c r="F62" s="39">
        <v>415142.99735235877</v>
      </c>
      <c r="G62" s="39">
        <v>17136760.034000002</v>
      </c>
      <c r="H62" s="13">
        <v>223342.99735235877</v>
      </c>
      <c r="I62" s="14">
        <v>1.3032976881816488E-2</v>
      </c>
      <c r="J62" s="15">
        <v>0.46200947919930085</v>
      </c>
      <c r="L62" s="41">
        <v>2.3350547478127943E-2</v>
      </c>
      <c r="M62" s="42">
        <v>0.33723319649584005</v>
      </c>
    </row>
    <row r="63" spans="1:13">
      <c r="A63" s="10">
        <v>57</v>
      </c>
      <c r="B63" s="9" t="s">
        <v>76</v>
      </c>
      <c r="C63" s="9" t="s">
        <v>60</v>
      </c>
      <c r="D63" s="9" t="s">
        <v>77</v>
      </c>
      <c r="E63" s="39">
        <v>130970</v>
      </c>
      <c r="F63" s="39">
        <v>334828.9244334196</v>
      </c>
      <c r="G63" s="39">
        <v>16672076.504000003</v>
      </c>
      <c r="H63" s="13">
        <v>203858.9244334196</v>
      </c>
      <c r="I63" s="14">
        <v>1.2227566517254722E-2</v>
      </c>
      <c r="J63" s="15">
        <v>0.39115497629609136</v>
      </c>
      <c r="L63" s="41">
        <v>2.1064598739348166E-2</v>
      </c>
      <c r="M63" s="42">
        <v>0.26724095043883528</v>
      </c>
    </row>
    <row r="64" spans="1:13">
      <c r="A64" s="10">
        <v>58</v>
      </c>
      <c r="B64" s="9" t="s">
        <v>78</v>
      </c>
      <c r="C64" s="9" t="s">
        <v>60</v>
      </c>
      <c r="D64" s="9" t="s">
        <v>77</v>
      </c>
      <c r="E64" s="39">
        <v>387250</v>
      </c>
      <c r="F64" s="39">
        <v>615465.84051403007</v>
      </c>
      <c r="G64" s="39">
        <v>23823841.780000001</v>
      </c>
      <c r="H64" s="13">
        <v>228215.84051403007</v>
      </c>
      <c r="I64" s="14">
        <v>9.5793047410857209E-3</v>
      </c>
      <c r="J64" s="15">
        <v>0.6291982016038018</v>
      </c>
      <c r="L64" s="41">
        <v>2.2187495673562287E-2</v>
      </c>
      <c r="M64" s="42">
        <v>0.42367907824456386</v>
      </c>
    </row>
    <row r="65" spans="1:16">
      <c r="A65" s="10">
        <v>59</v>
      </c>
      <c r="B65" s="9" t="s">
        <v>79</v>
      </c>
      <c r="C65" s="9" t="s">
        <v>60</v>
      </c>
      <c r="D65" s="9" t="s">
        <v>77</v>
      </c>
      <c r="E65" s="39">
        <v>212389</v>
      </c>
      <c r="F65" s="39">
        <v>379711.38897324831</v>
      </c>
      <c r="G65" s="39">
        <v>7848710.8099999996</v>
      </c>
      <c r="H65" s="13">
        <v>167322.38897324831</v>
      </c>
      <c r="I65" s="14">
        <v>2.1318455097117831E-2</v>
      </c>
      <c r="J65" s="15">
        <v>0.5593432437575987</v>
      </c>
      <c r="L65" s="41">
        <v>4.822043122968294E-2</v>
      </c>
      <c r="M65" s="42">
        <v>0.37861914120813667</v>
      </c>
    </row>
    <row r="66" spans="1:16">
      <c r="A66" s="10">
        <v>60</v>
      </c>
      <c r="B66" s="9" t="s">
        <v>80</v>
      </c>
      <c r="C66" s="9" t="s">
        <v>60</v>
      </c>
      <c r="D66" s="9" t="s">
        <v>64</v>
      </c>
      <c r="E66" s="39">
        <v>432499</v>
      </c>
      <c r="F66" s="39">
        <v>877805.60468886851</v>
      </c>
      <c r="G66" s="39">
        <v>42254457.584999993</v>
      </c>
      <c r="H66" s="13">
        <v>445306.60468886851</v>
      </c>
      <c r="I66" s="14">
        <v>1.0538689410296653E-2</v>
      </c>
      <c r="J66" s="15">
        <v>0.49270476024506127</v>
      </c>
      <c r="L66" s="41">
        <v>1.827657166403715E-2</v>
      </c>
      <c r="M66" s="42">
        <v>0.39523443248345386</v>
      </c>
    </row>
    <row r="67" spans="1:16">
      <c r="A67" s="10">
        <v>61</v>
      </c>
      <c r="B67" s="9" t="s">
        <v>81</v>
      </c>
      <c r="C67" s="9" t="s">
        <v>60</v>
      </c>
      <c r="D67" s="9" t="s">
        <v>61</v>
      </c>
      <c r="E67" s="39">
        <v>51650</v>
      </c>
      <c r="F67" s="39">
        <v>392705.80083080009</v>
      </c>
      <c r="G67" s="39">
        <v>10699525.473999999</v>
      </c>
      <c r="H67" s="13">
        <v>341055.80083080009</v>
      </c>
      <c r="I67" s="14">
        <v>3.1875787543996281E-2</v>
      </c>
      <c r="J67" s="15">
        <v>0.13152339458885087</v>
      </c>
      <c r="L67" s="41">
        <v>4.4439403062043144E-2</v>
      </c>
      <c r="M67" s="42">
        <v>0.13152339458885087</v>
      </c>
    </row>
    <row r="68" spans="1:16">
      <c r="A68" s="10">
        <v>62</v>
      </c>
      <c r="B68" s="9" t="s">
        <v>82</v>
      </c>
      <c r="C68" s="9" t="s">
        <v>60</v>
      </c>
      <c r="D68" s="9" t="s">
        <v>61</v>
      </c>
      <c r="E68" s="39">
        <v>99274</v>
      </c>
      <c r="F68" s="39">
        <v>740184.70769570023</v>
      </c>
      <c r="G68" s="39">
        <v>20640540.513</v>
      </c>
      <c r="H68" s="13">
        <v>640910.70769570023</v>
      </c>
      <c r="I68" s="14">
        <v>3.1051062218648607E-2</v>
      </c>
      <c r="J68" s="15">
        <v>0.13412057688823917</v>
      </c>
      <c r="L68" s="41">
        <v>4.1510511755091475E-2</v>
      </c>
      <c r="M68" s="42">
        <v>0.13412057688823917</v>
      </c>
    </row>
    <row r="69" spans="1:16">
      <c r="A69" s="43">
        <v>63</v>
      </c>
      <c r="B69" s="44" t="s">
        <v>83</v>
      </c>
      <c r="C69" s="44" t="s">
        <v>60</v>
      </c>
      <c r="D69" s="44" t="s">
        <v>84</v>
      </c>
      <c r="E69" s="12">
        <v>255500.08199999999</v>
      </c>
      <c r="F69" s="12">
        <v>369706.2249574</v>
      </c>
      <c r="G69" s="12">
        <v>21346715.248999998</v>
      </c>
      <c r="H69" s="45">
        <v>114206.14295740001</v>
      </c>
      <c r="I69" s="46">
        <v>5.3500569818464259E-3</v>
      </c>
      <c r="J69" s="47">
        <v>0.69108947794817466</v>
      </c>
      <c r="L69" s="41">
        <v>1.3191789860149876E-2</v>
      </c>
      <c r="M69" s="42">
        <v>0.50681696804426379</v>
      </c>
    </row>
    <row r="70" spans="1:16">
      <c r="A70" s="10">
        <v>64</v>
      </c>
      <c r="B70" s="9" t="s">
        <v>85</v>
      </c>
      <c r="C70" s="9" t="s">
        <v>60</v>
      </c>
      <c r="D70" s="9" t="s">
        <v>86</v>
      </c>
      <c r="E70" s="39">
        <v>105000</v>
      </c>
      <c r="F70" s="39">
        <v>277022.13523991167</v>
      </c>
      <c r="G70" s="39">
        <v>10351597.958000001</v>
      </c>
      <c r="H70" s="13">
        <v>172022.13523991167</v>
      </c>
      <c r="I70" s="14">
        <v>1.6617930481638173E-2</v>
      </c>
      <c r="J70" s="15">
        <v>0.37903108323479645</v>
      </c>
      <c r="L70" s="41">
        <v>2.4088846414572363E-2</v>
      </c>
      <c r="M70" s="42">
        <v>0.34654270467181392</v>
      </c>
    </row>
    <row r="71" spans="1:16">
      <c r="A71" s="10">
        <v>65</v>
      </c>
      <c r="B71" s="9" t="s">
        <v>87</v>
      </c>
      <c r="C71" s="9" t="s">
        <v>60</v>
      </c>
      <c r="D71" s="9" t="s">
        <v>84</v>
      </c>
      <c r="E71" s="39">
        <v>197450</v>
      </c>
      <c r="F71" s="39">
        <v>640622.07768740016</v>
      </c>
      <c r="G71" s="39">
        <v>31334453.487</v>
      </c>
      <c r="H71" s="13">
        <v>443172.07768740016</v>
      </c>
      <c r="I71" s="14">
        <v>1.4143284096889159E-2</v>
      </c>
      <c r="J71" s="15">
        <v>0.30821604012272003</v>
      </c>
      <c r="L71" s="41">
        <v>2.2380614443740562E-2</v>
      </c>
      <c r="M71" s="42">
        <v>0.24866454895694759</v>
      </c>
    </row>
    <row r="72" spans="1:16">
      <c r="A72" s="10">
        <v>66</v>
      </c>
      <c r="B72" s="9" t="s">
        <v>88</v>
      </c>
      <c r="C72" s="9" t="s">
        <v>60</v>
      </c>
      <c r="D72" s="9" t="s">
        <v>86</v>
      </c>
      <c r="E72" s="39">
        <v>177000</v>
      </c>
      <c r="F72" s="39">
        <v>776765.08637919952</v>
      </c>
      <c r="G72" s="39">
        <v>22724107.435000002</v>
      </c>
      <c r="H72" s="13">
        <v>599765.08637919952</v>
      </c>
      <c r="I72" s="14">
        <v>2.6393339676586487E-2</v>
      </c>
      <c r="J72" s="15">
        <v>0.22786812010960095</v>
      </c>
      <c r="L72" s="41">
        <v>4.502001555625295E-2</v>
      </c>
      <c r="M72" s="42">
        <v>0.16221120414581763</v>
      </c>
    </row>
    <row r="73" spans="1:16">
      <c r="A73" s="10">
        <v>67</v>
      </c>
      <c r="B73" s="9" t="s">
        <v>89</v>
      </c>
      <c r="C73" s="9" t="s">
        <v>60</v>
      </c>
      <c r="D73" s="9" t="s">
        <v>86</v>
      </c>
      <c r="E73" s="39">
        <v>169015.29180000001</v>
      </c>
      <c r="F73" s="39">
        <v>278144.43505686376</v>
      </c>
      <c r="G73" s="39">
        <v>9854026.3100000005</v>
      </c>
      <c r="H73" s="13">
        <v>109129.14325686375</v>
      </c>
      <c r="I73" s="14">
        <v>1.1074573968421214E-2</v>
      </c>
      <c r="J73" s="15">
        <v>0.60765296909660105</v>
      </c>
      <c r="L73" s="41">
        <v>2.1156204715725723E-2</v>
      </c>
      <c r="M73" s="42">
        <v>0.47071537193700591</v>
      </c>
    </row>
    <row r="74" spans="1:16">
      <c r="A74" s="43">
        <v>68</v>
      </c>
      <c r="B74" s="44" t="s">
        <v>90</v>
      </c>
      <c r="C74" s="44" t="s">
        <v>60</v>
      </c>
      <c r="D74" s="44" t="s">
        <v>86</v>
      </c>
      <c r="E74" s="12">
        <v>541740.29180000001</v>
      </c>
      <c r="F74" s="12">
        <v>707267.40336850029</v>
      </c>
      <c r="G74" s="12">
        <v>35712777.739999995</v>
      </c>
      <c r="H74" s="45">
        <v>165527.11156850029</v>
      </c>
      <c r="I74" s="46">
        <v>4.6349548269134528E-3</v>
      </c>
      <c r="J74" s="47">
        <v>0.76596247645495208</v>
      </c>
      <c r="L74" s="41">
        <v>1.4757021266400676E-2</v>
      </c>
      <c r="M74" s="42">
        <v>0.548698921160098</v>
      </c>
    </row>
    <row r="75" spans="1:16">
      <c r="A75" s="10">
        <v>69</v>
      </c>
      <c r="B75" s="9" t="s">
        <v>107</v>
      </c>
      <c r="C75" s="9" t="s">
        <v>92</v>
      </c>
      <c r="D75" s="9" t="s">
        <v>105</v>
      </c>
      <c r="E75" s="39">
        <v>475605.44999999995</v>
      </c>
      <c r="F75" s="39">
        <v>1464826.7059923003</v>
      </c>
      <c r="G75" s="39">
        <v>40538885.232999995</v>
      </c>
      <c r="H75" s="13">
        <v>989221.25599230034</v>
      </c>
      <c r="I75" s="14">
        <v>2.4401787328553411E-2</v>
      </c>
      <c r="J75" s="15">
        <v>0.32468376501766205</v>
      </c>
      <c r="L75" s="41">
        <v>4.2000501734798967E-2</v>
      </c>
      <c r="M75" s="42">
        <v>0.24192643303832745</v>
      </c>
    </row>
    <row r="76" spans="1:16">
      <c r="A76" s="10">
        <v>70</v>
      </c>
      <c r="B76" s="9" t="s">
        <v>106</v>
      </c>
      <c r="C76" s="9" t="s">
        <v>92</v>
      </c>
      <c r="D76" s="9" t="s">
        <v>105</v>
      </c>
      <c r="E76" s="39">
        <v>189437.99400000001</v>
      </c>
      <c r="F76" s="39">
        <v>730909.55376060004</v>
      </c>
      <c r="G76" s="39">
        <v>15409081.530000001</v>
      </c>
      <c r="H76" s="13">
        <v>541471.5597606001</v>
      </c>
      <c r="I76" s="14">
        <v>3.513976862971404E-2</v>
      </c>
      <c r="J76" s="15">
        <v>0.25918117094697052</v>
      </c>
      <c r="L76" s="41">
        <v>5.816821445281415E-2</v>
      </c>
      <c r="M76" s="42">
        <v>0.20344405300892329</v>
      </c>
    </row>
    <row r="77" spans="1:16">
      <c r="A77" s="10">
        <v>71</v>
      </c>
      <c r="B77" s="9" t="s">
        <v>98</v>
      </c>
      <c r="C77" s="9" t="s">
        <v>92</v>
      </c>
      <c r="D77" s="9" t="s">
        <v>97</v>
      </c>
      <c r="E77" s="39">
        <v>780167.62</v>
      </c>
      <c r="F77" s="39">
        <v>1833262.5432697497</v>
      </c>
      <c r="G77" s="39">
        <v>53282047.769000001</v>
      </c>
      <c r="H77" s="13">
        <v>1053094.9232697496</v>
      </c>
      <c r="I77" s="14">
        <v>1.9764535474224965E-2</v>
      </c>
      <c r="J77" s="15">
        <v>0.42556240668536077</v>
      </c>
      <c r="L77" s="41">
        <v>3.6716728277613658E-2</v>
      </c>
      <c r="M77" s="42">
        <v>0.3131444986467109</v>
      </c>
    </row>
    <row r="78" spans="1:16">
      <c r="A78" s="10">
        <v>72</v>
      </c>
      <c r="B78" s="9" t="s">
        <v>99</v>
      </c>
      <c r="C78" s="9" t="s">
        <v>92</v>
      </c>
      <c r="D78" s="9" t="s">
        <v>97</v>
      </c>
      <c r="E78" s="39">
        <v>146753</v>
      </c>
      <c r="F78" s="39">
        <v>314597.80170173757</v>
      </c>
      <c r="G78" s="39">
        <v>9784456.8289999999</v>
      </c>
      <c r="H78" s="13">
        <v>167844.80170173757</v>
      </c>
      <c r="I78" s="14">
        <v>1.7154227836568808E-2</v>
      </c>
      <c r="J78" s="15">
        <v>0.4664781483092908</v>
      </c>
      <c r="L78" s="41">
        <v>3.1968122101795594E-2</v>
      </c>
      <c r="M78" s="42">
        <v>0.34461461400415505</v>
      </c>
    </row>
    <row r="79" spans="1:16" s="53" customFormat="1">
      <c r="A79" s="48">
        <v>73</v>
      </c>
      <c r="B79" s="16" t="s">
        <v>112</v>
      </c>
      <c r="C79" s="16" t="s">
        <v>92</v>
      </c>
      <c r="D79" s="16" t="s">
        <v>92</v>
      </c>
      <c r="E79" s="49">
        <v>265569.37</v>
      </c>
      <c r="F79" s="49">
        <v>872814.85885265004</v>
      </c>
      <c r="G79" s="49">
        <v>21663964.052999999</v>
      </c>
      <c r="H79" s="50">
        <v>607245.48885265004</v>
      </c>
      <c r="I79" s="51">
        <v>2.8030211246983648E-2</v>
      </c>
      <c r="J79" s="52">
        <v>0.30426770042515261</v>
      </c>
      <c r="L79" s="54">
        <v>4.517396326203766E-2</v>
      </c>
      <c r="M79" s="55">
        <v>0.22414785680571025</v>
      </c>
      <c r="P79"/>
    </row>
    <row r="80" spans="1:16" s="53" customFormat="1">
      <c r="A80" s="48">
        <v>74</v>
      </c>
      <c r="B80" s="16" t="s">
        <v>111</v>
      </c>
      <c r="C80" s="16" t="s">
        <v>92</v>
      </c>
      <c r="D80" s="16" t="s">
        <v>92</v>
      </c>
      <c r="E80" s="49">
        <v>237490.37800000003</v>
      </c>
      <c r="F80" s="49">
        <v>757545.47750653699</v>
      </c>
      <c r="G80" s="49">
        <v>18800446.872999996</v>
      </c>
      <c r="H80" s="50">
        <v>520055.09950653696</v>
      </c>
      <c r="I80" s="51">
        <v>2.7661847775193416E-2</v>
      </c>
      <c r="J80" s="52">
        <v>0.31349982945142812</v>
      </c>
      <c r="L80" s="54">
        <v>4.5973628454492842E-2</v>
      </c>
      <c r="M80" s="55">
        <v>0.24321081370116177</v>
      </c>
      <c r="P80"/>
    </row>
    <row r="81" spans="1:16" s="53" customFormat="1">
      <c r="A81" s="48">
        <v>75</v>
      </c>
      <c r="B81" s="16" t="s">
        <v>110</v>
      </c>
      <c r="C81" s="16" t="s">
        <v>92</v>
      </c>
      <c r="D81" s="16" t="s">
        <v>92</v>
      </c>
      <c r="E81" s="49">
        <v>492742</v>
      </c>
      <c r="F81" s="49">
        <v>1685303.4418569501</v>
      </c>
      <c r="G81" s="49">
        <v>74870368.085999995</v>
      </c>
      <c r="H81" s="50">
        <v>1192561.4418569501</v>
      </c>
      <c r="I81" s="51">
        <v>1.5928350191722205E-2</v>
      </c>
      <c r="J81" s="52">
        <v>0.29237583438212922</v>
      </c>
      <c r="L81" s="54">
        <v>2.7558293184228529E-2</v>
      </c>
      <c r="M81" s="55">
        <v>0.22420710159095064</v>
      </c>
      <c r="P81"/>
    </row>
    <row r="82" spans="1:16">
      <c r="A82" s="10">
        <v>76</v>
      </c>
      <c r="B82" s="9" t="s">
        <v>109</v>
      </c>
      <c r="C82" s="9" t="s">
        <v>92</v>
      </c>
      <c r="D82" s="9" t="s">
        <v>108</v>
      </c>
      <c r="E82" s="39">
        <v>438950.18</v>
      </c>
      <c r="F82" s="39">
        <v>1088812.885154926</v>
      </c>
      <c r="G82" s="39">
        <v>45585684.563000008</v>
      </c>
      <c r="H82" s="13">
        <v>649862.70515492605</v>
      </c>
      <c r="I82" s="14">
        <v>1.4255850523793436E-2</v>
      </c>
      <c r="J82" s="15">
        <v>0.40314565154833032</v>
      </c>
      <c r="L82" s="41">
        <v>2.4043829305810213E-2</v>
      </c>
      <c r="M82" s="42">
        <v>0.31994489112831559</v>
      </c>
    </row>
    <row r="83" spans="1:16">
      <c r="A83" s="10">
        <v>77</v>
      </c>
      <c r="B83" s="9" t="s">
        <v>120</v>
      </c>
      <c r="C83" s="9" t="s">
        <v>92</v>
      </c>
      <c r="D83" s="9" t="s">
        <v>117</v>
      </c>
      <c r="E83" s="39">
        <v>396958.47500000003</v>
      </c>
      <c r="F83" s="39">
        <v>946905.39246300014</v>
      </c>
      <c r="G83" s="39">
        <v>32173971.349000003</v>
      </c>
      <c r="H83" s="13">
        <v>549946.91746300017</v>
      </c>
      <c r="I83" s="14">
        <v>1.70929137562029E-2</v>
      </c>
      <c r="J83" s="15">
        <v>0.4192166167387319</v>
      </c>
      <c r="L83" s="41">
        <v>2.9269838083557782E-2</v>
      </c>
      <c r="M83" s="42">
        <v>0.33426956116143142</v>
      </c>
    </row>
    <row r="84" spans="1:16">
      <c r="A84" s="10">
        <v>78</v>
      </c>
      <c r="B84" s="9" t="s">
        <v>119</v>
      </c>
      <c r="C84" s="9" t="s">
        <v>92</v>
      </c>
      <c r="D84" s="9" t="s">
        <v>117</v>
      </c>
      <c r="E84" s="39">
        <v>281810</v>
      </c>
      <c r="F84" s="39">
        <v>792610.30974191893</v>
      </c>
      <c r="G84" s="39">
        <v>24890784.999000005</v>
      </c>
      <c r="H84" s="13">
        <v>510800.30974191893</v>
      </c>
      <c r="I84" s="14">
        <v>2.0521663328916324E-2</v>
      </c>
      <c r="J84" s="15">
        <v>0.35554672521451292</v>
      </c>
      <c r="L84" s="41">
        <v>3.5794501908017466E-2</v>
      </c>
      <c r="M84" s="42">
        <v>0.2642660553686238</v>
      </c>
    </row>
    <row r="85" spans="1:16">
      <c r="A85" s="10">
        <v>79</v>
      </c>
      <c r="B85" s="9" t="s">
        <v>118</v>
      </c>
      <c r="C85" s="9" t="s">
        <v>92</v>
      </c>
      <c r="D85" s="9" t="s">
        <v>117</v>
      </c>
      <c r="E85" s="39">
        <v>139076</v>
      </c>
      <c r="F85" s="39">
        <v>396739.03129969997</v>
      </c>
      <c r="G85" s="39">
        <v>4361063.227</v>
      </c>
      <c r="H85" s="13">
        <v>257663.03129969997</v>
      </c>
      <c r="I85" s="14">
        <v>5.9082617675540516E-2</v>
      </c>
      <c r="J85" s="15">
        <v>0.35054781362043713</v>
      </c>
      <c r="L85" s="41">
        <v>5.9823461449367399E-2</v>
      </c>
      <c r="M85" s="42">
        <v>0.35054781362043713</v>
      </c>
    </row>
    <row r="86" spans="1:16">
      <c r="A86" s="10">
        <v>80</v>
      </c>
      <c r="B86" s="9" t="s">
        <v>104</v>
      </c>
      <c r="C86" s="9" t="s">
        <v>92</v>
      </c>
      <c r="D86" s="9" t="s">
        <v>100</v>
      </c>
      <c r="E86" s="39">
        <v>122962.125</v>
      </c>
      <c r="F86" s="39">
        <v>220183.51872286614</v>
      </c>
      <c r="G86" s="39">
        <v>13427483.07</v>
      </c>
      <c r="H86" s="13">
        <v>97221.393722866138</v>
      </c>
      <c r="I86" s="14">
        <v>7.2404778480101364E-3</v>
      </c>
      <c r="J86" s="15">
        <v>0.5584529019847585</v>
      </c>
      <c r="L86" s="41">
        <v>1.3630298577421455E-2</v>
      </c>
      <c r="M86" s="42">
        <v>0.46017408835912837</v>
      </c>
    </row>
    <row r="87" spans="1:16">
      <c r="A87" s="10">
        <v>81</v>
      </c>
      <c r="B87" s="9" t="s">
        <v>103</v>
      </c>
      <c r="C87" s="9" t="s">
        <v>92</v>
      </c>
      <c r="D87" s="9" t="s">
        <v>100</v>
      </c>
      <c r="E87" s="39">
        <v>157939.14000000001</v>
      </c>
      <c r="F87" s="39">
        <v>384454.87379660015</v>
      </c>
      <c r="G87" s="39">
        <v>20676156.256000001</v>
      </c>
      <c r="H87" s="13">
        <v>226515.73379660014</v>
      </c>
      <c r="I87" s="14">
        <v>1.0955408296978201E-2</v>
      </c>
      <c r="J87" s="15">
        <v>0.41081320790735859</v>
      </c>
      <c r="L87" s="41">
        <v>1.6614864201912601E-2</v>
      </c>
      <c r="M87" s="42">
        <v>0.32072362298945689</v>
      </c>
    </row>
    <row r="88" spans="1:16">
      <c r="A88" s="43">
        <v>82</v>
      </c>
      <c r="B88" s="44" t="s">
        <v>102</v>
      </c>
      <c r="C88" s="44" t="s">
        <v>92</v>
      </c>
      <c r="D88" s="44" t="s">
        <v>100</v>
      </c>
      <c r="E88" s="12">
        <v>242882</v>
      </c>
      <c r="F88" s="12">
        <v>416599.29943421518</v>
      </c>
      <c r="G88" s="12">
        <v>30110449.945</v>
      </c>
      <c r="H88" s="45">
        <v>173717.29943421518</v>
      </c>
      <c r="I88" s="46">
        <v>5.7693358867611962E-3</v>
      </c>
      <c r="J88" s="47">
        <v>0.58301106202016861</v>
      </c>
      <c r="L88" s="41">
        <v>1.1001787546937199E-2</v>
      </c>
      <c r="M88" s="42">
        <v>0.45110013448228453</v>
      </c>
    </row>
    <row r="89" spans="1:16">
      <c r="A89" s="43">
        <v>83</v>
      </c>
      <c r="B89" s="44" t="s">
        <v>101</v>
      </c>
      <c r="C89" s="44" t="s">
        <v>92</v>
      </c>
      <c r="D89" s="44" t="s">
        <v>100</v>
      </c>
      <c r="E89" s="12">
        <v>278653.26</v>
      </c>
      <c r="F89" s="12">
        <v>337741.36151329963</v>
      </c>
      <c r="G89" s="12">
        <v>22634777.210999995</v>
      </c>
      <c r="H89" s="45">
        <v>59088.101513299625</v>
      </c>
      <c r="I89" s="46">
        <v>2.6105006893809464E-3</v>
      </c>
      <c r="J89" s="47">
        <v>0.82504925885136859</v>
      </c>
      <c r="L89" s="41">
        <v>7.4890419990328123E-3</v>
      </c>
      <c r="M89" s="42">
        <v>0.65090588554207385</v>
      </c>
    </row>
    <row r="90" spans="1:16">
      <c r="A90" s="10">
        <v>84</v>
      </c>
      <c r="B90" s="9" t="s">
        <v>96</v>
      </c>
      <c r="C90" s="9" t="s">
        <v>92</v>
      </c>
      <c r="D90" s="9" t="s">
        <v>91</v>
      </c>
      <c r="E90" s="39">
        <v>307336.41000000003</v>
      </c>
      <c r="F90" s="39">
        <v>851441.51850635</v>
      </c>
      <c r="G90" s="39">
        <v>36402795.032000005</v>
      </c>
      <c r="H90" s="13">
        <v>544105.10850634996</v>
      </c>
      <c r="I90" s="14">
        <v>1.4946794827926055E-2</v>
      </c>
      <c r="J90" s="15">
        <v>0.36096009334751267</v>
      </c>
      <c r="L90" s="41">
        <v>2.4566141512731461E-2</v>
      </c>
      <c r="M90" s="42">
        <v>0.27263991120286052</v>
      </c>
    </row>
    <row r="91" spans="1:16">
      <c r="A91" s="10">
        <v>85</v>
      </c>
      <c r="B91" s="9" t="s">
        <v>95</v>
      </c>
      <c r="C91" s="9" t="s">
        <v>92</v>
      </c>
      <c r="D91" s="9" t="s">
        <v>91</v>
      </c>
      <c r="E91" s="39">
        <v>96950.09</v>
      </c>
      <c r="F91" s="39">
        <v>318269.79490285006</v>
      </c>
      <c r="G91" s="39">
        <v>14223163.037999999</v>
      </c>
      <c r="H91" s="13">
        <v>221319.70490285006</v>
      </c>
      <c r="I91" s="14">
        <v>1.5560512405823557E-2</v>
      </c>
      <c r="J91" s="15">
        <v>0.30461605704554345</v>
      </c>
      <c r="L91" s="41">
        <v>2.8506469132476557E-2</v>
      </c>
      <c r="M91" s="42">
        <v>0.22132185060634296</v>
      </c>
    </row>
    <row r="92" spans="1:16">
      <c r="A92" s="10">
        <v>86</v>
      </c>
      <c r="B92" s="9" t="s">
        <v>94</v>
      </c>
      <c r="C92" s="9" t="s">
        <v>92</v>
      </c>
      <c r="D92" s="9" t="s">
        <v>91</v>
      </c>
      <c r="E92" s="39">
        <v>212985</v>
      </c>
      <c r="F92" s="39">
        <v>647331.81701244228</v>
      </c>
      <c r="G92" s="39">
        <v>34963221.832000002</v>
      </c>
      <c r="H92" s="13">
        <v>434346.81701244228</v>
      </c>
      <c r="I92" s="14">
        <v>1.2422963166824272E-2</v>
      </c>
      <c r="J92" s="15">
        <v>0.32901982322291173</v>
      </c>
      <c r="L92" s="41">
        <v>2.160562777679375E-2</v>
      </c>
      <c r="M92" s="42">
        <v>0.24795629657257348</v>
      </c>
    </row>
    <row r="93" spans="1:16">
      <c r="A93" s="10">
        <v>87</v>
      </c>
      <c r="B93" s="9" t="s">
        <v>93</v>
      </c>
      <c r="C93" s="9" t="s">
        <v>92</v>
      </c>
      <c r="D93" s="9" t="s">
        <v>91</v>
      </c>
      <c r="E93" s="39">
        <v>171413.27</v>
      </c>
      <c r="F93" s="39">
        <v>535329.96231525007</v>
      </c>
      <c r="G93" s="39">
        <v>13255676.818000004</v>
      </c>
      <c r="H93" s="13">
        <v>363916.69231525005</v>
      </c>
      <c r="I93" s="14">
        <v>2.7453648524463442E-2</v>
      </c>
      <c r="J93" s="15">
        <v>0.32020115081669304</v>
      </c>
      <c r="L93" s="41">
        <v>4.4948261130502584E-2</v>
      </c>
      <c r="M93" s="42">
        <v>0.23303978626650115</v>
      </c>
    </row>
    <row r="94" spans="1:16">
      <c r="A94" s="10">
        <v>88</v>
      </c>
      <c r="B94" s="9" t="s">
        <v>116</v>
      </c>
      <c r="C94" s="9" t="s">
        <v>92</v>
      </c>
      <c r="D94" s="9" t="s">
        <v>113</v>
      </c>
      <c r="E94" s="39">
        <v>417926</v>
      </c>
      <c r="F94" s="39">
        <v>891161.03870395001</v>
      </c>
      <c r="G94" s="39">
        <v>22634417.998000003</v>
      </c>
      <c r="H94" s="13">
        <v>473235.03870395001</v>
      </c>
      <c r="I94" s="14">
        <v>2.0907762627064917E-2</v>
      </c>
      <c r="J94" s="15">
        <v>0.4689679887799022</v>
      </c>
      <c r="L94" s="41">
        <v>4.2295722864796936E-2</v>
      </c>
      <c r="M94" s="42">
        <v>0.32123150313699989</v>
      </c>
    </row>
    <row r="95" spans="1:16">
      <c r="A95" s="10">
        <v>89</v>
      </c>
      <c r="B95" s="9" t="s">
        <v>115</v>
      </c>
      <c r="C95" s="9" t="s">
        <v>92</v>
      </c>
      <c r="D95" s="9" t="s">
        <v>113</v>
      </c>
      <c r="E95" s="39">
        <v>102000.09400000001</v>
      </c>
      <c r="F95" s="39">
        <v>206408.64886379999</v>
      </c>
      <c r="G95" s="39">
        <v>4399108.2850000001</v>
      </c>
      <c r="H95" s="13">
        <v>104408.55486379997</v>
      </c>
      <c r="I95" s="14">
        <v>2.3734027011749263E-2</v>
      </c>
      <c r="J95" s="15">
        <v>0.49416579470613847</v>
      </c>
      <c r="L95" s="41">
        <v>3.9736637963615408E-2</v>
      </c>
      <c r="M95" s="42">
        <v>0.3665708603612195</v>
      </c>
    </row>
    <row r="96" spans="1:16">
      <c r="A96" s="10">
        <v>90</v>
      </c>
      <c r="B96" s="9" t="s">
        <v>114</v>
      </c>
      <c r="C96" s="9" t="s">
        <v>92</v>
      </c>
      <c r="D96" s="9" t="s">
        <v>113</v>
      </c>
      <c r="E96" s="39">
        <v>149937.20500000002</v>
      </c>
      <c r="F96" s="39">
        <v>375606.9465634001</v>
      </c>
      <c r="G96" s="39">
        <v>9345028.762000002</v>
      </c>
      <c r="H96" s="13">
        <v>225669.74156340008</v>
      </c>
      <c r="I96" s="14">
        <v>2.4148640663477505E-2</v>
      </c>
      <c r="J96" s="15">
        <v>0.39918645374331901</v>
      </c>
      <c r="L96" s="41">
        <v>4.5972553671691022E-2</v>
      </c>
      <c r="M96" s="42">
        <v>0.30224007047441004</v>
      </c>
    </row>
    <row r="97" spans="1:13">
      <c r="A97" s="10">
        <v>91</v>
      </c>
      <c r="B97" s="9" t="s">
        <v>144</v>
      </c>
      <c r="C97" s="9" t="s">
        <v>145</v>
      </c>
      <c r="D97" s="9" t="s">
        <v>146</v>
      </c>
      <c r="E97" s="39">
        <v>519550.495</v>
      </c>
      <c r="F97" s="39">
        <v>1230068.9257575797</v>
      </c>
      <c r="G97" s="39">
        <v>24231165.254000001</v>
      </c>
      <c r="H97" s="13">
        <v>710518.43075757974</v>
      </c>
      <c r="I97" s="14">
        <v>2.9322503615062001E-2</v>
      </c>
      <c r="J97" s="15">
        <v>0.42237510770383635</v>
      </c>
      <c r="L97" s="41">
        <v>5.2906679670442006E-2</v>
      </c>
      <c r="M97" s="42">
        <v>0.32079529995196976</v>
      </c>
    </row>
    <row r="98" spans="1:13">
      <c r="A98" s="10">
        <v>92</v>
      </c>
      <c r="B98" s="9" t="s">
        <v>147</v>
      </c>
      <c r="C98" s="9" t="s">
        <v>145</v>
      </c>
      <c r="D98" s="9" t="s">
        <v>146</v>
      </c>
      <c r="E98" s="39">
        <v>238300.41</v>
      </c>
      <c r="F98" s="39">
        <v>595366.0235307886</v>
      </c>
      <c r="G98" s="39">
        <v>13320495.125</v>
      </c>
      <c r="H98" s="13">
        <v>357065.61353078857</v>
      </c>
      <c r="I98" s="14">
        <v>2.680573133206177E-2</v>
      </c>
      <c r="J98" s="15">
        <v>0.40025866539506449</v>
      </c>
      <c r="L98" s="41">
        <v>4.8037425145739748E-2</v>
      </c>
      <c r="M98" s="42">
        <v>0.31848800990605103</v>
      </c>
    </row>
    <row r="99" spans="1:13">
      <c r="A99" s="10">
        <v>93</v>
      </c>
      <c r="B99" s="9" t="s">
        <v>148</v>
      </c>
      <c r="C99" s="9" t="s">
        <v>145</v>
      </c>
      <c r="D99" s="9" t="s">
        <v>146</v>
      </c>
      <c r="E99" s="39">
        <v>472200.39999999997</v>
      </c>
      <c r="F99" s="39">
        <v>1549657.5661385558</v>
      </c>
      <c r="G99" s="39">
        <v>26952089.525000002</v>
      </c>
      <c r="H99" s="13">
        <v>1077457.1661385559</v>
      </c>
      <c r="I99" s="14">
        <v>3.997675820789838E-2</v>
      </c>
      <c r="J99" s="15">
        <v>0.30471273803839849</v>
      </c>
      <c r="L99" s="41">
        <v>8.8844989431214008E-2</v>
      </c>
      <c r="M99" s="42">
        <v>0.21471427447620392</v>
      </c>
    </row>
    <row r="100" spans="1:13">
      <c r="A100" s="10">
        <v>94</v>
      </c>
      <c r="B100" s="9" t="s">
        <v>149</v>
      </c>
      <c r="C100" s="9" t="s">
        <v>145</v>
      </c>
      <c r="D100" s="9" t="s">
        <v>145</v>
      </c>
      <c r="E100" s="39">
        <v>209020.33000000002</v>
      </c>
      <c r="F100" s="39">
        <v>599185.77635190007</v>
      </c>
      <c r="G100" s="39">
        <v>13866099.139999999</v>
      </c>
      <c r="H100" s="13">
        <v>390165.44635190006</v>
      </c>
      <c r="I100" s="14">
        <v>2.8138082845980582E-2</v>
      </c>
      <c r="J100" s="15">
        <v>0.34884060711955717</v>
      </c>
      <c r="L100" s="41">
        <v>5.0091456258246125E-2</v>
      </c>
      <c r="M100" s="42">
        <v>0.2326160357954532</v>
      </c>
    </row>
    <row r="101" spans="1:13">
      <c r="A101" s="10">
        <v>95</v>
      </c>
      <c r="B101" s="9" t="s">
        <v>151</v>
      </c>
      <c r="C101" s="9" t="s">
        <v>145</v>
      </c>
      <c r="D101" s="9" t="s">
        <v>145</v>
      </c>
      <c r="E101" s="39">
        <v>165800.22</v>
      </c>
      <c r="F101" s="39">
        <v>463383.4455391143</v>
      </c>
      <c r="G101" s="39">
        <v>13600058.474999998</v>
      </c>
      <c r="H101" s="13">
        <v>297583.22553911433</v>
      </c>
      <c r="I101" s="14">
        <v>2.1881025444569963E-2</v>
      </c>
      <c r="J101" s="15">
        <v>0.35780350290050394</v>
      </c>
      <c r="L101" s="41">
        <v>3.8637043846449858E-2</v>
      </c>
      <c r="M101" s="42">
        <v>0.23853566860033595</v>
      </c>
    </row>
    <row r="102" spans="1:13">
      <c r="A102" s="10">
        <v>96</v>
      </c>
      <c r="B102" s="9" t="s">
        <v>152</v>
      </c>
      <c r="C102" s="9" t="s">
        <v>145</v>
      </c>
      <c r="D102" s="9" t="s">
        <v>208</v>
      </c>
      <c r="E102" s="39">
        <v>213500</v>
      </c>
      <c r="F102" s="39">
        <v>529294.67044148489</v>
      </c>
      <c r="G102" s="39">
        <v>12208432.139999999</v>
      </c>
      <c r="H102" s="13">
        <v>315794.67044148489</v>
      </c>
      <c r="I102" s="14">
        <v>2.5866930890069632E-2</v>
      </c>
      <c r="J102" s="15">
        <v>0.40336699370488571</v>
      </c>
      <c r="L102" s="41">
        <v>4.8927259478360671E-2</v>
      </c>
      <c r="M102" s="42">
        <v>0.28906393459881741</v>
      </c>
    </row>
    <row r="103" spans="1:13">
      <c r="A103" s="10">
        <v>97</v>
      </c>
      <c r="B103" s="9" t="s">
        <v>153</v>
      </c>
      <c r="C103" s="9" t="s">
        <v>145</v>
      </c>
      <c r="D103" s="9" t="s">
        <v>208</v>
      </c>
      <c r="E103" s="39">
        <v>236766.83999999997</v>
      </c>
      <c r="F103" s="39">
        <v>1006922.2674615001</v>
      </c>
      <c r="G103" s="39">
        <v>20174279.973999999</v>
      </c>
      <c r="H103" s="13">
        <v>770155.42746150016</v>
      </c>
      <c r="I103" s="14">
        <v>3.8175113483804785E-2</v>
      </c>
      <c r="J103" s="15">
        <v>0.23513914395487615</v>
      </c>
      <c r="L103" s="41">
        <v>7.2180783256867276E-2</v>
      </c>
      <c r="M103" s="42">
        <v>0.16489199351860426</v>
      </c>
    </row>
    <row r="104" spans="1:13">
      <c r="A104" s="10">
        <v>98</v>
      </c>
      <c r="B104" s="9" t="s">
        <v>154</v>
      </c>
      <c r="C104" s="9" t="s">
        <v>145</v>
      </c>
      <c r="D104" s="9" t="s">
        <v>145</v>
      </c>
      <c r="E104" s="39">
        <v>384580.39999999997</v>
      </c>
      <c r="F104" s="39">
        <v>1224785.0473453999</v>
      </c>
      <c r="G104" s="39">
        <v>25501616.669000003</v>
      </c>
      <c r="H104" s="13">
        <v>840204.64734539995</v>
      </c>
      <c r="I104" s="14">
        <v>3.2947113049768342E-2</v>
      </c>
      <c r="J104" s="15">
        <v>0.31399828144011055</v>
      </c>
      <c r="L104" s="41">
        <v>5.5690577038138546E-2</v>
      </c>
      <c r="M104" s="42">
        <v>0.22894923530277306</v>
      </c>
    </row>
    <row r="105" spans="1:13">
      <c r="A105" s="43">
        <v>99</v>
      </c>
      <c r="B105" s="44" t="s">
        <v>155</v>
      </c>
      <c r="C105" s="44" t="s">
        <v>145</v>
      </c>
      <c r="D105" s="44" t="s">
        <v>145</v>
      </c>
      <c r="E105" s="12">
        <v>283850.90000000002</v>
      </c>
      <c r="F105" s="12">
        <v>419199.50808897585</v>
      </c>
      <c r="G105" s="12">
        <v>22081760.885000002</v>
      </c>
      <c r="H105" s="45">
        <v>135348.60808897583</v>
      </c>
      <c r="I105" s="46">
        <v>6.1294300211772179E-3</v>
      </c>
      <c r="J105" s="47">
        <v>0.67712603312442854</v>
      </c>
      <c r="L105" s="41">
        <v>1.4973997422764302E-2</v>
      </c>
      <c r="M105" s="42">
        <v>0.50267377688638459</v>
      </c>
    </row>
    <row r="106" spans="1:13">
      <c r="A106" s="10">
        <v>100</v>
      </c>
      <c r="B106" s="9" t="s">
        <v>156</v>
      </c>
      <c r="C106" s="9" t="s">
        <v>145</v>
      </c>
      <c r="D106" s="9" t="s">
        <v>146</v>
      </c>
      <c r="E106" s="39">
        <v>102333.4</v>
      </c>
      <c r="F106" s="39">
        <v>224117.79676766999</v>
      </c>
      <c r="G106" s="39">
        <v>8801658.1940000001</v>
      </c>
      <c r="H106" s="13">
        <v>121784.39676767</v>
      </c>
      <c r="I106" s="14">
        <v>1.3836528763487904E-2</v>
      </c>
      <c r="J106" s="15">
        <v>0.45660541677590705</v>
      </c>
      <c r="L106" s="41">
        <v>2.4363296497628813E-2</v>
      </c>
      <c r="M106" s="42">
        <v>0.3398511903048807</v>
      </c>
    </row>
    <row r="107" spans="1:13">
      <c r="A107" s="10">
        <v>101</v>
      </c>
      <c r="B107" s="9" t="s">
        <v>157</v>
      </c>
      <c r="C107" s="9" t="s">
        <v>145</v>
      </c>
      <c r="D107" s="9" t="s">
        <v>158</v>
      </c>
      <c r="E107" s="39">
        <v>332430.30499999999</v>
      </c>
      <c r="F107" s="39">
        <v>696141.28412098344</v>
      </c>
      <c r="G107" s="39">
        <v>16625959.924999997</v>
      </c>
      <c r="H107" s="13">
        <v>363710.97912098345</v>
      </c>
      <c r="I107" s="14">
        <v>2.1876089005488417E-2</v>
      </c>
      <c r="J107" s="15">
        <v>0.47753281206380288</v>
      </c>
      <c r="L107" s="41">
        <v>4.0154615475061613E-2</v>
      </c>
      <c r="M107" s="42">
        <v>0.37473265262438243</v>
      </c>
    </row>
    <row r="108" spans="1:13">
      <c r="A108" s="10">
        <v>102</v>
      </c>
      <c r="B108" s="9" t="s">
        <v>159</v>
      </c>
      <c r="C108" s="9" t="s">
        <v>145</v>
      </c>
      <c r="D108" s="9" t="s">
        <v>158</v>
      </c>
      <c r="E108" s="39">
        <v>342950.39999999997</v>
      </c>
      <c r="F108" s="39">
        <v>945781.52265155641</v>
      </c>
      <c r="G108" s="39">
        <v>21796738.033999998</v>
      </c>
      <c r="H108" s="13">
        <v>602831.12265155651</v>
      </c>
      <c r="I108" s="14">
        <v>2.7656942140205591E-2</v>
      </c>
      <c r="J108" s="15">
        <v>0.36261059429297954</v>
      </c>
      <c r="L108" s="41">
        <v>4.8792765311417935E-2</v>
      </c>
      <c r="M108" s="42">
        <v>0.26630209405432764</v>
      </c>
    </row>
    <row r="109" spans="1:13">
      <c r="A109" s="10">
        <v>103</v>
      </c>
      <c r="B109" s="9" t="s">
        <v>143</v>
      </c>
      <c r="C109" s="9" t="s">
        <v>122</v>
      </c>
      <c r="D109" s="9" t="s">
        <v>141</v>
      </c>
      <c r="E109" s="39">
        <v>144475</v>
      </c>
      <c r="F109" s="39">
        <v>424358.86450365477</v>
      </c>
      <c r="G109" s="39">
        <v>13390457.244999999</v>
      </c>
      <c r="H109" s="13">
        <v>279883.86450365477</v>
      </c>
      <c r="I109" s="14">
        <v>2.0901740648786544E-2</v>
      </c>
      <c r="J109" s="15">
        <v>0.34045477091419568</v>
      </c>
      <c r="L109" s="41">
        <v>3.7360368270315948E-2</v>
      </c>
      <c r="M109" s="42">
        <v>0.23877196513501214</v>
      </c>
    </row>
    <row r="110" spans="1:13">
      <c r="A110" s="10">
        <v>104</v>
      </c>
      <c r="B110" s="9" t="s">
        <v>142</v>
      </c>
      <c r="C110" s="9" t="s">
        <v>122</v>
      </c>
      <c r="D110" s="9" t="s">
        <v>141</v>
      </c>
      <c r="E110" s="39">
        <v>624500</v>
      </c>
      <c r="F110" s="39">
        <v>1447090.2391797004</v>
      </c>
      <c r="G110" s="39">
        <v>36041952.102000006</v>
      </c>
      <c r="H110" s="13">
        <v>822590.23917970038</v>
      </c>
      <c r="I110" s="14">
        <v>2.2823132244661464E-2</v>
      </c>
      <c r="J110" s="15">
        <v>0.43155567157581337</v>
      </c>
      <c r="L110" s="41">
        <v>4.0979606251290296E-2</v>
      </c>
      <c r="M110" s="42">
        <v>0.3158407040732194</v>
      </c>
    </row>
    <row r="111" spans="1:13">
      <c r="A111" s="10">
        <v>105</v>
      </c>
      <c r="B111" s="9" t="s">
        <v>140</v>
      </c>
      <c r="C111" s="9" t="s">
        <v>122</v>
      </c>
      <c r="D111" s="9" t="s">
        <v>137</v>
      </c>
      <c r="E111" s="39">
        <v>126591</v>
      </c>
      <c r="F111" s="39">
        <v>399353.65277605003</v>
      </c>
      <c r="G111" s="39">
        <v>10696949.199999999</v>
      </c>
      <c r="H111" s="13">
        <v>272762.65277605003</v>
      </c>
      <c r="I111" s="14">
        <v>2.5499107051574113E-2</v>
      </c>
      <c r="J111" s="15">
        <v>0.31698971355343991</v>
      </c>
      <c r="L111" s="41">
        <v>4.360948649526717E-2</v>
      </c>
      <c r="M111" s="42">
        <v>0.24792311103642858</v>
      </c>
    </row>
    <row r="112" spans="1:13">
      <c r="A112" s="10">
        <v>106</v>
      </c>
      <c r="B112" s="9" t="s">
        <v>139</v>
      </c>
      <c r="C112" s="9" t="s">
        <v>122</v>
      </c>
      <c r="D112" s="9" t="s">
        <v>137</v>
      </c>
      <c r="E112" s="39">
        <v>323313</v>
      </c>
      <c r="F112" s="39">
        <v>818184.19988525007</v>
      </c>
      <c r="G112" s="39">
        <v>27827308.435000002</v>
      </c>
      <c r="H112" s="13">
        <v>494871.19988525007</v>
      </c>
      <c r="I112" s="14">
        <v>1.778365309894011E-2</v>
      </c>
      <c r="J112" s="15">
        <v>0.39515918303646597</v>
      </c>
      <c r="L112" s="41">
        <v>3.2511446438669343E-2</v>
      </c>
      <c r="M112" s="42">
        <v>0.28118851480176027</v>
      </c>
    </row>
    <row r="113" spans="1:13">
      <c r="A113" s="10">
        <v>107</v>
      </c>
      <c r="B113" s="9" t="s">
        <v>138</v>
      </c>
      <c r="C113" s="9" t="s">
        <v>122</v>
      </c>
      <c r="D113" s="9" t="s">
        <v>137</v>
      </c>
      <c r="E113" s="39">
        <v>265756</v>
      </c>
      <c r="F113" s="39">
        <v>646884.0827540441</v>
      </c>
      <c r="G113" s="39">
        <v>12303978</v>
      </c>
      <c r="H113" s="13">
        <v>381128.0827540441</v>
      </c>
      <c r="I113" s="14">
        <v>3.0976004894843284E-2</v>
      </c>
      <c r="J113" s="15">
        <v>0.41082476302179283</v>
      </c>
      <c r="L113" s="41">
        <v>5.6605862981888411E-2</v>
      </c>
      <c r="M113" s="42">
        <v>0.32865548197579436</v>
      </c>
    </row>
    <row r="114" spans="1:13">
      <c r="A114" s="10">
        <v>108</v>
      </c>
      <c r="B114" s="9" t="s">
        <v>136</v>
      </c>
      <c r="C114" s="9" t="s">
        <v>122</v>
      </c>
      <c r="D114" s="9" t="s">
        <v>134</v>
      </c>
      <c r="E114" s="39">
        <v>341130</v>
      </c>
      <c r="F114" s="39">
        <v>1008220.9686267001</v>
      </c>
      <c r="G114" s="39">
        <v>9014529.1149999984</v>
      </c>
      <c r="H114" s="13">
        <v>667090.96862670011</v>
      </c>
      <c r="I114" s="14">
        <v>7.4001754292043267E-2</v>
      </c>
      <c r="J114" s="15">
        <v>0.33834844802390285</v>
      </c>
      <c r="L114" s="41">
        <v>0.14516251636646862</v>
      </c>
      <c r="M114" s="42">
        <v>0.25422998328346019</v>
      </c>
    </row>
    <row r="115" spans="1:13">
      <c r="A115" s="43">
        <v>109</v>
      </c>
      <c r="B115" s="44" t="s">
        <v>135</v>
      </c>
      <c r="C115" s="44" t="s">
        <v>122</v>
      </c>
      <c r="D115" s="44" t="s">
        <v>134</v>
      </c>
      <c r="E115" s="12">
        <v>305480.33</v>
      </c>
      <c r="F115" s="12">
        <v>366654.9163537001</v>
      </c>
      <c r="G115" s="12">
        <v>15485686.768000001</v>
      </c>
      <c r="H115" s="45">
        <v>61174.586353700084</v>
      </c>
      <c r="I115" s="46">
        <v>3.9503954374250118E-3</v>
      </c>
      <c r="J115" s="47">
        <v>0.83315487226499663</v>
      </c>
      <c r="L115" s="41">
        <v>1.5048110974843647E-2</v>
      </c>
      <c r="M115" s="42">
        <v>0.58401022446249029</v>
      </c>
    </row>
    <row r="116" spans="1:13">
      <c r="A116" s="10">
        <v>110</v>
      </c>
      <c r="B116" s="9" t="s">
        <v>133</v>
      </c>
      <c r="C116" s="9" t="s">
        <v>122</v>
      </c>
      <c r="D116" s="9" t="s">
        <v>129</v>
      </c>
      <c r="E116" s="39">
        <v>352514.16499999998</v>
      </c>
      <c r="F116" s="39">
        <v>649864.33775702771</v>
      </c>
      <c r="G116" s="39">
        <v>24014660.411000002</v>
      </c>
      <c r="H116" s="13">
        <v>297350.17275702773</v>
      </c>
      <c r="I116" s="14">
        <v>1.2382026964696341E-2</v>
      </c>
      <c r="J116" s="15">
        <v>0.5424426984510089</v>
      </c>
      <c r="L116" s="41">
        <v>2.2587399111542363E-2</v>
      </c>
      <c r="M116" s="42">
        <v>0.41887937094614985</v>
      </c>
    </row>
    <row r="117" spans="1:13">
      <c r="A117" s="43">
        <v>111</v>
      </c>
      <c r="B117" s="44" t="s">
        <v>132</v>
      </c>
      <c r="C117" s="44" t="s">
        <v>122</v>
      </c>
      <c r="D117" s="44" t="s">
        <v>129</v>
      </c>
      <c r="E117" s="12">
        <v>307873</v>
      </c>
      <c r="F117" s="12">
        <v>432509.04308654997</v>
      </c>
      <c r="G117" s="12">
        <v>11973587.939999999</v>
      </c>
      <c r="H117" s="45">
        <v>124636.04308654997</v>
      </c>
      <c r="I117" s="46">
        <v>1.0409247730179528E-2</v>
      </c>
      <c r="J117" s="47">
        <v>0.71183020313957024</v>
      </c>
      <c r="L117" s="41">
        <v>2.6114567427697733E-2</v>
      </c>
      <c r="M117" s="42">
        <v>0.53117270880744805</v>
      </c>
    </row>
    <row r="118" spans="1:13">
      <c r="A118" s="10">
        <v>112</v>
      </c>
      <c r="B118" s="9" t="s">
        <v>131</v>
      </c>
      <c r="C118" s="9" t="s">
        <v>122</v>
      </c>
      <c r="D118" s="9" t="s">
        <v>129</v>
      </c>
      <c r="E118" s="39">
        <v>297876.24</v>
      </c>
      <c r="F118" s="39">
        <v>777034.69778894738</v>
      </c>
      <c r="G118" s="39">
        <v>23692099.119000003</v>
      </c>
      <c r="H118" s="13">
        <v>479158.45778894739</v>
      </c>
      <c r="I118" s="14">
        <v>2.0224398664814118E-2</v>
      </c>
      <c r="J118" s="15">
        <v>0.38334998533219555</v>
      </c>
      <c r="L118" s="41">
        <v>3.5012771099611352E-2</v>
      </c>
      <c r="M118" s="42">
        <v>0.27919108453883229</v>
      </c>
    </row>
    <row r="119" spans="1:13">
      <c r="A119" s="10">
        <v>113</v>
      </c>
      <c r="B119" s="9" t="s">
        <v>130</v>
      </c>
      <c r="C119" s="9" t="s">
        <v>122</v>
      </c>
      <c r="D119" s="9" t="s">
        <v>129</v>
      </c>
      <c r="E119" s="39">
        <v>220567</v>
      </c>
      <c r="F119" s="39">
        <v>436978.27871719084</v>
      </c>
      <c r="G119" s="39">
        <v>17080526.683000002</v>
      </c>
      <c r="H119" s="13">
        <v>216411.27871719084</v>
      </c>
      <c r="I119" s="14">
        <v>1.2670058876614257E-2</v>
      </c>
      <c r="J119" s="15">
        <v>0.50475506619574873</v>
      </c>
      <c r="L119" s="41">
        <v>2.4608346556752505E-2</v>
      </c>
      <c r="M119" s="42">
        <v>0.37876024521373719</v>
      </c>
    </row>
    <row r="120" spans="1:13">
      <c r="A120" s="10">
        <v>114</v>
      </c>
      <c r="B120" s="9" t="s">
        <v>128</v>
      </c>
      <c r="C120" s="9" t="s">
        <v>122</v>
      </c>
      <c r="D120" s="9" t="s">
        <v>122</v>
      </c>
      <c r="E120" s="39">
        <v>298046.29499999998</v>
      </c>
      <c r="F120" s="39">
        <v>886099.52010205016</v>
      </c>
      <c r="G120" s="39">
        <v>22831493.16</v>
      </c>
      <c r="H120" s="13">
        <v>588053.22510205023</v>
      </c>
      <c r="I120" s="14">
        <v>2.5756231578068643E-2</v>
      </c>
      <c r="J120" s="15">
        <v>0.33635758539365268</v>
      </c>
      <c r="L120" s="41">
        <v>4.2241390647955478E-2</v>
      </c>
      <c r="M120" s="42">
        <v>0.2533468587976957</v>
      </c>
    </row>
    <row r="121" spans="1:13">
      <c r="A121" s="43">
        <v>115</v>
      </c>
      <c r="B121" s="44" t="s">
        <v>209</v>
      </c>
      <c r="C121" s="44" t="s">
        <v>122</v>
      </c>
      <c r="D121" s="44" t="s">
        <v>122</v>
      </c>
      <c r="E121" s="12">
        <v>187752.19999999998</v>
      </c>
      <c r="F121" s="12">
        <v>248333.98171237847</v>
      </c>
      <c r="G121" s="12">
        <v>9674180.1600000001</v>
      </c>
      <c r="H121" s="45">
        <v>60581.781712378492</v>
      </c>
      <c r="I121" s="46">
        <v>6.26221351167999E-3</v>
      </c>
      <c r="J121" s="47">
        <v>0.75604715353638319</v>
      </c>
      <c r="L121" s="41">
        <v>1.8158850683210985E-2</v>
      </c>
      <c r="M121" s="42">
        <v>0.54804742815113494</v>
      </c>
    </row>
    <row r="122" spans="1:13">
      <c r="A122" s="10">
        <v>116</v>
      </c>
      <c r="B122" s="9" t="s">
        <v>127</v>
      </c>
      <c r="C122" s="9" t="s">
        <v>122</v>
      </c>
      <c r="D122" s="9" t="s">
        <v>122</v>
      </c>
      <c r="E122" s="39">
        <v>327323.36</v>
      </c>
      <c r="F122" s="39">
        <v>618826.22741733422</v>
      </c>
      <c r="G122" s="39">
        <v>29774516.901000001</v>
      </c>
      <c r="H122" s="13">
        <v>291502.86741733423</v>
      </c>
      <c r="I122" s="14">
        <v>9.7903475104761106E-3</v>
      </c>
      <c r="J122" s="15">
        <v>0.5289422870230972</v>
      </c>
      <c r="L122" s="41">
        <v>1.7416491186760752E-2</v>
      </c>
      <c r="M122" s="42">
        <v>0.43079660846406537</v>
      </c>
    </row>
    <row r="123" spans="1:13">
      <c r="A123" s="43">
        <v>117</v>
      </c>
      <c r="B123" s="44" t="s">
        <v>126</v>
      </c>
      <c r="C123" s="44" t="s">
        <v>122</v>
      </c>
      <c r="D123" s="44" t="s">
        <v>122</v>
      </c>
      <c r="E123" s="12">
        <v>170067.21999999997</v>
      </c>
      <c r="F123" s="12">
        <v>203303.69407610002</v>
      </c>
      <c r="G123" s="12">
        <v>4835572.34</v>
      </c>
      <c r="H123" s="45">
        <v>33236.474076100043</v>
      </c>
      <c r="I123" s="46">
        <v>6.8733278584557468E-3</v>
      </c>
      <c r="J123" s="47">
        <v>0.83651810053358366</v>
      </c>
      <c r="L123" s="41">
        <v>2.1692911044132582E-2</v>
      </c>
      <c r="M123" s="42">
        <v>0.65276964397077897</v>
      </c>
    </row>
    <row r="124" spans="1:13">
      <c r="A124" s="10">
        <v>118</v>
      </c>
      <c r="B124" s="9" t="s">
        <v>125</v>
      </c>
      <c r="C124" s="9" t="s">
        <v>122</v>
      </c>
      <c r="D124" s="9" t="s">
        <v>121</v>
      </c>
      <c r="E124" s="39">
        <v>264701.21999999997</v>
      </c>
      <c r="F124" s="39">
        <v>559820.24288167385</v>
      </c>
      <c r="G124" s="39">
        <v>12461532.645</v>
      </c>
      <c r="H124" s="13">
        <v>295119.02288167388</v>
      </c>
      <c r="I124" s="14">
        <v>2.3682401779052908E-2</v>
      </c>
      <c r="J124" s="15">
        <v>0.47283252680798188</v>
      </c>
      <c r="L124" s="41">
        <v>4.5687406239298588E-2</v>
      </c>
      <c r="M124" s="42">
        <v>0.34688833151223858</v>
      </c>
    </row>
    <row r="125" spans="1:13">
      <c r="A125" s="10">
        <v>119</v>
      </c>
      <c r="B125" s="9" t="s">
        <v>124</v>
      </c>
      <c r="C125" s="9" t="s">
        <v>122</v>
      </c>
      <c r="D125" s="9" t="s">
        <v>121</v>
      </c>
      <c r="E125" s="39">
        <v>253916</v>
      </c>
      <c r="F125" s="39">
        <v>564861.47515409999</v>
      </c>
      <c r="G125" s="39">
        <v>10242220.054</v>
      </c>
      <c r="H125" s="13">
        <v>310945.47515409999</v>
      </c>
      <c r="I125" s="14">
        <v>3.0359187121024925E-2</v>
      </c>
      <c r="J125" s="15">
        <v>0.4495190611658002</v>
      </c>
      <c r="L125" s="41">
        <v>5.4572998842089528E-2</v>
      </c>
      <c r="M125" s="42">
        <v>0.33072356359412813</v>
      </c>
    </row>
    <row r="126" spans="1:13">
      <c r="A126" s="10">
        <v>120</v>
      </c>
      <c r="B126" s="9" t="s">
        <v>123</v>
      </c>
      <c r="C126" s="9" t="s">
        <v>122</v>
      </c>
      <c r="D126" s="9" t="s">
        <v>121</v>
      </c>
      <c r="E126" s="39">
        <v>463148.29</v>
      </c>
      <c r="F126" s="39">
        <v>1408614.7313425001</v>
      </c>
      <c r="G126" s="39">
        <v>49091868.744000003</v>
      </c>
      <c r="H126" s="13">
        <v>945466.44134250004</v>
      </c>
      <c r="I126" s="14">
        <v>1.9259125096109827E-2</v>
      </c>
      <c r="J126" s="15">
        <v>0.32879699444758043</v>
      </c>
      <c r="L126" s="41">
        <v>3.060339267159606E-2</v>
      </c>
      <c r="M126" s="42">
        <v>0.26097118809033476</v>
      </c>
    </row>
    <row r="128" spans="1:13">
      <c r="A128" s="68" t="s">
        <v>210</v>
      </c>
      <c r="B128" s="69"/>
      <c r="C128" s="69"/>
      <c r="D128" s="70"/>
      <c r="E128" s="56">
        <v>35363930.685602985</v>
      </c>
      <c r="F128" s="56">
        <v>79803815.915064931</v>
      </c>
      <c r="G128" s="56">
        <v>2764347699.7739992</v>
      </c>
      <c r="H128" s="56">
        <v>44439885.229461931</v>
      </c>
      <c r="I128" s="57">
        <v>1.6076083783923108E-2</v>
      </c>
      <c r="J128" s="58">
        <v>0.443135836051258</v>
      </c>
      <c r="K128" s="59"/>
      <c r="L128" s="60">
        <v>2.8199999999999999E-2</v>
      </c>
      <c r="M128" s="61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showGridLines="0" tabSelected="1" workbookViewId="0">
      <pane xSplit="1" ySplit="2" topLeftCell="B43" activePane="bottomRight" state="frozen"/>
      <selection pane="topRight" activeCell="C1" sqref="C1"/>
      <selection pane="bottomLeft" activeCell="A3" sqref="A3"/>
      <selection pane="bottomRight" activeCell="E53" sqref="E53"/>
    </sheetView>
  </sheetViews>
  <sheetFormatPr defaultRowHeight="15"/>
  <cols>
    <col min="1" max="1" width="30" bestFit="1" customWidth="1"/>
    <col min="2" max="2" width="12.42578125" bestFit="1" customWidth="1"/>
    <col min="3" max="3" width="46" bestFit="1" customWidth="1"/>
    <col min="4" max="4" width="29.42578125" bestFit="1" customWidth="1"/>
    <col min="5" max="5" width="25.28515625" bestFit="1" customWidth="1"/>
    <col min="6" max="6" width="24.5703125" bestFit="1" customWidth="1"/>
    <col min="7" max="7" width="9.7109375" bestFit="1" customWidth="1"/>
  </cols>
  <sheetData>
    <row r="1" spans="1:7">
      <c r="A1" s="76" t="s">
        <v>0</v>
      </c>
      <c r="B1" s="76" t="s">
        <v>2</v>
      </c>
      <c r="C1" s="75" t="s">
        <v>3</v>
      </c>
      <c r="D1" s="75"/>
      <c r="E1" s="75"/>
      <c r="F1" s="75"/>
      <c r="G1" s="75"/>
    </row>
    <row r="2" spans="1:7">
      <c r="A2" s="76"/>
      <c r="B2" s="76"/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</row>
    <row r="3" spans="1:7">
      <c r="A3" s="71" t="s">
        <v>215</v>
      </c>
      <c r="B3" s="9" t="s">
        <v>212</v>
      </c>
      <c r="C3" s="9">
        <v>10000</v>
      </c>
      <c r="D3" s="9">
        <v>9500</v>
      </c>
      <c r="E3" s="9">
        <v>1500</v>
      </c>
      <c r="F3" s="9"/>
      <c r="G3" s="9"/>
    </row>
    <row r="4" spans="1:7">
      <c r="A4" s="72"/>
      <c r="B4" s="9" t="s">
        <v>213</v>
      </c>
      <c r="C4" s="9">
        <v>10000</v>
      </c>
      <c r="D4" s="9">
        <v>9500</v>
      </c>
      <c r="E4" s="9">
        <v>1500</v>
      </c>
      <c r="F4" s="9"/>
      <c r="G4" s="9"/>
    </row>
    <row r="5" spans="1:7">
      <c r="A5" s="73"/>
      <c r="B5" s="9" t="s">
        <v>214</v>
      </c>
      <c r="C5" s="9">
        <v>10000</v>
      </c>
      <c r="D5" s="9">
        <v>9500</v>
      </c>
      <c r="E5" s="9">
        <v>1500</v>
      </c>
      <c r="F5" s="9"/>
      <c r="G5" s="9"/>
    </row>
    <row r="7" spans="1:7">
      <c r="C7" s="75" t="s">
        <v>4</v>
      </c>
      <c r="D7" s="75"/>
      <c r="E7" s="75"/>
    </row>
    <row r="8" spans="1:7" ht="15" customHeight="1">
      <c r="C8" s="8" t="s">
        <v>14</v>
      </c>
      <c r="D8" s="8" t="s">
        <v>15</v>
      </c>
      <c r="E8" s="8" t="s">
        <v>12</v>
      </c>
    </row>
    <row r="9" spans="1:7">
      <c r="A9" s="71" t="s">
        <v>215</v>
      </c>
      <c r="B9" s="9" t="s">
        <v>212</v>
      </c>
      <c r="C9" s="9">
        <v>56500</v>
      </c>
      <c r="D9" s="9">
        <v>12220</v>
      </c>
      <c r="E9" s="9">
        <v>0</v>
      </c>
    </row>
    <row r="10" spans="1:7">
      <c r="A10" s="72"/>
      <c r="B10" s="9" t="s">
        <v>213</v>
      </c>
      <c r="C10" s="9">
        <v>56500</v>
      </c>
      <c r="D10" s="9">
        <v>12480</v>
      </c>
      <c r="E10" s="9">
        <v>0</v>
      </c>
    </row>
    <row r="11" spans="1:7">
      <c r="A11" s="73"/>
      <c r="B11" s="9" t="s">
        <v>214</v>
      </c>
      <c r="C11" s="9">
        <v>56500</v>
      </c>
      <c r="D11" s="9">
        <v>12860</v>
      </c>
      <c r="E11" s="9">
        <v>1700</v>
      </c>
    </row>
    <row r="13" spans="1:7">
      <c r="C13" s="7" t="s">
        <v>5</v>
      </c>
    </row>
    <row r="14" spans="1:7">
      <c r="C14" s="8" t="s">
        <v>16</v>
      </c>
    </row>
    <row r="15" spans="1:7">
      <c r="A15" s="71" t="s">
        <v>215</v>
      </c>
      <c r="B15" s="9" t="s">
        <v>212</v>
      </c>
      <c r="C15" s="9">
        <v>500</v>
      </c>
    </row>
    <row r="16" spans="1:7">
      <c r="A16" s="72"/>
      <c r="B16" s="9" t="s">
        <v>213</v>
      </c>
      <c r="C16" s="9">
        <v>488</v>
      </c>
    </row>
    <row r="17" spans="1:6">
      <c r="A17" s="73"/>
      <c r="B17" s="9" t="s">
        <v>214</v>
      </c>
      <c r="C17" s="9">
        <v>500</v>
      </c>
    </row>
    <row r="19" spans="1:6">
      <c r="C19" s="75" t="s">
        <v>6</v>
      </c>
      <c r="D19" s="75"/>
    </row>
    <row r="20" spans="1:6">
      <c r="C20" s="8" t="s">
        <v>17</v>
      </c>
      <c r="D20" s="8" t="s">
        <v>18</v>
      </c>
    </row>
    <row r="21" spans="1:6">
      <c r="A21" s="71" t="s">
        <v>215</v>
      </c>
      <c r="B21" s="9" t="s">
        <v>212</v>
      </c>
      <c r="C21" s="9">
        <v>10000</v>
      </c>
      <c r="D21" s="9">
        <v>1330</v>
      </c>
    </row>
    <row r="22" spans="1:6">
      <c r="A22" s="72"/>
      <c r="B22" s="9" t="s">
        <v>213</v>
      </c>
      <c r="C22" s="9">
        <v>10000</v>
      </c>
      <c r="D22" s="9">
        <v>1460</v>
      </c>
    </row>
    <row r="23" spans="1:6">
      <c r="A23" s="73"/>
      <c r="B23" s="9" t="s">
        <v>214</v>
      </c>
      <c r="C23" s="9">
        <v>10000</v>
      </c>
      <c r="D23" s="9">
        <v>2350</v>
      </c>
    </row>
    <row r="25" spans="1:6">
      <c r="C25" s="74" t="s">
        <v>7</v>
      </c>
      <c r="D25" s="74"/>
      <c r="E25" s="74"/>
      <c r="F25" s="74"/>
    </row>
    <row r="26" spans="1:6">
      <c r="C26" s="8" t="s">
        <v>19</v>
      </c>
      <c r="D26" s="8" t="s">
        <v>20</v>
      </c>
      <c r="E26" s="8" t="s">
        <v>21</v>
      </c>
      <c r="F26" s="8" t="s">
        <v>22</v>
      </c>
    </row>
    <row r="27" spans="1:6">
      <c r="A27" s="71" t="s">
        <v>215</v>
      </c>
      <c r="B27" s="9" t="s">
        <v>212</v>
      </c>
      <c r="C27" s="9">
        <v>799</v>
      </c>
      <c r="D27" s="9">
        <v>1976</v>
      </c>
      <c r="E27" s="9">
        <v>10748</v>
      </c>
      <c r="F27" s="9">
        <v>3100</v>
      </c>
    </row>
    <row r="28" spans="1:6">
      <c r="A28" s="72"/>
      <c r="B28" s="9" t="s">
        <v>213</v>
      </c>
      <c r="C28" s="9">
        <v>799</v>
      </c>
      <c r="D28" s="9">
        <v>1331</v>
      </c>
      <c r="E28" s="9">
        <v>12910</v>
      </c>
      <c r="F28" s="9">
        <v>3100</v>
      </c>
    </row>
    <row r="29" spans="1:6">
      <c r="A29" s="73"/>
      <c r="B29" s="9" t="s">
        <v>214</v>
      </c>
      <c r="C29" s="9">
        <v>799</v>
      </c>
      <c r="D29" s="9">
        <v>933</v>
      </c>
      <c r="E29" s="9">
        <v>12765</v>
      </c>
      <c r="F29" s="9">
        <v>3100</v>
      </c>
    </row>
    <row r="31" spans="1:6">
      <c r="C31" s="75" t="s">
        <v>8</v>
      </c>
      <c r="D31" s="75"/>
    </row>
    <row r="32" spans="1:6">
      <c r="C32" s="8" t="s">
        <v>23</v>
      </c>
      <c r="D32" s="8" t="s">
        <v>24</v>
      </c>
    </row>
    <row r="33" spans="1:4">
      <c r="A33" s="71" t="s">
        <v>215</v>
      </c>
      <c r="B33" s="9" t="s">
        <v>212</v>
      </c>
      <c r="C33" s="9">
        <v>26070</v>
      </c>
      <c r="D33" s="9">
        <v>2050</v>
      </c>
    </row>
    <row r="34" spans="1:4">
      <c r="A34" s="72"/>
      <c r="B34" s="9" t="s">
        <v>213</v>
      </c>
      <c r="C34" s="9">
        <v>27680</v>
      </c>
      <c r="D34" s="9">
        <v>3305</v>
      </c>
    </row>
    <row r="35" spans="1:4">
      <c r="A35" s="73"/>
      <c r="B35" s="9" t="s">
        <v>214</v>
      </c>
      <c r="C35" s="9">
        <v>28320</v>
      </c>
      <c r="D35" s="9">
        <v>5020</v>
      </c>
    </row>
    <row r="37" spans="1:4">
      <c r="C37" s="62"/>
    </row>
    <row r="38" spans="1:4" ht="36">
      <c r="C38" s="11" t="s">
        <v>211</v>
      </c>
    </row>
    <row r="39" spans="1:4">
      <c r="A39" s="71" t="s">
        <v>215</v>
      </c>
      <c r="B39" s="9" t="s">
        <v>212</v>
      </c>
      <c r="C39" s="65">
        <v>6910</v>
      </c>
    </row>
    <row r="40" spans="1:4">
      <c r="A40" s="72"/>
      <c r="B40" s="9" t="s">
        <v>213</v>
      </c>
      <c r="C40" s="65">
        <v>4265</v>
      </c>
    </row>
    <row r="41" spans="1:4">
      <c r="A41" s="73"/>
      <c r="B41" s="9" t="s">
        <v>214</v>
      </c>
      <c r="C41" s="65">
        <v>6615</v>
      </c>
    </row>
    <row r="43" spans="1:4">
      <c r="C43" s="75"/>
      <c r="D43" s="75"/>
    </row>
    <row r="44" spans="1:4">
      <c r="C44" s="8" t="s">
        <v>25</v>
      </c>
      <c r="D44" s="8" t="s">
        <v>26</v>
      </c>
    </row>
    <row r="45" spans="1:4">
      <c r="A45" s="71" t="s">
        <v>215</v>
      </c>
      <c r="B45" s="9" t="s">
        <v>212</v>
      </c>
      <c r="C45" s="9">
        <v>1892300</v>
      </c>
      <c r="D45" s="9">
        <v>2640833</v>
      </c>
    </row>
    <row r="46" spans="1:4">
      <c r="A46" s="72"/>
      <c r="B46" s="9" t="s">
        <v>213</v>
      </c>
      <c r="C46" s="9">
        <v>1060844</v>
      </c>
      <c r="D46" s="9">
        <v>2494512</v>
      </c>
    </row>
    <row r="47" spans="1:4">
      <c r="A47" s="73"/>
      <c r="B47" s="9" t="s">
        <v>214</v>
      </c>
      <c r="C47" s="9">
        <v>1284821</v>
      </c>
      <c r="D47" s="9">
        <v>2383764</v>
      </c>
    </row>
  </sheetData>
  <mergeCells count="16">
    <mergeCell ref="A9:A11"/>
    <mergeCell ref="A15:A17"/>
    <mergeCell ref="A21:A23"/>
    <mergeCell ref="A27:A29"/>
    <mergeCell ref="A33:A35"/>
    <mergeCell ref="A1:A2"/>
    <mergeCell ref="B1:B2"/>
    <mergeCell ref="C1:G1"/>
    <mergeCell ref="C7:E7"/>
    <mergeCell ref="A3:A5"/>
    <mergeCell ref="A45:A47"/>
    <mergeCell ref="C25:F25"/>
    <mergeCell ref="C31:D31"/>
    <mergeCell ref="C43:D43"/>
    <mergeCell ref="C19:D19"/>
    <mergeCell ref="A39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35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35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>
      <c r="B1" s="19" t="s">
        <v>0</v>
      </c>
      <c r="C1" s="20" t="s">
        <v>1</v>
      </c>
      <c r="D1" s="20" t="s">
        <v>2</v>
      </c>
      <c r="E1" s="20" t="s">
        <v>191</v>
      </c>
      <c r="F1" s="21" t="s">
        <v>198</v>
      </c>
      <c r="G1" s="21" t="s">
        <v>199</v>
      </c>
      <c r="H1" s="20" t="s">
        <v>196</v>
      </c>
      <c r="I1" s="20" t="s">
        <v>192</v>
      </c>
      <c r="J1" s="21" t="s">
        <v>193</v>
      </c>
      <c r="K1" s="20" t="s">
        <v>197</v>
      </c>
      <c r="L1" s="20" t="s">
        <v>189</v>
      </c>
      <c r="M1" s="22" t="s">
        <v>195</v>
      </c>
    </row>
    <row r="2" spans="2:13" ht="15">
      <c r="B2" s="23" t="s">
        <v>169</v>
      </c>
      <c r="C2" s="23" t="s">
        <v>161</v>
      </c>
      <c r="D2" s="24" t="s">
        <v>165</v>
      </c>
      <c r="E2" s="4" t="e">
        <f>#REF!+#REF!+Costing!#REF!</f>
        <v>#REF!</v>
      </c>
      <c r="F2" s="28" t="e">
        <f>#REF!+#REF!+Costing!#REF!</f>
        <v>#REF!</v>
      </c>
      <c r="G2" s="28">
        <v>0</v>
      </c>
      <c r="H2" s="28" t="e">
        <f t="shared" ref="H2:H33" si="0">F2+G2</f>
        <v>#REF!</v>
      </c>
      <c r="I2" s="5" t="e">
        <f>#REF!+#REF!+Costing!#REF!</f>
        <v>#REF!</v>
      </c>
      <c r="J2" s="31" t="e">
        <f t="shared" ref="J2:J33" si="1">I2/3</f>
        <v>#REF!</v>
      </c>
      <c r="K2" s="32" t="e">
        <f t="shared" ref="K2:K33" si="2">H2-E2</f>
        <v>#REF!</v>
      </c>
      <c r="L2" s="33">
        <f t="shared" ref="L2:L33" si="3">IFERROR((K2/I2),0)</f>
        <v>0</v>
      </c>
      <c r="M2" s="34" t="e">
        <f t="shared" ref="M2:M33" si="4">E2/H2</f>
        <v>#REF!</v>
      </c>
    </row>
    <row r="3" spans="2:13" ht="15">
      <c r="B3" s="23" t="s">
        <v>126</v>
      </c>
      <c r="C3" s="23" t="s">
        <v>122</v>
      </c>
      <c r="D3" s="24" t="s">
        <v>122</v>
      </c>
      <c r="E3" s="4" t="e">
        <f>#REF!+#REF!+Costing!#REF!</f>
        <v>#REF!</v>
      </c>
      <c r="F3" s="28" t="e">
        <f>#REF!+#REF!+Costing!#REF!</f>
        <v>#REF!</v>
      </c>
      <c r="G3" s="28">
        <v>0</v>
      </c>
      <c r="H3" s="28" t="e">
        <f t="shared" si="0"/>
        <v>#REF!</v>
      </c>
      <c r="I3" s="5" t="e">
        <f>#REF!+#REF!+Costing!#REF!</f>
        <v>#REF!</v>
      </c>
      <c r="J3" s="31" t="e">
        <f t="shared" si="1"/>
        <v>#REF!</v>
      </c>
      <c r="K3" s="32" t="e">
        <f t="shared" si="2"/>
        <v>#REF!</v>
      </c>
      <c r="L3" s="33">
        <f t="shared" si="3"/>
        <v>0</v>
      </c>
      <c r="M3" s="34" t="e">
        <f t="shared" si="4"/>
        <v>#REF!</v>
      </c>
    </row>
    <row r="4" spans="2:13" ht="15">
      <c r="B4" s="23" t="s">
        <v>164</v>
      </c>
      <c r="C4" s="23" t="s">
        <v>161</v>
      </c>
      <c r="D4" s="24" t="s">
        <v>165</v>
      </c>
      <c r="E4" s="4" t="e">
        <f>#REF!+#REF!+Costing!#REF!</f>
        <v>#REF!</v>
      </c>
      <c r="F4" s="28" t="e">
        <f>#REF!+#REF!+Costing!#REF!</f>
        <v>#REF!</v>
      </c>
      <c r="G4" s="28">
        <v>0</v>
      </c>
      <c r="H4" s="28" t="e">
        <f t="shared" si="0"/>
        <v>#REF!</v>
      </c>
      <c r="I4" s="5" t="e">
        <f>#REF!+#REF!+Costing!#REF!</f>
        <v>#REF!</v>
      </c>
      <c r="J4" s="31" t="e">
        <f t="shared" si="1"/>
        <v>#REF!</v>
      </c>
      <c r="K4" s="32" t="e">
        <f t="shared" si="2"/>
        <v>#REF!</v>
      </c>
      <c r="L4" s="33">
        <f t="shared" si="3"/>
        <v>0</v>
      </c>
      <c r="M4" s="34" t="e">
        <f t="shared" si="4"/>
        <v>#REF!</v>
      </c>
    </row>
    <row r="5" spans="2:13" ht="15">
      <c r="B5" s="23" t="s">
        <v>175</v>
      </c>
      <c r="C5" s="23" t="s">
        <v>161</v>
      </c>
      <c r="D5" s="24" t="s">
        <v>176</v>
      </c>
      <c r="E5" s="4" t="e">
        <f>#REF!+#REF!+Costing!#REF!</f>
        <v>#REF!</v>
      </c>
      <c r="F5" s="28" t="e">
        <f>#REF!+#REF!+Costing!#REF!</f>
        <v>#REF!</v>
      </c>
      <c r="G5" s="28">
        <v>0</v>
      </c>
      <c r="H5" s="28" t="e">
        <f t="shared" si="0"/>
        <v>#REF!</v>
      </c>
      <c r="I5" s="5" t="e">
        <f>#REF!+#REF!+Costing!#REF!</f>
        <v>#REF!</v>
      </c>
      <c r="J5" s="31" t="e">
        <f t="shared" si="1"/>
        <v>#REF!</v>
      </c>
      <c r="K5" s="32" t="e">
        <f t="shared" si="2"/>
        <v>#REF!</v>
      </c>
      <c r="L5" s="33">
        <f t="shared" si="3"/>
        <v>0</v>
      </c>
      <c r="M5" s="34" t="e">
        <f t="shared" si="4"/>
        <v>#REF!</v>
      </c>
    </row>
    <row r="6" spans="2:13" ht="15">
      <c r="B6" s="23" t="s">
        <v>63</v>
      </c>
      <c r="C6" s="23" t="s">
        <v>60</v>
      </c>
      <c r="D6" s="24" t="s">
        <v>64</v>
      </c>
      <c r="E6" s="4" t="e">
        <f>#REF!+#REF!+Costing!#REF!</f>
        <v>#REF!</v>
      </c>
      <c r="F6" s="28" t="e">
        <f>#REF!+#REF!+Costing!#REF!</f>
        <v>#REF!</v>
      </c>
      <c r="G6" s="28">
        <v>0</v>
      </c>
      <c r="H6" s="28" t="e">
        <f t="shared" si="0"/>
        <v>#REF!</v>
      </c>
      <c r="I6" s="5" t="e">
        <f>#REF!+#REF!+Costing!#REF!</f>
        <v>#REF!</v>
      </c>
      <c r="J6" s="31" t="e">
        <f t="shared" si="1"/>
        <v>#REF!</v>
      </c>
      <c r="K6" s="32" t="e">
        <f t="shared" si="2"/>
        <v>#REF!</v>
      </c>
      <c r="L6" s="33">
        <f t="shared" si="3"/>
        <v>0</v>
      </c>
      <c r="M6" s="34" t="e">
        <f t="shared" si="4"/>
        <v>#REF!</v>
      </c>
    </row>
    <row r="7" spans="2:13" ht="15">
      <c r="B7" s="23" t="s">
        <v>74</v>
      </c>
      <c r="C7" s="23" t="s">
        <v>60</v>
      </c>
      <c r="D7" s="24" t="s">
        <v>73</v>
      </c>
      <c r="E7" s="4" t="e">
        <f>#REF!+#REF!+Costing!#REF!</f>
        <v>#REF!</v>
      </c>
      <c r="F7" s="28" t="e">
        <f>#REF!+#REF!+Costing!#REF!</f>
        <v>#REF!</v>
      </c>
      <c r="G7" s="28">
        <v>75822.977316500037</v>
      </c>
      <c r="H7" s="28" t="e">
        <f t="shared" si="0"/>
        <v>#REF!</v>
      </c>
      <c r="I7" s="5" t="e">
        <f>#REF!+#REF!+Costing!#REF!</f>
        <v>#REF!</v>
      </c>
      <c r="J7" s="31" t="e">
        <f t="shared" si="1"/>
        <v>#REF!</v>
      </c>
      <c r="K7" s="32" t="e">
        <f t="shared" si="2"/>
        <v>#REF!</v>
      </c>
      <c r="L7" s="33">
        <f t="shared" si="3"/>
        <v>0</v>
      </c>
      <c r="M7" s="34" t="e">
        <f t="shared" si="4"/>
        <v>#REF!</v>
      </c>
    </row>
    <row r="8" spans="2:13" ht="15">
      <c r="B8" s="4" t="s">
        <v>40</v>
      </c>
      <c r="C8" s="5" t="s">
        <v>28</v>
      </c>
      <c r="D8" s="5" t="s">
        <v>41</v>
      </c>
      <c r="E8" s="4" t="e">
        <f>#REF!+#REF!+Costing!#REF!</f>
        <v>#REF!</v>
      </c>
      <c r="F8" s="28" t="e">
        <f>#REF!+#REF!+Costing!#REF!</f>
        <v>#REF!</v>
      </c>
      <c r="G8" s="28">
        <v>59122.299557999999</v>
      </c>
      <c r="H8" s="28" t="e">
        <f t="shared" si="0"/>
        <v>#REF!</v>
      </c>
      <c r="I8" s="5" t="e">
        <f>#REF!+#REF!+Costing!#REF!</f>
        <v>#REF!</v>
      </c>
      <c r="J8" s="31" t="e">
        <f t="shared" si="1"/>
        <v>#REF!</v>
      </c>
      <c r="K8" s="32" t="e">
        <f t="shared" si="2"/>
        <v>#REF!</v>
      </c>
      <c r="L8" s="33">
        <f t="shared" si="3"/>
        <v>0</v>
      </c>
      <c r="M8" s="34" t="e">
        <f t="shared" si="4"/>
        <v>#REF!</v>
      </c>
    </row>
    <row r="9" spans="2:13" ht="15">
      <c r="B9" s="23" t="s">
        <v>132</v>
      </c>
      <c r="C9" s="23" t="s">
        <v>122</v>
      </c>
      <c r="D9" s="24" t="s">
        <v>129</v>
      </c>
      <c r="E9" s="4" t="e">
        <f>#REF!+#REF!+Costing!#REF!</f>
        <v>#REF!</v>
      </c>
      <c r="F9" s="28" t="e">
        <f>#REF!+#REF!+Costing!#REF!</f>
        <v>#REF!</v>
      </c>
      <c r="G9" s="28">
        <v>58481.710028000016</v>
      </c>
      <c r="H9" s="28" t="e">
        <f t="shared" si="0"/>
        <v>#REF!</v>
      </c>
      <c r="I9" s="5" t="e">
        <f>#REF!+#REF!+Costing!#REF!</f>
        <v>#REF!</v>
      </c>
      <c r="J9" s="31" t="e">
        <f t="shared" si="1"/>
        <v>#REF!</v>
      </c>
      <c r="K9" s="32" t="e">
        <f t="shared" si="2"/>
        <v>#REF!</v>
      </c>
      <c r="L9" s="33">
        <f t="shared" si="3"/>
        <v>0</v>
      </c>
      <c r="M9" s="34" t="e">
        <f t="shared" si="4"/>
        <v>#REF!</v>
      </c>
    </row>
    <row r="10" spans="2:13" ht="15">
      <c r="B10" s="23" t="s">
        <v>170</v>
      </c>
      <c r="C10" s="23" t="s">
        <v>161</v>
      </c>
      <c r="D10" s="24" t="s">
        <v>171</v>
      </c>
      <c r="E10" s="4" t="e">
        <f>#REF!+#REF!+Costing!#REF!</f>
        <v>#REF!</v>
      </c>
      <c r="F10" s="28" t="e">
        <f>#REF!+#REF!+Costing!#REF!</f>
        <v>#REF!</v>
      </c>
      <c r="G10" s="28">
        <v>0</v>
      </c>
      <c r="H10" s="28" t="e">
        <f t="shared" si="0"/>
        <v>#REF!</v>
      </c>
      <c r="I10" s="5" t="e">
        <f>#REF!+#REF!+Costing!#REF!</f>
        <v>#REF!</v>
      </c>
      <c r="J10" s="31" t="e">
        <f t="shared" si="1"/>
        <v>#REF!</v>
      </c>
      <c r="K10" s="32" t="e">
        <f t="shared" si="2"/>
        <v>#REF!</v>
      </c>
      <c r="L10" s="33">
        <f t="shared" si="3"/>
        <v>0</v>
      </c>
      <c r="M10" s="34" t="e">
        <f t="shared" si="4"/>
        <v>#REF!</v>
      </c>
    </row>
    <row r="11" spans="2:13" ht="15">
      <c r="B11" s="23" t="s">
        <v>172</v>
      </c>
      <c r="C11" s="23" t="s">
        <v>161</v>
      </c>
      <c r="D11" s="24" t="s">
        <v>171</v>
      </c>
      <c r="E11" s="4" t="e">
        <f>#REF!+#REF!+Costing!#REF!</f>
        <v>#REF!</v>
      </c>
      <c r="F11" s="28" t="e">
        <f>#REF!+#REF!+Costing!#REF!</f>
        <v>#REF!</v>
      </c>
      <c r="G11" s="28">
        <v>35357.959005250006</v>
      </c>
      <c r="H11" s="28" t="e">
        <f t="shared" si="0"/>
        <v>#REF!</v>
      </c>
      <c r="I11" s="5" t="e">
        <f>#REF!+#REF!+Costing!#REF!</f>
        <v>#REF!</v>
      </c>
      <c r="J11" s="31" t="e">
        <f t="shared" si="1"/>
        <v>#REF!</v>
      </c>
      <c r="K11" s="32" t="e">
        <f t="shared" si="2"/>
        <v>#REF!</v>
      </c>
      <c r="L11" s="33">
        <f t="shared" si="3"/>
        <v>0</v>
      </c>
      <c r="M11" s="34" t="e">
        <f t="shared" si="4"/>
        <v>#REF!</v>
      </c>
    </row>
    <row r="12" spans="2:13" ht="15">
      <c r="B12" s="23" t="s">
        <v>79</v>
      </c>
      <c r="C12" s="23" t="s">
        <v>60</v>
      </c>
      <c r="D12" s="24" t="s">
        <v>77</v>
      </c>
      <c r="E12" s="4" t="e">
        <f>#REF!+#REF!+Costing!#REF!</f>
        <v>#REF!</v>
      </c>
      <c r="F12" s="28" t="e">
        <f>#REF!+#REF!+Costing!#REF!</f>
        <v>#REF!</v>
      </c>
      <c r="G12" s="28">
        <v>51705.357751749994</v>
      </c>
      <c r="H12" s="28" t="e">
        <f t="shared" si="0"/>
        <v>#REF!</v>
      </c>
      <c r="I12" s="5" t="e">
        <f>#REF!+#REF!+Costing!#REF!</f>
        <v>#REF!</v>
      </c>
      <c r="J12" s="31" t="e">
        <f t="shared" si="1"/>
        <v>#REF!</v>
      </c>
      <c r="K12" s="32" t="e">
        <f t="shared" si="2"/>
        <v>#REF!</v>
      </c>
      <c r="L12" s="33">
        <f t="shared" si="3"/>
        <v>0</v>
      </c>
      <c r="M12" s="34" t="e">
        <f t="shared" si="4"/>
        <v>#REF!</v>
      </c>
    </row>
    <row r="13" spans="2:13" ht="15">
      <c r="B13" s="23" t="s">
        <v>166</v>
      </c>
      <c r="C13" s="23" t="s">
        <v>161</v>
      </c>
      <c r="D13" s="24" t="s">
        <v>165</v>
      </c>
      <c r="E13" s="4" t="e">
        <f>#REF!+#REF!+Costing!#REF!</f>
        <v>#REF!</v>
      </c>
      <c r="F13" s="28" t="e">
        <f>#REF!+#REF!+Costing!#REF!</f>
        <v>#REF!</v>
      </c>
      <c r="G13" s="28">
        <v>75010.241873000021</v>
      </c>
      <c r="H13" s="28" t="e">
        <f t="shared" si="0"/>
        <v>#REF!</v>
      </c>
      <c r="I13" s="5" t="e">
        <f>#REF!+#REF!+Costing!#REF!</f>
        <v>#REF!</v>
      </c>
      <c r="J13" s="31" t="e">
        <f t="shared" si="1"/>
        <v>#REF!</v>
      </c>
      <c r="K13" s="32" t="e">
        <f t="shared" si="2"/>
        <v>#REF!</v>
      </c>
      <c r="L13" s="33">
        <f t="shared" si="3"/>
        <v>0</v>
      </c>
      <c r="M13" s="34" t="e">
        <f t="shared" si="4"/>
        <v>#REF!</v>
      </c>
    </row>
    <row r="14" spans="2:13" ht="15">
      <c r="B14" s="26" t="s">
        <v>58</v>
      </c>
      <c r="C14" s="27" t="s">
        <v>28</v>
      </c>
      <c r="D14" s="27" t="s">
        <v>57</v>
      </c>
      <c r="E14" s="4" t="e">
        <f>#REF!+#REF!+Costing!#REF!</f>
        <v>#REF!</v>
      </c>
      <c r="F14" s="28" t="e">
        <f>#REF!+#REF!+Costing!#REF!</f>
        <v>#REF!</v>
      </c>
      <c r="G14" s="28">
        <v>130264.18672175</v>
      </c>
      <c r="H14" s="28" t="e">
        <f t="shared" si="0"/>
        <v>#REF!</v>
      </c>
      <c r="I14" s="5" t="e">
        <f>#REF!+#REF!+Costing!#REF!</f>
        <v>#REF!</v>
      </c>
      <c r="J14" s="31" t="e">
        <f t="shared" si="1"/>
        <v>#REF!</v>
      </c>
      <c r="K14" s="32" t="e">
        <f t="shared" si="2"/>
        <v>#REF!</v>
      </c>
      <c r="L14" s="33">
        <f t="shared" si="3"/>
        <v>0</v>
      </c>
      <c r="M14" s="34" t="e">
        <f t="shared" si="4"/>
        <v>#REF!</v>
      </c>
    </row>
    <row r="15" spans="2:13" ht="15">
      <c r="B15" s="23" t="s">
        <v>168</v>
      </c>
      <c r="C15" s="23" t="s">
        <v>161</v>
      </c>
      <c r="D15" s="24" t="s">
        <v>165</v>
      </c>
      <c r="E15" s="4" t="e">
        <f>#REF!+#REF!+Costing!#REF!</f>
        <v>#REF!</v>
      </c>
      <c r="F15" s="28" t="e">
        <f>#REF!+#REF!+Costing!#REF!</f>
        <v>#REF!</v>
      </c>
      <c r="G15" s="28">
        <v>36575.967780249994</v>
      </c>
      <c r="H15" s="28" t="e">
        <f t="shared" si="0"/>
        <v>#REF!</v>
      </c>
      <c r="I15" s="5" t="e">
        <f>#REF!+#REF!+Costing!#REF!</f>
        <v>#REF!</v>
      </c>
      <c r="J15" s="31" t="e">
        <f t="shared" si="1"/>
        <v>#REF!</v>
      </c>
      <c r="K15" s="32" t="e">
        <f t="shared" si="2"/>
        <v>#REF!</v>
      </c>
      <c r="L15" s="33">
        <f t="shared" si="3"/>
        <v>0</v>
      </c>
      <c r="M15" s="34" t="e">
        <f t="shared" si="4"/>
        <v>#REF!</v>
      </c>
    </row>
    <row r="16" spans="2:13" ht="15">
      <c r="B16" s="23" t="s">
        <v>177</v>
      </c>
      <c r="C16" s="23" t="s">
        <v>161</v>
      </c>
      <c r="D16" s="24" t="s">
        <v>176</v>
      </c>
      <c r="E16" s="4" t="e">
        <f>#REF!+#REF!+Costing!#REF!</f>
        <v>#REF!</v>
      </c>
      <c r="F16" s="28" t="e">
        <f>#REF!+#REF!+Costing!#REF!</f>
        <v>#REF!</v>
      </c>
      <c r="G16" s="28">
        <v>35234.929073749998</v>
      </c>
      <c r="H16" s="28" t="e">
        <f t="shared" si="0"/>
        <v>#REF!</v>
      </c>
      <c r="I16" s="5" t="e">
        <f>#REF!+#REF!+Costing!#REF!</f>
        <v>#REF!</v>
      </c>
      <c r="J16" s="31" t="e">
        <f t="shared" si="1"/>
        <v>#REF!</v>
      </c>
      <c r="K16" s="32" t="e">
        <f t="shared" si="2"/>
        <v>#REF!</v>
      </c>
      <c r="L16" s="33">
        <f t="shared" si="3"/>
        <v>0</v>
      </c>
      <c r="M16" s="34" t="e">
        <f t="shared" si="4"/>
        <v>#REF!</v>
      </c>
    </row>
    <row r="17" spans="2:13" ht="15">
      <c r="B17" s="23" t="s">
        <v>135</v>
      </c>
      <c r="C17" s="23" t="s">
        <v>122</v>
      </c>
      <c r="D17" s="24" t="s">
        <v>134</v>
      </c>
      <c r="E17" s="4" t="e">
        <f>#REF!+#REF!+Costing!#REF!</f>
        <v>#REF!</v>
      </c>
      <c r="F17" s="28" t="e">
        <f>#REF!+#REF!+Costing!#REF!</f>
        <v>#REF!</v>
      </c>
      <c r="G17" s="28">
        <v>62041.721499000014</v>
      </c>
      <c r="H17" s="28" t="e">
        <f t="shared" si="0"/>
        <v>#REF!</v>
      </c>
      <c r="I17" s="5" t="e">
        <f>#REF!+#REF!+Costing!#REF!</f>
        <v>#REF!</v>
      </c>
      <c r="J17" s="31" t="e">
        <f t="shared" si="1"/>
        <v>#REF!</v>
      </c>
      <c r="K17" s="32" t="e">
        <f t="shared" si="2"/>
        <v>#REF!</v>
      </c>
      <c r="L17" s="33">
        <f t="shared" si="3"/>
        <v>0</v>
      </c>
      <c r="M17" s="34" t="e">
        <f t="shared" si="4"/>
        <v>#REF!</v>
      </c>
    </row>
    <row r="18" spans="2:13" ht="15">
      <c r="B18" s="23" t="s">
        <v>83</v>
      </c>
      <c r="C18" s="23" t="s">
        <v>60</v>
      </c>
      <c r="D18" s="24" t="s">
        <v>84</v>
      </c>
      <c r="E18" s="4" t="e">
        <f>#REF!+#REF!+Costing!#REF!</f>
        <v>#REF!</v>
      </c>
      <c r="F18" s="28" t="e">
        <f>#REF!+#REF!+Costing!#REF!</f>
        <v>#REF!</v>
      </c>
      <c r="G18" s="28">
        <v>72378.543342999998</v>
      </c>
      <c r="H18" s="28" t="e">
        <f t="shared" si="0"/>
        <v>#REF!</v>
      </c>
      <c r="I18" s="5" t="e">
        <f>#REF!+#REF!+Costing!#REF!</f>
        <v>#REF!</v>
      </c>
      <c r="J18" s="31" t="e">
        <f t="shared" si="1"/>
        <v>#REF!</v>
      </c>
      <c r="K18" s="32" t="e">
        <f t="shared" si="2"/>
        <v>#REF!</v>
      </c>
      <c r="L18" s="33">
        <f t="shared" si="3"/>
        <v>0</v>
      </c>
      <c r="M18" s="34" t="e">
        <f t="shared" si="4"/>
        <v>#REF!</v>
      </c>
    </row>
    <row r="19" spans="2:13" ht="15">
      <c r="B19" s="23" t="s">
        <v>167</v>
      </c>
      <c r="C19" s="23" t="s">
        <v>161</v>
      </c>
      <c r="D19" s="24" t="s">
        <v>165</v>
      </c>
      <c r="E19" s="4" t="e">
        <f>#REF!+#REF!+Costing!#REF!</f>
        <v>#REF!</v>
      </c>
      <c r="F19" s="28" t="e">
        <f>#REF!+#REF!+Costing!#REF!</f>
        <v>#REF!</v>
      </c>
      <c r="G19" s="28">
        <v>22127.53589675</v>
      </c>
      <c r="H19" s="28" t="e">
        <f t="shared" si="0"/>
        <v>#REF!</v>
      </c>
      <c r="I19" s="5" t="e">
        <f>#REF!+#REF!+Costing!#REF!</f>
        <v>#REF!</v>
      </c>
      <c r="J19" s="31" t="e">
        <f t="shared" si="1"/>
        <v>#REF!</v>
      </c>
      <c r="K19" s="32" t="e">
        <f t="shared" si="2"/>
        <v>#REF!</v>
      </c>
      <c r="L19" s="33">
        <f t="shared" si="3"/>
        <v>0</v>
      </c>
      <c r="M19" s="34" t="e">
        <f t="shared" si="4"/>
        <v>#REF!</v>
      </c>
    </row>
    <row r="20" spans="2:13" ht="15">
      <c r="B20" s="23" t="s">
        <v>118</v>
      </c>
      <c r="C20" s="23" t="s">
        <v>92</v>
      </c>
      <c r="D20" s="24" t="s">
        <v>117</v>
      </c>
      <c r="E20" s="4" t="e">
        <f>#REF!+#REF!+Costing!#REF!</f>
        <v>#REF!</v>
      </c>
      <c r="F20" s="28" t="e">
        <f>#REF!+#REF!+Costing!#REF!</f>
        <v>#REF!</v>
      </c>
      <c r="G20" s="28">
        <v>52148.41891375</v>
      </c>
      <c r="H20" s="28" t="e">
        <f t="shared" si="0"/>
        <v>#REF!</v>
      </c>
      <c r="I20" s="5" t="e">
        <f>#REF!+#REF!+Costing!#REF!</f>
        <v>#REF!</v>
      </c>
      <c r="J20" s="31" t="e">
        <f t="shared" si="1"/>
        <v>#REF!</v>
      </c>
      <c r="K20" s="32" t="e">
        <f t="shared" si="2"/>
        <v>#REF!</v>
      </c>
      <c r="L20" s="33">
        <f t="shared" si="3"/>
        <v>0</v>
      </c>
      <c r="M20" s="34" t="e">
        <f t="shared" si="4"/>
        <v>#REF!</v>
      </c>
    </row>
    <row r="21" spans="2:13" ht="15">
      <c r="B21" s="23" t="s">
        <v>163</v>
      </c>
      <c r="C21" s="23" t="s">
        <v>161</v>
      </c>
      <c r="D21" s="24" t="s">
        <v>161</v>
      </c>
      <c r="E21" s="4" t="e">
        <f>#REF!+#REF!+Costing!#REF!</f>
        <v>#REF!</v>
      </c>
      <c r="F21" s="28" t="e">
        <f>#REF!+#REF!+Costing!#REF!</f>
        <v>#REF!</v>
      </c>
      <c r="G21" s="28">
        <v>31027.129140000005</v>
      </c>
      <c r="H21" s="28" t="e">
        <f t="shared" si="0"/>
        <v>#REF!</v>
      </c>
      <c r="I21" s="5" t="e">
        <f>#REF!+#REF!+Costing!#REF!</f>
        <v>#REF!</v>
      </c>
      <c r="J21" s="31" t="e">
        <f t="shared" si="1"/>
        <v>#REF!</v>
      </c>
      <c r="K21" s="32" t="e">
        <f t="shared" si="2"/>
        <v>#REF!</v>
      </c>
      <c r="L21" s="33">
        <f t="shared" si="3"/>
        <v>0</v>
      </c>
      <c r="M21" s="34" t="e">
        <f t="shared" si="4"/>
        <v>#REF!</v>
      </c>
    </row>
    <row r="22" spans="2:13" ht="15">
      <c r="B22" s="23" t="s">
        <v>52</v>
      </c>
      <c r="C22" s="24" t="s">
        <v>28</v>
      </c>
      <c r="D22" s="24" t="s">
        <v>53</v>
      </c>
      <c r="E22" s="4" t="e">
        <f>#REF!+#REF!+Costing!#REF!</f>
        <v>#REF!</v>
      </c>
      <c r="F22" s="28" t="e">
        <f>#REF!+#REF!+Costing!#REF!</f>
        <v>#REF!</v>
      </c>
      <c r="G22" s="28">
        <v>0</v>
      </c>
      <c r="H22" s="28" t="e">
        <f t="shared" si="0"/>
        <v>#REF!</v>
      </c>
      <c r="I22" s="5" t="e">
        <f>#REF!+#REF!+Costing!#REF!</f>
        <v>#REF!</v>
      </c>
      <c r="J22" s="31" t="e">
        <f t="shared" si="1"/>
        <v>#REF!</v>
      </c>
      <c r="K22" s="32" t="e">
        <f t="shared" si="2"/>
        <v>#REF!</v>
      </c>
      <c r="L22" s="33">
        <f t="shared" si="3"/>
        <v>0</v>
      </c>
      <c r="M22" s="34" t="e">
        <f t="shared" si="4"/>
        <v>#REF!</v>
      </c>
    </row>
    <row r="23" spans="2:13" ht="15">
      <c r="B23" s="23" t="s">
        <v>89</v>
      </c>
      <c r="C23" s="23" t="s">
        <v>60</v>
      </c>
      <c r="D23" s="24" t="s">
        <v>86</v>
      </c>
      <c r="E23" s="4" t="e">
        <f>#REF!+#REF!+Costing!#REF!</f>
        <v>#REF!</v>
      </c>
      <c r="F23" s="28" t="e">
        <f>#REF!+#REF!+Costing!#REF!</f>
        <v>#REF!</v>
      </c>
      <c r="G23" s="28">
        <v>51152.203758750002</v>
      </c>
      <c r="H23" s="28" t="e">
        <f t="shared" si="0"/>
        <v>#REF!</v>
      </c>
      <c r="I23" s="5" t="e">
        <f>#REF!+#REF!+Costing!#REF!</f>
        <v>#REF!</v>
      </c>
      <c r="J23" s="31" t="e">
        <f t="shared" si="1"/>
        <v>#REF!</v>
      </c>
      <c r="K23" s="32" t="e">
        <f t="shared" si="2"/>
        <v>#REF!</v>
      </c>
      <c r="L23" s="33">
        <f t="shared" si="3"/>
        <v>0</v>
      </c>
      <c r="M23" s="34" t="e">
        <f t="shared" si="4"/>
        <v>#REF!</v>
      </c>
    </row>
    <row r="24" spans="2:13" ht="15">
      <c r="B24" s="23" t="s">
        <v>75</v>
      </c>
      <c r="C24" s="23" t="s">
        <v>60</v>
      </c>
      <c r="D24" s="24" t="s">
        <v>71</v>
      </c>
      <c r="E24" s="4" t="e">
        <f>#REF!+#REF!+Costing!#REF!</f>
        <v>#REF!</v>
      </c>
      <c r="F24" s="28" t="e">
        <f>#REF!+#REF!+Costing!#REF!</f>
        <v>#REF!</v>
      </c>
      <c r="G24" s="28">
        <v>66150.191812999998</v>
      </c>
      <c r="H24" s="28" t="e">
        <f t="shared" si="0"/>
        <v>#REF!</v>
      </c>
      <c r="I24" s="5" t="e">
        <f>#REF!+#REF!+Costing!#REF!</f>
        <v>#REF!</v>
      </c>
      <c r="J24" s="31" t="e">
        <f t="shared" si="1"/>
        <v>#REF!</v>
      </c>
      <c r="K24" s="32" t="e">
        <f t="shared" si="2"/>
        <v>#REF!</v>
      </c>
      <c r="L24" s="33">
        <f t="shared" si="3"/>
        <v>0</v>
      </c>
      <c r="M24" s="34" t="e">
        <f t="shared" si="4"/>
        <v>#REF!</v>
      </c>
    </row>
    <row r="25" spans="2:13" ht="15">
      <c r="B25" s="23" t="s">
        <v>188</v>
      </c>
      <c r="C25" s="23" t="s">
        <v>161</v>
      </c>
      <c r="D25" s="24" t="s">
        <v>185</v>
      </c>
      <c r="E25" s="4" t="e">
        <f>#REF!+#REF!+Costing!#REF!</f>
        <v>#REF!</v>
      </c>
      <c r="F25" s="28" t="e">
        <f>#REF!+#REF!+Costing!#REF!</f>
        <v>#REF!</v>
      </c>
      <c r="G25" s="28">
        <v>28010.511488250002</v>
      </c>
      <c r="H25" s="28" t="e">
        <f t="shared" si="0"/>
        <v>#REF!</v>
      </c>
      <c r="I25" s="5" t="e">
        <f>#REF!+#REF!+Costing!#REF!</f>
        <v>#REF!</v>
      </c>
      <c r="J25" s="31" t="e">
        <f t="shared" si="1"/>
        <v>#REF!</v>
      </c>
      <c r="K25" s="32" t="e">
        <f t="shared" si="2"/>
        <v>#REF!</v>
      </c>
      <c r="L25" s="33">
        <f t="shared" si="3"/>
        <v>0</v>
      </c>
      <c r="M25" s="34" t="e">
        <f t="shared" si="4"/>
        <v>#REF!</v>
      </c>
    </row>
    <row r="26" spans="2:13" ht="15">
      <c r="B26" s="23" t="s">
        <v>101</v>
      </c>
      <c r="C26" s="23" t="s">
        <v>92</v>
      </c>
      <c r="D26" s="24" t="s">
        <v>100</v>
      </c>
      <c r="E26" s="4" t="e">
        <f>#REF!+#REF!+Costing!#REF!</f>
        <v>#REF!</v>
      </c>
      <c r="F26" s="28" t="e">
        <f>#REF!+#REF!+Costing!#REF!</f>
        <v>#REF!</v>
      </c>
      <c r="G26" s="28">
        <v>47808.377680249992</v>
      </c>
      <c r="H26" s="28" t="e">
        <f t="shared" si="0"/>
        <v>#REF!</v>
      </c>
      <c r="I26" s="5" t="e">
        <f>#REF!+#REF!+Costing!#REF!</f>
        <v>#REF!</v>
      </c>
      <c r="J26" s="31" t="e">
        <f t="shared" si="1"/>
        <v>#REF!</v>
      </c>
      <c r="K26" s="32" t="e">
        <f t="shared" si="2"/>
        <v>#REF!</v>
      </c>
      <c r="L26" s="33">
        <f t="shared" si="3"/>
        <v>0</v>
      </c>
      <c r="M26" s="34" t="e">
        <f t="shared" si="4"/>
        <v>#REF!</v>
      </c>
    </row>
    <row r="27" spans="2:13" ht="15">
      <c r="B27" s="23" t="s">
        <v>182</v>
      </c>
      <c r="C27" s="23" t="s">
        <v>161</v>
      </c>
      <c r="D27" s="24" t="s">
        <v>180</v>
      </c>
      <c r="E27" s="4" t="e">
        <f>#REF!+#REF!+Costing!#REF!</f>
        <v>#REF!</v>
      </c>
      <c r="F27" s="28" t="e">
        <f>#REF!+#REF!+Costing!#REF!</f>
        <v>#REF!</v>
      </c>
      <c r="G27" s="28">
        <v>57376.50250925</v>
      </c>
      <c r="H27" s="28" t="e">
        <f t="shared" si="0"/>
        <v>#REF!</v>
      </c>
      <c r="I27" s="5" t="e">
        <f>#REF!+#REF!+Costing!#REF!</f>
        <v>#REF!</v>
      </c>
      <c r="J27" s="31" t="e">
        <f t="shared" si="1"/>
        <v>#REF!</v>
      </c>
      <c r="K27" s="32" t="e">
        <f t="shared" si="2"/>
        <v>#REF!</v>
      </c>
      <c r="L27" s="33">
        <f t="shared" si="3"/>
        <v>0</v>
      </c>
      <c r="M27" s="34" t="e">
        <f t="shared" si="4"/>
        <v>#REF!</v>
      </c>
    </row>
    <row r="28" spans="2:13" ht="15">
      <c r="B28" s="23" t="s">
        <v>127</v>
      </c>
      <c r="C28" s="23" t="s">
        <v>122</v>
      </c>
      <c r="D28" s="24" t="s">
        <v>122</v>
      </c>
      <c r="E28" s="4" t="e">
        <f>#REF!+#REF!+Costing!#REF!</f>
        <v>#REF!</v>
      </c>
      <c r="F28" s="28" t="e">
        <f>#REF!+#REF!+Costing!#REF!</f>
        <v>#REF!</v>
      </c>
      <c r="G28" s="28">
        <v>79728.328274500003</v>
      </c>
      <c r="H28" s="28" t="e">
        <f t="shared" si="0"/>
        <v>#REF!</v>
      </c>
      <c r="I28" s="5" t="e">
        <f>#REF!+#REF!+Costing!#REF!</f>
        <v>#REF!</v>
      </c>
      <c r="J28" s="31" t="e">
        <f t="shared" si="1"/>
        <v>#REF!</v>
      </c>
      <c r="K28" s="32" t="e">
        <f t="shared" si="2"/>
        <v>#REF!</v>
      </c>
      <c r="L28" s="33">
        <f t="shared" si="3"/>
        <v>0</v>
      </c>
      <c r="M28" s="34" t="e">
        <f t="shared" si="4"/>
        <v>#REF!</v>
      </c>
    </row>
    <row r="29" spans="2:13" ht="15">
      <c r="B29" s="23" t="s">
        <v>148</v>
      </c>
      <c r="C29" s="23" t="s">
        <v>145</v>
      </c>
      <c r="D29" s="24" t="s">
        <v>146</v>
      </c>
      <c r="E29" s="4" t="e">
        <f>#REF!+#REF!+Costing!#REF!</f>
        <v>#REF!</v>
      </c>
      <c r="F29" s="28" t="e">
        <f>#REF!+#REF!+Costing!#REF!</f>
        <v>#REF!</v>
      </c>
      <c r="G29" s="28">
        <v>0</v>
      </c>
      <c r="H29" s="28" t="e">
        <f t="shared" si="0"/>
        <v>#REF!</v>
      </c>
      <c r="I29" s="5" t="e">
        <f>#REF!+#REF!+Costing!#REF!</f>
        <v>#REF!</v>
      </c>
      <c r="J29" s="31" t="e">
        <f t="shared" si="1"/>
        <v>#REF!</v>
      </c>
      <c r="K29" s="32" t="e">
        <f t="shared" si="2"/>
        <v>#REF!</v>
      </c>
      <c r="L29" s="33">
        <f t="shared" si="3"/>
        <v>0</v>
      </c>
      <c r="M29" s="34" t="e">
        <f t="shared" si="4"/>
        <v>#REF!</v>
      </c>
    </row>
    <row r="30" spans="2:13" ht="15">
      <c r="B30" s="23" t="s">
        <v>133</v>
      </c>
      <c r="C30" s="23" t="s">
        <v>122</v>
      </c>
      <c r="D30" s="24" t="s">
        <v>129</v>
      </c>
      <c r="E30" s="4" t="e">
        <f>#REF!+#REF!+Costing!#REF!</f>
        <v>#REF!</v>
      </c>
      <c r="F30" s="28" t="e">
        <f>#REF!+#REF!+Costing!#REF!</f>
        <v>#REF!</v>
      </c>
      <c r="G30" s="28">
        <v>82620.691304500011</v>
      </c>
      <c r="H30" s="28" t="e">
        <f t="shared" si="0"/>
        <v>#REF!</v>
      </c>
      <c r="I30" s="5" t="e">
        <f>#REF!+#REF!+Costing!#REF!</f>
        <v>#REF!</v>
      </c>
      <c r="J30" s="31" t="e">
        <f t="shared" si="1"/>
        <v>#REF!</v>
      </c>
      <c r="K30" s="32" t="e">
        <f t="shared" si="2"/>
        <v>#REF!</v>
      </c>
      <c r="L30" s="33">
        <f t="shared" si="3"/>
        <v>0</v>
      </c>
      <c r="M30" s="34" t="e">
        <f t="shared" si="4"/>
        <v>#REF!</v>
      </c>
    </row>
    <row r="31" spans="2:13" ht="15">
      <c r="B31" s="23" t="s">
        <v>62</v>
      </c>
      <c r="C31" s="23" t="s">
        <v>60</v>
      </c>
      <c r="D31" s="24" t="s">
        <v>61</v>
      </c>
      <c r="E31" s="4" t="e">
        <f>#REF!+#REF!+Costing!#REF!</f>
        <v>#REF!</v>
      </c>
      <c r="F31" s="28" t="e">
        <f>#REF!+#REF!+Costing!#REF!</f>
        <v>#REF!</v>
      </c>
      <c r="G31" s="28">
        <v>0</v>
      </c>
      <c r="H31" s="28" t="e">
        <f t="shared" si="0"/>
        <v>#REF!</v>
      </c>
      <c r="I31" s="5" t="e">
        <f>#REF!+#REF!+Costing!#REF!</f>
        <v>#REF!</v>
      </c>
      <c r="J31" s="31" t="e">
        <f t="shared" si="1"/>
        <v>#REF!</v>
      </c>
      <c r="K31" s="32" t="e">
        <f t="shared" si="2"/>
        <v>#REF!</v>
      </c>
      <c r="L31" s="33">
        <f t="shared" si="3"/>
        <v>0</v>
      </c>
      <c r="M31" s="34" t="e">
        <f t="shared" si="4"/>
        <v>#REF!</v>
      </c>
    </row>
    <row r="32" spans="2:13" ht="15">
      <c r="B32" s="23" t="s">
        <v>147</v>
      </c>
      <c r="C32" s="23" t="s">
        <v>145</v>
      </c>
      <c r="D32" s="24" t="s">
        <v>146</v>
      </c>
      <c r="E32" s="4" t="e">
        <f>#REF!+#REF!+Costing!#REF!</f>
        <v>#REF!</v>
      </c>
      <c r="F32" s="28" t="e">
        <f>#REF!+#REF!+Costing!#REF!</f>
        <v>#REF!</v>
      </c>
      <c r="G32" s="28">
        <v>0</v>
      </c>
      <c r="H32" s="28" t="e">
        <f t="shared" si="0"/>
        <v>#REF!</v>
      </c>
      <c r="I32" s="5" t="e">
        <f>#REF!+#REF!+Costing!#REF!</f>
        <v>#REF!</v>
      </c>
      <c r="J32" s="31" t="e">
        <f t="shared" si="1"/>
        <v>#REF!</v>
      </c>
      <c r="K32" s="32" t="e">
        <f t="shared" si="2"/>
        <v>#REF!</v>
      </c>
      <c r="L32" s="33">
        <f t="shared" si="3"/>
        <v>0</v>
      </c>
      <c r="M32" s="34" t="e">
        <f t="shared" si="4"/>
        <v>#REF!</v>
      </c>
    </row>
    <row r="33" spans="2:13" ht="15">
      <c r="B33" s="23" t="s">
        <v>76</v>
      </c>
      <c r="C33" s="23" t="s">
        <v>60</v>
      </c>
      <c r="D33" s="24" t="s">
        <v>77</v>
      </c>
      <c r="E33" s="4" t="e">
        <f>#REF!+#REF!+Costing!#REF!</f>
        <v>#REF!</v>
      </c>
      <c r="F33" s="28" t="e">
        <f>#REF!+#REF!+Costing!#REF!</f>
        <v>#REF!</v>
      </c>
      <c r="G33" s="28">
        <v>0</v>
      </c>
      <c r="H33" s="28" t="e">
        <f t="shared" si="0"/>
        <v>#REF!</v>
      </c>
      <c r="I33" s="5" t="e">
        <f>#REF!+#REF!+Costing!#REF!</f>
        <v>#REF!</v>
      </c>
      <c r="J33" s="31" t="e">
        <f t="shared" si="1"/>
        <v>#REF!</v>
      </c>
      <c r="K33" s="32" t="e">
        <f t="shared" si="2"/>
        <v>#REF!</v>
      </c>
      <c r="L33" s="33">
        <f t="shared" si="3"/>
        <v>0</v>
      </c>
      <c r="M33" s="34" t="e">
        <f t="shared" si="4"/>
        <v>#REF!</v>
      </c>
    </row>
    <row r="34" spans="2:13" ht="15">
      <c r="B34" s="23" t="s">
        <v>142</v>
      </c>
      <c r="C34" s="23" t="s">
        <v>122</v>
      </c>
      <c r="D34" s="24" t="s">
        <v>141</v>
      </c>
      <c r="E34" s="4" t="e">
        <f>#REF!+#REF!+Costing!#REF!</f>
        <v>#REF!</v>
      </c>
      <c r="F34" s="28" t="e">
        <f>#REF!+#REF!+Costing!#REF!</f>
        <v>#REF!</v>
      </c>
      <c r="G34" s="28">
        <v>156823.2081555</v>
      </c>
      <c r="H34" s="28" t="e">
        <f t="shared" ref="H34:H65" si="5">F34+G34</f>
        <v>#REF!</v>
      </c>
      <c r="I34" s="5" t="e">
        <f>#REF!+#REF!+Costing!#REF!</f>
        <v>#REF!</v>
      </c>
      <c r="J34" s="31" t="e">
        <f t="shared" ref="J34:J65" si="6">I34/3</f>
        <v>#REF!</v>
      </c>
      <c r="K34" s="32" t="e">
        <f t="shared" ref="K34:K65" si="7">H34-E34</f>
        <v>#REF!</v>
      </c>
      <c r="L34" s="33">
        <f t="shared" ref="L34:L65" si="8">IFERROR((K34/I34),0)</f>
        <v>0</v>
      </c>
      <c r="M34" s="34" t="e">
        <f t="shared" ref="M34:M65" si="9">E34/H34</f>
        <v>#REF!</v>
      </c>
    </row>
    <row r="35" spans="2:13" ht="15">
      <c r="B35" s="23" t="s">
        <v>138</v>
      </c>
      <c r="C35" s="23" t="s">
        <v>122</v>
      </c>
      <c r="D35" s="24" t="s">
        <v>137</v>
      </c>
      <c r="E35" s="4" t="e">
        <f>#REF!+#REF!+Costing!#REF!</f>
        <v>#REF!</v>
      </c>
      <c r="F35" s="28" t="e">
        <f>#REF!+#REF!+Costing!#REF!</f>
        <v>#REF!</v>
      </c>
      <c r="G35" s="28">
        <v>0</v>
      </c>
      <c r="H35" s="28" t="e">
        <f t="shared" si="5"/>
        <v>#REF!</v>
      </c>
      <c r="I35" s="5" t="e">
        <f>#REF!+#REF!+Costing!#REF!</f>
        <v>#REF!</v>
      </c>
      <c r="J35" s="31" t="e">
        <f t="shared" si="6"/>
        <v>#REF!</v>
      </c>
      <c r="K35" s="32" t="e">
        <f t="shared" si="7"/>
        <v>#REF!</v>
      </c>
      <c r="L35" s="33">
        <f t="shared" si="8"/>
        <v>0</v>
      </c>
      <c r="M35" s="34" t="e">
        <f t="shared" si="9"/>
        <v>#REF!</v>
      </c>
    </row>
    <row r="36" spans="2:13" ht="15">
      <c r="B36" s="23" t="s">
        <v>179</v>
      </c>
      <c r="C36" s="23" t="s">
        <v>161</v>
      </c>
      <c r="D36" s="24" t="s">
        <v>180</v>
      </c>
      <c r="E36" s="4" t="e">
        <f>#REF!+#REF!+Costing!#REF!</f>
        <v>#REF!</v>
      </c>
      <c r="F36" s="28" t="e">
        <f>#REF!+#REF!+Costing!#REF!</f>
        <v>#REF!</v>
      </c>
      <c r="G36" s="28">
        <v>49833.141530499997</v>
      </c>
      <c r="H36" s="28" t="e">
        <f t="shared" si="5"/>
        <v>#REF!</v>
      </c>
      <c r="I36" s="5" t="e">
        <f>#REF!+#REF!+Costing!#REF!</f>
        <v>#REF!</v>
      </c>
      <c r="J36" s="31" t="e">
        <f t="shared" si="6"/>
        <v>#REF!</v>
      </c>
      <c r="K36" s="32" t="e">
        <f t="shared" si="7"/>
        <v>#REF!</v>
      </c>
      <c r="L36" s="33">
        <f t="shared" si="8"/>
        <v>0</v>
      </c>
      <c r="M36" s="34" t="e">
        <f t="shared" si="9"/>
        <v>#REF!</v>
      </c>
    </row>
    <row r="37" spans="2:13" ht="15">
      <c r="B37" s="23" t="s">
        <v>90</v>
      </c>
      <c r="C37" s="23" t="s">
        <v>60</v>
      </c>
      <c r="D37" s="24" t="s">
        <v>86</v>
      </c>
      <c r="E37" s="4" t="e">
        <f>#REF!+#REF!+Costing!#REF!</f>
        <v>#REF!</v>
      </c>
      <c r="F37" s="28" t="e">
        <f>#REF!+#REF!+Costing!#REF!</f>
        <v>#REF!</v>
      </c>
      <c r="G37" s="28">
        <v>146643.49260624999</v>
      </c>
      <c r="H37" s="28" t="e">
        <f t="shared" si="5"/>
        <v>#REF!</v>
      </c>
      <c r="I37" s="5" t="e">
        <f>#REF!+#REF!+Costing!#REF!</f>
        <v>#REF!</v>
      </c>
      <c r="J37" s="31" t="e">
        <f t="shared" si="6"/>
        <v>#REF!</v>
      </c>
      <c r="K37" s="32" t="e">
        <f t="shared" si="7"/>
        <v>#REF!</v>
      </c>
      <c r="L37" s="33">
        <f t="shared" si="8"/>
        <v>0</v>
      </c>
      <c r="M37" s="34" t="e">
        <f t="shared" si="9"/>
        <v>#REF!</v>
      </c>
    </row>
    <row r="38" spans="2:13" ht="15">
      <c r="B38" s="23" t="s">
        <v>124</v>
      </c>
      <c r="C38" s="23" t="s">
        <v>122</v>
      </c>
      <c r="D38" s="24" t="s">
        <v>121</v>
      </c>
      <c r="E38" s="4" t="e">
        <f>#REF!+#REF!+Costing!#REF!</f>
        <v>#REF!</v>
      </c>
      <c r="F38" s="28" t="e">
        <f>#REF!+#REF!+Costing!#REF!</f>
        <v>#REF!</v>
      </c>
      <c r="G38" s="28">
        <v>64526.732206500004</v>
      </c>
      <c r="H38" s="28" t="e">
        <f t="shared" si="5"/>
        <v>#REF!</v>
      </c>
      <c r="I38" s="5" t="e">
        <f>#REF!+#REF!+Costing!#REF!</f>
        <v>#REF!</v>
      </c>
      <c r="J38" s="31" t="e">
        <f t="shared" si="6"/>
        <v>#REF!</v>
      </c>
      <c r="K38" s="32" t="e">
        <f t="shared" si="7"/>
        <v>#REF!</v>
      </c>
      <c r="L38" s="33">
        <f t="shared" si="8"/>
        <v>0</v>
      </c>
      <c r="M38" s="34" t="e">
        <f t="shared" si="9"/>
        <v>#REF!</v>
      </c>
    </row>
    <row r="39" spans="2:13" ht="15">
      <c r="B39" s="23" t="s">
        <v>152</v>
      </c>
      <c r="C39" s="23" t="s">
        <v>145</v>
      </c>
      <c r="D39" s="24" t="s">
        <v>145</v>
      </c>
      <c r="E39" s="4" t="e">
        <f>#REF!+#REF!+Costing!#REF!</f>
        <v>#REF!</v>
      </c>
      <c r="F39" s="28" t="e">
        <f>#REF!+#REF!+Costing!#REF!</f>
        <v>#REF!</v>
      </c>
      <c r="G39" s="28">
        <v>0</v>
      </c>
      <c r="H39" s="28" t="e">
        <f t="shared" si="5"/>
        <v>#REF!</v>
      </c>
      <c r="I39" s="5" t="e">
        <f>#REF!+#REF!+Costing!#REF!</f>
        <v>#REF!</v>
      </c>
      <c r="J39" s="31" t="e">
        <f t="shared" si="6"/>
        <v>#REF!</v>
      </c>
      <c r="K39" s="32" t="e">
        <f t="shared" si="7"/>
        <v>#REF!</v>
      </c>
      <c r="L39" s="33">
        <f t="shared" si="8"/>
        <v>0</v>
      </c>
      <c r="M39" s="34" t="e">
        <f t="shared" si="9"/>
        <v>#REF!</v>
      </c>
    </row>
    <row r="40" spans="2:13" ht="15">
      <c r="B40" s="4" t="s">
        <v>33</v>
      </c>
      <c r="C40" s="5" t="s">
        <v>28</v>
      </c>
      <c r="D40" s="5" t="s">
        <v>29</v>
      </c>
      <c r="E40" s="4" t="e">
        <f>#REF!+#REF!+Costing!#REF!</f>
        <v>#REF!</v>
      </c>
      <c r="F40" s="28" t="e">
        <f>#REF!+#REF!+Costing!#REF!</f>
        <v>#REF!</v>
      </c>
      <c r="G40" s="28">
        <v>0</v>
      </c>
      <c r="H40" s="28" t="e">
        <f t="shared" si="5"/>
        <v>#REF!</v>
      </c>
      <c r="I40" s="5" t="e">
        <f>#REF!+#REF!+Costing!#REF!</f>
        <v>#REF!</v>
      </c>
      <c r="J40" s="31" t="e">
        <f t="shared" si="6"/>
        <v>#REF!</v>
      </c>
      <c r="K40" s="32" t="e">
        <f t="shared" si="7"/>
        <v>#REF!</v>
      </c>
      <c r="L40" s="33">
        <f t="shared" si="8"/>
        <v>0</v>
      </c>
      <c r="M40" s="34" t="e">
        <f t="shared" si="9"/>
        <v>#REF!</v>
      </c>
    </row>
    <row r="41" spans="2:13" ht="15">
      <c r="B41" s="23" t="s">
        <v>85</v>
      </c>
      <c r="C41" s="23" t="s">
        <v>60</v>
      </c>
      <c r="D41" s="24" t="s">
        <v>86</v>
      </c>
      <c r="E41" s="4" t="e">
        <f>#REF!+#REF!+Costing!#REF!</f>
        <v>#REF!</v>
      </c>
      <c r="F41" s="28" t="e">
        <f>#REF!+#REF!+Costing!#REF!</f>
        <v>#REF!</v>
      </c>
      <c r="G41" s="28">
        <v>0</v>
      </c>
      <c r="H41" s="28" t="e">
        <f t="shared" si="5"/>
        <v>#REF!</v>
      </c>
      <c r="I41" s="5" t="e">
        <f>#REF!+#REF!+Costing!#REF!</f>
        <v>#REF!</v>
      </c>
      <c r="J41" s="31" t="e">
        <f t="shared" si="6"/>
        <v>#REF!</v>
      </c>
      <c r="K41" s="32" t="e">
        <f t="shared" si="7"/>
        <v>#REF!</v>
      </c>
      <c r="L41" s="33">
        <f t="shared" si="8"/>
        <v>0</v>
      </c>
      <c r="M41" s="34" t="e">
        <f t="shared" si="9"/>
        <v>#REF!</v>
      </c>
    </row>
    <row r="42" spans="2:13" ht="15">
      <c r="B42" s="23" t="s">
        <v>87</v>
      </c>
      <c r="C42" s="23" t="s">
        <v>60</v>
      </c>
      <c r="D42" s="24" t="s">
        <v>84</v>
      </c>
      <c r="E42" s="4" t="e">
        <f>#REF!+#REF!+Costing!#REF!</f>
        <v>#REF!</v>
      </c>
      <c r="F42" s="28" t="e">
        <f>#REF!+#REF!+Costing!#REF!</f>
        <v>#REF!</v>
      </c>
      <c r="G42" s="28">
        <v>83311.285212500006</v>
      </c>
      <c r="H42" s="28" t="e">
        <f t="shared" si="5"/>
        <v>#REF!</v>
      </c>
      <c r="I42" s="5" t="e">
        <f>#REF!+#REF!+Costing!#REF!</f>
        <v>#REF!</v>
      </c>
      <c r="J42" s="31" t="e">
        <f t="shared" si="6"/>
        <v>#REF!</v>
      </c>
      <c r="K42" s="32" t="e">
        <f t="shared" si="7"/>
        <v>#REF!</v>
      </c>
      <c r="L42" s="33">
        <f t="shared" si="8"/>
        <v>0</v>
      </c>
      <c r="M42" s="34" t="e">
        <f t="shared" si="9"/>
        <v>#REF!</v>
      </c>
    </row>
    <row r="43" spans="2:13" ht="15">
      <c r="B43" s="23" t="s">
        <v>78</v>
      </c>
      <c r="C43" s="23" t="s">
        <v>60</v>
      </c>
      <c r="D43" s="24" t="s">
        <v>77</v>
      </c>
      <c r="E43" s="4" t="e">
        <f>#REF!+#REF!+Costing!#REF!</f>
        <v>#REF!</v>
      </c>
      <c r="F43" s="28" t="e">
        <f>#REF!+#REF!+Costing!#REF!</f>
        <v>#REF!</v>
      </c>
      <c r="G43" s="28">
        <v>112397.50539375002</v>
      </c>
      <c r="H43" s="28" t="e">
        <f t="shared" si="5"/>
        <v>#REF!</v>
      </c>
      <c r="I43" s="5" t="e">
        <f>#REF!+#REF!+Costing!#REF!</f>
        <v>#REF!</v>
      </c>
      <c r="J43" s="31" t="e">
        <f t="shared" si="6"/>
        <v>#REF!</v>
      </c>
      <c r="K43" s="32" t="e">
        <f t="shared" si="7"/>
        <v>#REF!</v>
      </c>
      <c r="L43" s="33">
        <f t="shared" si="8"/>
        <v>0</v>
      </c>
      <c r="M43" s="34" t="e">
        <f t="shared" si="9"/>
        <v>#REF!</v>
      </c>
    </row>
    <row r="44" spans="2:13" ht="15">
      <c r="B44" s="23" t="s">
        <v>181</v>
      </c>
      <c r="C44" s="23" t="s">
        <v>161</v>
      </c>
      <c r="D44" s="24" t="s">
        <v>180</v>
      </c>
      <c r="E44" s="4" t="e">
        <f>#REF!+#REF!+Costing!#REF!</f>
        <v>#REF!</v>
      </c>
      <c r="F44" s="28" t="e">
        <f>#REF!+#REF!+Costing!#REF!</f>
        <v>#REF!</v>
      </c>
      <c r="G44" s="28">
        <v>77300.474422750005</v>
      </c>
      <c r="H44" s="28" t="e">
        <f t="shared" si="5"/>
        <v>#REF!</v>
      </c>
      <c r="I44" s="5" t="e">
        <f>#REF!+#REF!+Costing!#REF!</f>
        <v>#REF!</v>
      </c>
      <c r="J44" s="31" t="e">
        <f t="shared" si="6"/>
        <v>#REF!</v>
      </c>
      <c r="K44" s="32" t="e">
        <f t="shared" si="7"/>
        <v>#REF!</v>
      </c>
      <c r="L44" s="33">
        <f t="shared" si="8"/>
        <v>0</v>
      </c>
      <c r="M44" s="34" t="e">
        <f t="shared" si="9"/>
        <v>#REF!</v>
      </c>
    </row>
    <row r="45" spans="2:13" ht="15">
      <c r="B45" s="29" t="s">
        <v>160</v>
      </c>
      <c r="C45" s="29" t="s">
        <v>161</v>
      </c>
      <c r="D45" s="64" t="s">
        <v>161</v>
      </c>
      <c r="E45" s="29" t="e">
        <f>#REF!+#REF!+Costing!#REF!</f>
        <v>#REF!</v>
      </c>
      <c r="F45" s="30" t="e">
        <f>#REF!+#REF!+Costing!#REF!</f>
        <v>#REF!</v>
      </c>
      <c r="G45" s="28">
        <v>135198.12164500001</v>
      </c>
      <c r="H45" s="28" t="e">
        <f t="shared" si="5"/>
        <v>#REF!</v>
      </c>
      <c r="I45" s="5" t="e">
        <f>#REF!+#REF!+Costing!#REF!</f>
        <v>#REF!</v>
      </c>
      <c r="J45" s="31" t="e">
        <f t="shared" si="6"/>
        <v>#REF!</v>
      </c>
      <c r="K45" s="32" t="e">
        <f t="shared" si="7"/>
        <v>#REF!</v>
      </c>
      <c r="L45" s="33">
        <f t="shared" si="8"/>
        <v>0</v>
      </c>
      <c r="M45" s="34" t="e">
        <f t="shared" si="9"/>
        <v>#REF!</v>
      </c>
    </row>
    <row r="46" spans="2:13" ht="15">
      <c r="B46" s="23" t="s">
        <v>131</v>
      </c>
      <c r="C46" s="23" t="s">
        <v>122</v>
      </c>
      <c r="D46" s="24" t="s">
        <v>129</v>
      </c>
      <c r="E46" s="4" t="e">
        <f>#REF!+#REF!+Costing!#REF!</f>
        <v>#REF!</v>
      </c>
      <c r="F46" s="28" t="e">
        <f>#REF!+#REF!+Costing!#REF!</f>
        <v>#REF!</v>
      </c>
      <c r="G46" s="28">
        <v>82181.760107499998</v>
      </c>
      <c r="H46" s="28" t="e">
        <f t="shared" si="5"/>
        <v>#REF!</v>
      </c>
      <c r="I46" s="5" t="e">
        <f>#REF!+#REF!+Costing!#REF!</f>
        <v>#REF!</v>
      </c>
      <c r="J46" s="31" t="e">
        <f t="shared" si="6"/>
        <v>#REF!</v>
      </c>
      <c r="K46" s="32" t="e">
        <f t="shared" si="7"/>
        <v>#REF!</v>
      </c>
      <c r="L46" s="33">
        <f t="shared" si="8"/>
        <v>0</v>
      </c>
      <c r="M46" s="34" t="e">
        <f t="shared" si="9"/>
        <v>#REF!</v>
      </c>
    </row>
    <row r="47" spans="2:13" ht="15">
      <c r="B47" s="23" t="s">
        <v>186</v>
      </c>
      <c r="C47" s="23" t="s">
        <v>161</v>
      </c>
      <c r="D47" s="24" t="s">
        <v>185</v>
      </c>
      <c r="E47" s="4" t="e">
        <f>#REF!+#REF!+Costing!#REF!</f>
        <v>#REF!</v>
      </c>
      <c r="F47" s="28" t="e">
        <f>#REF!+#REF!+Costing!#REF!</f>
        <v>#REF!</v>
      </c>
      <c r="G47" s="28">
        <v>62424.91710225003</v>
      </c>
      <c r="H47" s="28" t="e">
        <f t="shared" si="5"/>
        <v>#REF!</v>
      </c>
      <c r="I47" s="5" t="e">
        <f>#REF!+#REF!+Costing!#REF!</f>
        <v>#REF!</v>
      </c>
      <c r="J47" s="31" t="e">
        <f t="shared" si="6"/>
        <v>#REF!</v>
      </c>
      <c r="K47" s="32" t="e">
        <f t="shared" si="7"/>
        <v>#REF!</v>
      </c>
      <c r="L47" s="33">
        <f t="shared" si="8"/>
        <v>0</v>
      </c>
      <c r="M47" s="34" t="e">
        <f t="shared" si="9"/>
        <v>#REF!</v>
      </c>
    </row>
    <row r="48" spans="2:13" ht="15">
      <c r="B48" s="23" t="s">
        <v>66</v>
      </c>
      <c r="C48" s="23" t="s">
        <v>60</v>
      </c>
      <c r="D48" s="24" t="s">
        <v>67</v>
      </c>
      <c r="E48" s="4" t="e">
        <f>#REF!+#REF!+Costing!#REF!</f>
        <v>#REF!</v>
      </c>
      <c r="F48" s="28" t="e">
        <f>#REF!+#REF!+Costing!#REF!</f>
        <v>#REF!</v>
      </c>
      <c r="G48" s="28">
        <v>40871.815421000007</v>
      </c>
      <c r="H48" s="28" t="e">
        <f t="shared" si="5"/>
        <v>#REF!</v>
      </c>
      <c r="I48" s="5" t="e">
        <f>#REF!+#REF!+Costing!#REF!</f>
        <v>#REF!</v>
      </c>
      <c r="J48" s="31" t="e">
        <f t="shared" si="6"/>
        <v>#REF!</v>
      </c>
      <c r="K48" s="32" t="e">
        <f t="shared" si="7"/>
        <v>#REF!</v>
      </c>
      <c r="L48" s="33">
        <f t="shared" si="8"/>
        <v>0</v>
      </c>
      <c r="M48" s="34" t="e">
        <f t="shared" si="9"/>
        <v>#REF!</v>
      </c>
    </row>
    <row r="49" spans="2:13" ht="15">
      <c r="B49" s="23" t="s">
        <v>144</v>
      </c>
      <c r="C49" s="23" t="s">
        <v>145</v>
      </c>
      <c r="D49" s="24" t="s">
        <v>146</v>
      </c>
      <c r="E49" s="4" t="e">
        <f>#REF!+#REF!+Costing!#REF!</f>
        <v>#REF!</v>
      </c>
      <c r="F49" s="28" t="e">
        <f>#REF!+#REF!+Costing!#REF!</f>
        <v>#REF!</v>
      </c>
      <c r="G49" s="28">
        <v>146534.90147600003</v>
      </c>
      <c r="H49" s="28" t="e">
        <f t="shared" si="5"/>
        <v>#REF!</v>
      </c>
      <c r="I49" s="5" t="e">
        <f>#REF!+#REF!+Costing!#REF!</f>
        <v>#REF!</v>
      </c>
      <c r="J49" s="31" t="e">
        <f t="shared" si="6"/>
        <v>#REF!</v>
      </c>
      <c r="K49" s="32" t="e">
        <f t="shared" si="7"/>
        <v>#REF!</v>
      </c>
      <c r="L49" s="33">
        <f t="shared" si="8"/>
        <v>0</v>
      </c>
      <c r="M49" s="34" t="e">
        <f t="shared" si="9"/>
        <v>#REF!</v>
      </c>
    </row>
    <row r="50" spans="2:13" ht="15">
      <c r="B50" s="23" t="s">
        <v>104</v>
      </c>
      <c r="C50" s="23" t="s">
        <v>92</v>
      </c>
      <c r="D50" s="24" t="s">
        <v>100</v>
      </c>
      <c r="E50" s="4" t="e">
        <f>#REF!+#REF!+Costing!#REF!</f>
        <v>#REF!</v>
      </c>
      <c r="F50" s="28" t="e">
        <f>#REF!+#REF!+Costing!#REF!</f>
        <v>#REF!</v>
      </c>
      <c r="G50" s="28">
        <v>0</v>
      </c>
      <c r="H50" s="28" t="e">
        <f t="shared" si="5"/>
        <v>#REF!</v>
      </c>
      <c r="I50" s="5" t="e">
        <f>#REF!+#REF!+Costing!#REF!</f>
        <v>#REF!</v>
      </c>
      <c r="J50" s="31" t="e">
        <f t="shared" si="6"/>
        <v>#REF!</v>
      </c>
      <c r="K50" s="32" t="e">
        <f t="shared" si="7"/>
        <v>#REF!</v>
      </c>
      <c r="L50" s="33">
        <f t="shared" si="8"/>
        <v>0</v>
      </c>
      <c r="M50" s="34" t="e">
        <f t="shared" si="9"/>
        <v>#REF!</v>
      </c>
    </row>
    <row r="51" spans="2:13" ht="15">
      <c r="B51" s="23" t="s">
        <v>143</v>
      </c>
      <c r="C51" s="23" t="s">
        <v>122</v>
      </c>
      <c r="D51" s="24" t="s">
        <v>141</v>
      </c>
      <c r="E51" s="4" t="e">
        <f>#REF!+#REF!+Costing!#REF!</f>
        <v>#REF!</v>
      </c>
      <c r="F51" s="28" t="e">
        <f>#REF!+#REF!+Costing!#REF!</f>
        <v>#REF!</v>
      </c>
      <c r="G51" s="28">
        <v>0</v>
      </c>
      <c r="H51" s="28" t="e">
        <f t="shared" si="5"/>
        <v>#REF!</v>
      </c>
      <c r="I51" s="5" t="e">
        <f>#REF!+#REF!+Costing!#REF!</f>
        <v>#REF!</v>
      </c>
      <c r="J51" s="31" t="e">
        <f t="shared" si="6"/>
        <v>#REF!</v>
      </c>
      <c r="K51" s="32" t="e">
        <f t="shared" si="7"/>
        <v>#REF!</v>
      </c>
      <c r="L51" s="33">
        <f t="shared" si="8"/>
        <v>0</v>
      </c>
      <c r="M51" s="34" t="e">
        <f t="shared" si="9"/>
        <v>#REF!</v>
      </c>
    </row>
    <row r="52" spans="2:13" ht="15">
      <c r="B52" s="4" t="s">
        <v>34</v>
      </c>
      <c r="C52" s="5" t="s">
        <v>28</v>
      </c>
      <c r="D52" s="5" t="s">
        <v>35</v>
      </c>
      <c r="E52" s="4" t="e">
        <f>#REF!+#REF!+Costing!#REF!</f>
        <v>#REF!</v>
      </c>
      <c r="F52" s="28" t="e">
        <f>#REF!+#REF!+Costing!#REF!</f>
        <v>#REF!</v>
      </c>
      <c r="G52" s="28">
        <v>0</v>
      </c>
      <c r="H52" s="28" t="e">
        <f t="shared" si="5"/>
        <v>#REF!</v>
      </c>
      <c r="I52" s="5" t="e">
        <f>#REF!+#REF!+Costing!#REF!</f>
        <v>#REF!</v>
      </c>
      <c r="J52" s="31" t="e">
        <f t="shared" si="6"/>
        <v>#REF!</v>
      </c>
      <c r="K52" s="32" t="e">
        <f t="shared" si="7"/>
        <v>#REF!</v>
      </c>
      <c r="L52" s="33">
        <f t="shared" si="8"/>
        <v>0</v>
      </c>
      <c r="M52" s="34" t="e">
        <f t="shared" si="9"/>
        <v>#REF!</v>
      </c>
    </row>
    <row r="53" spans="2:13" ht="15">
      <c r="B53" s="4" t="s">
        <v>36</v>
      </c>
      <c r="C53" s="5" t="s">
        <v>28</v>
      </c>
      <c r="D53" s="5" t="s">
        <v>37</v>
      </c>
      <c r="E53" s="4" t="e">
        <f>#REF!+#REF!+Costing!#REF!</f>
        <v>#REF!</v>
      </c>
      <c r="F53" s="28" t="e">
        <f>#REF!+#REF!+Costing!#REF!</f>
        <v>#REF!</v>
      </c>
      <c r="G53" s="28">
        <v>0</v>
      </c>
      <c r="H53" s="28" t="e">
        <f t="shared" si="5"/>
        <v>#REF!</v>
      </c>
      <c r="I53" s="5" t="e">
        <f>#REF!+#REF!+Costing!#REF!</f>
        <v>#REF!</v>
      </c>
      <c r="J53" s="31" t="e">
        <f t="shared" si="6"/>
        <v>#REF!</v>
      </c>
      <c r="K53" s="32" t="e">
        <f t="shared" si="7"/>
        <v>#REF!</v>
      </c>
      <c r="L53" s="33">
        <f t="shared" si="8"/>
        <v>0</v>
      </c>
      <c r="M53" s="34" t="e">
        <f t="shared" si="9"/>
        <v>#REF!</v>
      </c>
    </row>
    <row r="54" spans="2:13" ht="15">
      <c r="B54" s="23" t="s">
        <v>184</v>
      </c>
      <c r="C54" s="23" t="s">
        <v>161</v>
      </c>
      <c r="D54" s="24" t="s">
        <v>185</v>
      </c>
      <c r="E54" s="4" t="e">
        <f>#REF!+#REF!+Costing!#REF!</f>
        <v>#REF!</v>
      </c>
      <c r="F54" s="28" t="e">
        <f>#REF!+#REF!+Costing!#REF!</f>
        <v>#REF!</v>
      </c>
      <c r="G54" s="28">
        <v>91115.157710999978</v>
      </c>
      <c r="H54" s="28" t="e">
        <f t="shared" si="5"/>
        <v>#REF!</v>
      </c>
      <c r="I54" s="5" t="e">
        <f>#REF!+#REF!+Costing!#REF!</f>
        <v>#REF!</v>
      </c>
      <c r="J54" s="31" t="e">
        <f t="shared" si="6"/>
        <v>#REF!</v>
      </c>
      <c r="K54" s="32" t="e">
        <f t="shared" si="7"/>
        <v>#REF!</v>
      </c>
      <c r="L54" s="33">
        <f t="shared" si="8"/>
        <v>0</v>
      </c>
      <c r="M54" s="34" t="e">
        <f t="shared" si="9"/>
        <v>#REF!</v>
      </c>
    </row>
    <row r="55" spans="2:13" ht="15">
      <c r="B55" s="4" t="s">
        <v>32</v>
      </c>
      <c r="C55" s="5" t="s">
        <v>28</v>
      </c>
      <c r="D55" s="5" t="s">
        <v>31</v>
      </c>
      <c r="E55" s="4" t="e">
        <f>#REF!+#REF!+Costing!#REF!</f>
        <v>#REF!</v>
      </c>
      <c r="F55" s="28" t="e">
        <f>#REF!+#REF!+Costing!#REF!</f>
        <v>#REF!</v>
      </c>
      <c r="G55" s="28">
        <v>357220.53997074999</v>
      </c>
      <c r="H55" s="28" t="e">
        <f t="shared" si="5"/>
        <v>#REF!</v>
      </c>
      <c r="I55" s="5" t="e">
        <f>#REF!+#REF!+Costing!#REF!</f>
        <v>#REF!</v>
      </c>
      <c r="J55" s="31" t="e">
        <f t="shared" si="6"/>
        <v>#REF!</v>
      </c>
      <c r="K55" s="32" t="e">
        <f t="shared" si="7"/>
        <v>#REF!</v>
      </c>
      <c r="L55" s="33">
        <f t="shared" si="8"/>
        <v>0</v>
      </c>
      <c r="M55" s="34" t="e">
        <f t="shared" si="9"/>
        <v>#REF!</v>
      </c>
    </row>
    <row r="56" spans="2:13" ht="15">
      <c r="B56" s="23" t="s">
        <v>173</v>
      </c>
      <c r="C56" s="23" t="s">
        <v>161</v>
      </c>
      <c r="D56" s="24" t="s">
        <v>171</v>
      </c>
      <c r="E56" s="4" t="e">
        <f>#REF!+#REF!+Costing!#REF!</f>
        <v>#REF!</v>
      </c>
      <c r="F56" s="28" t="e">
        <f>#REF!+#REF!+Costing!#REF!</f>
        <v>#REF!</v>
      </c>
      <c r="G56" s="28">
        <v>72661.855374749997</v>
      </c>
      <c r="H56" s="28" t="e">
        <f t="shared" si="5"/>
        <v>#REF!</v>
      </c>
      <c r="I56" s="5" t="e">
        <f>#REF!+#REF!+Costing!#REF!</f>
        <v>#REF!</v>
      </c>
      <c r="J56" s="31" t="e">
        <f t="shared" si="6"/>
        <v>#REF!</v>
      </c>
      <c r="K56" s="32" t="e">
        <f t="shared" si="7"/>
        <v>#REF!</v>
      </c>
      <c r="L56" s="33">
        <f t="shared" si="8"/>
        <v>0</v>
      </c>
      <c r="M56" s="34" t="e">
        <f t="shared" si="9"/>
        <v>#REF!</v>
      </c>
    </row>
    <row r="57" spans="2:13" ht="15">
      <c r="B57" s="23" t="s">
        <v>125</v>
      </c>
      <c r="C57" s="23" t="s">
        <v>122</v>
      </c>
      <c r="D57" s="24" t="s">
        <v>121</v>
      </c>
      <c r="E57" s="4" t="e">
        <f>#REF!+#REF!+Costing!#REF!</f>
        <v>#REF!</v>
      </c>
      <c r="F57" s="28" t="e">
        <f>#REF!+#REF!+Costing!#REF!</f>
        <v>#REF!</v>
      </c>
      <c r="G57" s="28">
        <v>76569.297081500001</v>
      </c>
      <c r="H57" s="28" t="e">
        <f t="shared" si="5"/>
        <v>#REF!</v>
      </c>
      <c r="I57" s="5" t="e">
        <f>#REF!+#REF!+Costing!#REF!</f>
        <v>#REF!</v>
      </c>
      <c r="J57" s="31" t="e">
        <f t="shared" si="6"/>
        <v>#REF!</v>
      </c>
      <c r="K57" s="32" t="e">
        <f t="shared" si="7"/>
        <v>#REF!</v>
      </c>
      <c r="L57" s="33">
        <f t="shared" si="8"/>
        <v>0</v>
      </c>
      <c r="M57" s="34" t="e">
        <f t="shared" si="9"/>
        <v>#REF!</v>
      </c>
    </row>
    <row r="58" spans="2:13" ht="15">
      <c r="B58" s="23" t="s">
        <v>46</v>
      </c>
      <c r="C58" s="24" t="s">
        <v>28</v>
      </c>
      <c r="D58" s="24" t="s">
        <v>45</v>
      </c>
      <c r="E58" s="4" t="e">
        <f>#REF!+#REF!+Costing!#REF!</f>
        <v>#REF!</v>
      </c>
      <c r="F58" s="28" t="e">
        <f>#REF!+#REF!+Costing!#REF!</f>
        <v>#REF!</v>
      </c>
      <c r="G58" s="28">
        <v>55050.83573875</v>
      </c>
      <c r="H58" s="28" t="e">
        <f t="shared" si="5"/>
        <v>#REF!</v>
      </c>
      <c r="I58" s="5" t="e">
        <f>#REF!+#REF!+Costing!#REF!</f>
        <v>#REF!</v>
      </c>
      <c r="J58" s="31" t="e">
        <f t="shared" si="6"/>
        <v>#REF!</v>
      </c>
      <c r="K58" s="32" t="e">
        <f t="shared" si="7"/>
        <v>#REF!</v>
      </c>
      <c r="L58" s="33">
        <f t="shared" si="8"/>
        <v>0</v>
      </c>
      <c r="M58" s="34" t="e">
        <f t="shared" si="9"/>
        <v>#REF!</v>
      </c>
    </row>
    <row r="59" spans="2:13" ht="15">
      <c r="B59" s="23" t="s">
        <v>178</v>
      </c>
      <c r="C59" s="23" t="s">
        <v>161</v>
      </c>
      <c r="D59" s="24" t="s">
        <v>176</v>
      </c>
      <c r="E59" s="4" t="e">
        <f>#REF!+#REF!+Costing!#REF!</f>
        <v>#REF!</v>
      </c>
      <c r="F59" s="28" t="e">
        <f>#REF!+#REF!+Costing!#REF!</f>
        <v>#REF!</v>
      </c>
      <c r="G59" s="28">
        <v>117639.53026125001</v>
      </c>
      <c r="H59" s="28" t="e">
        <f t="shared" si="5"/>
        <v>#REF!</v>
      </c>
      <c r="I59" s="5" t="e">
        <f>#REF!+#REF!+Costing!#REF!</f>
        <v>#REF!</v>
      </c>
      <c r="J59" s="31" t="e">
        <f t="shared" si="6"/>
        <v>#REF!</v>
      </c>
      <c r="K59" s="32" t="e">
        <f t="shared" si="7"/>
        <v>#REF!</v>
      </c>
      <c r="L59" s="33">
        <f t="shared" si="8"/>
        <v>0</v>
      </c>
      <c r="M59" s="34" t="e">
        <f t="shared" si="9"/>
        <v>#REF!</v>
      </c>
    </row>
    <row r="60" spans="2:13" ht="15">
      <c r="B60" s="23" t="s">
        <v>130</v>
      </c>
      <c r="C60" s="23" t="s">
        <v>122</v>
      </c>
      <c r="D60" s="24" t="s">
        <v>129</v>
      </c>
      <c r="E60" s="4" t="e">
        <f>#REF!+#REF!+Costing!#REF!</f>
        <v>#REF!</v>
      </c>
      <c r="F60" s="28" t="e">
        <f>#REF!+#REF!+Costing!#REF!</f>
        <v>#REF!</v>
      </c>
      <c r="G60" s="28">
        <v>70038.453079750005</v>
      </c>
      <c r="H60" s="28" t="e">
        <f t="shared" si="5"/>
        <v>#REF!</v>
      </c>
      <c r="I60" s="5" t="e">
        <f>#REF!+#REF!+Costing!#REF!</f>
        <v>#REF!</v>
      </c>
      <c r="J60" s="31" t="e">
        <f t="shared" si="6"/>
        <v>#REF!</v>
      </c>
      <c r="K60" s="32" t="e">
        <f t="shared" si="7"/>
        <v>#REF!</v>
      </c>
      <c r="L60" s="33">
        <f t="shared" si="8"/>
        <v>0</v>
      </c>
      <c r="M60" s="34" t="e">
        <f t="shared" si="9"/>
        <v>#REF!</v>
      </c>
    </row>
    <row r="61" spans="2:13" ht="15">
      <c r="B61" s="4" t="s">
        <v>30</v>
      </c>
      <c r="C61" s="5" t="s">
        <v>28</v>
      </c>
      <c r="D61" s="5" t="s">
        <v>31</v>
      </c>
      <c r="E61" s="4" t="e">
        <f>#REF!+#REF!+Costing!#REF!</f>
        <v>#REF!</v>
      </c>
      <c r="F61" s="28" t="e">
        <f>#REF!+#REF!+Costing!#REF!</f>
        <v>#REF!</v>
      </c>
      <c r="G61" s="28">
        <v>52347.926090499997</v>
      </c>
      <c r="H61" s="28" t="e">
        <f t="shared" si="5"/>
        <v>#REF!</v>
      </c>
      <c r="I61" s="5" t="e">
        <f>#REF!+#REF!+Costing!#REF!</f>
        <v>#REF!</v>
      </c>
      <c r="J61" s="31" t="e">
        <f t="shared" si="6"/>
        <v>#REF!</v>
      </c>
      <c r="K61" s="32" t="e">
        <f t="shared" si="7"/>
        <v>#REF!</v>
      </c>
      <c r="L61" s="33">
        <f t="shared" si="8"/>
        <v>0</v>
      </c>
      <c r="M61" s="34" t="e">
        <f t="shared" si="9"/>
        <v>#REF!</v>
      </c>
    </row>
    <row r="62" spans="2:13" ht="15">
      <c r="B62" s="23" t="s">
        <v>54</v>
      </c>
      <c r="C62" s="24" t="s">
        <v>28</v>
      </c>
      <c r="D62" s="24" t="s">
        <v>53</v>
      </c>
      <c r="E62" s="4" t="e">
        <f>#REF!+#REF!+Costing!#REF!</f>
        <v>#REF!</v>
      </c>
      <c r="F62" s="28" t="e">
        <f>#REF!+#REF!+Costing!#REF!</f>
        <v>#REF!</v>
      </c>
      <c r="G62" s="28">
        <v>165980.09455324995</v>
      </c>
      <c r="H62" s="28" t="e">
        <f t="shared" si="5"/>
        <v>#REF!</v>
      </c>
      <c r="I62" s="5" t="e">
        <f>#REF!+#REF!+Costing!#REF!</f>
        <v>#REF!</v>
      </c>
      <c r="J62" s="31" t="e">
        <f t="shared" si="6"/>
        <v>#REF!</v>
      </c>
      <c r="K62" s="32" t="e">
        <f t="shared" si="7"/>
        <v>#REF!</v>
      </c>
      <c r="L62" s="33">
        <f t="shared" si="8"/>
        <v>0</v>
      </c>
      <c r="M62" s="34" t="e">
        <f t="shared" si="9"/>
        <v>#REF!</v>
      </c>
    </row>
    <row r="63" spans="2:13" ht="15">
      <c r="B63" s="23" t="s">
        <v>116</v>
      </c>
      <c r="C63" s="23" t="s">
        <v>92</v>
      </c>
      <c r="D63" s="24" t="s">
        <v>113</v>
      </c>
      <c r="E63" s="4" t="e">
        <f>#REF!+#REF!+Costing!#REF!</f>
        <v>#REF!</v>
      </c>
      <c r="F63" s="28" t="e">
        <f>#REF!+#REF!+Costing!#REF!</f>
        <v>#REF!</v>
      </c>
      <c r="G63" s="28">
        <v>121077.88596700004</v>
      </c>
      <c r="H63" s="28" t="e">
        <f t="shared" si="5"/>
        <v>#REF!</v>
      </c>
      <c r="I63" s="5" t="e">
        <f>#REF!+#REF!+Costing!#REF!</f>
        <v>#REF!</v>
      </c>
      <c r="J63" s="31" t="e">
        <f t="shared" si="6"/>
        <v>#REF!</v>
      </c>
      <c r="K63" s="32" t="e">
        <f t="shared" si="7"/>
        <v>#REF!</v>
      </c>
      <c r="L63" s="33">
        <f t="shared" si="8"/>
        <v>0</v>
      </c>
      <c r="M63" s="34" t="e">
        <f t="shared" si="9"/>
        <v>#REF!</v>
      </c>
    </row>
    <row r="64" spans="2:13" ht="15">
      <c r="B64" s="23" t="s">
        <v>96</v>
      </c>
      <c r="C64" s="23" t="s">
        <v>92</v>
      </c>
      <c r="D64" s="24" t="s">
        <v>91</v>
      </c>
      <c r="E64" s="4" t="e">
        <f>#REF!+#REF!+Costing!#REF!</f>
        <v>#REF!</v>
      </c>
      <c r="F64" s="28" t="e">
        <f>#REF!+#REF!+Costing!#REF!</f>
        <v>#REF!</v>
      </c>
      <c r="G64" s="28">
        <v>98831.254665</v>
      </c>
      <c r="H64" s="28" t="e">
        <f t="shared" si="5"/>
        <v>#REF!</v>
      </c>
      <c r="I64" s="5" t="e">
        <f>#REF!+#REF!+Costing!#REF!</f>
        <v>#REF!</v>
      </c>
      <c r="J64" s="31" t="e">
        <f t="shared" si="6"/>
        <v>#REF!</v>
      </c>
      <c r="K64" s="32" t="e">
        <f t="shared" si="7"/>
        <v>#REF!</v>
      </c>
      <c r="L64" s="33">
        <f t="shared" si="8"/>
        <v>0</v>
      </c>
      <c r="M64" s="34" t="e">
        <f t="shared" si="9"/>
        <v>#REF!</v>
      </c>
    </row>
    <row r="65" spans="2:13" ht="15">
      <c r="B65" s="4" t="s">
        <v>39</v>
      </c>
      <c r="C65" s="5" t="s">
        <v>28</v>
      </c>
      <c r="D65" s="5" t="s">
        <v>37</v>
      </c>
      <c r="E65" s="4" t="e">
        <f>#REF!+#REF!+Costing!#REF!</f>
        <v>#REF!</v>
      </c>
      <c r="F65" s="28" t="e">
        <f>#REF!+#REF!+Costing!#REF!</f>
        <v>#REF!</v>
      </c>
      <c r="G65" s="28">
        <v>70534.242562750005</v>
      </c>
      <c r="H65" s="28" t="e">
        <f t="shared" si="5"/>
        <v>#REF!</v>
      </c>
      <c r="I65" s="5" t="e">
        <f>#REF!+#REF!+Costing!#REF!</f>
        <v>#REF!</v>
      </c>
      <c r="J65" s="31" t="e">
        <f t="shared" si="6"/>
        <v>#REF!</v>
      </c>
      <c r="K65" s="32" t="e">
        <f t="shared" si="7"/>
        <v>#REF!</v>
      </c>
      <c r="L65" s="33">
        <f t="shared" si="8"/>
        <v>0</v>
      </c>
      <c r="M65" s="34" t="e">
        <f t="shared" si="9"/>
        <v>#REF!</v>
      </c>
    </row>
    <row r="66" spans="2:13" ht="15">
      <c r="B66" s="25" t="s">
        <v>48</v>
      </c>
      <c r="C66" s="24" t="s">
        <v>28</v>
      </c>
      <c r="D66" s="24" t="s">
        <v>49</v>
      </c>
      <c r="E66" s="4" t="e">
        <f>#REF!+#REF!+Costing!#REF!</f>
        <v>#REF!</v>
      </c>
      <c r="F66" s="28" t="e">
        <f>#REF!+#REF!+Costing!#REF!</f>
        <v>#REF!</v>
      </c>
      <c r="G66" s="28">
        <v>129358.010456</v>
      </c>
      <c r="H66" s="28" t="e">
        <f t="shared" ref="H66:H97" si="10">F66+G66</f>
        <v>#REF!</v>
      </c>
      <c r="I66" s="5" t="e">
        <f>#REF!+#REF!+Costing!#REF!</f>
        <v>#REF!</v>
      </c>
      <c r="J66" s="31" t="e">
        <f t="shared" ref="J66:J97" si="11">I66/3</f>
        <v>#REF!</v>
      </c>
      <c r="K66" s="32" t="e">
        <f t="shared" ref="K66:K97" si="12">H66-E66</f>
        <v>#REF!</v>
      </c>
      <c r="L66" s="33">
        <f t="shared" ref="L66:L97" si="13">IFERROR((K66/I66),0)</f>
        <v>0</v>
      </c>
      <c r="M66" s="34" t="e">
        <f t="shared" ref="M66:M97" si="14">E66/H66</f>
        <v>#REF!</v>
      </c>
    </row>
    <row r="67" spans="2:13" ht="15">
      <c r="B67" s="23" t="s">
        <v>81</v>
      </c>
      <c r="C67" s="23" t="s">
        <v>60</v>
      </c>
      <c r="D67" s="24" t="s">
        <v>61</v>
      </c>
      <c r="E67" s="4" t="e">
        <f>#REF!+#REF!+Costing!#REF!</f>
        <v>#REF!</v>
      </c>
      <c r="F67" s="28" t="e">
        <f>#REF!+#REF!+Costing!#REF!</f>
        <v>#REF!</v>
      </c>
      <c r="G67" s="28">
        <v>58164.88035775</v>
      </c>
      <c r="H67" s="28" t="e">
        <f t="shared" si="10"/>
        <v>#REF!</v>
      </c>
      <c r="I67" s="5" t="e">
        <f>#REF!+#REF!+Costing!#REF!</f>
        <v>#REF!</v>
      </c>
      <c r="J67" s="31" t="e">
        <f t="shared" si="11"/>
        <v>#REF!</v>
      </c>
      <c r="K67" s="32" t="e">
        <f t="shared" si="12"/>
        <v>#REF!</v>
      </c>
      <c r="L67" s="33">
        <f t="shared" si="13"/>
        <v>0</v>
      </c>
      <c r="M67" s="34" t="e">
        <f t="shared" si="14"/>
        <v>#REF!</v>
      </c>
    </row>
    <row r="68" spans="2:13" ht="15">
      <c r="B68" s="23" t="s">
        <v>157</v>
      </c>
      <c r="C68" s="23" t="s">
        <v>145</v>
      </c>
      <c r="D68" s="24" t="s">
        <v>158</v>
      </c>
      <c r="E68" s="4" t="e">
        <f>#REF!+#REF!+Costing!#REF!</f>
        <v>#REF!</v>
      </c>
      <c r="F68" s="28" t="e">
        <f>#REF!+#REF!+Costing!#REF!</f>
        <v>#REF!</v>
      </c>
      <c r="G68" s="28">
        <v>0</v>
      </c>
      <c r="H68" s="28" t="e">
        <f t="shared" si="10"/>
        <v>#REF!</v>
      </c>
      <c r="I68" s="5" t="e">
        <f>#REF!+#REF!+Costing!#REF!</f>
        <v>#REF!</v>
      </c>
      <c r="J68" s="31" t="e">
        <f t="shared" si="11"/>
        <v>#REF!</v>
      </c>
      <c r="K68" s="32" t="e">
        <f t="shared" si="12"/>
        <v>#REF!</v>
      </c>
      <c r="L68" s="33">
        <f t="shared" si="13"/>
        <v>0</v>
      </c>
      <c r="M68" s="34" t="e">
        <f t="shared" si="14"/>
        <v>#REF!</v>
      </c>
    </row>
    <row r="69" spans="2:13" ht="15">
      <c r="B69" s="23" t="s">
        <v>123</v>
      </c>
      <c r="C69" s="23" t="s">
        <v>122</v>
      </c>
      <c r="D69" s="24" t="s">
        <v>121</v>
      </c>
      <c r="E69" s="4" t="e">
        <f>#REF!+#REF!+Costing!#REF!</f>
        <v>#REF!</v>
      </c>
      <c r="F69" s="28" t="e">
        <f>#REF!+#REF!+Costing!#REF!</f>
        <v>#REF!</v>
      </c>
      <c r="G69" s="28">
        <v>159524.27409875</v>
      </c>
      <c r="H69" s="28" t="e">
        <f t="shared" si="10"/>
        <v>#REF!</v>
      </c>
      <c r="I69" s="5" t="e">
        <f>#REF!+#REF!+Costing!#REF!</f>
        <v>#REF!</v>
      </c>
      <c r="J69" s="31" t="e">
        <f t="shared" si="11"/>
        <v>#REF!</v>
      </c>
      <c r="K69" s="32" t="e">
        <f t="shared" si="12"/>
        <v>#REF!</v>
      </c>
      <c r="L69" s="33">
        <f t="shared" si="13"/>
        <v>0</v>
      </c>
      <c r="M69" s="34" t="e">
        <f t="shared" si="14"/>
        <v>#REF!</v>
      </c>
    </row>
    <row r="70" spans="2:13" ht="15">
      <c r="B70" s="26" t="s">
        <v>56</v>
      </c>
      <c r="C70" s="27" t="s">
        <v>28</v>
      </c>
      <c r="D70" s="27" t="s">
        <v>57</v>
      </c>
      <c r="E70" s="4" t="e">
        <f>#REF!+#REF!+Costing!#REF!</f>
        <v>#REF!</v>
      </c>
      <c r="F70" s="28" t="e">
        <f>#REF!+#REF!+Costing!#REF!</f>
        <v>#REF!</v>
      </c>
      <c r="G70" s="28">
        <v>110748.77222975003</v>
      </c>
      <c r="H70" s="28" t="e">
        <f t="shared" si="10"/>
        <v>#REF!</v>
      </c>
      <c r="I70" s="5" t="e">
        <f>#REF!+#REF!+Costing!#REF!</f>
        <v>#REF!</v>
      </c>
      <c r="J70" s="31" t="e">
        <f t="shared" si="11"/>
        <v>#REF!</v>
      </c>
      <c r="K70" s="32" t="e">
        <f t="shared" si="12"/>
        <v>#REF!</v>
      </c>
      <c r="L70" s="33">
        <f t="shared" si="13"/>
        <v>0</v>
      </c>
      <c r="M70" s="34" t="e">
        <f t="shared" si="14"/>
        <v>#REF!</v>
      </c>
    </row>
    <row r="71" spans="2:13" ht="15">
      <c r="B71" s="23" t="s">
        <v>109</v>
      </c>
      <c r="C71" s="23" t="s">
        <v>92</v>
      </c>
      <c r="D71" s="24" t="s">
        <v>108</v>
      </c>
      <c r="E71" s="4" t="e">
        <f>#REF!+#REF!+Costing!#REF!</f>
        <v>#REF!</v>
      </c>
      <c r="F71" s="28" t="e">
        <f>#REF!+#REF!+Costing!#REF!</f>
        <v>#REF!</v>
      </c>
      <c r="G71" s="28">
        <v>0</v>
      </c>
      <c r="H71" s="28" t="e">
        <f t="shared" si="10"/>
        <v>#REF!</v>
      </c>
      <c r="I71" s="5" t="e">
        <f>#REF!+#REF!+Costing!#REF!</f>
        <v>#REF!</v>
      </c>
      <c r="J71" s="31" t="e">
        <f t="shared" si="11"/>
        <v>#REF!</v>
      </c>
      <c r="K71" s="32" t="e">
        <f t="shared" si="12"/>
        <v>#REF!</v>
      </c>
      <c r="L71" s="33">
        <f t="shared" si="13"/>
        <v>0</v>
      </c>
      <c r="M71" s="34" t="e">
        <f t="shared" si="14"/>
        <v>#REF!</v>
      </c>
    </row>
    <row r="72" spans="2:13" ht="15">
      <c r="B72" s="23" t="s">
        <v>112</v>
      </c>
      <c r="C72" s="23" t="s">
        <v>92</v>
      </c>
      <c r="D72" s="24" t="s">
        <v>92</v>
      </c>
      <c r="E72" s="4" t="e">
        <f>#REF!+#REF!+Costing!#REF!</f>
        <v>#REF!</v>
      </c>
      <c r="F72" s="28" t="e">
        <f>#REF!+#REF!+Costing!#REF!</f>
        <v>#REF!</v>
      </c>
      <c r="G72" s="28">
        <v>89512.802185500012</v>
      </c>
      <c r="H72" s="28" t="e">
        <f t="shared" si="10"/>
        <v>#REF!</v>
      </c>
      <c r="I72" s="5" t="e">
        <f>#REF!+#REF!+Costing!#REF!</f>
        <v>#REF!</v>
      </c>
      <c r="J72" s="31" t="e">
        <f t="shared" si="11"/>
        <v>#REF!</v>
      </c>
      <c r="K72" s="32" t="e">
        <f t="shared" si="12"/>
        <v>#REF!</v>
      </c>
      <c r="L72" s="33">
        <f t="shared" si="13"/>
        <v>0</v>
      </c>
      <c r="M72" s="34" t="e">
        <f t="shared" si="14"/>
        <v>#REF!</v>
      </c>
    </row>
    <row r="73" spans="2:13" ht="15">
      <c r="B73" s="23" t="s">
        <v>72</v>
      </c>
      <c r="C73" s="23" t="s">
        <v>60</v>
      </c>
      <c r="D73" s="24" t="s">
        <v>73</v>
      </c>
      <c r="E73" s="4" t="e">
        <f>#REF!+#REF!+Costing!#REF!</f>
        <v>#REF!</v>
      </c>
      <c r="F73" s="28" t="e">
        <f>#REF!+#REF!+Costing!#REF!</f>
        <v>#REF!</v>
      </c>
      <c r="G73" s="28">
        <v>105673.80623875001</v>
      </c>
      <c r="H73" s="28" t="e">
        <f t="shared" si="10"/>
        <v>#REF!</v>
      </c>
      <c r="I73" s="5" t="e">
        <f>#REF!+#REF!+Costing!#REF!</f>
        <v>#REF!</v>
      </c>
      <c r="J73" s="31" t="e">
        <f t="shared" si="11"/>
        <v>#REF!</v>
      </c>
      <c r="K73" s="32" t="e">
        <f t="shared" si="12"/>
        <v>#REF!</v>
      </c>
      <c r="L73" s="33">
        <f t="shared" si="13"/>
        <v>0</v>
      </c>
      <c r="M73" s="34" t="e">
        <f t="shared" si="14"/>
        <v>#REF!</v>
      </c>
    </row>
    <row r="74" spans="2:13" ht="15">
      <c r="B74" s="23" t="s">
        <v>65</v>
      </c>
      <c r="C74" s="23" t="s">
        <v>60</v>
      </c>
      <c r="D74" s="24" t="s">
        <v>64</v>
      </c>
      <c r="E74" s="4" t="e">
        <f>#REF!+#REF!+Costing!#REF!</f>
        <v>#REF!</v>
      </c>
      <c r="F74" s="28" t="e">
        <f>#REF!+#REF!+Costing!#REF!</f>
        <v>#REF!</v>
      </c>
      <c r="G74" s="28">
        <v>93021.16299550001</v>
      </c>
      <c r="H74" s="28" t="e">
        <f t="shared" si="10"/>
        <v>#REF!</v>
      </c>
      <c r="I74" s="5" t="e">
        <f>#REF!+#REF!+Costing!#REF!</f>
        <v>#REF!</v>
      </c>
      <c r="J74" s="31" t="e">
        <f t="shared" si="11"/>
        <v>#REF!</v>
      </c>
      <c r="K74" s="32" t="e">
        <f t="shared" si="12"/>
        <v>#REF!</v>
      </c>
      <c r="L74" s="33">
        <f t="shared" si="13"/>
        <v>0</v>
      </c>
      <c r="M74" s="34" t="e">
        <f t="shared" si="14"/>
        <v>#REF!</v>
      </c>
    </row>
    <row r="75" spans="2:13" ht="15">
      <c r="B75" s="23" t="s">
        <v>98</v>
      </c>
      <c r="C75" s="23" t="s">
        <v>92</v>
      </c>
      <c r="D75" s="24" t="s">
        <v>97</v>
      </c>
      <c r="E75" s="4" t="e">
        <f>#REF!+#REF!+Costing!#REF!</f>
        <v>#REF!</v>
      </c>
      <c r="F75" s="28" t="e">
        <f>#REF!+#REF!+Costing!#REF!</f>
        <v>#REF!</v>
      </c>
      <c r="G75" s="28">
        <v>226301.98395924998</v>
      </c>
      <c r="H75" s="28" t="e">
        <f t="shared" si="10"/>
        <v>#REF!</v>
      </c>
      <c r="I75" s="5" t="e">
        <f>#REF!+#REF!+Costing!#REF!</f>
        <v>#REF!</v>
      </c>
      <c r="J75" s="31" t="e">
        <f t="shared" si="11"/>
        <v>#REF!</v>
      </c>
      <c r="K75" s="32" t="e">
        <f t="shared" si="12"/>
        <v>#REF!</v>
      </c>
      <c r="L75" s="33">
        <f t="shared" si="13"/>
        <v>0</v>
      </c>
      <c r="M75" s="34" t="e">
        <f t="shared" si="14"/>
        <v>#REF!</v>
      </c>
    </row>
    <row r="76" spans="2:13" ht="15">
      <c r="B76" s="23" t="s">
        <v>111</v>
      </c>
      <c r="C76" s="23" t="s">
        <v>92</v>
      </c>
      <c r="D76" s="24" t="s">
        <v>92</v>
      </c>
      <c r="E76" s="4" t="e">
        <f>#REF!+#REF!+Costing!#REF!</f>
        <v>#REF!</v>
      </c>
      <c r="F76" s="28" t="e">
        <f>#REF!+#REF!+Costing!#REF!</f>
        <v>#REF!</v>
      </c>
      <c r="G76" s="28">
        <v>79977.553335999997</v>
      </c>
      <c r="H76" s="28" t="e">
        <f t="shared" si="10"/>
        <v>#REF!</v>
      </c>
      <c r="I76" s="5" t="e">
        <f>#REF!+#REF!+Costing!#REF!</f>
        <v>#REF!</v>
      </c>
      <c r="J76" s="31" t="e">
        <f t="shared" si="11"/>
        <v>#REF!</v>
      </c>
      <c r="K76" s="32" t="e">
        <f t="shared" si="12"/>
        <v>#REF!</v>
      </c>
      <c r="L76" s="33">
        <f t="shared" si="13"/>
        <v>0</v>
      </c>
      <c r="M76" s="34" t="e">
        <f t="shared" si="14"/>
        <v>#REF!</v>
      </c>
    </row>
    <row r="77" spans="2:13" ht="15">
      <c r="B77" s="23" t="s">
        <v>140</v>
      </c>
      <c r="C77" s="23" t="s">
        <v>122</v>
      </c>
      <c r="D77" s="24" t="s">
        <v>137</v>
      </c>
      <c r="E77" s="4" t="e">
        <f>#REF!+#REF!+Costing!#REF!</f>
        <v>#REF!</v>
      </c>
      <c r="F77" s="28" t="e">
        <f>#REF!+#REF!+Costing!#REF!</f>
        <v>#REF!</v>
      </c>
      <c r="G77" s="28">
        <v>45992.955334250015</v>
      </c>
      <c r="H77" s="28" t="e">
        <f t="shared" si="10"/>
        <v>#REF!</v>
      </c>
      <c r="I77" s="5" t="e">
        <f>#REF!+#REF!+Costing!#REF!</f>
        <v>#REF!</v>
      </c>
      <c r="J77" s="31" t="e">
        <f t="shared" si="11"/>
        <v>#REF!</v>
      </c>
      <c r="K77" s="32" t="e">
        <f t="shared" si="12"/>
        <v>#REF!</v>
      </c>
      <c r="L77" s="33">
        <f t="shared" si="13"/>
        <v>0</v>
      </c>
      <c r="M77" s="34" t="e">
        <f t="shared" si="14"/>
        <v>#REF!</v>
      </c>
    </row>
    <row r="78" spans="2:13" ht="15">
      <c r="B78" s="23" t="s">
        <v>139</v>
      </c>
      <c r="C78" s="23" t="s">
        <v>122</v>
      </c>
      <c r="D78" s="24" t="s">
        <v>137</v>
      </c>
      <c r="E78" s="4" t="e">
        <f>#REF!+#REF!+Costing!#REF!</f>
        <v>#REF!</v>
      </c>
      <c r="F78" s="28" t="e">
        <f>#REF!+#REF!+Costing!#REF!</f>
        <v>#REF!</v>
      </c>
      <c r="G78" s="28">
        <v>105543.05855249998</v>
      </c>
      <c r="H78" s="28" t="e">
        <f t="shared" si="10"/>
        <v>#REF!</v>
      </c>
      <c r="I78" s="5" t="e">
        <f>#REF!+#REF!+Costing!#REF!</f>
        <v>#REF!</v>
      </c>
      <c r="J78" s="31" t="e">
        <f t="shared" si="11"/>
        <v>#REF!</v>
      </c>
      <c r="K78" s="32" t="e">
        <f t="shared" si="12"/>
        <v>#REF!</v>
      </c>
      <c r="L78" s="33">
        <f t="shared" si="13"/>
        <v>0</v>
      </c>
      <c r="M78" s="34" t="e">
        <f t="shared" si="14"/>
        <v>#REF!</v>
      </c>
    </row>
    <row r="79" spans="2:13" ht="15">
      <c r="B79" s="23" t="s">
        <v>106</v>
      </c>
      <c r="C79" s="23" t="s">
        <v>92</v>
      </c>
      <c r="D79" s="24" t="s">
        <v>105</v>
      </c>
      <c r="E79" s="4" t="e">
        <f>#REF!+#REF!+Costing!#REF!</f>
        <v>#REF!</v>
      </c>
      <c r="F79" s="28" t="e">
        <f>#REF!+#REF!+Costing!#REF!</f>
        <v>#REF!</v>
      </c>
      <c r="G79" s="28">
        <v>0</v>
      </c>
      <c r="H79" s="28" t="e">
        <f t="shared" si="10"/>
        <v>#REF!</v>
      </c>
      <c r="I79" s="5" t="e">
        <f>#REF!+#REF!+Costing!#REF!</f>
        <v>#REF!</v>
      </c>
      <c r="J79" s="31" t="e">
        <f t="shared" si="11"/>
        <v>#REF!</v>
      </c>
      <c r="K79" s="32" t="e">
        <f t="shared" si="12"/>
        <v>#REF!</v>
      </c>
      <c r="L79" s="33">
        <f t="shared" si="13"/>
        <v>0</v>
      </c>
      <c r="M79" s="34" t="e">
        <f t="shared" si="14"/>
        <v>#REF!</v>
      </c>
    </row>
    <row r="80" spans="2:13" ht="15">
      <c r="B80" s="23" t="s">
        <v>156</v>
      </c>
      <c r="C80" s="23" t="s">
        <v>145</v>
      </c>
      <c r="D80" s="24" t="s">
        <v>146</v>
      </c>
      <c r="E80" s="4" t="e">
        <f>#REF!+#REF!+Costing!#REF!</f>
        <v>#REF!</v>
      </c>
      <c r="F80" s="28" t="e">
        <f>#REF!+#REF!+Costing!#REF!</f>
        <v>#REF!</v>
      </c>
      <c r="G80" s="28">
        <v>0</v>
      </c>
      <c r="H80" s="28" t="e">
        <f t="shared" si="10"/>
        <v>#REF!</v>
      </c>
      <c r="I80" s="5" t="e">
        <f>#REF!+#REF!+Costing!#REF!</f>
        <v>#REF!</v>
      </c>
      <c r="J80" s="31" t="e">
        <f t="shared" si="11"/>
        <v>#REF!</v>
      </c>
      <c r="K80" s="32" t="e">
        <f t="shared" si="12"/>
        <v>#REF!</v>
      </c>
      <c r="L80" s="33">
        <f t="shared" si="13"/>
        <v>0</v>
      </c>
      <c r="M80" s="34" t="e">
        <f t="shared" si="14"/>
        <v>#REF!</v>
      </c>
    </row>
    <row r="81" spans="2:13" ht="15">
      <c r="B81" s="23" t="s">
        <v>70</v>
      </c>
      <c r="C81" s="23" t="s">
        <v>60</v>
      </c>
      <c r="D81" s="24" t="s">
        <v>71</v>
      </c>
      <c r="E81" s="4" t="e">
        <f>#REF!+#REF!+Costing!#REF!</f>
        <v>#REF!</v>
      </c>
      <c r="F81" s="28" t="e">
        <f>#REF!+#REF!+Costing!#REF!</f>
        <v>#REF!</v>
      </c>
      <c r="G81" s="28">
        <v>135483.6231265</v>
      </c>
      <c r="H81" s="28" t="e">
        <f t="shared" si="10"/>
        <v>#REF!</v>
      </c>
      <c r="I81" s="5" t="e">
        <f>#REF!+#REF!+Costing!#REF!</f>
        <v>#REF!</v>
      </c>
      <c r="J81" s="31" t="e">
        <f t="shared" si="11"/>
        <v>#REF!</v>
      </c>
      <c r="K81" s="32" t="e">
        <f t="shared" si="12"/>
        <v>#REF!</v>
      </c>
      <c r="L81" s="33">
        <f t="shared" si="13"/>
        <v>0</v>
      </c>
      <c r="M81" s="34" t="e">
        <f t="shared" si="14"/>
        <v>#REF!</v>
      </c>
    </row>
    <row r="82" spans="2:13" ht="15">
      <c r="B82" s="23" t="s">
        <v>159</v>
      </c>
      <c r="C82" s="23" t="s">
        <v>145</v>
      </c>
      <c r="D82" s="24" t="s">
        <v>158</v>
      </c>
      <c r="E82" s="4" t="e">
        <f>#REF!+#REF!+Costing!#REF!</f>
        <v>#REF!</v>
      </c>
      <c r="F82" s="28" t="e">
        <f>#REF!+#REF!+Costing!#REF!</f>
        <v>#REF!</v>
      </c>
      <c r="G82" s="28">
        <v>0</v>
      </c>
      <c r="H82" s="28" t="e">
        <f t="shared" si="10"/>
        <v>#REF!</v>
      </c>
      <c r="I82" s="5" t="e">
        <f>#REF!+#REF!+Costing!#REF!</f>
        <v>#REF!</v>
      </c>
      <c r="J82" s="31" t="e">
        <f t="shared" si="11"/>
        <v>#REF!</v>
      </c>
      <c r="K82" s="32" t="e">
        <f t="shared" si="12"/>
        <v>#REF!</v>
      </c>
      <c r="L82" s="33">
        <f t="shared" si="13"/>
        <v>0</v>
      </c>
      <c r="M82" s="34" t="e">
        <f t="shared" si="14"/>
        <v>#REF!</v>
      </c>
    </row>
    <row r="83" spans="2:13" ht="15">
      <c r="B83" s="23" t="s">
        <v>99</v>
      </c>
      <c r="C83" s="23" t="s">
        <v>92</v>
      </c>
      <c r="D83" s="24" t="s">
        <v>97</v>
      </c>
      <c r="E83" s="4" t="e">
        <f>#REF!+#REF!+Costing!#REF!</f>
        <v>#REF!</v>
      </c>
      <c r="F83" s="28" t="e">
        <f>#REF!+#REF!+Costing!#REF!</f>
        <v>#REF!</v>
      </c>
      <c r="G83" s="28">
        <v>44922.295678750008</v>
      </c>
      <c r="H83" s="28" t="e">
        <f t="shared" si="10"/>
        <v>#REF!</v>
      </c>
      <c r="I83" s="5" t="e">
        <f>#REF!+#REF!+Costing!#REF!</f>
        <v>#REF!</v>
      </c>
      <c r="J83" s="31" t="e">
        <f t="shared" si="11"/>
        <v>#REF!</v>
      </c>
      <c r="K83" s="32" t="e">
        <f t="shared" si="12"/>
        <v>#REF!</v>
      </c>
      <c r="L83" s="33">
        <f t="shared" si="13"/>
        <v>0</v>
      </c>
      <c r="M83" s="34" t="e">
        <f t="shared" si="14"/>
        <v>#REF!</v>
      </c>
    </row>
    <row r="84" spans="2:13" ht="15">
      <c r="B84" s="23" t="s">
        <v>120</v>
      </c>
      <c r="C84" s="23" t="s">
        <v>92</v>
      </c>
      <c r="D84" s="24" t="s">
        <v>117</v>
      </c>
      <c r="E84" s="4" t="e">
        <f>#REF!+#REF!+Costing!#REF!</f>
        <v>#REF!</v>
      </c>
      <c r="F84" s="28" t="e">
        <f>#REF!+#REF!+Costing!#REF!</f>
        <v>#REF!</v>
      </c>
      <c r="G84" s="28">
        <v>122739.08748250001</v>
      </c>
      <c r="H84" s="28" t="e">
        <f t="shared" si="10"/>
        <v>#REF!</v>
      </c>
      <c r="I84" s="5" t="e">
        <f>#REF!+#REF!+Costing!#REF!</f>
        <v>#REF!</v>
      </c>
      <c r="J84" s="31" t="e">
        <f t="shared" si="11"/>
        <v>#REF!</v>
      </c>
      <c r="K84" s="32" t="e">
        <f t="shared" si="12"/>
        <v>#REF!</v>
      </c>
      <c r="L84" s="33">
        <f t="shared" si="13"/>
        <v>0</v>
      </c>
      <c r="M84" s="34" t="e">
        <f t="shared" si="14"/>
        <v>#REF!</v>
      </c>
    </row>
    <row r="85" spans="2:13" ht="15">
      <c r="B85" s="23" t="s">
        <v>102</v>
      </c>
      <c r="C85" s="23" t="s">
        <v>92</v>
      </c>
      <c r="D85" s="24" t="s">
        <v>100</v>
      </c>
      <c r="E85" s="4" t="e">
        <f>#REF!+#REF!+Costing!#REF!</f>
        <v>#REF!</v>
      </c>
      <c r="F85" s="28" t="e">
        <f>#REF!+#REF!+Costing!#REF!</f>
        <v>#REF!</v>
      </c>
      <c r="G85" s="28">
        <v>61057.811722750004</v>
      </c>
      <c r="H85" s="28" t="e">
        <f t="shared" si="10"/>
        <v>#REF!</v>
      </c>
      <c r="I85" s="5" t="e">
        <f>#REF!+#REF!+Costing!#REF!</f>
        <v>#REF!</v>
      </c>
      <c r="J85" s="31" t="e">
        <f t="shared" si="11"/>
        <v>#REF!</v>
      </c>
      <c r="K85" s="32" t="e">
        <f t="shared" si="12"/>
        <v>#REF!</v>
      </c>
      <c r="L85" s="33">
        <f t="shared" si="13"/>
        <v>0</v>
      </c>
      <c r="M85" s="34" t="e">
        <f t="shared" si="14"/>
        <v>#REF!</v>
      </c>
    </row>
    <row r="86" spans="2:13" ht="15">
      <c r="B86" s="23" t="s">
        <v>187</v>
      </c>
      <c r="C86" s="23" t="s">
        <v>161</v>
      </c>
      <c r="D86" s="24" t="s">
        <v>185</v>
      </c>
      <c r="E86" s="4" t="e">
        <f>#REF!+#REF!+Costing!#REF!</f>
        <v>#REF!</v>
      </c>
      <c r="F86" s="28" t="e">
        <f>#REF!+#REF!+Costing!#REF!</f>
        <v>#REF!</v>
      </c>
      <c r="G86" s="28">
        <v>106541.34988150001</v>
      </c>
      <c r="H86" s="28" t="e">
        <f t="shared" si="10"/>
        <v>#REF!</v>
      </c>
      <c r="I86" s="5" t="e">
        <f>#REF!+#REF!+Costing!#REF!</f>
        <v>#REF!</v>
      </c>
      <c r="J86" s="31" t="e">
        <f t="shared" si="11"/>
        <v>#REF!</v>
      </c>
      <c r="K86" s="32" t="e">
        <f t="shared" si="12"/>
        <v>#REF!</v>
      </c>
      <c r="L86" s="33">
        <f t="shared" si="13"/>
        <v>0</v>
      </c>
      <c r="M86" s="34" t="e">
        <f t="shared" si="14"/>
        <v>#REF!</v>
      </c>
    </row>
    <row r="87" spans="2:13" ht="15">
      <c r="B87" s="23" t="s">
        <v>128</v>
      </c>
      <c r="C87" s="23" t="s">
        <v>122</v>
      </c>
      <c r="D87" s="24" t="s">
        <v>122</v>
      </c>
      <c r="E87" s="4" t="e">
        <f>#REF!+#REF!+Costing!#REF!</f>
        <v>#REF!</v>
      </c>
      <c r="F87" s="28" t="e">
        <f>#REF!+#REF!+Costing!#REF!</f>
        <v>#REF!</v>
      </c>
      <c r="G87" s="28">
        <v>116917.863578</v>
      </c>
      <c r="H87" s="28" t="e">
        <f t="shared" si="10"/>
        <v>#REF!</v>
      </c>
      <c r="I87" s="5" t="e">
        <f>#REF!+#REF!+Costing!#REF!</f>
        <v>#REF!</v>
      </c>
      <c r="J87" s="31" t="e">
        <f t="shared" si="11"/>
        <v>#REF!</v>
      </c>
      <c r="K87" s="32" t="e">
        <f t="shared" si="12"/>
        <v>#REF!</v>
      </c>
      <c r="L87" s="33">
        <f t="shared" si="13"/>
        <v>0</v>
      </c>
      <c r="M87" s="34" t="e">
        <f t="shared" si="14"/>
        <v>#REF!</v>
      </c>
    </row>
    <row r="88" spans="2:13" ht="15">
      <c r="B88" s="23" t="s">
        <v>174</v>
      </c>
      <c r="C88" s="23" t="s">
        <v>161</v>
      </c>
      <c r="D88" s="24" t="s">
        <v>171</v>
      </c>
      <c r="E88" s="4" t="e">
        <f>#REF!+#REF!+Costing!#REF!</f>
        <v>#REF!</v>
      </c>
      <c r="F88" s="28" t="e">
        <f>#REF!+#REF!+Costing!#REF!</f>
        <v>#REF!</v>
      </c>
      <c r="G88" s="28">
        <v>48073.042868499993</v>
      </c>
      <c r="H88" s="28" t="e">
        <f t="shared" si="10"/>
        <v>#REF!</v>
      </c>
      <c r="I88" s="5" t="e">
        <f>#REF!+#REF!+Costing!#REF!</f>
        <v>#REF!</v>
      </c>
      <c r="J88" s="31" t="e">
        <f t="shared" si="11"/>
        <v>#REF!</v>
      </c>
      <c r="K88" s="32" t="e">
        <f t="shared" si="12"/>
        <v>#REF!</v>
      </c>
      <c r="L88" s="33">
        <f t="shared" si="13"/>
        <v>0</v>
      </c>
      <c r="M88" s="34" t="e">
        <f t="shared" si="14"/>
        <v>#REF!</v>
      </c>
    </row>
    <row r="89" spans="2:13" ht="15">
      <c r="B89" s="23" t="s">
        <v>103</v>
      </c>
      <c r="C89" s="23" t="s">
        <v>92</v>
      </c>
      <c r="D89" s="24" t="s">
        <v>100</v>
      </c>
      <c r="E89" s="4" t="e">
        <f>#REF!+#REF!+Costing!#REF!</f>
        <v>#REF!</v>
      </c>
      <c r="F89" s="28" t="e">
        <f>#REF!+#REF!+Costing!#REF!</f>
        <v>#REF!</v>
      </c>
      <c r="G89" s="28">
        <v>47669.605062499992</v>
      </c>
      <c r="H89" s="28" t="e">
        <f t="shared" si="10"/>
        <v>#REF!</v>
      </c>
      <c r="I89" s="5" t="e">
        <f>#REF!+#REF!+Costing!#REF!</f>
        <v>#REF!</v>
      </c>
      <c r="J89" s="31" t="e">
        <f t="shared" si="11"/>
        <v>#REF!</v>
      </c>
      <c r="K89" s="32" t="e">
        <f t="shared" si="12"/>
        <v>#REF!</v>
      </c>
      <c r="L89" s="33">
        <f t="shared" si="13"/>
        <v>0</v>
      </c>
      <c r="M89" s="34" t="e">
        <f t="shared" si="14"/>
        <v>#REF!</v>
      </c>
    </row>
    <row r="90" spans="2:13" ht="15">
      <c r="B90" s="23" t="s">
        <v>149</v>
      </c>
      <c r="C90" s="23" t="s">
        <v>145</v>
      </c>
      <c r="D90" s="24" t="s">
        <v>150</v>
      </c>
      <c r="E90" s="4" t="e">
        <f>#REF!+#REF!+Costing!#REF!</f>
        <v>#REF!</v>
      </c>
      <c r="F90" s="28" t="e">
        <f>#REF!+#REF!+Costing!#REF!</f>
        <v>#REF!</v>
      </c>
      <c r="G90" s="28">
        <v>0</v>
      </c>
      <c r="H90" s="28" t="e">
        <f t="shared" si="10"/>
        <v>#REF!</v>
      </c>
      <c r="I90" s="5" t="e">
        <f>#REF!+#REF!+Costing!#REF!</f>
        <v>#REF!</v>
      </c>
      <c r="J90" s="31" t="e">
        <f t="shared" si="11"/>
        <v>#REF!</v>
      </c>
      <c r="K90" s="32" t="e">
        <f t="shared" si="12"/>
        <v>#REF!</v>
      </c>
      <c r="L90" s="33">
        <f t="shared" si="13"/>
        <v>0</v>
      </c>
      <c r="M90" s="34" t="e">
        <f t="shared" si="14"/>
        <v>#REF!</v>
      </c>
    </row>
    <row r="91" spans="2:13" ht="15">
      <c r="B91" s="23" t="s">
        <v>115</v>
      </c>
      <c r="C91" s="23" t="s">
        <v>92</v>
      </c>
      <c r="D91" s="24" t="s">
        <v>113</v>
      </c>
      <c r="E91" s="4" t="e">
        <f>#REF!+#REF!+Costing!#REF!</f>
        <v>#REF!</v>
      </c>
      <c r="F91" s="28" t="e">
        <f>#REF!+#REF!+Costing!#REF!</f>
        <v>#REF!</v>
      </c>
      <c r="G91" s="28">
        <v>30621.811924500005</v>
      </c>
      <c r="H91" s="28" t="e">
        <f t="shared" si="10"/>
        <v>#REF!</v>
      </c>
      <c r="I91" s="5" t="e">
        <f>#REF!+#REF!+Costing!#REF!</f>
        <v>#REF!</v>
      </c>
      <c r="J91" s="31" t="e">
        <f t="shared" si="11"/>
        <v>#REF!</v>
      </c>
      <c r="K91" s="32" t="e">
        <f t="shared" si="12"/>
        <v>#REF!</v>
      </c>
      <c r="L91" s="33">
        <f t="shared" si="13"/>
        <v>0</v>
      </c>
      <c r="M91" s="34" t="e">
        <f t="shared" si="14"/>
        <v>#REF!</v>
      </c>
    </row>
    <row r="92" spans="2:13" ht="15">
      <c r="B92" s="4" t="s">
        <v>42</v>
      </c>
      <c r="C92" s="5" t="s">
        <v>28</v>
      </c>
      <c r="D92" s="5" t="s">
        <v>41</v>
      </c>
      <c r="E92" s="4" t="e">
        <f>#REF!+#REF!+Costing!#REF!</f>
        <v>#REF!</v>
      </c>
      <c r="F92" s="28" t="e">
        <f>#REF!+#REF!+Costing!#REF!</f>
        <v>#REF!</v>
      </c>
      <c r="G92" s="28">
        <v>228825.75691250002</v>
      </c>
      <c r="H92" s="28" t="e">
        <f t="shared" si="10"/>
        <v>#REF!</v>
      </c>
      <c r="I92" s="5" t="e">
        <f>#REF!+#REF!+Costing!#REF!</f>
        <v>#REF!</v>
      </c>
      <c r="J92" s="31" t="e">
        <f t="shared" si="11"/>
        <v>#REF!</v>
      </c>
      <c r="K92" s="32" t="e">
        <f t="shared" si="12"/>
        <v>#REF!</v>
      </c>
      <c r="L92" s="33">
        <f t="shared" si="13"/>
        <v>0</v>
      </c>
      <c r="M92" s="34" t="e">
        <f t="shared" si="14"/>
        <v>#REF!</v>
      </c>
    </row>
    <row r="93" spans="2:13" ht="15">
      <c r="B93" s="23" t="s">
        <v>107</v>
      </c>
      <c r="C93" s="23" t="s">
        <v>92</v>
      </c>
      <c r="D93" s="24" t="s">
        <v>105</v>
      </c>
      <c r="E93" s="4" t="e">
        <f>#REF!+#REF!+Costing!#REF!</f>
        <v>#REF!</v>
      </c>
      <c r="F93" s="28" t="e">
        <f>#REF!+#REF!+Costing!#REF!</f>
        <v>#REF!</v>
      </c>
      <c r="G93" s="28">
        <v>177789.67104025005</v>
      </c>
      <c r="H93" s="28" t="e">
        <f t="shared" si="10"/>
        <v>#REF!</v>
      </c>
      <c r="I93" s="5" t="e">
        <f>#REF!+#REF!+Costing!#REF!</f>
        <v>#REF!</v>
      </c>
      <c r="J93" s="31" t="e">
        <f t="shared" si="11"/>
        <v>#REF!</v>
      </c>
      <c r="K93" s="32" t="e">
        <f t="shared" si="12"/>
        <v>#REF!</v>
      </c>
      <c r="L93" s="33">
        <f t="shared" si="13"/>
        <v>0</v>
      </c>
      <c r="M93" s="34" t="e">
        <f t="shared" si="14"/>
        <v>#REF!</v>
      </c>
    </row>
    <row r="94" spans="2:13" ht="15">
      <c r="B94" s="23" t="s">
        <v>80</v>
      </c>
      <c r="C94" s="23" t="s">
        <v>60</v>
      </c>
      <c r="D94" s="24" t="s">
        <v>64</v>
      </c>
      <c r="E94" s="4" t="e">
        <f>#REF!+#REF!+Costing!#REF!</f>
        <v>#REF!</v>
      </c>
      <c r="F94" s="28" t="e">
        <f>#REF!+#REF!+Costing!#REF!</f>
        <v>#REF!</v>
      </c>
      <c r="G94" s="28">
        <v>171276.85542999997</v>
      </c>
      <c r="H94" s="28" t="e">
        <f t="shared" si="10"/>
        <v>#REF!</v>
      </c>
      <c r="I94" s="5" t="e">
        <f>#REF!+#REF!+Costing!#REF!</f>
        <v>#REF!</v>
      </c>
      <c r="J94" s="31" t="e">
        <f t="shared" si="11"/>
        <v>#REF!</v>
      </c>
      <c r="K94" s="32" t="e">
        <f t="shared" si="12"/>
        <v>#REF!</v>
      </c>
      <c r="L94" s="33">
        <f t="shared" si="13"/>
        <v>0</v>
      </c>
      <c r="M94" s="34" t="e">
        <f t="shared" si="14"/>
        <v>#REF!</v>
      </c>
    </row>
    <row r="95" spans="2:13" ht="15">
      <c r="B95" s="23" t="s">
        <v>93</v>
      </c>
      <c r="C95" s="23" t="s">
        <v>92</v>
      </c>
      <c r="D95" s="24" t="s">
        <v>91</v>
      </c>
      <c r="E95" s="4" t="e">
        <f>#REF!+#REF!+Costing!#REF!</f>
        <v>#REF!</v>
      </c>
      <c r="F95" s="28" t="e">
        <f>#REF!+#REF!+Costing!#REF!</f>
        <v>#REF!</v>
      </c>
      <c r="G95" s="28">
        <v>61579.277016749998</v>
      </c>
      <c r="H95" s="28" t="e">
        <f t="shared" si="10"/>
        <v>#REF!</v>
      </c>
      <c r="I95" s="5" t="e">
        <f>#REF!+#REF!+Costing!#REF!</f>
        <v>#REF!</v>
      </c>
      <c r="J95" s="31" t="e">
        <f t="shared" si="11"/>
        <v>#REF!</v>
      </c>
      <c r="K95" s="32" t="e">
        <f t="shared" si="12"/>
        <v>#REF!</v>
      </c>
      <c r="L95" s="33">
        <f t="shared" si="13"/>
        <v>0</v>
      </c>
      <c r="M95" s="34" t="e">
        <f t="shared" si="14"/>
        <v>#REF!</v>
      </c>
    </row>
    <row r="96" spans="2:13" ht="15">
      <c r="B96" s="23" t="s">
        <v>114</v>
      </c>
      <c r="C96" s="23" t="s">
        <v>92</v>
      </c>
      <c r="D96" s="24" t="s">
        <v>113</v>
      </c>
      <c r="E96" s="4" t="e">
        <f>#REF!+#REF!+Costing!#REF!</f>
        <v>#REF!</v>
      </c>
      <c r="F96" s="28" t="e">
        <f>#REF!+#REF!+Costing!#REF!</f>
        <v>#REF!</v>
      </c>
      <c r="G96" s="28">
        <v>49254.476493250004</v>
      </c>
      <c r="H96" s="28" t="e">
        <f t="shared" si="10"/>
        <v>#REF!</v>
      </c>
      <c r="I96" s="5" t="e">
        <f>#REF!+#REF!+Costing!#REF!</f>
        <v>#REF!</v>
      </c>
      <c r="J96" s="31" t="e">
        <f t="shared" si="11"/>
        <v>#REF!</v>
      </c>
      <c r="K96" s="32" t="e">
        <f t="shared" si="12"/>
        <v>#REF!</v>
      </c>
      <c r="L96" s="33">
        <f t="shared" si="13"/>
        <v>0</v>
      </c>
      <c r="M96" s="34" t="e">
        <f t="shared" si="14"/>
        <v>#REF!</v>
      </c>
    </row>
    <row r="97" spans="2:13" ht="15">
      <c r="B97" s="23" t="s">
        <v>95</v>
      </c>
      <c r="C97" s="23" t="s">
        <v>92</v>
      </c>
      <c r="D97" s="24" t="s">
        <v>91</v>
      </c>
      <c r="E97" s="4" t="e">
        <f>#REF!+#REF!+Costing!#REF!</f>
        <v>#REF!</v>
      </c>
      <c r="F97" s="28" t="e">
        <f>#REF!+#REF!+Costing!#REF!</f>
        <v>#REF!</v>
      </c>
      <c r="G97" s="28">
        <v>31964.191008499994</v>
      </c>
      <c r="H97" s="28" t="e">
        <f t="shared" si="10"/>
        <v>#REF!</v>
      </c>
      <c r="I97" s="5" t="e">
        <f>#REF!+#REF!+Costing!#REF!</f>
        <v>#REF!</v>
      </c>
      <c r="J97" s="31" t="e">
        <f t="shared" si="11"/>
        <v>#REF!</v>
      </c>
      <c r="K97" s="32" t="e">
        <f t="shared" si="12"/>
        <v>#REF!</v>
      </c>
      <c r="L97" s="33">
        <f t="shared" si="13"/>
        <v>0</v>
      </c>
      <c r="M97" s="34" t="e">
        <f t="shared" si="14"/>
        <v>#REF!</v>
      </c>
    </row>
    <row r="98" spans="2:13" ht="15">
      <c r="B98" s="23" t="s">
        <v>136</v>
      </c>
      <c r="C98" s="23" t="s">
        <v>122</v>
      </c>
      <c r="D98" s="24" t="s">
        <v>134</v>
      </c>
      <c r="E98" s="4" t="e">
        <f>#REF!+#REF!+Costing!#REF!</f>
        <v>#REF!</v>
      </c>
      <c r="F98" s="28" t="e">
        <f>#REF!+#REF!+Costing!#REF!</f>
        <v>#REF!</v>
      </c>
      <c r="G98" s="28">
        <v>119279.80440425</v>
      </c>
      <c r="H98" s="28" t="e">
        <f t="shared" ref="H98:H120" si="15">F98+G98</f>
        <v>#REF!</v>
      </c>
      <c r="I98" s="5" t="e">
        <f>#REF!+#REF!+Costing!#REF!</f>
        <v>#REF!</v>
      </c>
      <c r="J98" s="31" t="e">
        <f t="shared" ref="J98:J120" si="16">I98/3</f>
        <v>#REF!</v>
      </c>
      <c r="K98" s="32" t="e">
        <f t="shared" ref="K98:K120" si="17">H98-E98</f>
        <v>#REF!</v>
      </c>
      <c r="L98" s="33">
        <f t="shared" ref="L98:L120" si="18">IFERROR((K98/I98),0)</f>
        <v>0</v>
      </c>
      <c r="M98" s="34" t="e">
        <f t="shared" ref="M98:M120" si="19">E98/H98</f>
        <v>#REF!</v>
      </c>
    </row>
    <row r="99" spans="2:13" ht="15">
      <c r="B99" s="23" t="s">
        <v>155</v>
      </c>
      <c r="C99" s="23" t="s">
        <v>145</v>
      </c>
      <c r="D99" s="24" t="s">
        <v>145</v>
      </c>
      <c r="E99" s="4" t="e">
        <f>#REF!+#REF!+Costing!#REF!</f>
        <v>#REF!</v>
      </c>
      <c r="F99" s="28" t="e">
        <f>#REF!+#REF!+Costing!#REF!</f>
        <v>#REF!</v>
      </c>
      <c r="G99" s="28">
        <v>91278.08484325005</v>
      </c>
      <c r="H99" s="28" t="e">
        <f t="shared" si="15"/>
        <v>#REF!</v>
      </c>
      <c r="I99" s="5" t="e">
        <f>#REF!+#REF!+Costing!#REF!</f>
        <v>#REF!</v>
      </c>
      <c r="J99" s="31" t="e">
        <f t="shared" si="16"/>
        <v>#REF!</v>
      </c>
      <c r="K99" s="32" t="e">
        <f t="shared" si="17"/>
        <v>#REF!</v>
      </c>
      <c r="L99" s="33">
        <f t="shared" si="18"/>
        <v>0</v>
      </c>
      <c r="M99" s="34" t="e">
        <f t="shared" si="19"/>
        <v>#REF!</v>
      </c>
    </row>
    <row r="100" spans="2:13" ht="15">
      <c r="B100" s="25" t="s">
        <v>50</v>
      </c>
      <c r="C100" s="24" t="s">
        <v>28</v>
      </c>
      <c r="D100" s="24" t="s">
        <v>49</v>
      </c>
      <c r="E100" s="4" t="e">
        <f>#REF!+#REF!+Costing!#REF!</f>
        <v>#REF!</v>
      </c>
      <c r="F100" s="28" t="e">
        <f>#REF!+#REF!+Costing!#REF!</f>
        <v>#REF!</v>
      </c>
      <c r="G100" s="28">
        <v>59278.958942249999</v>
      </c>
      <c r="H100" s="28" t="e">
        <f t="shared" si="15"/>
        <v>#REF!</v>
      </c>
      <c r="I100" s="5" t="e">
        <f>#REF!+#REF!+Costing!#REF!</f>
        <v>#REF!</v>
      </c>
      <c r="J100" s="31" t="e">
        <f t="shared" si="16"/>
        <v>#REF!</v>
      </c>
      <c r="K100" s="32" t="e">
        <f t="shared" si="17"/>
        <v>#REF!</v>
      </c>
      <c r="L100" s="33">
        <f t="shared" si="18"/>
        <v>0</v>
      </c>
      <c r="M100" s="34" t="e">
        <f t="shared" si="19"/>
        <v>#REF!</v>
      </c>
    </row>
    <row r="101" spans="2:13" ht="15">
      <c r="B101" s="23" t="s">
        <v>68</v>
      </c>
      <c r="C101" s="23" t="s">
        <v>60</v>
      </c>
      <c r="D101" s="24" t="s">
        <v>67</v>
      </c>
      <c r="E101" s="4" t="e">
        <f>#REF!+#REF!+Costing!#REF!</f>
        <v>#REF!</v>
      </c>
      <c r="F101" s="28" t="e">
        <f>#REF!+#REF!+Costing!#REF!</f>
        <v>#REF!</v>
      </c>
      <c r="G101" s="28">
        <v>0</v>
      </c>
      <c r="H101" s="28" t="e">
        <f t="shared" si="15"/>
        <v>#REF!</v>
      </c>
      <c r="I101" s="5" t="e">
        <f>#REF!+#REF!+Costing!#REF!</f>
        <v>#REF!</v>
      </c>
      <c r="J101" s="31" t="e">
        <f t="shared" si="16"/>
        <v>#REF!</v>
      </c>
      <c r="K101" s="32" t="e">
        <f t="shared" si="17"/>
        <v>#REF!</v>
      </c>
      <c r="L101" s="33">
        <f t="shared" si="18"/>
        <v>0</v>
      </c>
      <c r="M101" s="34" t="e">
        <f t="shared" si="19"/>
        <v>#REF!</v>
      </c>
    </row>
    <row r="102" spans="2:13" ht="15">
      <c r="B102" s="23" t="s">
        <v>183</v>
      </c>
      <c r="C102" s="23" t="s">
        <v>161</v>
      </c>
      <c r="D102" s="24" t="s">
        <v>180</v>
      </c>
      <c r="E102" s="4" t="e">
        <f>#REF!+#REF!+Costing!#REF!</f>
        <v>#REF!</v>
      </c>
      <c r="F102" s="28" t="e">
        <f>#REF!+#REF!+Costing!#REF!</f>
        <v>#REF!</v>
      </c>
      <c r="G102" s="28">
        <v>86594.537983999995</v>
      </c>
      <c r="H102" s="28" t="e">
        <f t="shared" si="15"/>
        <v>#REF!</v>
      </c>
      <c r="I102" s="5" t="e">
        <f>#REF!+#REF!+Costing!#REF!</f>
        <v>#REF!</v>
      </c>
      <c r="J102" s="31" t="e">
        <f t="shared" si="16"/>
        <v>#REF!</v>
      </c>
      <c r="K102" s="32" t="e">
        <f t="shared" si="17"/>
        <v>#REF!</v>
      </c>
      <c r="L102" s="33">
        <f t="shared" si="18"/>
        <v>0</v>
      </c>
      <c r="M102" s="34" t="e">
        <f t="shared" si="19"/>
        <v>#REF!</v>
      </c>
    </row>
    <row r="103" spans="2:13" ht="15">
      <c r="B103" s="4" t="s">
        <v>44</v>
      </c>
      <c r="C103" s="5" t="s">
        <v>28</v>
      </c>
      <c r="D103" s="5" t="s">
        <v>45</v>
      </c>
      <c r="E103" s="4" t="e">
        <f>#REF!+#REF!+Costing!#REF!</f>
        <v>#REF!</v>
      </c>
      <c r="F103" s="28" t="e">
        <f>#REF!+#REF!+Costing!#REF!</f>
        <v>#REF!</v>
      </c>
      <c r="G103" s="28">
        <v>106109.10797475</v>
      </c>
      <c r="H103" s="28" t="e">
        <f t="shared" si="15"/>
        <v>#REF!</v>
      </c>
      <c r="I103" s="5" t="e">
        <f>#REF!+#REF!+Costing!#REF!</f>
        <v>#REF!</v>
      </c>
      <c r="J103" s="31" t="e">
        <f t="shared" si="16"/>
        <v>#REF!</v>
      </c>
      <c r="K103" s="32" t="e">
        <f t="shared" si="17"/>
        <v>#REF!</v>
      </c>
      <c r="L103" s="33">
        <f t="shared" si="18"/>
        <v>0</v>
      </c>
      <c r="M103" s="34" t="e">
        <f t="shared" si="19"/>
        <v>#REF!</v>
      </c>
    </row>
    <row r="104" spans="2:13" ht="15">
      <c r="B104" s="23" t="s">
        <v>69</v>
      </c>
      <c r="C104" s="23" t="s">
        <v>60</v>
      </c>
      <c r="D104" s="24" t="s">
        <v>67</v>
      </c>
      <c r="E104" s="4" t="e">
        <f>#REF!+#REF!+Costing!#REF!</f>
        <v>#REF!</v>
      </c>
      <c r="F104" s="28" t="e">
        <f>#REF!+#REF!+Costing!#REF!</f>
        <v>#REF!</v>
      </c>
      <c r="G104" s="28">
        <v>90804.422312750015</v>
      </c>
      <c r="H104" s="28" t="e">
        <f t="shared" si="15"/>
        <v>#REF!</v>
      </c>
      <c r="I104" s="5" t="e">
        <f>#REF!+#REF!+Costing!#REF!</f>
        <v>#REF!</v>
      </c>
      <c r="J104" s="31" t="e">
        <f t="shared" si="16"/>
        <v>#REF!</v>
      </c>
      <c r="K104" s="32" t="e">
        <f t="shared" si="17"/>
        <v>#REF!</v>
      </c>
      <c r="L104" s="33">
        <f t="shared" si="18"/>
        <v>0</v>
      </c>
      <c r="M104" s="34" t="e">
        <f t="shared" si="19"/>
        <v>#REF!</v>
      </c>
    </row>
    <row r="105" spans="2:13" ht="15">
      <c r="B105" s="23" t="s">
        <v>59</v>
      </c>
      <c r="C105" s="23" t="s">
        <v>60</v>
      </c>
      <c r="D105" s="24" t="s">
        <v>61</v>
      </c>
      <c r="E105" s="4" t="e">
        <f>#REF!+#REF!+Costing!#REF!</f>
        <v>#REF!</v>
      </c>
      <c r="F105" s="28" t="e">
        <f>#REF!+#REF!+Costing!#REF!</f>
        <v>#REF!</v>
      </c>
      <c r="G105" s="28">
        <v>114303.45523800001</v>
      </c>
      <c r="H105" s="28" t="e">
        <f t="shared" si="15"/>
        <v>#REF!</v>
      </c>
      <c r="I105" s="5" t="e">
        <f>#REF!+#REF!+Costing!#REF!</f>
        <v>#REF!</v>
      </c>
      <c r="J105" s="31" t="e">
        <f t="shared" si="16"/>
        <v>#REF!</v>
      </c>
      <c r="K105" s="32" t="e">
        <f t="shared" si="17"/>
        <v>#REF!</v>
      </c>
      <c r="L105" s="33">
        <f t="shared" si="18"/>
        <v>0</v>
      </c>
      <c r="M105" s="34" t="e">
        <f t="shared" si="19"/>
        <v>#REF!</v>
      </c>
    </row>
    <row r="106" spans="2:13" ht="15">
      <c r="B106" s="23" t="s">
        <v>82</v>
      </c>
      <c r="C106" s="23" t="s">
        <v>60</v>
      </c>
      <c r="D106" s="24" t="s">
        <v>61</v>
      </c>
      <c r="E106" s="4" t="e">
        <f>#REF!+#REF!+Costing!#REF!</f>
        <v>#REF!</v>
      </c>
      <c r="F106" s="28" t="e">
        <f>#REF!+#REF!+Costing!#REF!</f>
        <v>#REF!</v>
      </c>
      <c r="G106" s="28">
        <v>105176.34057275002</v>
      </c>
      <c r="H106" s="28" t="e">
        <f t="shared" si="15"/>
        <v>#REF!</v>
      </c>
      <c r="I106" s="5" t="e">
        <f>#REF!+#REF!+Costing!#REF!</f>
        <v>#REF!</v>
      </c>
      <c r="J106" s="31" t="e">
        <f t="shared" si="16"/>
        <v>#REF!</v>
      </c>
      <c r="K106" s="32" t="e">
        <f t="shared" si="17"/>
        <v>#REF!</v>
      </c>
      <c r="L106" s="33">
        <f t="shared" si="18"/>
        <v>0</v>
      </c>
      <c r="M106" s="34" t="e">
        <f t="shared" si="19"/>
        <v>#REF!</v>
      </c>
    </row>
    <row r="107" spans="2:13" ht="15">
      <c r="B107" s="23" t="s">
        <v>88</v>
      </c>
      <c r="C107" s="23" t="s">
        <v>60</v>
      </c>
      <c r="D107" s="24" t="s">
        <v>86</v>
      </c>
      <c r="E107" s="4" t="e">
        <f>#REF!+#REF!+Costing!#REF!</f>
        <v>#REF!</v>
      </c>
      <c r="F107" s="28" t="e">
        <f>#REF!+#REF!+Costing!#REF!</f>
        <v>#REF!</v>
      </c>
      <c r="G107" s="28">
        <v>103702.61188099999</v>
      </c>
      <c r="H107" s="28" t="e">
        <f t="shared" si="15"/>
        <v>#REF!</v>
      </c>
      <c r="I107" s="5" t="e">
        <f>#REF!+#REF!+Costing!#REF!</f>
        <v>#REF!</v>
      </c>
      <c r="J107" s="31" t="e">
        <f t="shared" si="16"/>
        <v>#REF!</v>
      </c>
      <c r="K107" s="32" t="e">
        <f t="shared" si="17"/>
        <v>#REF!</v>
      </c>
      <c r="L107" s="33">
        <f t="shared" si="18"/>
        <v>0</v>
      </c>
      <c r="M107" s="34" t="e">
        <f t="shared" si="19"/>
        <v>#REF!</v>
      </c>
    </row>
    <row r="108" spans="2:13" ht="15">
      <c r="B108" s="4" t="s">
        <v>38</v>
      </c>
      <c r="C108" s="5" t="s">
        <v>28</v>
      </c>
      <c r="D108" s="5" t="s">
        <v>37</v>
      </c>
      <c r="E108" s="4" t="e">
        <f>#REF!+#REF!+Costing!#REF!</f>
        <v>#REF!</v>
      </c>
      <c r="F108" s="28" t="e">
        <f>#REF!+#REF!+Costing!#REF!</f>
        <v>#REF!</v>
      </c>
      <c r="G108" s="28">
        <v>81440.634153750012</v>
      </c>
      <c r="H108" s="28" t="e">
        <f t="shared" si="15"/>
        <v>#REF!</v>
      </c>
      <c r="I108" s="5" t="e">
        <f>#REF!+#REF!+Costing!#REF!</f>
        <v>#REF!</v>
      </c>
      <c r="J108" s="31" t="e">
        <f t="shared" si="16"/>
        <v>#REF!</v>
      </c>
      <c r="K108" s="32" t="e">
        <f t="shared" si="17"/>
        <v>#REF!</v>
      </c>
      <c r="L108" s="33">
        <f t="shared" si="18"/>
        <v>0</v>
      </c>
      <c r="M108" s="34" t="e">
        <f t="shared" si="19"/>
        <v>#REF!</v>
      </c>
    </row>
    <row r="109" spans="2:13" ht="15">
      <c r="B109" s="23" t="s">
        <v>55</v>
      </c>
      <c r="C109" s="24" t="s">
        <v>28</v>
      </c>
      <c r="D109" s="24" t="s">
        <v>53</v>
      </c>
      <c r="E109" s="4" t="e">
        <f>#REF!+#REF!+Costing!#REF!</f>
        <v>#REF!</v>
      </c>
      <c r="F109" s="28" t="e">
        <f>#REF!+#REF!+Costing!#REF!</f>
        <v>#REF!</v>
      </c>
      <c r="G109" s="28">
        <v>75399.59719249999</v>
      </c>
      <c r="H109" s="28" t="e">
        <f t="shared" si="15"/>
        <v>#REF!</v>
      </c>
      <c r="I109" s="5" t="e">
        <f>#REF!+#REF!+Costing!#REF!</f>
        <v>#REF!</v>
      </c>
      <c r="J109" s="31" t="e">
        <f t="shared" si="16"/>
        <v>#REF!</v>
      </c>
      <c r="K109" s="32" t="e">
        <f t="shared" si="17"/>
        <v>#REF!</v>
      </c>
      <c r="L109" s="33">
        <f t="shared" si="18"/>
        <v>0</v>
      </c>
      <c r="M109" s="34" t="e">
        <f t="shared" si="19"/>
        <v>#REF!</v>
      </c>
    </row>
    <row r="110" spans="2:13" ht="15">
      <c r="B110" s="23" t="s">
        <v>119</v>
      </c>
      <c r="C110" s="23" t="s">
        <v>92</v>
      </c>
      <c r="D110" s="24" t="s">
        <v>117</v>
      </c>
      <c r="E110" s="4" t="e">
        <f>#REF!+#REF!+Costing!#REF!</f>
        <v>#REF!</v>
      </c>
      <c r="F110" s="28" t="e">
        <f>#REF!+#REF!+Costing!#REF!</f>
        <v>#REF!</v>
      </c>
      <c r="G110" s="28">
        <v>107114.41482025001</v>
      </c>
      <c r="H110" s="28" t="e">
        <f t="shared" si="15"/>
        <v>#REF!</v>
      </c>
      <c r="I110" s="5" t="e">
        <f>#REF!+#REF!+Costing!#REF!</f>
        <v>#REF!</v>
      </c>
      <c r="J110" s="31" t="e">
        <f t="shared" si="16"/>
        <v>#REF!</v>
      </c>
      <c r="K110" s="32" t="e">
        <f t="shared" si="17"/>
        <v>#REF!</v>
      </c>
      <c r="L110" s="33">
        <f t="shared" si="18"/>
        <v>0</v>
      </c>
      <c r="M110" s="34" t="e">
        <f t="shared" si="19"/>
        <v>#REF!</v>
      </c>
    </row>
    <row r="111" spans="2:13" ht="15">
      <c r="B111" s="23" t="s">
        <v>190</v>
      </c>
      <c r="C111" s="23" t="s">
        <v>145</v>
      </c>
      <c r="D111" s="24" t="s">
        <v>150</v>
      </c>
      <c r="E111" s="4" t="e">
        <f>#REF!+#REF!+Costing!#REF!</f>
        <v>#REF!</v>
      </c>
      <c r="F111" s="28" t="e">
        <f>#REF!+#REF!+Costing!#REF!</f>
        <v>#REF!</v>
      </c>
      <c r="G111" s="28">
        <v>67334.184974750009</v>
      </c>
      <c r="H111" s="28" t="e">
        <f t="shared" si="15"/>
        <v>#REF!</v>
      </c>
      <c r="I111" s="5" t="e">
        <f>#REF!+#REF!+Costing!#REF!</f>
        <v>#REF!</v>
      </c>
      <c r="J111" s="31" t="e">
        <f t="shared" si="16"/>
        <v>#REF!</v>
      </c>
      <c r="K111" s="32" t="e">
        <f t="shared" si="17"/>
        <v>#REF!</v>
      </c>
      <c r="L111" s="33">
        <f t="shared" si="18"/>
        <v>0</v>
      </c>
      <c r="M111" s="34" t="e">
        <f t="shared" si="19"/>
        <v>#REF!</v>
      </c>
    </row>
    <row r="112" spans="2:13" ht="15">
      <c r="B112" s="23" t="s">
        <v>94</v>
      </c>
      <c r="C112" s="23" t="s">
        <v>92</v>
      </c>
      <c r="D112" s="24" t="s">
        <v>91</v>
      </c>
      <c r="E112" s="4" t="e">
        <f>#REF!+#REF!+Costing!#REF!</f>
        <v>#REF!</v>
      </c>
      <c r="F112" s="28" t="e">
        <f>#REF!+#REF!+Costing!#REF!</f>
        <v>#REF!</v>
      </c>
      <c r="G112" s="28">
        <v>79785.129659500017</v>
      </c>
      <c r="H112" s="28" t="e">
        <f t="shared" si="15"/>
        <v>#REF!</v>
      </c>
      <c r="I112" s="5" t="e">
        <f>#REF!+#REF!+Costing!#REF!</f>
        <v>#REF!</v>
      </c>
      <c r="J112" s="31" t="e">
        <f t="shared" si="16"/>
        <v>#REF!</v>
      </c>
      <c r="K112" s="32" t="e">
        <f t="shared" si="17"/>
        <v>#REF!</v>
      </c>
      <c r="L112" s="33">
        <f t="shared" si="18"/>
        <v>0</v>
      </c>
      <c r="M112" s="34" t="e">
        <f t="shared" si="19"/>
        <v>#REF!</v>
      </c>
    </row>
    <row r="113" spans="2:13" ht="15">
      <c r="B113" s="23" t="s">
        <v>154</v>
      </c>
      <c r="C113" s="23" t="s">
        <v>145</v>
      </c>
      <c r="D113" s="24" t="s">
        <v>145</v>
      </c>
      <c r="E113" s="4" t="e">
        <f>#REF!+#REF!+Costing!#REF!</f>
        <v>#REF!</v>
      </c>
      <c r="F113" s="28" t="e">
        <f>#REF!+#REF!+Costing!#REF!</f>
        <v>#REF!</v>
      </c>
      <c r="G113" s="28">
        <v>146144.17645375</v>
      </c>
      <c r="H113" s="28" t="e">
        <f t="shared" si="15"/>
        <v>#REF!</v>
      </c>
      <c r="I113" s="5" t="e">
        <f>#REF!+#REF!+Costing!#REF!</f>
        <v>#REF!</v>
      </c>
      <c r="J113" s="31" t="e">
        <f t="shared" si="16"/>
        <v>#REF!</v>
      </c>
      <c r="K113" s="32" t="e">
        <f t="shared" si="17"/>
        <v>#REF!</v>
      </c>
      <c r="L113" s="33">
        <f t="shared" si="18"/>
        <v>0</v>
      </c>
      <c r="M113" s="34" t="e">
        <f t="shared" si="19"/>
        <v>#REF!</v>
      </c>
    </row>
    <row r="114" spans="2:13" ht="15">
      <c r="B114" s="23" t="s">
        <v>110</v>
      </c>
      <c r="C114" s="23" t="s">
        <v>92</v>
      </c>
      <c r="D114" s="24" t="s">
        <v>92</v>
      </c>
      <c r="E114" s="4" t="e">
        <f>#REF!+#REF!+Costing!#REF!</f>
        <v>#REF!</v>
      </c>
      <c r="F114" s="28" t="e">
        <f>#REF!+#REF!+Costing!#REF!</f>
        <v>#REF!</v>
      </c>
      <c r="G114" s="28">
        <v>210838.56703024998</v>
      </c>
      <c r="H114" s="28" t="e">
        <f t="shared" si="15"/>
        <v>#REF!</v>
      </c>
      <c r="I114" s="5" t="e">
        <f>#REF!+#REF!+Costing!#REF!</f>
        <v>#REF!</v>
      </c>
      <c r="J114" s="31" t="e">
        <f t="shared" si="16"/>
        <v>#REF!</v>
      </c>
      <c r="K114" s="32" t="e">
        <f t="shared" si="17"/>
        <v>#REF!</v>
      </c>
      <c r="L114" s="33">
        <f t="shared" si="18"/>
        <v>0</v>
      </c>
      <c r="M114" s="34" t="e">
        <f t="shared" si="19"/>
        <v>#REF!</v>
      </c>
    </row>
    <row r="115" spans="2:13" ht="15">
      <c r="B115" s="25" t="s">
        <v>51</v>
      </c>
      <c r="C115" s="24" t="s">
        <v>28</v>
      </c>
      <c r="D115" s="24" t="s">
        <v>49</v>
      </c>
      <c r="E115" s="4" t="e">
        <f>#REF!+#REF!+Costing!#REF!</f>
        <v>#REF!</v>
      </c>
      <c r="F115" s="28" t="e">
        <f>#REF!+#REF!+Costing!#REF!</f>
        <v>#REF!</v>
      </c>
      <c r="G115" s="28">
        <v>134038.71702975003</v>
      </c>
      <c r="H115" s="28" t="e">
        <f t="shared" si="15"/>
        <v>#REF!</v>
      </c>
      <c r="I115" s="5" t="e">
        <f>#REF!+#REF!+Costing!#REF!</f>
        <v>#REF!</v>
      </c>
      <c r="J115" s="31" t="e">
        <f t="shared" si="16"/>
        <v>#REF!</v>
      </c>
      <c r="K115" s="32" t="e">
        <f t="shared" si="17"/>
        <v>#REF!</v>
      </c>
      <c r="L115" s="33">
        <f t="shared" si="18"/>
        <v>0</v>
      </c>
      <c r="M115" s="34" t="e">
        <f t="shared" si="19"/>
        <v>#REF!</v>
      </c>
    </row>
    <row r="116" spans="2:13" ht="15">
      <c r="B116" s="23" t="s">
        <v>47</v>
      </c>
      <c r="C116" s="24" t="s">
        <v>28</v>
      </c>
      <c r="D116" s="24" t="s">
        <v>45</v>
      </c>
      <c r="E116" s="4" t="e">
        <f>#REF!+#REF!+Costing!#REF!</f>
        <v>#REF!</v>
      </c>
      <c r="F116" s="28" t="e">
        <f>#REF!+#REF!+Costing!#REF!</f>
        <v>#REF!</v>
      </c>
      <c r="G116" s="28">
        <v>149211.7211</v>
      </c>
      <c r="H116" s="28" t="e">
        <f t="shared" si="15"/>
        <v>#REF!</v>
      </c>
      <c r="I116" s="5" t="e">
        <f>#REF!+#REF!+Costing!#REF!</f>
        <v>#REF!</v>
      </c>
      <c r="J116" s="31" t="e">
        <f t="shared" si="16"/>
        <v>#REF!</v>
      </c>
      <c r="K116" s="32" t="e">
        <f t="shared" si="17"/>
        <v>#REF!</v>
      </c>
      <c r="L116" s="33">
        <f t="shared" si="18"/>
        <v>0</v>
      </c>
      <c r="M116" s="34" t="e">
        <f t="shared" si="19"/>
        <v>#REF!</v>
      </c>
    </row>
    <row r="117" spans="2:13" ht="15">
      <c r="B117" s="23" t="s">
        <v>153</v>
      </c>
      <c r="C117" s="23" t="s">
        <v>145</v>
      </c>
      <c r="D117" s="24" t="s">
        <v>145</v>
      </c>
      <c r="E117" s="4" t="e">
        <f>#REF!+#REF!+Costing!#REF!</f>
        <v>#REF!</v>
      </c>
      <c r="F117" s="28" t="e">
        <f>#REF!+#REF!+Costing!#REF!</f>
        <v>#REF!</v>
      </c>
      <c r="G117" s="28">
        <v>111158.79736075003</v>
      </c>
      <c r="H117" s="28" t="e">
        <f t="shared" si="15"/>
        <v>#REF!</v>
      </c>
      <c r="I117" s="5" t="e">
        <f>#REF!+#REF!+Costing!#REF!</f>
        <v>#REF!</v>
      </c>
      <c r="J117" s="31" t="e">
        <f t="shared" si="16"/>
        <v>#REF!</v>
      </c>
      <c r="K117" s="32" t="e">
        <f t="shared" si="17"/>
        <v>#REF!</v>
      </c>
      <c r="L117" s="33">
        <f t="shared" si="18"/>
        <v>0</v>
      </c>
      <c r="M117" s="34" t="e">
        <f t="shared" si="19"/>
        <v>#REF!</v>
      </c>
    </row>
    <row r="118" spans="2:13" ht="15">
      <c r="B118" s="23" t="s">
        <v>162</v>
      </c>
      <c r="C118" s="23" t="s">
        <v>161</v>
      </c>
      <c r="D118" s="24" t="s">
        <v>161</v>
      </c>
      <c r="E118" s="4" t="e">
        <f>#REF!+#REF!+Costing!#REF!</f>
        <v>#REF!</v>
      </c>
      <c r="F118" s="28" t="e">
        <f>#REF!+#REF!+Costing!#REF!</f>
        <v>#REF!</v>
      </c>
      <c r="G118" s="28">
        <v>265706.08739375003</v>
      </c>
      <c r="H118" s="28" t="e">
        <f t="shared" si="15"/>
        <v>#REF!</v>
      </c>
      <c r="I118" s="5" t="e">
        <f>#REF!+#REF!+Costing!#REF!</f>
        <v>#REF!</v>
      </c>
      <c r="J118" s="31" t="e">
        <f t="shared" si="16"/>
        <v>#REF!</v>
      </c>
      <c r="K118" s="32" t="e">
        <f t="shared" si="17"/>
        <v>#REF!</v>
      </c>
      <c r="L118" s="33">
        <f t="shared" si="18"/>
        <v>0</v>
      </c>
      <c r="M118" s="34" t="e">
        <f t="shared" si="19"/>
        <v>#REF!</v>
      </c>
    </row>
    <row r="119" spans="2:13" ht="15">
      <c r="B119" s="2" t="s">
        <v>27</v>
      </c>
      <c r="C119" s="3" t="s">
        <v>28</v>
      </c>
      <c r="D119" s="3" t="s">
        <v>29</v>
      </c>
      <c r="E119" s="4" t="e">
        <f>#REF!+#REF!+Costing!#REF!</f>
        <v>#REF!</v>
      </c>
      <c r="F119" s="28" t="e">
        <f>#REF!+#REF!+Costing!#REF!</f>
        <v>#REF!</v>
      </c>
      <c r="G119" s="28">
        <v>0</v>
      </c>
      <c r="H119" s="28" t="e">
        <f t="shared" si="15"/>
        <v>#REF!</v>
      </c>
      <c r="I119" s="5" t="e">
        <f>#REF!+#REF!+Costing!#REF!</f>
        <v>#REF!</v>
      </c>
      <c r="J119" s="31" t="e">
        <f t="shared" si="16"/>
        <v>#REF!</v>
      </c>
      <c r="K119" s="32" t="e">
        <f t="shared" si="17"/>
        <v>#REF!</v>
      </c>
      <c r="L119" s="33">
        <f t="shared" si="18"/>
        <v>0</v>
      </c>
      <c r="M119" s="34" t="e">
        <f t="shared" si="19"/>
        <v>#REF!</v>
      </c>
    </row>
    <row r="120" spans="2:13" ht="15">
      <c r="B120" s="2" t="s">
        <v>43</v>
      </c>
      <c r="C120" s="3" t="s">
        <v>28</v>
      </c>
      <c r="D120" s="3" t="s">
        <v>29</v>
      </c>
      <c r="E120" s="4" t="e">
        <f>#REF!+#REF!+Costing!#REF!</f>
        <v>#REF!</v>
      </c>
      <c r="F120" s="28" t="e">
        <f>#REF!+#REF!+Costing!#REF!</f>
        <v>#REF!</v>
      </c>
      <c r="G120" s="28">
        <v>0</v>
      </c>
      <c r="H120" s="28" t="e">
        <f t="shared" si="15"/>
        <v>#REF!</v>
      </c>
      <c r="I120" s="5" t="e">
        <f>#REF!+#REF!+Costing!#REF!</f>
        <v>#REF!</v>
      </c>
      <c r="J120" s="31" t="e">
        <f t="shared" si="16"/>
        <v>#REF!</v>
      </c>
      <c r="K120" s="32" t="e">
        <f t="shared" si="17"/>
        <v>#REF!</v>
      </c>
      <c r="L120" s="33">
        <f t="shared" si="18"/>
        <v>0</v>
      </c>
      <c r="M120" s="34" t="e">
        <f t="shared" si="19"/>
        <v>#REF!</v>
      </c>
    </row>
    <row r="121" spans="2:13">
      <c r="G121" s="36">
        <f>SUM(G2:G120)</f>
        <v>8660495.5433577467</v>
      </c>
      <c r="I121" s="63" t="e">
        <f>SUM(I2:I120)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H11:J13"/>
  <sheetViews>
    <sheetView workbookViewId="0">
      <selection activeCell="I14" sqref="I14"/>
    </sheetView>
  </sheetViews>
  <sheetFormatPr defaultRowHeight="15"/>
  <sheetData>
    <row r="11" spans="8:10">
      <c r="H11">
        <v>1675</v>
      </c>
      <c r="I11">
        <f>H11*3</f>
        <v>5025</v>
      </c>
    </row>
    <row r="13" spans="8:10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Costing</vt:lpstr>
      <vt:lpstr>Q3_Previous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2021-01-05T11:43:00Z</dcterms:modified>
</cp:coreProperties>
</file>